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1.xml" ContentType="application/vnd.ms-excel.slicer+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https://d.docs.live.net/bbc9122cbd16653f/"/>
    </mc:Choice>
  </mc:AlternateContent>
  <xr:revisionPtr revIDLastSave="9" documentId="8_{A35581AF-371A-4BD8-B7A9-938796E2F1BB}" xr6:coauthVersionLast="47" xr6:coauthVersionMax="47" xr10:uidLastSave="{3551C8A7-882D-44A1-AB70-8CF3404209C0}"/>
  <bookViews>
    <workbookView xWindow="-108" yWindow="-108" windowWidth="23256" windowHeight="12456" activeTab="3" xr2:uid="{F4E67F86-4EBE-4D73-AD7C-305946883DCA}"/>
  </bookViews>
  <sheets>
    <sheet name="sales_data_sample" sheetId="1" r:id="rId1"/>
    <sheet name="pivot table " sheetId="22" r:id="rId2"/>
    <sheet name="pivot tabel_2" sheetId="31" r:id="rId3"/>
    <sheet name="Dashboard" sheetId="29" r:id="rId4"/>
  </sheets>
  <definedNames>
    <definedName name="Slicer_MONTH">#N/A</definedName>
    <definedName name="Slicer_PRODUCT">#N/A</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825" i="1" l="1"/>
  <c r="G2825" i="1"/>
  <c r="C2825" i="1"/>
  <c r="L2824" i="1"/>
  <c r="J2824" i="1"/>
  <c r="I2824" i="1"/>
  <c r="H2824" i="1"/>
  <c r="G2824" i="1"/>
  <c r="E2824" i="1"/>
  <c r="L2823" i="1"/>
  <c r="J2823" i="1"/>
  <c r="I2823" i="1"/>
  <c r="H2823" i="1"/>
  <c r="G2823" i="1"/>
  <c r="E2823" i="1"/>
  <c r="L2822" i="1"/>
  <c r="J2822" i="1"/>
  <c r="I2822" i="1"/>
  <c r="H2822" i="1"/>
  <c r="G2822" i="1"/>
  <c r="E2822" i="1"/>
  <c r="L2821" i="1"/>
  <c r="J2821" i="1"/>
  <c r="I2821" i="1"/>
  <c r="H2821" i="1"/>
  <c r="G2821" i="1"/>
  <c r="E2821" i="1"/>
  <c r="L2820" i="1"/>
  <c r="J2820" i="1"/>
  <c r="I2820" i="1"/>
  <c r="H2820" i="1"/>
  <c r="G2820" i="1"/>
  <c r="E2820" i="1"/>
  <c r="L2819" i="1"/>
  <c r="J2819" i="1"/>
  <c r="I2819" i="1"/>
  <c r="H2819" i="1"/>
  <c r="G2819" i="1"/>
  <c r="E2819" i="1"/>
  <c r="L2818" i="1"/>
  <c r="J2818" i="1"/>
  <c r="I2818" i="1"/>
  <c r="H2818" i="1"/>
  <c r="G2818" i="1"/>
  <c r="E2818" i="1"/>
  <c r="L2817" i="1"/>
  <c r="J2817" i="1"/>
  <c r="I2817" i="1"/>
  <c r="H2817" i="1"/>
  <c r="G2817" i="1"/>
  <c r="E2817" i="1"/>
  <c r="L2816" i="1"/>
  <c r="J2816" i="1"/>
  <c r="I2816" i="1"/>
  <c r="H2816" i="1"/>
  <c r="G2816" i="1"/>
  <c r="E2816" i="1"/>
  <c r="L2815" i="1"/>
  <c r="J2815" i="1"/>
  <c r="I2815" i="1"/>
  <c r="H2815" i="1"/>
  <c r="G2815" i="1"/>
  <c r="E2815" i="1"/>
  <c r="L2814" i="1"/>
  <c r="J2814" i="1"/>
  <c r="I2814" i="1"/>
  <c r="H2814" i="1"/>
  <c r="G2814" i="1"/>
  <c r="E2814" i="1"/>
  <c r="L2813" i="1"/>
  <c r="J2813" i="1"/>
  <c r="I2813" i="1"/>
  <c r="H2813" i="1"/>
  <c r="G2813" i="1"/>
  <c r="E2813" i="1"/>
  <c r="L2812" i="1"/>
  <c r="J2812" i="1"/>
  <c r="I2812" i="1"/>
  <c r="H2812" i="1"/>
  <c r="G2812" i="1"/>
  <c r="E2812" i="1"/>
  <c r="L2811" i="1"/>
  <c r="J2811" i="1"/>
  <c r="I2811" i="1"/>
  <c r="H2811" i="1"/>
  <c r="G2811" i="1"/>
  <c r="E2811" i="1"/>
  <c r="L2810" i="1"/>
  <c r="J2810" i="1"/>
  <c r="I2810" i="1"/>
  <c r="H2810" i="1"/>
  <c r="G2810" i="1"/>
  <c r="E2810" i="1"/>
  <c r="L2809" i="1"/>
  <c r="J2809" i="1"/>
  <c r="I2809" i="1"/>
  <c r="H2809" i="1"/>
  <c r="G2809" i="1"/>
  <c r="E2809" i="1"/>
  <c r="L2808" i="1"/>
  <c r="J2808" i="1"/>
  <c r="I2808" i="1"/>
  <c r="H2808" i="1"/>
  <c r="G2808" i="1"/>
  <c r="E2808" i="1"/>
  <c r="L2807" i="1"/>
  <c r="J2807" i="1"/>
  <c r="I2807" i="1"/>
  <c r="H2807" i="1"/>
  <c r="G2807" i="1"/>
  <c r="E2807" i="1"/>
  <c r="L2806" i="1"/>
  <c r="J2806" i="1"/>
  <c r="I2806" i="1"/>
  <c r="H2806" i="1"/>
  <c r="G2806" i="1"/>
  <c r="E2806" i="1"/>
  <c r="L2805" i="1"/>
  <c r="J2805" i="1"/>
  <c r="I2805" i="1"/>
  <c r="H2805" i="1"/>
  <c r="G2805" i="1"/>
  <c r="E2805" i="1"/>
  <c r="L2804" i="1"/>
  <c r="J2804" i="1"/>
  <c r="I2804" i="1"/>
  <c r="H2804" i="1"/>
  <c r="G2804" i="1"/>
  <c r="E2804" i="1"/>
  <c r="L2803" i="1"/>
  <c r="J2803" i="1"/>
  <c r="I2803" i="1"/>
  <c r="H2803" i="1"/>
  <c r="G2803" i="1"/>
  <c r="E2803" i="1"/>
  <c r="L2802" i="1"/>
  <c r="J2802" i="1"/>
  <c r="I2802" i="1"/>
  <c r="H2802" i="1"/>
  <c r="G2802" i="1"/>
  <c r="E2802" i="1"/>
  <c r="L2801" i="1"/>
  <c r="J2801" i="1"/>
  <c r="I2801" i="1"/>
  <c r="H2801" i="1"/>
  <c r="G2801" i="1"/>
  <c r="E2801" i="1"/>
  <c r="L2800" i="1"/>
  <c r="J2800" i="1"/>
  <c r="I2800" i="1"/>
  <c r="H2800" i="1"/>
  <c r="G2800" i="1"/>
  <c r="E2800" i="1"/>
  <c r="L2799" i="1"/>
  <c r="J2799" i="1"/>
  <c r="I2799" i="1"/>
  <c r="H2799" i="1"/>
  <c r="G2799" i="1"/>
  <c r="E2799" i="1"/>
  <c r="L2798" i="1"/>
  <c r="J2798" i="1"/>
  <c r="I2798" i="1"/>
  <c r="H2798" i="1"/>
  <c r="G2798" i="1"/>
  <c r="E2798" i="1"/>
  <c r="L2797" i="1"/>
  <c r="J2797" i="1"/>
  <c r="I2797" i="1"/>
  <c r="H2797" i="1"/>
  <c r="G2797" i="1"/>
  <c r="E2797" i="1"/>
  <c r="L2796" i="1"/>
  <c r="J2796" i="1"/>
  <c r="I2796" i="1"/>
  <c r="H2796" i="1"/>
  <c r="G2796" i="1"/>
  <c r="E2796" i="1"/>
  <c r="L2795" i="1"/>
  <c r="J2795" i="1"/>
  <c r="I2795" i="1"/>
  <c r="H2795" i="1"/>
  <c r="G2795" i="1"/>
  <c r="E2795" i="1"/>
  <c r="L2794" i="1"/>
  <c r="J2794" i="1"/>
  <c r="I2794" i="1"/>
  <c r="H2794" i="1"/>
  <c r="G2794" i="1"/>
  <c r="E2794" i="1"/>
  <c r="L2793" i="1"/>
  <c r="J2793" i="1"/>
  <c r="I2793" i="1"/>
  <c r="H2793" i="1"/>
  <c r="G2793" i="1"/>
  <c r="E2793" i="1"/>
  <c r="L2792" i="1"/>
  <c r="J2792" i="1"/>
  <c r="I2792" i="1"/>
  <c r="H2792" i="1"/>
  <c r="G2792" i="1"/>
  <c r="E2792" i="1"/>
  <c r="L2791" i="1"/>
  <c r="J2791" i="1"/>
  <c r="I2791" i="1"/>
  <c r="H2791" i="1"/>
  <c r="G2791" i="1"/>
  <c r="E2791" i="1"/>
  <c r="L2790" i="1"/>
  <c r="J2790" i="1"/>
  <c r="I2790" i="1"/>
  <c r="H2790" i="1"/>
  <c r="G2790" i="1"/>
  <c r="E2790" i="1"/>
  <c r="L2789" i="1"/>
  <c r="J2789" i="1"/>
  <c r="I2789" i="1"/>
  <c r="H2789" i="1"/>
  <c r="G2789" i="1"/>
  <c r="E2789" i="1"/>
  <c r="L2788" i="1"/>
  <c r="J2788" i="1"/>
  <c r="I2788" i="1"/>
  <c r="H2788" i="1"/>
  <c r="G2788" i="1"/>
  <c r="E2788" i="1"/>
  <c r="L2787" i="1"/>
  <c r="J2787" i="1"/>
  <c r="I2787" i="1"/>
  <c r="H2787" i="1"/>
  <c r="G2787" i="1"/>
  <c r="E2787" i="1"/>
  <c r="L2786" i="1"/>
  <c r="J2786" i="1"/>
  <c r="I2786" i="1"/>
  <c r="H2786" i="1"/>
  <c r="G2786" i="1"/>
  <c r="E2786" i="1"/>
  <c r="L2785" i="1"/>
  <c r="J2785" i="1"/>
  <c r="I2785" i="1"/>
  <c r="H2785" i="1"/>
  <c r="G2785" i="1"/>
  <c r="E2785" i="1"/>
  <c r="L2784" i="1"/>
  <c r="J2784" i="1"/>
  <c r="I2784" i="1"/>
  <c r="H2784" i="1"/>
  <c r="G2784" i="1"/>
  <c r="E2784" i="1"/>
  <c r="L2783" i="1"/>
  <c r="J2783" i="1"/>
  <c r="I2783" i="1"/>
  <c r="H2783" i="1"/>
  <c r="G2783" i="1"/>
  <c r="E2783" i="1"/>
  <c r="L2782" i="1"/>
  <c r="J2782" i="1"/>
  <c r="I2782" i="1"/>
  <c r="H2782" i="1"/>
  <c r="G2782" i="1"/>
  <c r="E2782" i="1"/>
  <c r="L2781" i="1"/>
  <c r="J2781" i="1"/>
  <c r="I2781" i="1"/>
  <c r="H2781" i="1"/>
  <c r="G2781" i="1"/>
  <c r="E2781" i="1"/>
  <c r="L2780" i="1"/>
  <c r="J2780" i="1"/>
  <c r="I2780" i="1"/>
  <c r="H2780" i="1"/>
  <c r="G2780" i="1"/>
  <c r="E2780" i="1"/>
  <c r="L2779" i="1"/>
  <c r="J2779" i="1"/>
  <c r="I2779" i="1"/>
  <c r="H2779" i="1"/>
  <c r="G2779" i="1"/>
  <c r="E2779" i="1"/>
  <c r="L2778" i="1"/>
  <c r="J2778" i="1"/>
  <c r="I2778" i="1"/>
  <c r="H2778" i="1"/>
  <c r="G2778" i="1"/>
  <c r="E2778" i="1"/>
  <c r="L2777" i="1"/>
  <c r="J2777" i="1"/>
  <c r="I2777" i="1"/>
  <c r="H2777" i="1"/>
  <c r="G2777" i="1"/>
  <c r="E2777" i="1"/>
  <c r="L2776" i="1"/>
  <c r="J2776" i="1"/>
  <c r="I2776" i="1"/>
  <c r="H2776" i="1"/>
  <c r="G2776" i="1"/>
  <c r="E2776" i="1"/>
  <c r="L2775" i="1"/>
  <c r="J2775" i="1"/>
  <c r="I2775" i="1"/>
  <c r="H2775" i="1"/>
  <c r="G2775" i="1"/>
  <c r="E2775" i="1"/>
  <c r="L2774" i="1"/>
  <c r="J2774" i="1"/>
  <c r="I2774" i="1"/>
  <c r="H2774" i="1"/>
  <c r="G2774" i="1"/>
  <c r="E2774" i="1"/>
  <c r="L2773" i="1"/>
  <c r="J2773" i="1"/>
  <c r="I2773" i="1"/>
  <c r="H2773" i="1"/>
  <c r="G2773" i="1"/>
  <c r="E2773" i="1"/>
  <c r="L2772" i="1"/>
  <c r="J2772" i="1"/>
  <c r="I2772" i="1"/>
  <c r="H2772" i="1"/>
  <c r="G2772" i="1"/>
  <c r="E2772" i="1"/>
  <c r="L2771" i="1"/>
  <c r="J2771" i="1"/>
  <c r="I2771" i="1"/>
  <c r="H2771" i="1"/>
  <c r="G2771" i="1"/>
  <c r="E2771" i="1"/>
  <c r="L2770" i="1"/>
  <c r="J2770" i="1"/>
  <c r="I2770" i="1"/>
  <c r="H2770" i="1"/>
  <c r="G2770" i="1"/>
  <c r="E2770" i="1"/>
  <c r="L2769" i="1"/>
  <c r="J2769" i="1"/>
  <c r="I2769" i="1"/>
  <c r="H2769" i="1"/>
  <c r="G2769" i="1"/>
  <c r="E2769" i="1"/>
  <c r="L2768" i="1"/>
  <c r="J2768" i="1"/>
  <c r="I2768" i="1"/>
  <c r="H2768" i="1"/>
  <c r="G2768" i="1"/>
  <c r="E2768" i="1"/>
  <c r="L2767" i="1"/>
  <c r="J2767" i="1"/>
  <c r="I2767" i="1"/>
  <c r="H2767" i="1"/>
  <c r="G2767" i="1"/>
  <c r="E2767" i="1"/>
  <c r="L2766" i="1"/>
  <c r="J2766" i="1"/>
  <c r="I2766" i="1"/>
  <c r="H2766" i="1"/>
  <c r="G2766" i="1"/>
  <c r="E2766" i="1"/>
  <c r="L2765" i="1"/>
  <c r="J2765" i="1"/>
  <c r="I2765" i="1"/>
  <c r="H2765" i="1"/>
  <c r="G2765" i="1"/>
  <c r="E2765" i="1"/>
  <c r="L2764" i="1"/>
  <c r="J2764" i="1"/>
  <c r="I2764" i="1"/>
  <c r="H2764" i="1"/>
  <c r="G2764" i="1"/>
  <c r="E2764" i="1"/>
  <c r="L2763" i="1"/>
  <c r="J2763" i="1"/>
  <c r="I2763" i="1"/>
  <c r="H2763" i="1"/>
  <c r="G2763" i="1"/>
  <c r="E2763" i="1"/>
  <c r="L2762" i="1"/>
  <c r="J2762" i="1"/>
  <c r="I2762" i="1"/>
  <c r="H2762" i="1"/>
  <c r="G2762" i="1"/>
  <c r="E2762" i="1"/>
  <c r="L2761" i="1"/>
  <c r="J2761" i="1"/>
  <c r="I2761" i="1"/>
  <c r="H2761" i="1"/>
  <c r="G2761" i="1"/>
  <c r="E2761" i="1"/>
  <c r="L2760" i="1"/>
  <c r="J2760" i="1"/>
  <c r="I2760" i="1"/>
  <c r="H2760" i="1"/>
  <c r="G2760" i="1"/>
  <c r="E2760" i="1"/>
  <c r="L2759" i="1"/>
  <c r="J2759" i="1"/>
  <c r="I2759" i="1"/>
  <c r="H2759" i="1"/>
  <c r="G2759" i="1"/>
  <c r="E2759" i="1"/>
  <c r="L2758" i="1"/>
  <c r="J2758" i="1"/>
  <c r="I2758" i="1"/>
  <c r="H2758" i="1"/>
  <c r="G2758" i="1"/>
  <c r="E2758" i="1"/>
  <c r="L2757" i="1"/>
  <c r="J2757" i="1"/>
  <c r="I2757" i="1"/>
  <c r="H2757" i="1"/>
  <c r="G2757" i="1"/>
  <c r="E2757" i="1"/>
  <c r="L2756" i="1"/>
  <c r="J2756" i="1"/>
  <c r="I2756" i="1"/>
  <c r="H2756" i="1"/>
  <c r="G2756" i="1"/>
  <c r="E2756" i="1"/>
  <c r="L2755" i="1"/>
  <c r="J2755" i="1"/>
  <c r="I2755" i="1"/>
  <c r="H2755" i="1"/>
  <c r="G2755" i="1"/>
  <c r="E2755" i="1"/>
  <c r="L2754" i="1"/>
  <c r="J2754" i="1"/>
  <c r="I2754" i="1"/>
  <c r="H2754" i="1"/>
  <c r="G2754" i="1"/>
  <c r="E2754" i="1"/>
  <c r="L2753" i="1"/>
  <c r="J2753" i="1"/>
  <c r="I2753" i="1"/>
  <c r="H2753" i="1"/>
  <c r="G2753" i="1"/>
  <c r="E2753" i="1"/>
  <c r="L2752" i="1"/>
  <c r="J2752" i="1"/>
  <c r="I2752" i="1"/>
  <c r="H2752" i="1"/>
  <c r="G2752" i="1"/>
  <c r="E2752" i="1"/>
  <c r="L2751" i="1"/>
  <c r="J2751" i="1"/>
  <c r="I2751" i="1"/>
  <c r="H2751" i="1"/>
  <c r="G2751" i="1"/>
  <c r="E2751" i="1"/>
  <c r="L2750" i="1"/>
  <c r="J2750" i="1"/>
  <c r="I2750" i="1"/>
  <c r="H2750" i="1"/>
  <c r="G2750" i="1"/>
  <c r="E2750" i="1"/>
  <c r="L2749" i="1"/>
  <c r="J2749" i="1"/>
  <c r="I2749" i="1"/>
  <c r="H2749" i="1"/>
  <c r="G2749" i="1"/>
  <c r="E2749" i="1"/>
  <c r="L2748" i="1"/>
  <c r="J2748" i="1"/>
  <c r="I2748" i="1"/>
  <c r="H2748" i="1"/>
  <c r="G2748" i="1"/>
  <c r="E2748" i="1"/>
  <c r="L2747" i="1"/>
  <c r="J2747" i="1"/>
  <c r="I2747" i="1"/>
  <c r="H2747" i="1"/>
  <c r="G2747" i="1"/>
  <c r="E2747" i="1"/>
  <c r="L2746" i="1"/>
  <c r="J2746" i="1"/>
  <c r="I2746" i="1"/>
  <c r="H2746" i="1"/>
  <c r="G2746" i="1"/>
  <c r="E2746" i="1"/>
  <c r="L2745" i="1"/>
  <c r="J2745" i="1"/>
  <c r="I2745" i="1"/>
  <c r="H2745" i="1"/>
  <c r="G2745" i="1"/>
  <c r="E2745" i="1"/>
  <c r="L2744" i="1"/>
  <c r="J2744" i="1"/>
  <c r="I2744" i="1"/>
  <c r="H2744" i="1"/>
  <c r="G2744" i="1"/>
  <c r="E2744" i="1"/>
  <c r="L2743" i="1"/>
  <c r="J2743" i="1"/>
  <c r="I2743" i="1"/>
  <c r="H2743" i="1"/>
  <c r="G2743" i="1"/>
  <c r="E2743" i="1"/>
  <c r="L2742" i="1"/>
  <c r="J2742" i="1"/>
  <c r="I2742" i="1"/>
  <c r="H2742" i="1"/>
  <c r="G2742" i="1"/>
  <c r="E2742" i="1"/>
  <c r="L2741" i="1"/>
  <c r="J2741" i="1"/>
  <c r="I2741" i="1"/>
  <c r="H2741" i="1"/>
  <c r="G2741" i="1"/>
  <c r="E2741" i="1"/>
  <c r="L2740" i="1"/>
  <c r="J2740" i="1"/>
  <c r="I2740" i="1"/>
  <c r="H2740" i="1"/>
  <c r="G2740" i="1"/>
  <c r="E2740" i="1"/>
  <c r="L2739" i="1"/>
  <c r="J2739" i="1"/>
  <c r="I2739" i="1"/>
  <c r="H2739" i="1"/>
  <c r="G2739" i="1"/>
  <c r="E2739" i="1"/>
  <c r="L2738" i="1"/>
  <c r="J2738" i="1"/>
  <c r="I2738" i="1"/>
  <c r="H2738" i="1"/>
  <c r="G2738" i="1"/>
  <c r="E2738" i="1"/>
  <c r="L2737" i="1"/>
  <c r="J2737" i="1"/>
  <c r="I2737" i="1"/>
  <c r="H2737" i="1"/>
  <c r="G2737" i="1"/>
  <c r="E2737" i="1"/>
  <c r="L2736" i="1"/>
  <c r="J2736" i="1"/>
  <c r="I2736" i="1"/>
  <c r="H2736" i="1"/>
  <c r="G2736" i="1"/>
  <c r="E2736" i="1"/>
  <c r="L2735" i="1"/>
  <c r="J2735" i="1"/>
  <c r="I2735" i="1"/>
  <c r="H2735" i="1"/>
  <c r="G2735" i="1"/>
  <c r="E2735" i="1"/>
  <c r="L2734" i="1"/>
  <c r="J2734" i="1"/>
  <c r="I2734" i="1"/>
  <c r="H2734" i="1"/>
  <c r="G2734" i="1"/>
  <c r="E2734" i="1"/>
  <c r="L2733" i="1"/>
  <c r="J2733" i="1"/>
  <c r="I2733" i="1"/>
  <c r="H2733" i="1"/>
  <c r="G2733" i="1"/>
  <c r="E2733" i="1"/>
  <c r="L2732" i="1"/>
  <c r="J2732" i="1"/>
  <c r="I2732" i="1"/>
  <c r="H2732" i="1"/>
  <c r="G2732" i="1"/>
  <c r="E2732" i="1"/>
  <c r="L2731" i="1"/>
  <c r="J2731" i="1"/>
  <c r="I2731" i="1"/>
  <c r="H2731" i="1"/>
  <c r="G2731" i="1"/>
  <c r="E2731" i="1"/>
  <c r="L2730" i="1"/>
  <c r="J2730" i="1"/>
  <c r="I2730" i="1"/>
  <c r="H2730" i="1"/>
  <c r="G2730" i="1"/>
  <c r="E2730" i="1"/>
  <c r="L2729" i="1"/>
  <c r="J2729" i="1"/>
  <c r="I2729" i="1"/>
  <c r="H2729" i="1"/>
  <c r="G2729" i="1"/>
  <c r="E2729" i="1"/>
  <c r="L2728" i="1"/>
  <c r="J2728" i="1"/>
  <c r="I2728" i="1"/>
  <c r="H2728" i="1"/>
  <c r="G2728" i="1"/>
  <c r="E2728" i="1"/>
  <c r="L2727" i="1"/>
  <c r="J2727" i="1"/>
  <c r="I2727" i="1"/>
  <c r="H2727" i="1"/>
  <c r="G2727" i="1"/>
  <c r="E2727" i="1"/>
  <c r="L2726" i="1"/>
  <c r="J2726" i="1"/>
  <c r="I2726" i="1"/>
  <c r="H2726" i="1"/>
  <c r="G2726" i="1"/>
  <c r="E2726" i="1"/>
  <c r="L2725" i="1"/>
  <c r="J2725" i="1"/>
  <c r="I2725" i="1"/>
  <c r="H2725" i="1"/>
  <c r="G2725" i="1"/>
  <c r="E2725" i="1"/>
  <c r="L2724" i="1"/>
  <c r="J2724" i="1"/>
  <c r="I2724" i="1"/>
  <c r="H2724" i="1"/>
  <c r="G2724" i="1"/>
  <c r="E2724" i="1"/>
  <c r="L2723" i="1"/>
  <c r="J2723" i="1"/>
  <c r="I2723" i="1"/>
  <c r="H2723" i="1"/>
  <c r="G2723" i="1"/>
  <c r="E2723" i="1"/>
  <c r="L2722" i="1"/>
  <c r="J2722" i="1"/>
  <c r="I2722" i="1"/>
  <c r="H2722" i="1"/>
  <c r="G2722" i="1"/>
  <c r="E2722" i="1"/>
  <c r="L2721" i="1"/>
  <c r="J2721" i="1"/>
  <c r="I2721" i="1"/>
  <c r="H2721" i="1"/>
  <c r="G2721" i="1"/>
  <c r="E2721" i="1"/>
  <c r="L2720" i="1"/>
  <c r="J2720" i="1"/>
  <c r="I2720" i="1"/>
  <c r="H2720" i="1"/>
  <c r="G2720" i="1"/>
  <c r="E2720" i="1"/>
  <c r="L2719" i="1"/>
  <c r="J2719" i="1"/>
  <c r="I2719" i="1"/>
  <c r="H2719" i="1"/>
  <c r="G2719" i="1"/>
  <c r="E2719" i="1"/>
  <c r="L2718" i="1"/>
  <c r="J2718" i="1"/>
  <c r="I2718" i="1"/>
  <c r="H2718" i="1"/>
  <c r="G2718" i="1"/>
  <c r="E2718" i="1"/>
  <c r="L2717" i="1"/>
  <c r="J2717" i="1"/>
  <c r="I2717" i="1"/>
  <c r="H2717" i="1"/>
  <c r="G2717" i="1"/>
  <c r="E2717" i="1"/>
  <c r="L2716" i="1"/>
  <c r="J2716" i="1"/>
  <c r="I2716" i="1"/>
  <c r="H2716" i="1"/>
  <c r="G2716" i="1"/>
  <c r="E2716" i="1"/>
  <c r="L2715" i="1"/>
  <c r="J2715" i="1"/>
  <c r="I2715" i="1"/>
  <c r="H2715" i="1"/>
  <c r="G2715" i="1"/>
  <c r="E2715" i="1"/>
  <c r="L2714" i="1"/>
  <c r="J2714" i="1"/>
  <c r="I2714" i="1"/>
  <c r="H2714" i="1"/>
  <c r="G2714" i="1"/>
  <c r="E2714" i="1"/>
  <c r="L2713" i="1"/>
  <c r="J2713" i="1"/>
  <c r="I2713" i="1"/>
  <c r="H2713" i="1"/>
  <c r="G2713" i="1"/>
  <c r="E2713" i="1"/>
  <c r="L2712" i="1"/>
  <c r="J2712" i="1"/>
  <c r="I2712" i="1"/>
  <c r="H2712" i="1"/>
  <c r="G2712" i="1"/>
  <c r="E2712" i="1"/>
  <c r="L2711" i="1"/>
  <c r="J2711" i="1"/>
  <c r="I2711" i="1"/>
  <c r="H2711" i="1"/>
  <c r="G2711" i="1"/>
  <c r="E2711" i="1"/>
  <c r="L2710" i="1"/>
  <c r="J2710" i="1"/>
  <c r="I2710" i="1"/>
  <c r="H2710" i="1"/>
  <c r="G2710" i="1"/>
  <c r="E2710" i="1"/>
  <c r="L2709" i="1"/>
  <c r="J2709" i="1"/>
  <c r="I2709" i="1"/>
  <c r="H2709" i="1"/>
  <c r="G2709" i="1"/>
  <c r="E2709" i="1"/>
  <c r="L2708" i="1"/>
  <c r="J2708" i="1"/>
  <c r="I2708" i="1"/>
  <c r="H2708" i="1"/>
  <c r="G2708" i="1"/>
  <c r="E2708" i="1"/>
  <c r="L2707" i="1"/>
  <c r="J2707" i="1"/>
  <c r="I2707" i="1"/>
  <c r="H2707" i="1"/>
  <c r="G2707" i="1"/>
  <c r="E2707" i="1"/>
  <c r="L2706" i="1"/>
  <c r="J2706" i="1"/>
  <c r="I2706" i="1"/>
  <c r="H2706" i="1"/>
  <c r="G2706" i="1"/>
  <c r="E2706" i="1"/>
  <c r="L2705" i="1"/>
  <c r="J2705" i="1"/>
  <c r="I2705" i="1"/>
  <c r="H2705" i="1"/>
  <c r="G2705" i="1"/>
  <c r="E2705" i="1"/>
  <c r="L2704" i="1"/>
  <c r="J2704" i="1"/>
  <c r="I2704" i="1"/>
  <c r="H2704" i="1"/>
  <c r="G2704" i="1"/>
  <c r="E2704" i="1"/>
  <c r="L2703" i="1"/>
  <c r="J2703" i="1"/>
  <c r="I2703" i="1"/>
  <c r="H2703" i="1"/>
  <c r="G2703" i="1"/>
  <c r="E2703" i="1"/>
  <c r="L2702" i="1"/>
  <c r="J2702" i="1"/>
  <c r="I2702" i="1"/>
  <c r="H2702" i="1"/>
  <c r="G2702" i="1"/>
  <c r="E2702" i="1"/>
  <c r="L2701" i="1"/>
  <c r="J2701" i="1"/>
  <c r="I2701" i="1"/>
  <c r="H2701" i="1"/>
  <c r="G2701" i="1"/>
  <c r="E2701" i="1"/>
  <c r="L2700" i="1"/>
  <c r="J2700" i="1"/>
  <c r="I2700" i="1"/>
  <c r="H2700" i="1"/>
  <c r="G2700" i="1"/>
  <c r="E2700" i="1"/>
  <c r="L2699" i="1"/>
  <c r="J2699" i="1"/>
  <c r="I2699" i="1"/>
  <c r="H2699" i="1"/>
  <c r="G2699" i="1"/>
  <c r="E2699" i="1"/>
  <c r="L2698" i="1"/>
  <c r="J2698" i="1"/>
  <c r="I2698" i="1"/>
  <c r="H2698" i="1"/>
  <c r="G2698" i="1"/>
  <c r="E2698" i="1"/>
  <c r="L2697" i="1"/>
  <c r="J2697" i="1"/>
  <c r="I2697" i="1"/>
  <c r="H2697" i="1"/>
  <c r="G2697" i="1"/>
  <c r="E2697" i="1"/>
  <c r="L2696" i="1"/>
  <c r="J2696" i="1"/>
  <c r="I2696" i="1"/>
  <c r="H2696" i="1"/>
  <c r="G2696" i="1"/>
  <c r="E2696" i="1"/>
  <c r="L2695" i="1"/>
  <c r="J2695" i="1"/>
  <c r="I2695" i="1"/>
  <c r="H2695" i="1"/>
  <c r="G2695" i="1"/>
  <c r="E2695" i="1"/>
  <c r="L2694" i="1"/>
  <c r="J2694" i="1"/>
  <c r="I2694" i="1"/>
  <c r="H2694" i="1"/>
  <c r="G2694" i="1"/>
  <c r="E2694" i="1"/>
  <c r="L2693" i="1"/>
  <c r="J2693" i="1"/>
  <c r="I2693" i="1"/>
  <c r="H2693" i="1"/>
  <c r="G2693" i="1"/>
  <c r="E2693" i="1"/>
  <c r="L2692" i="1"/>
  <c r="J2692" i="1"/>
  <c r="I2692" i="1"/>
  <c r="H2692" i="1"/>
  <c r="G2692" i="1"/>
  <c r="E2692" i="1"/>
  <c r="L2691" i="1"/>
  <c r="J2691" i="1"/>
  <c r="I2691" i="1"/>
  <c r="H2691" i="1"/>
  <c r="G2691" i="1"/>
  <c r="E2691" i="1"/>
  <c r="L2690" i="1"/>
  <c r="J2690" i="1"/>
  <c r="I2690" i="1"/>
  <c r="H2690" i="1"/>
  <c r="G2690" i="1"/>
  <c r="E2690" i="1"/>
  <c r="L2689" i="1"/>
  <c r="J2689" i="1"/>
  <c r="I2689" i="1"/>
  <c r="H2689" i="1"/>
  <c r="G2689" i="1"/>
  <c r="E2689" i="1"/>
  <c r="L2688" i="1"/>
  <c r="J2688" i="1"/>
  <c r="I2688" i="1"/>
  <c r="H2688" i="1"/>
  <c r="G2688" i="1"/>
  <c r="E2688" i="1"/>
  <c r="L2687" i="1"/>
  <c r="J2687" i="1"/>
  <c r="I2687" i="1"/>
  <c r="H2687" i="1"/>
  <c r="G2687" i="1"/>
  <c r="E2687" i="1"/>
  <c r="L2686" i="1"/>
  <c r="J2686" i="1"/>
  <c r="I2686" i="1"/>
  <c r="H2686" i="1"/>
  <c r="G2686" i="1"/>
  <c r="E2686" i="1"/>
  <c r="L2685" i="1"/>
  <c r="J2685" i="1"/>
  <c r="I2685" i="1"/>
  <c r="H2685" i="1"/>
  <c r="G2685" i="1"/>
  <c r="E2685" i="1"/>
  <c r="L2684" i="1"/>
  <c r="J2684" i="1"/>
  <c r="I2684" i="1"/>
  <c r="H2684" i="1"/>
  <c r="G2684" i="1"/>
  <c r="E2684" i="1"/>
  <c r="L2683" i="1"/>
  <c r="J2683" i="1"/>
  <c r="I2683" i="1"/>
  <c r="H2683" i="1"/>
  <c r="G2683" i="1"/>
  <c r="E2683" i="1"/>
  <c r="L2682" i="1"/>
  <c r="J2682" i="1"/>
  <c r="I2682" i="1"/>
  <c r="H2682" i="1"/>
  <c r="G2682" i="1"/>
  <c r="E2682" i="1"/>
  <c r="L2681" i="1"/>
  <c r="J2681" i="1"/>
  <c r="I2681" i="1"/>
  <c r="H2681" i="1"/>
  <c r="G2681" i="1"/>
  <c r="E2681" i="1"/>
  <c r="L2680" i="1"/>
  <c r="J2680" i="1"/>
  <c r="I2680" i="1"/>
  <c r="H2680" i="1"/>
  <c r="G2680" i="1"/>
  <c r="E2680" i="1"/>
  <c r="L2679" i="1"/>
  <c r="J2679" i="1"/>
  <c r="I2679" i="1"/>
  <c r="H2679" i="1"/>
  <c r="G2679" i="1"/>
  <c r="E2679" i="1"/>
  <c r="L2678" i="1"/>
  <c r="J2678" i="1"/>
  <c r="I2678" i="1"/>
  <c r="H2678" i="1"/>
  <c r="G2678" i="1"/>
  <c r="E2678" i="1"/>
  <c r="L2677" i="1"/>
  <c r="J2677" i="1"/>
  <c r="I2677" i="1"/>
  <c r="H2677" i="1"/>
  <c r="G2677" i="1"/>
  <c r="E2677" i="1"/>
  <c r="L2676" i="1"/>
  <c r="J2676" i="1"/>
  <c r="I2676" i="1"/>
  <c r="H2676" i="1"/>
  <c r="G2676" i="1"/>
  <c r="E2676" i="1"/>
  <c r="L2675" i="1"/>
  <c r="J2675" i="1"/>
  <c r="I2675" i="1"/>
  <c r="H2675" i="1"/>
  <c r="G2675" i="1"/>
  <c r="E2675" i="1"/>
  <c r="L2674" i="1"/>
  <c r="J2674" i="1"/>
  <c r="I2674" i="1"/>
  <c r="H2674" i="1"/>
  <c r="G2674" i="1"/>
  <c r="E2674" i="1"/>
  <c r="L2673" i="1"/>
  <c r="J2673" i="1"/>
  <c r="I2673" i="1"/>
  <c r="H2673" i="1"/>
  <c r="G2673" i="1"/>
  <c r="E2673" i="1"/>
  <c r="L2672" i="1"/>
  <c r="J2672" i="1"/>
  <c r="I2672" i="1"/>
  <c r="H2672" i="1"/>
  <c r="G2672" i="1"/>
  <c r="E2672" i="1"/>
  <c r="L2671" i="1"/>
  <c r="J2671" i="1"/>
  <c r="I2671" i="1"/>
  <c r="H2671" i="1"/>
  <c r="G2671" i="1"/>
  <c r="E2671" i="1"/>
  <c r="L2670" i="1"/>
  <c r="J2670" i="1"/>
  <c r="I2670" i="1"/>
  <c r="H2670" i="1"/>
  <c r="G2670" i="1"/>
  <c r="E2670" i="1"/>
  <c r="L2669" i="1"/>
  <c r="J2669" i="1"/>
  <c r="I2669" i="1"/>
  <c r="H2669" i="1"/>
  <c r="G2669" i="1"/>
  <c r="E2669" i="1"/>
  <c r="L2668" i="1"/>
  <c r="J2668" i="1"/>
  <c r="I2668" i="1"/>
  <c r="H2668" i="1"/>
  <c r="G2668" i="1"/>
  <c r="E2668" i="1"/>
  <c r="L2667" i="1"/>
  <c r="J2667" i="1"/>
  <c r="I2667" i="1"/>
  <c r="H2667" i="1"/>
  <c r="G2667" i="1"/>
  <c r="E2667" i="1"/>
  <c r="L2666" i="1"/>
  <c r="J2666" i="1"/>
  <c r="I2666" i="1"/>
  <c r="H2666" i="1"/>
  <c r="G2666" i="1"/>
  <c r="E2666" i="1"/>
  <c r="L2665" i="1"/>
  <c r="J2665" i="1"/>
  <c r="I2665" i="1"/>
  <c r="H2665" i="1"/>
  <c r="G2665" i="1"/>
  <c r="E2665" i="1"/>
  <c r="L2664" i="1"/>
  <c r="J2664" i="1"/>
  <c r="I2664" i="1"/>
  <c r="H2664" i="1"/>
  <c r="G2664" i="1"/>
  <c r="E2664" i="1"/>
  <c r="L2663" i="1"/>
  <c r="J2663" i="1"/>
  <c r="I2663" i="1"/>
  <c r="H2663" i="1"/>
  <c r="G2663" i="1"/>
  <c r="E2663" i="1"/>
  <c r="L2662" i="1"/>
  <c r="J2662" i="1"/>
  <c r="I2662" i="1"/>
  <c r="H2662" i="1"/>
  <c r="G2662" i="1"/>
  <c r="E2662" i="1"/>
  <c r="L2661" i="1"/>
  <c r="J2661" i="1"/>
  <c r="I2661" i="1"/>
  <c r="H2661" i="1"/>
  <c r="G2661" i="1"/>
  <c r="E2661" i="1"/>
  <c r="L2660" i="1"/>
  <c r="J2660" i="1"/>
  <c r="I2660" i="1"/>
  <c r="H2660" i="1"/>
  <c r="G2660" i="1"/>
  <c r="E2660" i="1"/>
  <c r="L2659" i="1"/>
  <c r="J2659" i="1"/>
  <c r="I2659" i="1"/>
  <c r="H2659" i="1"/>
  <c r="G2659" i="1"/>
  <c r="E2659" i="1"/>
  <c r="L2658" i="1"/>
  <c r="J2658" i="1"/>
  <c r="I2658" i="1"/>
  <c r="H2658" i="1"/>
  <c r="G2658" i="1"/>
  <c r="E2658" i="1"/>
  <c r="L2657" i="1"/>
  <c r="J2657" i="1"/>
  <c r="I2657" i="1"/>
  <c r="H2657" i="1"/>
  <c r="G2657" i="1"/>
  <c r="E2657" i="1"/>
  <c r="L2656" i="1"/>
  <c r="J2656" i="1"/>
  <c r="I2656" i="1"/>
  <c r="H2656" i="1"/>
  <c r="G2656" i="1"/>
  <c r="E2656" i="1"/>
  <c r="L2655" i="1"/>
  <c r="J2655" i="1"/>
  <c r="I2655" i="1"/>
  <c r="H2655" i="1"/>
  <c r="G2655" i="1"/>
  <c r="E2655" i="1"/>
  <c r="L2654" i="1"/>
  <c r="J2654" i="1"/>
  <c r="I2654" i="1"/>
  <c r="H2654" i="1"/>
  <c r="G2654" i="1"/>
  <c r="E2654" i="1"/>
  <c r="L2653" i="1"/>
  <c r="J2653" i="1"/>
  <c r="I2653" i="1"/>
  <c r="H2653" i="1"/>
  <c r="G2653" i="1"/>
  <c r="E2653" i="1"/>
  <c r="L2652" i="1"/>
  <c r="J2652" i="1"/>
  <c r="I2652" i="1"/>
  <c r="H2652" i="1"/>
  <c r="G2652" i="1"/>
  <c r="E2652" i="1"/>
  <c r="L2651" i="1"/>
  <c r="J2651" i="1"/>
  <c r="I2651" i="1"/>
  <c r="H2651" i="1"/>
  <c r="G2651" i="1"/>
  <c r="E2651" i="1"/>
  <c r="L2650" i="1"/>
  <c r="J2650" i="1"/>
  <c r="I2650" i="1"/>
  <c r="H2650" i="1"/>
  <c r="G2650" i="1"/>
  <c r="E2650" i="1"/>
  <c r="L2649" i="1"/>
  <c r="J2649" i="1"/>
  <c r="I2649" i="1"/>
  <c r="H2649" i="1"/>
  <c r="G2649" i="1"/>
  <c r="E2649" i="1"/>
  <c r="L2648" i="1"/>
  <c r="J2648" i="1"/>
  <c r="I2648" i="1"/>
  <c r="H2648" i="1"/>
  <c r="G2648" i="1"/>
  <c r="E2648" i="1"/>
  <c r="L2647" i="1"/>
  <c r="J2647" i="1"/>
  <c r="I2647" i="1"/>
  <c r="H2647" i="1"/>
  <c r="G2647" i="1"/>
  <c r="E2647" i="1"/>
  <c r="L2646" i="1"/>
  <c r="J2646" i="1"/>
  <c r="I2646" i="1"/>
  <c r="H2646" i="1"/>
  <c r="G2646" i="1"/>
  <c r="E2646" i="1"/>
  <c r="L2645" i="1"/>
  <c r="J2645" i="1"/>
  <c r="I2645" i="1"/>
  <c r="H2645" i="1"/>
  <c r="G2645" i="1"/>
  <c r="E2645" i="1"/>
  <c r="L2644" i="1"/>
  <c r="J2644" i="1"/>
  <c r="I2644" i="1"/>
  <c r="H2644" i="1"/>
  <c r="G2644" i="1"/>
  <c r="E2644" i="1"/>
  <c r="L2643" i="1"/>
  <c r="J2643" i="1"/>
  <c r="I2643" i="1"/>
  <c r="H2643" i="1"/>
  <c r="G2643" i="1"/>
  <c r="E2643" i="1"/>
  <c r="L2642" i="1"/>
  <c r="J2642" i="1"/>
  <c r="I2642" i="1"/>
  <c r="H2642" i="1"/>
  <c r="G2642" i="1"/>
  <c r="E2642" i="1"/>
  <c r="L2641" i="1"/>
  <c r="J2641" i="1"/>
  <c r="I2641" i="1"/>
  <c r="H2641" i="1"/>
  <c r="G2641" i="1"/>
  <c r="E2641" i="1"/>
  <c r="L2640" i="1"/>
  <c r="J2640" i="1"/>
  <c r="I2640" i="1"/>
  <c r="H2640" i="1"/>
  <c r="G2640" i="1"/>
  <c r="E2640" i="1"/>
  <c r="L2639" i="1"/>
  <c r="J2639" i="1"/>
  <c r="I2639" i="1"/>
  <c r="H2639" i="1"/>
  <c r="G2639" i="1"/>
  <c r="E2639" i="1"/>
  <c r="L2638" i="1"/>
  <c r="J2638" i="1"/>
  <c r="I2638" i="1"/>
  <c r="H2638" i="1"/>
  <c r="G2638" i="1"/>
  <c r="E2638" i="1"/>
  <c r="L2637" i="1"/>
  <c r="J2637" i="1"/>
  <c r="I2637" i="1"/>
  <c r="H2637" i="1"/>
  <c r="G2637" i="1"/>
  <c r="E2637" i="1"/>
  <c r="L2636" i="1"/>
  <c r="J2636" i="1"/>
  <c r="I2636" i="1"/>
  <c r="H2636" i="1"/>
  <c r="G2636" i="1"/>
  <c r="E2636" i="1"/>
  <c r="L2635" i="1"/>
  <c r="J2635" i="1"/>
  <c r="I2635" i="1"/>
  <c r="H2635" i="1"/>
  <c r="G2635" i="1"/>
  <c r="E2635" i="1"/>
  <c r="L2634" i="1"/>
  <c r="J2634" i="1"/>
  <c r="I2634" i="1"/>
  <c r="H2634" i="1"/>
  <c r="G2634" i="1"/>
  <c r="E2634" i="1"/>
  <c r="L2633" i="1"/>
  <c r="J2633" i="1"/>
  <c r="I2633" i="1"/>
  <c r="H2633" i="1"/>
  <c r="G2633" i="1"/>
  <c r="E2633" i="1"/>
  <c r="L2632" i="1"/>
  <c r="J2632" i="1"/>
  <c r="I2632" i="1"/>
  <c r="H2632" i="1"/>
  <c r="G2632" i="1"/>
  <c r="E2632" i="1"/>
  <c r="L2631" i="1"/>
  <c r="J2631" i="1"/>
  <c r="I2631" i="1"/>
  <c r="H2631" i="1"/>
  <c r="G2631" i="1"/>
  <c r="E2631" i="1"/>
  <c r="L2630" i="1"/>
  <c r="J2630" i="1"/>
  <c r="I2630" i="1"/>
  <c r="H2630" i="1"/>
  <c r="G2630" i="1"/>
  <c r="E2630" i="1"/>
  <c r="L2629" i="1"/>
  <c r="J2629" i="1"/>
  <c r="I2629" i="1"/>
  <c r="H2629" i="1"/>
  <c r="G2629" i="1"/>
  <c r="E2629" i="1"/>
  <c r="L2628" i="1"/>
  <c r="J2628" i="1"/>
  <c r="I2628" i="1"/>
  <c r="H2628" i="1"/>
  <c r="G2628" i="1"/>
  <c r="E2628" i="1"/>
  <c r="L2627" i="1"/>
  <c r="J2627" i="1"/>
  <c r="I2627" i="1"/>
  <c r="H2627" i="1"/>
  <c r="G2627" i="1"/>
  <c r="E2627" i="1"/>
  <c r="L2626" i="1"/>
  <c r="J2626" i="1"/>
  <c r="I2626" i="1"/>
  <c r="H2626" i="1"/>
  <c r="G2626" i="1"/>
  <c r="E2626" i="1"/>
  <c r="L2625" i="1"/>
  <c r="J2625" i="1"/>
  <c r="I2625" i="1"/>
  <c r="H2625" i="1"/>
  <c r="G2625" i="1"/>
  <c r="E2625" i="1"/>
  <c r="L2624" i="1"/>
  <c r="J2624" i="1"/>
  <c r="I2624" i="1"/>
  <c r="H2624" i="1"/>
  <c r="G2624" i="1"/>
  <c r="E2624" i="1"/>
  <c r="L2623" i="1"/>
  <c r="J2623" i="1"/>
  <c r="I2623" i="1"/>
  <c r="H2623" i="1"/>
  <c r="G2623" i="1"/>
  <c r="E2623" i="1"/>
  <c r="L2622" i="1"/>
  <c r="J2622" i="1"/>
  <c r="I2622" i="1"/>
  <c r="H2622" i="1"/>
  <c r="G2622" i="1"/>
  <c r="E2622" i="1"/>
  <c r="L2621" i="1"/>
  <c r="J2621" i="1"/>
  <c r="I2621" i="1"/>
  <c r="H2621" i="1"/>
  <c r="G2621" i="1"/>
  <c r="E2621" i="1"/>
  <c r="L2620" i="1"/>
  <c r="J2620" i="1"/>
  <c r="I2620" i="1"/>
  <c r="H2620" i="1"/>
  <c r="G2620" i="1"/>
  <c r="E2620" i="1"/>
  <c r="L2619" i="1"/>
  <c r="J2619" i="1"/>
  <c r="I2619" i="1"/>
  <c r="H2619" i="1"/>
  <c r="G2619" i="1"/>
  <c r="E2619" i="1"/>
  <c r="L2618" i="1"/>
  <c r="J2618" i="1"/>
  <c r="I2618" i="1"/>
  <c r="H2618" i="1"/>
  <c r="G2618" i="1"/>
  <c r="E2618" i="1"/>
  <c r="L2617" i="1"/>
  <c r="J2617" i="1"/>
  <c r="I2617" i="1"/>
  <c r="H2617" i="1"/>
  <c r="G2617" i="1"/>
  <c r="E2617" i="1"/>
  <c r="L2616" i="1"/>
  <c r="J2616" i="1"/>
  <c r="I2616" i="1"/>
  <c r="H2616" i="1"/>
  <c r="G2616" i="1"/>
  <c r="E2616" i="1"/>
  <c r="L2615" i="1"/>
  <c r="J2615" i="1"/>
  <c r="I2615" i="1"/>
  <c r="H2615" i="1"/>
  <c r="G2615" i="1"/>
  <c r="E2615" i="1"/>
  <c r="L2614" i="1"/>
  <c r="J2614" i="1"/>
  <c r="I2614" i="1"/>
  <c r="H2614" i="1"/>
  <c r="G2614" i="1"/>
  <c r="E2614" i="1"/>
  <c r="L2613" i="1"/>
  <c r="J2613" i="1"/>
  <c r="I2613" i="1"/>
  <c r="H2613" i="1"/>
  <c r="G2613" i="1"/>
  <c r="E2613" i="1"/>
  <c r="L2612" i="1"/>
  <c r="J2612" i="1"/>
  <c r="I2612" i="1"/>
  <c r="H2612" i="1"/>
  <c r="G2612" i="1"/>
  <c r="E2612" i="1"/>
  <c r="L2611" i="1"/>
  <c r="J2611" i="1"/>
  <c r="I2611" i="1"/>
  <c r="H2611" i="1"/>
  <c r="G2611" i="1"/>
  <c r="E2611" i="1"/>
  <c r="L2610" i="1"/>
  <c r="J2610" i="1"/>
  <c r="I2610" i="1"/>
  <c r="H2610" i="1"/>
  <c r="G2610" i="1"/>
  <c r="E2610" i="1"/>
  <c r="L2609" i="1"/>
  <c r="J2609" i="1"/>
  <c r="I2609" i="1"/>
  <c r="H2609" i="1"/>
  <c r="G2609" i="1"/>
  <c r="E2609" i="1"/>
  <c r="L2608" i="1"/>
  <c r="J2608" i="1"/>
  <c r="I2608" i="1"/>
  <c r="H2608" i="1"/>
  <c r="G2608" i="1"/>
  <c r="E2608" i="1"/>
  <c r="L2607" i="1"/>
  <c r="J2607" i="1"/>
  <c r="I2607" i="1"/>
  <c r="H2607" i="1"/>
  <c r="G2607" i="1"/>
  <c r="E2607" i="1"/>
  <c r="L2606" i="1"/>
  <c r="J2606" i="1"/>
  <c r="I2606" i="1"/>
  <c r="H2606" i="1"/>
  <c r="G2606" i="1"/>
  <c r="E2606" i="1"/>
  <c r="L2605" i="1"/>
  <c r="J2605" i="1"/>
  <c r="I2605" i="1"/>
  <c r="H2605" i="1"/>
  <c r="G2605" i="1"/>
  <c r="E2605" i="1"/>
  <c r="L2604" i="1"/>
  <c r="J2604" i="1"/>
  <c r="I2604" i="1"/>
  <c r="H2604" i="1"/>
  <c r="G2604" i="1"/>
  <c r="E2604" i="1"/>
  <c r="L2603" i="1"/>
  <c r="J2603" i="1"/>
  <c r="I2603" i="1"/>
  <c r="H2603" i="1"/>
  <c r="G2603" i="1"/>
  <c r="E2603" i="1"/>
  <c r="L2602" i="1"/>
  <c r="J2602" i="1"/>
  <c r="I2602" i="1"/>
  <c r="H2602" i="1"/>
  <c r="G2602" i="1"/>
  <c r="E2602" i="1"/>
  <c r="L2601" i="1"/>
  <c r="J2601" i="1"/>
  <c r="I2601" i="1"/>
  <c r="H2601" i="1"/>
  <c r="G2601" i="1"/>
  <c r="E2601" i="1"/>
  <c r="L2600" i="1"/>
  <c r="J2600" i="1"/>
  <c r="I2600" i="1"/>
  <c r="H2600" i="1"/>
  <c r="G2600" i="1"/>
  <c r="E2600" i="1"/>
  <c r="L2599" i="1"/>
  <c r="J2599" i="1"/>
  <c r="I2599" i="1"/>
  <c r="H2599" i="1"/>
  <c r="G2599" i="1"/>
  <c r="E2599" i="1"/>
  <c r="L2598" i="1"/>
  <c r="J2598" i="1"/>
  <c r="I2598" i="1"/>
  <c r="H2598" i="1"/>
  <c r="G2598" i="1"/>
  <c r="E2598" i="1"/>
  <c r="L2597" i="1"/>
  <c r="J2597" i="1"/>
  <c r="I2597" i="1"/>
  <c r="H2597" i="1"/>
  <c r="G2597" i="1"/>
  <c r="E2597" i="1"/>
  <c r="L2596" i="1"/>
  <c r="J2596" i="1"/>
  <c r="I2596" i="1"/>
  <c r="H2596" i="1"/>
  <c r="G2596" i="1"/>
  <c r="E2596" i="1"/>
  <c r="L2595" i="1"/>
  <c r="J2595" i="1"/>
  <c r="I2595" i="1"/>
  <c r="H2595" i="1"/>
  <c r="G2595" i="1"/>
  <c r="E2595" i="1"/>
  <c r="L2594" i="1"/>
  <c r="J2594" i="1"/>
  <c r="I2594" i="1"/>
  <c r="H2594" i="1"/>
  <c r="G2594" i="1"/>
  <c r="E2594" i="1"/>
  <c r="L2593" i="1"/>
  <c r="J2593" i="1"/>
  <c r="I2593" i="1"/>
  <c r="H2593" i="1"/>
  <c r="G2593" i="1"/>
  <c r="E2593" i="1"/>
  <c r="L2592" i="1"/>
  <c r="J2592" i="1"/>
  <c r="I2592" i="1"/>
  <c r="H2592" i="1"/>
  <c r="G2592" i="1"/>
  <c r="E2592" i="1"/>
  <c r="L2591" i="1"/>
  <c r="J2591" i="1"/>
  <c r="I2591" i="1"/>
  <c r="H2591" i="1"/>
  <c r="G2591" i="1"/>
  <c r="E2591" i="1"/>
  <c r="L2590" i="1"/>
  <c r="J2590" i="1"/>
  <c r="I2590" i="1"/>
  <c r="H2590" i="1"/>
  <c r="G2590" i="1"/>
  <c r="E2590" i="1"/>
  <c r="L2589" i="1"/>
  <c r="J2589" i="1"/>
  <c r="I2589" i="1"/>
  <c r="H2589" i="1"/>
  <c r="G2589" i="1"/>
  <c r="E2589" i="1"/>
  <c r="L2588" i="1"/>
  <c r="J2588" i="1"/>
  <c r="I2588" i="1"/>
  <c r="H2588" i="1"/>
  <c r="G2588" i="1"/>
  <c r="E2588" i="1"/>
  <c r="L2587" i="1"/>
  <c r="J2587" i="1"/>
  <c r="I2587" i="1"/>
  <c r="H2587" i="1"/>
  <c r="G2587" i="1"/>
  <c r="E2587" i="1"/>
  <c r="L2586" i="1"/>
  <c r="J2586" i="1"/>
  <c r="I2586" i="1"/>
  <c r="H2586" i="1"/>
  <c r="G2586" i="1"/>
  <c r="E2586" i="1"/>
  <c r="L2585" i="1"/>
  <c r="J2585" i="1"/>
  <c r="I2585" i="1"/>
  <c r="H2585" i="1"/>
  <c r="G2585" i="1"/>
  <c r="E2585" i="1"/>
  <c r="L2584" i="1"/>
  <c r="J2584" i="1"/>
  <c r="I2584" i="1"/>
  <c r="H2584" i="1"/>
  <c r="G2584" i="1"/>
  <c r="E2584" i="1"/>
  <c r="L2583" i="1"/>
  <c r="J2583" i="1"/>
  <c r="I2583" i="1"/>
  <c r="H2583" i="1"/>
  <c r="G2583" i="1"/>
  <c r="E2583" i="1"/>
  <c r="L2582" i="1"/>
  <c r="J2582" i="1"/>
  <c r="I2582" i="1"/>
  <c r="H2582" i="1"/>
  <c r="G2582" i="1"/>
  <c r="E2582" i="1"/>
  <c r="L2581" i="1"/>
  <c r="J2581" i="1"/>
  <c r="I2581" i="1"/>
  <c r="H2581" i="1"/>
  <c r="G2581" i="1"/>
  <c r="E2581" i="1"/>
  <c r="L2580" i="1"/>
  <c r="J2580" i="1"/>
  <c r="I2580" i="1"/>
  <c r="H2580" i="1"/>
  <c r="G2580" i="1"/>
  <c r="E2580" i="1"/>
  <c r="L2579" i="1"/>
  <c r="J2579" i="1"/>
  <c r="I2579" i="1"/>
  <c r="H2579" i="1"/>
  <c r="G2579" i="1"/>
  <c r="E2579" i="1"/>
  <c r="L2578" i="1"/>
  <c r="J2578" i="1"/>
  <c r="I2578" i="1"/>
  <c r="H2578" i="1"/>
  <c r="G2578" i="1"/>
  <c r="E2578" i="1"/>
  <c r="L2577" i="1"/>
  <c r="J2577" i="1"/>
  <c r="I2577" i="1"/>
  <c r="H2577" i="1"/>
  <c r="G2577" i="1"/>
  <c r="E2577" i="1"/>
  <c r="L2576" i="1"/>
  <c r="J2576" i="1"/>
  <c r="I2576" i="1"/>
  <c r="H2576" i="1"/>
  <c r="G2576" i="1"/>
  <c r="E2576" i="1"/>
  <c r="L2575" i="1"/>
  <c r="J2575" i="1"/>
  <c r="I2575" i="1"/>
  <c r="H2575" i="1"/>
  <c r="G2575" i="1"/>
  <c r="E2575" i="1"/>
  <c r="L2574" i="1"/>
  <c r="J2574" i="1"/>
  <c r="I2574" i="1"/>
  <c r="H2574" i="1"/>
  <c r="G2574" i="1"/>
  <c r="E2574" i="1"/>
  <c r="L2573" i="1"/>
  <c r="J2573" i="1"/>
  <c r="I2573" i="1"/>
  <c r="H2573" i="1"/>
  <c r="G2573" i="1"/>
  <c r="E2573" i="1"/>
  <c r="L2572" i="1"/>
  <c r="J2572" i="1"/>
  <c r="I2572" i="1"/>
  <c r="H2572" i="1"/>
  <c r="G2572" i="1"/>
  <c r="E2572" i="1"/>
  <c r="L2571" i="1"/>
  <c r="J2571" i="1"/>
  <c r="I2571" i="1"/>
  <c r="H2571" i="1"/>
  <c r="G2571" i="1"/>
  <c r="E2571" i="1"/>
  <c r="L2570" i="1"/>
  <c r="J2570" i="1"/>
  <c r="I2570" i="1"/>
  <c r="H2570" i="1"/>
  <c r="G2570" i="1"/>
  <c r="E2570" i="1"/>
  <c r="L2569" i="1"/>
  <c r="J2569" i="1"/>
  <c r="I2569" i="1"/>
  <c r="H2569" i="1"/>
  <c r="G2569" i="1"/>
  <c r="E2569" i="1"/>
  <c r="L2568" i="1"/>
  <c r="J2568" i="1"/>
  <c r="I2568" i="1"/>
  <c r="H2568" i="1"/>
  <c r="G2568" i="1"/>
  <c r="E2568" i="1"/>
  <c r="L2567" i="1"/>
  <c r="J2567" i="1"/>
  <c r="I2567" i="1"/>
  <c r="H2567" i="1"/>
  <c r="G2567" i="1"/>
  <c r="E2567" i="1"/>
  <c r="L2566" i="1"/>
  <c r="J2566" i="1"/>
  <c r="I2566" i="1"/>
  <c r="H2566" i="1"/>
  <c r="G2566" i="1"/>
  <c r="E2566" i="1"/>
  <c r="L2565" i="1"/>
  <c r="J2565" i="1"/>
  <c r="I2565" i="1"/>
  <c r="H2565" i="1"/>
  <c r="G2565" i="1"/>
  <c r="E2565" i="1"/>
  <c r="L2564" i="1"/>
  <c r="J2564" i="1"/>
  <c r="I2564" i="1"/>
  <c r="H2564" i="1"/>
  <c r="G2564" i="1"/>
  <c r="E2564" i="1"/>
  <c r="L2563" i="1"/>
  <c r="J2563" i="1"/>
  <c r="I2563" i="1"/>
  <c r="H2563" i="1"/>
  <c r="G2563" i="1"/>
  <c r="E2563" i="1"/>
  <c r="L2562" i="1"/>
  <c r="J2562" i="1"/>
  <c r="I2562" i="1"/>
  <c r="H2562" i="1"/>
  <c r="G2562" i="1"/>
  <c r="E2562" i="1"/>
  <c r="L2561" i="1"/>
  <c r="J2561" i="1"/>
  <c r="I2561" i="1"/>
  <c r="H2561" i="1"/>
  <c r="G2561" i="1"/>
  <c r="E2561" i="1"/>
  <c r="L2560" i="1"/>
  <c r="J2560" i="1"/>
  <c r="I2560" i="1"/>
  <c r="H2560" i="1"/>
  <c r="G2560" i="1"/>
  <c r="E2560" i="1"/>
  <c r="L2559" i="1"/>
  <c r="J2559" i="1"/>
  <c r="I2559" i="1"/>
  <c r="H2559" i="1"/>
  <c r="G2559" i="1"/>
  <c r="E2559" i="1"/>
  <c r="L2558" i="1"/>
  <c r="J2558" i="1"/>
  <c r="I2558" i="1"/>
  <c r="H2558" i="1"/>
  <c r="G2558" i="1"/>
  <c r="E2558" i="1"/>
  <c r="L2557" i="1"/>
  <c r="J2557" i="1"/>
  <c r="I2557" i="1"/>
  <c r="H2557" i="1"/>
  <c r="G2557" i="1"/>
  <c r="E2557" i="1"/>
  <c r="L2556" i="1"/>
  <c r="J2556" i="1"/>
  <c r="I2556" i="1"/>
  <c r="H2556" i="1"/>
  <c r="G2556" i="1"/>
  <c r="E2556" i="1"/>
  <c r="L2555" i="1"/>
  <c r="J2555" i="1"/>
  <c r="I2555" i="1"/>
  <c r="H2555" i="1"/>
  <c r="G2555" i="1"/>
  <c r="E2555" i="1"/>
  <c r="L2554" i="1"/>
  <c r="J2554" i="1"/>
  <c r="I2554" i="1"/>
  <c r="H2554" i="1"/>
  <c r="G2554" i="1"/>
  <c r="E2554" i="1"/>
  <c r="L2553" i="1"/>
  <c r="J2553" i="1"/>
  <c r="I2553" i="1"/>
  <c r="H2553" i="1"/>
  <c r="G2553" i="1"/>
  <c r="E2553" i="1"/>
  <c r="L2552" i="1"/>
  <c r="J2552" i="1"/>
  <c r="I2552" i="1"/>
  <c r="H2552" i="1"/>
  <c r="G2552" i="1"/>
  <c r="E2552" i="1"/>
  <c r="L2551" i="1"/>
  <c r="J2551" i="1"/>
  <c r="I2551" i="1"/>
  <c r="H2551" i="1"/>
  <c r="G2551" i="1"/>
  <c r="E2551" i="1"/>
  <c r="L2550" i="1"/>
  <c r="J2550" i="1"/>
  <c r="I2550" i="1"/>
  <c r="H2550" i="1"/>
  <c r="G2550" i="1"/>
  <c r="E2550" i="1"/>
  <c r="L2549" i="1"/>
  <c r="J2549" i="1"/>
  <c r="I2549" i="1"/>
  <c r="H2549" i="1"/>
  <c r="G2549" i="1"/>
  <c r="E2549" i="1"/>
  <c r="L2548" i="1"/>
  <c r="J2548" i="1"/>
  <c r="I2548" i="1"/>
  <c r="H2548" i="1"/>
  <c r="G2548" i="1"/>
  <c r="E2548" i="1"/>
  <c r="L2547" i="1"/>
  <c r="J2547" i="1"/>
  <c r="I2547" i="1"/>
  <c r="H2547" i="1"/>
  <c r="G2547" i="1"/>
  <c r="E2547" i="1"/>
  <c r="L2546" i="1"/>
  <c r="J2546" i="1"/>
  <c r="I2546" i="1"/>
  <c r="H2546" i="1"/>
  <c r="G2546" i="1"/>
  <c r="E2546" i="1"/>
  <c r="L2545" i="1"/>
  <c r="J2545" i="1"/>
  <c r="I2545" i="1"/>
  <c r="H2545" i="1"/>
  <c r="G2545" i="1"/>
  <c r="E2545" i="1"/>
  <c r="L2544" i="1"/>
  <c r="J2544" i="1"/>
  <c r="I2544" i="1"/>
  <c r="H2544" i="1"/>
  <c r="G2544" i="1"/>
  <c r="E2544" i="1"/>
  <c r="L2543" i="1"/>
  <c r="J2543" i="1"/>
  <c r="I2543" i="1"/>
  <c r="H2543" i="1"/>
  <c r="G2543" i="1"/>
  <c r="E2543" i="1"/>
  <c r="L2542" i="1"/>
  <c r="J2542" i="1"/>
  <c r="I2542" i="1"/>
  <c r="H2542" i="1"/>
  <c r="G2542" i="1"/>
  <c r="E2542" i="1"/>
  <c r="L2541" i="1"/>
  <c r="J2541" i="1"/>
  <c r="I2541" i="1"/>
  <c r="H2541" i="1"/>
  <c r="G2541" i="1"/>
  <c r="E2541" i="1"/>
  <c r="L2540" i="1"/>
  <c r="J2540" i="1"/>
  <c r="I2540" i="1"/>
  <c r="H2540" i="1"/>
  <c r="G2540" i="1"/>
  <c r="E2540" i="1"/>
  <c r="L2539" i="1"/>
  <c r="J2539" i="1"/>
  <c r="I2539" i="1"/>
  <c r="H2539" i="1"/>
  <c r="G2539" i="1"/>
  <c r="E2539" i="1"/>
  <c r="L2538" i="1"/>
  <c r="J2538" i="1"/>
  <c r="I2538" i="1"/>
  <c r="H2538" i="1"/>
  <c r="G2538" i="1"/>
  <c r="E2538" i="1"/>
  <c r="L2537" i="1"/>
  <c r="J2537" i="1"/>
  <c r="I2537" i="1"/>
  <c r="H2537" i="1"/>
  <c r="G2537" i="1"/>
  <c r="E2537" i="1"/>
  <c r="L2536" i="1"/>
  <c r="J2536" i="1"/>
  <c r="I2536" i="1"/>
  <c r="H2536" i="1"/>
  <c r="G2536" i="1"/>
  <c r="E2536" i="1"/>
  <c r="L2535" i="1"/>
  <c r="J2535" i="1"/>
  <c r="I2535" i="1"/>
  <c r="H2535" i="1"/>
  <c r="G2535" i="1"/>
  <c r="E2535" i="1"/>
  <c r="L2534" i="1"/>
  <c r="J2534" i="1"/>
  <c r="I2534" i="1"/>
  <c r="H2534" i="1"/>
  <c r="G2534" i="1"/>
  <c r="E2534" i="1"/>
  <c r="L2533" i="1"/>
  <c r="J2533" i="1"/>
  <c r="I2533" i="1"/>
  <c r="H2533" i="1"/>
  <c r="G2533" i="1"/>
  <c r="E2533" i="1"/>
  <c r="L2532" i="1"/>
  <c r="J2532" i="1"/>
  <c r="I2532" i="1"/>
  <c r="H2532" i="1"/>
  <c r="G2532" i="1"/>
  <c r="E2532" i="1"/>
  <c r="L2531" i="1"/>
  <c r="J2531" i="1"/>
  <c r="I2531" i="1"/>
  <c r="H2531" i="1"/>
  <c r="G2531" i="1"/>
  <c r="E2531" i="1"/>
  <c r="L2530" i="1"/>
  <c r="J2530" i="1"/>
  <c r="I2530" i="1"/>
  <c r="H2530" i="1"/>
  <c r="G2530" i="1"/>
  <c r="E2530" i="1"/>
  <c r="L2529" i="1"/>
  <c r="J2529" i="1"/>
  <c r="I2529" i="1"/>
  <c r="H2529" i="1"/>
  <c r="G2529" i="1"/>
  <c r="E2529" i="1"/>
  <c r="L2528" i="1"/>
  <c r="J2528" i="1"/>
  <c r="I2528" i="1"/>
  <c r="H2528" i="1"/>
  <c r="G2528" i="1"/>
  <c r="E2528" i="1"/>
  <c r="L2527" i="1"/>
  <c r="J2527" i="1"/>
  <c r="I2527" i="1"/>
  <c r="H2527" i="1"/>
  <c r="G2527" i="1"/>
  <c r="E2527" i="1"/>
  <c r="L2526" i="1"/>
  <c r="J2526" i="1"/>
  <c r="I2526" i="1"/>
  <c r="H2526" i="1"/>
  <c r="G2526" i="1"/>
  <c r="E2526" i="1"/>
  <c r="L2525" i="1"/>
  <c r="J2525" i="1"/>
  <c r="I2525" i="1"/>
  <c r="H2525" i="1"/>
  <c r="G2525" i="1"/>
  <c r="E2525" i="1"/>
  <c r="L2524" i="1"/>
  <c r="J2524" i="1"/>
  <c r="I2524" i="1"/>
  <c r="H2524" i="1"/>
  <c r="G2524" i="1"/>
  <c r="E2524" i="1"/>
  <c r="L2523" i="1"/>
  <c r="J2523" i="1"/>
  <c r="I2523" i="1"/>
  <c r="H2523" i="1"/>
  <c r="G2523" i="1"/>
  <c r="E2523" i="1"/>
  <c r="L2522" i="1"/>
  <c r="J2522" i="1"/>
  <c r="I2522" i="1"/>
  <c r="H2522" i="1"/>
  <c r="G2522" i="1"/>
  <c r="E2522" i="1"/>
  <c r="L2521" i="1"/>
  <c r="J2521" i="1"/>
  <c r="I2521" i="1"/>
  <c r="H2521" i="1"/>
  <c r="G2521" i="1"/>
  <c r="E2521" i="1"/>
  <c r="L2520" i="1"/>
  <c r="J2520" i="1"/>
  <c r="I2520" i="1"/>
  <c r="H2520" i="1"/>
  <c r="G2520" i="1"/>
  <c r="E2520" i="1"/>
  <c r="L2519" i="1"/>
  <c r="J2519" i="1"/>
  <c r="I2519" i="1"/>
  <c r="H2519" i="1"/>
  <c r="G2519" i="1"/>
  <c r="E2519" i="1"/>
  <c r="L2518" i="1"/>
  <c r="J2518" i="1"/>
  <c r="I2518" i="1"/>
  <c r="H2518" i="1"/>
  <c r="G2518" i="1"/>
  <c r="E2518" i="1"/>
  <c r="L2517" i="1"/>
  <c r="J2517" i="1"/>
  <c r="I2517" i="1"/>
  <c r="H2517" i="1"/>
  <c r="G2517" i="1"/>
  <c r="E2517" i="1"/>
  <c r="L2516" i="1"/>
  <c r="J2516" i="1"/>
  <c r="I2516" i="1"/>
  <c r="H2516" i="1"/>
  <c r="G2516" i="1"/>
  <c r="E2516" i="1"/>
  <c r="L2515" i="1"/>
  <c r="J2515" i="1"/>
  <c r="I2515" i="1"/>
  <c r="H2515" i="1"/>
  <c r="G2515" i="1"/>
  <c r="E2515" i="1"/>
  <c r="L2514" i="1"/>
  <c r="J2514" i="1"/>
  <c r="I2514" i="1"/>
  <c r="H2514" i="1"/>
  <c r="G2514" i="1"/>
  <c r="E2514" i="1"/>
  <c r="L2513" i="1"/>
  <c r="J2513" i="1"/>
  <c r="I2513" i="1"/>
  <c r="H2513" i="1"/>
  <c r="G2513" i="1"/>
  <c r="E2513" i="1"/>
  <c r="L2512" i="1"/>
  <c r="J2512" i="1"/>
  <c r="I2512" i="1"/>
  <c r="H2512" i="1"/>
  <c r="G2512" i="1"/>
  <c r="E2512" i="1"/>
  <c r="L2511" i="1"/>
  <c r="J2511" i="1"/>
  <c r="I2511" i="1"/>
  <c r="H2511" i="1"/>
  <c r="G2511" i="1"/>
  <c r="E2511" i="1"/>
  <c r="L2510" i="1"/>
  <c r="J2510" i="1"/>
  <c r="I2510" i="1"/>
  <c r="H2510" i="1"/>
  <c r="G2510" i="1"/>
  <c r="E2510" i="1"/>
  <c r="L2509" i="1"/>
  <c r="J2509" i="1"/>
  <c r="I2509" i="1"/>
  <c r="H2509" i="1"/>
  <c r="G2509" i="1"/>
  <c r="E2509" i="1"/>
  <c r="L2508" i="1"/>
  <c r="J2508" i="1"/>
  <c r="I2508" i="1"/>
  <c r="H2508" i="1"/>
  <c r="G2508" i="1"/>
  <c r="E2508" i="1"/>
  <c r="L2507" i="1"/>
  <c r="J2507" i="1"/>
  <c r="I2507" i="1"/>
  <c r="H2507" i="1"/>
  <c r="G2507" i="1"/>
  <c r="E2507" i="1"/>
  <c r="L2506" i="1"/>
  <c r="J2506" i="1"/>
  <c r="I2506" i="1"/>
  <c r="H2506" i="1"/>
  <c r="G2506" i="1"/>
  <c r="E2506" i="1"/>
  <c r="L2505" i="1"/>
  <c r="J2505" i="1"/>
  <c r="I2505" i="1"/>
  <c r="H2505" i="1"/>
  <c r="G2505" i="1"/>
  <c r="E2505" i="1"/>
  <c r="L2504" i="1"/>
  <c r="J2504" i="1"/>
  <c r="I2504" i="1"/>
  <c r="H2504" i="1"/>
  <c r="G2504" i="1"/>
  <c r="E2504" i="1"/>
  <c r="L2503" i="1"/>
  <c r="J2503" i="1"/>
  <c r="I2503" i="1"/>
  <c r="H2503" i="1"/>
  <c r="G2503" i="1"/>
  <c r="E2503" i="1"/>
  <c r="L2502" i="1"/>
  <c r="J2502" i="1"/>
  <c r="I2502" i="1"/>
  <c r="H2502" i="1"/>
  <c r="G2502" i="1"/>
  <c r="E2502" i="1"/>
  <c r="L2501" i="1"/>
  <c r="J2501" i="1"/>
  <c r="I2501" i="1"/>
  <c r="H2501" i="1"/>
  <c r="G2501" i="1"/>
  <c r="E2501" i="1"/>
  <c r="L2500" i="1"/>
  <c r="J2500" i="1"/>
  <c r="I2500" i="1"/>
  <c r="H2500" i="1"/>
  <c r="G2500" i="1"/>
  <c r="E2500" i="1"/>
  <c r="L2499" i="1"/>
  <c r="J2499" i="1"/>
  <c r="I2499" i="1"/>
  <c r="H2499" i="1"/>
  <c r="G2499" i="1"/>
  <c r="E2499" i="1"/>
  <c r="L2498" i="1"/>
  <c r="J2498" i="1"/>
  <c r="I2498" i="1"/>
  <c r="H2498" i="1"/>
  <c r="G2498" i="1"/>
  <c r="E2498" i="1"/>
  <c r="L2497" i="1"/>
  <c r="J2497" i="1"/>
  <c r="I2497" i="1"/>
  <c r="H2497" i="1"/>
  <c r="G2497" i="1"/>
  <c r="E2497" i="1"/>
  <c r="L2496" i="1"/>
  <c r="J2496" i="1"/>
  <c r="I2496" i="1"/>
  <c r="H2496" i="1"/>
  <c r="G2496" i="1"/>
  <c r="E2496" i="1"/>
  <c r="L2495" i="1"/>
  <c r="J2495" i="1"/>
  <c r="I2495" i="1"/>
  <c r="H2495" i="1"/>
  <c r="G2495" i="1"/>
  <c r="E2495" i="1"/>
  <c r="L2494" i="1"/>
  <c r="J2494" i="1"/>
  <c r="I2494" i="1"/>
  <c r="H2494" i="1"/>
  <c r="G2494" i="1"/>
  <c r="E2494" i="1"/>
  <c r="L2493" i="1"/>
  <c r="J2493" i="1"/>
  <c r="I2493" i="1"/>
  <c r="H2493" i="1"/>
  <c r="G2493" i="1"/>
  <c r="E2493" i="1"/>
  <c r="L2492" i="1"/>
  <c r="J2492" i="1"/>
  <c r="I2492" i="1"/>
  <c r="H2492" i="1"/>
  <c r="G2492" i="1"/>
  <c r="E2492" i="1"/>
  <c r="L2491" i="1"/>
  <c r="J2491" i="1"/>
  <c r="I2491" i="1"/>
  <c r="H2491" i="1"/>
  <c r="G2491" i="1"/>
  <c r="E2491" i="1"/>
  <c r="L2490" i="1"/>
  <c r="J2490" i="1"/>
  <c r="I2490" i="1"/>
  <c r="H2490" i="1"/>
  <c r="G2490" i="1"/>
  <c r="E2490" i="1"/>
  <c r="L2489" i="1"/>
  <c r="J2489" i="1"/>
  <c r="I2489" i="1"/>
  <c r="H2489" i="1"/>
  <c r="G2489" i="1"/>
  <c r="E2489" i="1"/>
  <c r="L2488" i="1"/>
  <c r="J2488" i="1"/>
  <c r="I2488" i="1"/>
  <c r="H2488" i="1"/>
  <c r="G2488" i="1"/>
  <c r="E2488" i="1"/>
  <c r="L2487" i="1"/>
  <c r="J2487" i="1"/>
  <c r="I2487" i="1"/>
  <c r="H2487" i="1"/>
  <c r="G2487" i="1"/>
  <c r="E2487" i="1"/>
  <c r="L2486" i="1"/>
  <c r="J2486" i="1"/>
  <c r="I2486" i="1"/>
  <c r="H2486" i="1"/>
  <c r="G2486" i="1"/>
  <c r="E2486" i="1"/>
  <c r="L2485" i="1"/>
  <c r="J2485" i="1"/>
  <c r="I2485" i="1"/>
  <c r="H2485" i="1"/>
  <c r="G2485" i="1"/>
  <c r="E2485" i="1"/>
  <c r="L2484" i="1"/>
  <c r="J2484" i="1"/>
  <c r="I2484" i="1"/>
  <c r="H2484" i="1"/>
  <c r="G2484" i="1"/>
  <c r="E2484" i="1"/>
  <c r="L2483" i="1"/>
  <c r="J2483" i="1"/>
  <c r="I2483" i="1"/>
  <c r="H2483" i="1"/>
  <c r="G2483" i="1"/>
  <c r="E2483" i="1"/>
  <c r="L2482" i="1"/>
  <c r="J2482" i="1"/>
  <c r="I2482" i="1"/>
  <c r="H2482" i="1"/>
  <c r="G2482" i="1"/>
  <c r="E2482" i="1"/>
  <c r="L2481" i="1"/>
  <c r="J2481" i="1"/>
  <c r="I2481" i="1"/>
  <c r="H2481" i="1"/>
  <c r="G2481" i="1"/>
  <c r="E2481" i="1"/>
  <c r="L2480" i="1"/>
  <c r="J2480" i="1"/>
  <c r="I2480" i="1"/>
  <c r="H2480" i="1"/>
  <c r="G2480" i="1"/>
  <c r="E2480" i="1"/>
  <c r="L2479" i="1"/>
  <c r="J2479" i="1"/>
  <c r="I2479" i="1"/>
  <c r="H2479" i="1"/>
  <c r="G2479" i="1"/>
  <c r="E2479" i="1"/>
  <c r="L2478" i="1"/>
  <c r="J2478" i="1"/>
  <c r="I2478" i="1"/>
  <c r="H2478" i="1"/>
  <c r="G2478" i="1"/>
  <c r="E2478" i="1"/>
  <c r="L2477" i="1"/>
  <c r="J2477" i="1"/>
  <c r="I2477" i="1"/>
  <c r="H2477" i="1"/>
  <c r="G2477" i="1"/>
  <c r="E2477" i="1"/>
  <c r="L2476" i="1"/>
  <c r="J2476" i="1"/>
  <c r="I2476" i="1"/>
  <c r="H2476" i="1"/>
  <c r="G2476" i="1"/>
  <c r="E2476" i="1"/>
  <c r="L2475" i="1"/>
  <c r="J2475" i="1"/>
  <c r="I2475" i="1"/>
  <c r="H2475" i="1"/>
  <c r="G2475" i="1"/>
  <c r="E2475" i="1"/>
  <c r="L2474" i="1"/>
  <c r="J2474" i="1"/>
  <c r="I2474" i="1"/>
  <c r="H2474" i="1"/>
  <c r="G2474" i="1"/>
  <c r="E2474" i="1"/>
  <c r="L2473" i="1"/>
  <c r="J2473" i="1"/>
  <c r="I2473" i="1"/>
  <c r="H2473" i="1"/>
  <c r="G2473" i="1"/>
  <c r="E2473" i="1"/>
  <c r="L2472" i="1"/>
  <c r="J2472" i="1"/>
  <c r="I2472" i="1"/>
  <c r="H2472" i="1"/>
  <c r="G2472" i="1"/>
  <c r="E2472" i="1"/>
  <c r="L2471" i="1"/>
  <c r="J2471" i="1"/>
  <c r="I2471" i="1"/>
  <c r="H2471" i="1"/>
  <c r="G2471" i="1"/>
  <c r="E2471" i="1"/>
  <c r="L2470" i="1"/>
  <c r="J2470" i="1"/>
  <c r="I2470" i="1"/>
  <c r="H2470" i="1"/>
  <c r="G2470" i="1"/>
  <c r="E2470" i="1"/>
  <c r="L2469" i="1"/>
  <c r="J2469" i="1"/>
  <c r="I2469" i="1"/>
  <c r="H2469" i="1"/>
  <c r="G2469" i="1"/>
  <c r="E2469" i="1"/>
  <c r="L2468" i="1"/>
  <c r="J2468" i="1"/>
  <c r="I2468" i="1"/>
  <c r="H2468" i="1"/>
  <c r="G2468" i="1"/>
  <c r="E2468" i="1"/>
  <c r="L2467" i="1"/>
  <c r="J2467" i="1"/>
  <c r="I2467" i="1"/>
  <c r="H2467" i="1"/>
  <c r="G2467" i="1"/>
  <c r="E2467" i="1"/>
  <c r="L2466" i="1"/>
  <c r="J2466" i="1"/>
  <c r="I2466" i="1"/>
  <c r="H2466" i="1"/>
  <c r="G2466" i="1"/>
  <c r="E2466" i="1"/>
  <c r="L2465" i="1"/>
  <c r="J2465" i="1"/>
  <c r="I2465" i="1"/>
  <c r="H2465" i="1"/>
  <c r="G2465" i="1"/>
  <c r="E2465" i="1"/>
  <c r="L2464" i="1"/>
  <c r="J2464" i="1"/>
  <c r="I2464" i="1"/>
  <c r="H2464" i="1"/>
  <c r="G2464" i="1"/>
  <c r="E2464" i="1"/>
  <c r="L2463" i="1"/>
  <c r="J2463" i="1"/>
  <c r="I2463" i="1"/>
  <c r="H2463" i="1"/>
  <c r="G2463" i="1"/>
  <c r="E2463" i="1"/>
  <c r="L2462" i="1"/>
  <c r="J2462" i="1"/>
  <c r="I2462" i="1"/>
  <c r="H2462" i="1"/>
  <c r="G2462" i="1"/>
  <c r="E2462" i="1"/>
  <c r="L2461" i="1"/>
  <c r="J2461" i="1"/>
  <c r="I2461" i="1"/>
  <c r="H2461" i="1"/>
  <c r="G2461" i="1"/>
  <c r="E2461" i="1"/>
  <c r="L2460" i="1"/>
  <c r="J2460" i="1"/>
  <c r="I2460" i="1"/>
  <c r="H2460" i="1"/>
  <c r="G2460" i="1"/>
  <c r="E2460" i="1"/>
  <c r="L2459" i="1"/>
  <c r="J2459" i="1"/>
  <c r="I2459" i="1"/>
  <c r="H2459" i="1"/>
  <c r="G2459" i="1"/>
  <c r="E2459" i="1"/>
  <c r="L2458" i="1"/>
  <c r="J2458" i="1"/>
  <c r="I2458" i="1"/>
  <c r="H2458" i="1"/>
  <c r="G2458" i="1"/>
  <c r="E2458" i="1"/>
  <c r="L2457" i="1"/>
  <c r="J2457" i="1"/>
  <c r="I2457" i="1"/>
  <c r="H2457" i="1"/>
  <c r="G2457" i="1"/>
  <c r="E2457" i="1"/>
  <c r="L2456" i="1"/>
  <c r="J2456" i="1"/>
  <c r="I2456" i="1"/>
  <c r="H2456" i="1"/>
  <c r="G2456" i="1"/>
  <c r="E2456" i="1"/>
  <c r="L2455" i="1"/>
  <c r="J2455" i="1"/>
  <c r="I2455" i="1"/>
  <c r="H2455" i="1"/>
  <c r="G2455" i="1"/>
  <c r="E2455" i="1"/>
  <c r="L2454" i="1"/>
  <c r="J2454" i="1"/>
  <c r="I2454" i="1"/>
  <c r="H2454" i="1"/>
  <c r="G2454" i="1"/>
  <c r="E2454" i="1"/>
  <c r="L2453" i="1"/>
  <c r="J2453" i="1"/>
  <c r="I2453" i="1"/>
  <c r="H2453" i="1"/>
  <c r="G2453" i="1"/>
  <c r="E2453" i="1"/>
  <c r="L2452" i="1"/>
  <c r="J2452" i="1"/>
  <c r="I2452" i="1"/>
  <c r="H2452" i="1"/>
  <c r="G2452" i="1"/>
  <c r="E2452" i="1"/>
  <c r="L2451" i="1"/>
  <c r="J2451" i="1"/>
  <c r="I2451" i="1"/>
  <c r="H2451" i="1"/>
  <c r="G2451" i="1"/>
  <c r="E2451" i="1"/>
  <c r="L2450" i="1"/>
  <c r="J2450" i="1"/>
  <c r="I2450" i="1"/>
  <c r="H2450" i="1"/>
  <c r="G2450" i="1"/>
  <c r="E2450" i="1"/>
  <c r="L2449" i="1"/>
  <c r="J2449" i="1"/>
  <c r="I2449" i="1"/>
  <c r="H2449" i="1"/>
  <c r="G2449" i="1"/>
  <c r="E2449" i="1"/>
  <c r="L2448" i="1"/>
  <c r="J2448" i="1"/>
  <c r="I2448" i="1"/>
  <c r="H2448" i="1"/>
  <c r="G2448" i="1"/>
  <c r="E2448" i="1"/>
  <c r="L2447" i="1"/>
  <c r="J2447" i="1"/>
  <c r="I2447" i="1"/>
  <c r="H2447" i="1"/>
  <c r="G2447" i="1"/>
  <c r="E2447" i="1"/>
  <c r="L2446" i="1"/>
  <c r="J2446" i="1"/>
  <c r="I2446" i="1"/>
  <c r="H2446" i="1"/>
  <c r="G2446" i="1"/>
  <c r="E2446" i="1"/>
  <c r="L2445" i="1"/>
  <c r="J2445" i="1"/>
  <c r="I2445" i="1"/>
  <c r="H2445" i="1"/>
  <c r="G2445" i="1"/>
  <c r="E2445" i="1"/>
  <c r="L2444" i="1"/>
  <c r="J2444" i="1"/>
  <c r="I2444" i="1"/>
  <c r="H2444" i="1"/>
  <c r="G2444" i="1"/>
  <c r="E2444" i="1"/>
  <c r="L2443" i="1"/>
  <c r="J2443" i="1"/>
  <c r="I2443" i="1"/>
  <c r="H2443" i="1"/>
  <c r="G2443" i="1"/>
  <c r="E2443" i="1"/>
  <c r="L2442" i="1"/>
  <c r="J2442" i="1"/>
  <c r="I2442" i="1"/>
  <c r="H2442" i="1"/>
  <c r="G2442" i="1"/>
  <c r="E2442" i="1"/>
  <c r="L2441" i="1"/>
  <c r="J2441" i="1"/>
  <c r="I2441" i="1"/>
  <c r="H2441" i="1"/>
  <c r="G2441" i="1"/>
  <c r="E2441" i="1"/>
  <c r="L2440" i="1"/>
  <c r="J2440" i="1"/>
  <c r="I2440" i="1"/>
  <c r="H2440" i="1"/>
  <c r="G2440" i="1"/>
  <c r="E2440" i="1"/>
  <c r="L2439" i="1"/>
  <c r="J2439" i="1"/>
  <c r="I2439" i="1"/>
  <c r="H2439" i="1"/>
  <c r="G2439" i="1"/>
  <c r="E2439" i="1"/>
  <c r="L2438" i="1"/>
  <c r="J2438" i="1"/>
  <c r="I2438" i="1"/>
  <c r="H2438" i="1"/>
  <c r="G2438" i="1"/>
  <c r="E2438" i="1"/>
  <c r="L2437" i="1"/>
  <c r="J2437" i="1"/>
  <c r="I2437" i="1"/>
  <c r="H2437" i="1"/>
  <c r="G2437" i="1"/>
  <c r="E2437" i="1"/>
  <c r="L2436" i="1"/>
  <c r="J2436" i="1"/>
  <c r="I2436" i="1"/>
  <c r="H2436" i="1"/>
  <c r="G2436" i="1"/>
  <c r="E2436" i="1"/>
  <c r="L2435" i="1"/>
  <c r="J2435" i="1"/>
  <c r="I2435" i="1"/>
  <c r="H2435" i="1"/>
  <c r="G2435" i="1"/>
  <c r="E2435" i="1"/>
  <c r="L2434" i="1"/>
  <c r="J2434" i="1"/>
  <c r="I2434" i="1"/>
  <c r="H2434" i="1"/>
  <c r="G2434" i="1"/>
  <c r="E2434" i="1"/>
  <c r="L2433" i="1"/>
  <c r="J2433" i="1"/>
  <c r="I2433" i="1"/>
  <c r="H2433" i="1"/>
  <c r="G2433" i="1"/>
  <c r="E2433" i="1"/>
  <c r="L2432" i="1"/>
  <c r="J2432" i="1"/>
  <c r="I2432" i="1"/>
  <c r="H2432" i="1"/>
  <c r="G2432" i="1"/>
  <c r="E2432" i="1"/>
  <c r="L2431" i="1"/>
  <c r="J2431" i="1"/>
  <c r="I2431" i="1"/>
  <c r="H2431" i="1"/>
  <c r="G2431" i="1"/>
  <c r="E2431" i="1"/>
  <c r="L2430" i="1"/>
  <c r="J2430" i="1"/>
  <c r="I2430" i="1"/>
  <c r="H2430" i="1"/>
  <c r="G2430" i="1"/>
  <c r="E2430" i="1"/>
  <c r="L2429" i="1"/>
  <c r="J2429" i="1"/>
  <c r="I2429" i="1"/>
  <c r="H2429" i="1"/>
  <c r="G2429" i="1"/>
  <c r="E2429" i="1"/>
  <c r="L2428" i="1"/>
  <c r="J2428" i="1"/>
  <c r="I2428" i="1"/>
  <c r="H2428" i="1"/>
  <c r="G2428" i="1"/>
  <c r="E2428" i="1"/>
  <c r="L2427" i="1"/>
  <c r="J2427" i="1"/>
  <c r="I2427" i="1"/>
  <c r="H2427" i="1"/>
  <c r="G2427" i="1"/>
  <c r="E2427" i="1"/>
  <c r="L2426" i="1"/>
  <c r="J2426" i="1"/>
  <c r="I2426" i="1"/>
  <c r="H2426" i="1"/>
  <c r="G2426" i="1"/>
  <c r="E2426" i="1"/>
  <c r="L2425" i="1"/>
  <c r="J2425" i="1"/>
  <c r="I2425" i="1"/>
  <c r="H2425" i="1"/>
  <c r="G2425" i="1"/>
  <c r="E2425" i="1"/>
  <c r="L2424" i="1"/>
  <c r="J2424" i="1"/>
  <c r="I2424" i="1"/>
  <c r="H2424" i="1"/>
  <c r="G2424" i="1"/>
  <c r="E2424" i="1"/>
  <c r="L2423" i="1"/>
  <c r="J2423" i="1"/>
  <c r="I2423" i="1"/>
  <c r="H2423" i="1"/>
  <c r="G2423" i="1"/>
  <c r="E2423" i="1"/>
  <c r="L2422" i="1"/>
  <c r="J2422" i="1"/>
  <c r="I2422" i="1"/>
  <c r="H2422" i="1"/>
  <c r="G2422" i="1"/>
  <c r="E2422" i="1"/>
  <c r="L2421" i="1"/>
  <c r="J2421" i="1"/>
  <c r="I2421" i="1"/>
  <c r="H2421" i="1"/>
  <c r="G2421" i="1"/>
  <c r="E2421" i="1"/>
  <c r="L2420" i="1"/>
  <c r="J2420" i="1"/>
  <c r="I2420" i="1"/>
  <c r="H2420" i="1"/>
  <c r="G2420" i="1"/>
  <c r="E2420" i="1"/>
  <c r="L2419" i="1"/>
  <c r="J2419" i="1"/>
  <c r="I2419" i="1"/>
  <c r="H2419" i="1"/>
  <c r="G2419" i="1"/>
  <c r="E2419" i="1"/>
  <c r="L2418" i="1"/>
  <c r="J2418" i="1"/>
  <c r="I2418" i="1"/>
  <c r="H2418" i="1"/>
  <c r="G2418" i="1"/>
  <c r="E2418" i="1"/>
  <c r="L2417" i="1"/>
  <c r="J2417" i="1"/>
  <c r="I2417" i="1"/>
  <c r="H2417" i="1"/>
  <c r="G2417" i="1"/>
  <c r="E2417" i="1"/>
  <c r="L2416" i="1"/>
  <c r="J2416" i="1"/>
  <c r="I2416" i="1"/>
  <c r="H2416" i="1"/>
  <c r="G2416" i="1"/>
  <c r="E2416" i="1"/>
  <c r="L2415" i="1"/>
  <c r="J2415" i="1"/>
  <c r="I2415" i="1"/>
  <c r="H2415" i="1"/>
  <c r="G2415" i="1"/>
  <c r="E2415" i="1"/>
  <c r="L2414" i="1"/>
  <c r="J2414" i="1"/>
  <c r="I2414" i="1"/>
  <c r="H2414" i="1"/>
  <c r="G2414" i="1"/>
  <c r="E2414" i="1"/>
  <c r="L2413" i="1"/>
  <c r="J2413" i="1"/>
  <c r="I2413" i="1"/>
  <c r="H2413" i="1"/>
  <c r="G2413" i="1"/>
  <c r="E2413" i="1"/>
  <c r="L2412" i="1"/>
  <c r="J2412" i="1"/>
  <c r="I2412" i="1"/>
  <c r="H2412" i="1"/>
  <c r="G2412" i="1"/>
  <c r="E2412" i="1"/>
  <c r="L2411" i="1"/>
  <c r="J2411" i="1"/>
  <c r="I2411" i="1"/>
  <c r="H2411" i="1"/>
  <c r="G2411" i="1"/>
  <c r="E2411" i="1"/>
  <c r="L2410" i="1"/>
  <c r="J2410" i="1"/>
  <c r="I2410" i="1"/>
  <c r="H2410" i="1"/>
  <c r="G2410" i="1"/>
  <c r="E2410" i="1"/>
  <c r="L2409" i="1"/>
  <c r="J2409" i="1"/>
  <c r="I2409" i="1"/>
  <c r="H2409" i="1"/>
  <c r="G2409" i="1"/>
  <c r="E2409" i="1"/>
  <c r="L2408" i="1"/>
  <c r="J2408" i="1"/>
  <c r="I2408" i="1"/>
  <c r="H2408" i="1"/>
  <c r="G2408" i="1"/>
  <c r="E2408" i="1"/>
  <c r="L2407" i="1"/>
  <c r="J2407" i="1"/>
  <c r="I2407" i="1"/>
  <c r="H2407" i="1"/>
  <c r="G2407" i="1"/>
  <c r="E2407" i="1"/>
  <c r="L2406" i="1"/>
  <c r="J2406" i="1"/>
  <c r="I2406" i="1"/>
  <c r="H2406" i="1"/>
  <c r="G2406" i="1"/>
  <c r="E2406" i="1"/>
  <c r="L2405" i="1"/>
  <c r="J2405" i="1"/>
  <c r="I2405" i="1"/>
  <c r="H2405" i="1"/>
  <c r="G2405" i="1"/>
  <c r="E2405" i="1"/>
  <c r="L2404" i="1"/>
  <c r="J2404" i="1"/>
  <c r="I2404" i="1"/>
  <c r="H2404" i="1"/>
  <c r="G2404" i="1"/>
  <c r="E2404" i="1"/>
  <c r="L2403" i="1"/>
  <c r="J2403" i="1"/>
  <c r="I2403" i="1"/>
  <c r="H2403" i="1"/>
  <c r="G2403" i="1"/>
  <c r="E2403" i="1"/>
  <c r="L2402" i="1"/>
  <c r="J2402" i="1"/>
  <c r="I2402" i="1"/>
  <c r="H2402" i="1"/>
  <c r="G2402" i="1"/>
  <c r="E2402" i="1"/>
  <c r="L2401" i="1"/>
  <c r="J2401" i="1"/>
  <c r="I2401" i="1"/>
  <c r="H2401" i="1"/>
  <c r="G2401" i="1"/>
  <c r="E2401" i="1"/>
  <c r="L2400" i="1"/>
  <c r="J2400" i="1"/>
  <c r="I2400" i="1"/>
  <c r="H2400" i="1"/>
  <c r="G2400" i="1"/>
  <c r="E2400" i="1"/>
  <c r="L2399" i="1"/>
  <c r="J2399" i="1"/>
  <c r="I2399" i="1"/>
  <c r="H2399" i="1"/>
  <c r="G2399" i="1"/>
  <c r="E2399" i="1"/>
  <c r="L2398" i="1"/>
  <c r="J2398" i="1"/>
  <c r="I2398" i="1"/>
  <c r="H2398" i="1"/>
  <c r="G2398" i="1"/>
  <c r="E2398" i="1"/>
  <c r="L2397" i="1"/>
  <c r="J2397" i="1"/>
  <c r="I2397" i="1"/>
  <c r="H2397" i="1"/>
  <c r="G2397" i="1"/>
  <c r="E2397" i="1"/>
  <c r="L2396" i="1"/>
  <c r="J2396" i="1"/>
  <c r="I2396" i="1"/>
  <c r="H2396" i="1"/>
  <c r="G2396" i="1"/>
  <c r="E2396" i="1"/>
  <c r="L2395" i="1"/>
  <c r="J2395" i="1"/>
  <c r="I2395" i="1"/>
  <c r="H2395" i="1"/>
  <c r="G2395" i="1"/>
  <c r="E2395" i="1"/>
  <c r="L2394" i="1"/>
  <c r="J2394" i="1"/>
  <c r="I2394" i="1"/>
  <c r="H2394" i="1"/>
  <c r="G2394" i="1"/>
  <c r="E2394" i="1"/>
  <c r="L2393" i="1"/>
  <c r="J2393" i="1"/>
  <c r="I2393" i="1"/>
  <c r="H2393" i="1"/>
  <c r="G2393" i="1"/>
  <c r="E2393" i="1"/>
  <c r="L2392" i="1"/>
  <c r="J2392" i="1"/>
  <c r="I2392" i="1"/>
  <c r="H2392" i="1"/>
  <c r="G2392" i="1"/>
  <c r="E2392" i="1"/>
  <c r="L2391" i="1"/>
  <c r="J2391" i="1"/>
  <c r="I2391" i="1"/>
  <c r="H2391" i="1"/>
  <c r="G2391" i="1"/>
  <c r="E2391" i="1"/>
  <c r="L2390" i="1"/>
  <c r="J2390" i="1"/>
  <c r="I2390" i="1"/>
  <c r="H2390" i="1"/>
  <c r="G2390" i="1"/>
  <c r="E2390" i="1"/>
  <c r="L2389" i="1"/>
  <c r="J2389" i="1"/>
  <c r="I2389" i="1"/>
  <c r="H2389" i="1"/>
  <c r="G2389" i="1"/>
  <c r="E2389" i="1"/>
  <c r="L2388" i="1"/>
  <c r="J2388" i="1"/>
  <c r="I2388" i="1"/>
  <c r="H2388" i="1"/>
  <c r="G2388" i="1"/>
  <c r="E2388" i="1"/>
  <c r="L2387" i="1"/>
  <c r="J2387" i="1"/>
  <c r="I2387" i="1"/>
  <c r="H2387" i="1"/>
  <c r="G2387" i="1"/>
  <c r="E2387" i="1"/>
  <c r="L2386" i="1"/>
  <c r="J2386" i="1"/>
  <c r="I2386" i="1"/>
  <c r="H2386" i="1"/>
  <c r="G2386" i="1"/>
  <c r="E2386" i="1"/>
  <c r="L2385" i="1"/>
  <c r="J2385" i="1"/>
  <c r="I2385" i="1"/>
  <c r="H2385" i="1"/>
  <c r="G2385" i="1"/>
  <c r="E2385" i="1"/>
  <c r="L2384" i="1"/>
  <c r="J2384" i="1"/>
  <c r="I2384" i="1"/>
  <c r="H2384" i="1"/>
  <c r="G2384" i="1"/>
  <c r="E2384" i="1"/>
  <c r="L2383" i="1"/>
  <c r="J2383" i="1"/>
  <c r="I2383" i="1"/>
  <c r="H2383" i="1"/>
  <c r="G2383" i="1"/>
  <c r="E2383" i="1"/>
  <c r="L2382" i="1"/>
  <c r="J2382" i="1"/>
  <c r="I2382" i="1"/>
  <c r="H2382" i="1"/>
  <c r="G2382" i="1"/>
  <c r="E2382" i="1"/>
  <c r="L2381" i="1"/>
  <c r="J2381" i="1"/>
  <c r="I2381" i="1"/>
  <c r="H2381" i="1"/>
  <c r="G2381" i="1"/>
  <c r="E2381" i="1"/>
  <c r="L2380" i="1"/>
  <c r="J2380" i="1"/>
  <c r="I2380" i="1"/>
  <c r="H2380" i="1"/>
  <c r="G2380" i="1"/>
  <c r="E2380" i="1"/>
  <c r="L2379" i="1"/>
  <c r="J2379" i="1"/>
  <c r="I2379" i="1"/>
  <c r="H2379" i="1"/>
  <c r="G2379" i="1"/>
  <c r="E2379" i="1"/>
  <c r="L2378" i="1"/>
  <c r="J2378" i="1"/>
  <c r="I2378" i="1"/>
  <c r="H2378" i="1"/>
  <c r="G2378" i="1"/>
  <c r="E2378" i="1"/>
  <c r="L2377" i="1"/>
  <c r="J2377" i="1"/>
  <c r="I2377" i="1"/>
  <c r="H2377" i="1"/>
  <c r="G2377" i="1"/>
  <c r="E2377" i="1"/>
  <c r="L2376" i="1"/>
  <c r="J2376" i="1"/>
  <c r="I2376" i="1"/>
  <c r="H2376" i="1"/>
  <c r="G2376" i="1"/>
  <c r="E2376" i="1"/>
  <c r="L2375" i="1"/>
  <c r="J2375" i="1"/>
  <c r="I2375" i="1"/>
  <c r="H2375" i="1"/>
  <c r="G2375" i="1"/>
  <c r="E2375" i="1"/>
  <c r="L2374" i="1"/>
  <c r="J2374" i="1"/>
  <c r="I2374" i="1"/>
  <c r="H2374" i="1"/>
  <c r="G2374" i="1"/>
  <c r="E2374" i="1"/>
  <c r="L2373" i="1"/>
  <c r="J2373" i="1"/>
  <c r="I2373" i="1"/>
  <c r="H2373" i="1"/>
  <c r="G2373" i="1"/>
  <c r="E2373" i="1"/>
  <c r="L2372" i="1"/>
  <c r="J2372" i="1"/>
  <c r="I2372" i="1"/>
  <c r="H2372" i="1"/>
  <c r="G2372" i="1"/>
  <c r="E2372" i="1"/>
  <c r="L2371" i="1"/>
  <c r="J2371" i="1"/>
  <c r="I2371" i="1"/>
  <c r="H2371" i="1"/>
  <c r="G2371" i="1"/>
  <c r="E2371" i="1"/>
  <c r="L2370" i="1"/>
  <c r="J2370" i="1"/>
  <c r="I2370" i="1"/>
  <c r="H2370" i="1"/>
  <c r="G2370" i="1"/>
  <c r="E2370" i="1"/>
  <c r="L2369" i="1"/>
  <c r="J2369" i="1"/>
  <c r="I2369" i="1"/>
  <c r="H2369" i="1"/>
  <c r="G2369" i="1"/>
  <c r="E2369" i="1"/>
  <c r="L2368" i="1"/>
  <c r="J2368" i="1"/>
  <c r="I2368" i="1"/>
  <c r="H2368" i="1"/>
  <c r="G2368" i="1"/>
  <c r="E2368" i="1"/>
  <c r="L2367" i="1"/>
  <c r="J2367" i="1"/>
  <c r="I2367" i="1"/>
  <c r="H2367" i="1"/>
  <c r="G2367" i="1"/>
  <c r="E2367" i="1"/>
  <c r="L2366" i="1"/>
  <c r="J2366" i="1"/>
  <c r="I2366" i="1"/>
  <c r="H2366" i="1"/>
  <c r="G2366" i="1"/>
  <c r="E2366" i="1"/>
  <c r="L2365" i="1"/>
  <c r="J2365" i="1"/>
  <c r="I2365" i="1"/>
  <c r="H2365" i="1"/>
  <c r="G2365" i="1"/>
  <c r="E2365" i="1"/>
  <c r="L2364" i="1"/>
  <c r="J2364" i="1"/>
  <c r="I2364" i="1"/>
  <c r="H2364" i="1"/>
  <c r="G2364" i="1"/>
  <c r="E2364" i="1"/>
  <c r="L2363" i="1"/>
  <c r="J2363" i="1"/>
  <c r="I2363" i="1"/>
  <c r="H2363" i="1"/>
  <c r="G2363" i="1"/>
  <c r="E2363" i="1"/>
  <c r="L2362" i="1"/>
  <c r="J2362" i="1"/>
  <c r="I2362" i="1"/>
  <c r="H2362" i="1"/>
  <c r="G2362" i="1"/>
  <c r="E2362" i="1"/>
  <c r="L2361" i="1"/>
  <c r="J2361" i="1"/>
  <c r="I2361" i="1"/>
  <c r="H2361" i="1"/>
  <c r="G2361" i="1"/>
  <c r="E2361" i="1"/>
  <c r="L2360" i="1"/>
  <c r="J2360" i="1"/>
  <c r="I2360" i="1"/>
  <c r="H2360" i="1"/>
  <c r="G2360" i="1"/>
  <c r="E2360" i="1"/>
  <c r="L2359" i="1"/>
  <c r="J2359" i="1"/>
  <c r="I2359" i="1"/>
  <c r="H2359" i="1"/>
  <c r="G2359" i="1"/>
  <c r="E2359" i="1"/>
  <c r="L2358" i="1"/>
  <c r="J2358" i="1"/>
  <c r="I2358" i="1"/>
  <c r="H2358" i="1"/>
  <c r="G2358" i="1"/>
  <c r="E2358" i="1"/>
  <c r="L2357" i="1"/>
  <c r="J2357" i="1"/>
  <c r="I2357" i="1"/>
  <c r="H2357" i="1"/>
  <c r="G2357" i="1"/>
  <c r="E2357" i="1"/>
  <c r="L2356" i="1"/>
  <c r="J2356" i="1"/>
  <c r="I2356" i="1"/>
  <c r="H2356" i="1"/>
  <c r="G2356" i="1"/>
  <c r="E2356" i="1"/>
  <c r="L2355" i="1"/>
  <c r="J2355" i="1"/>
  <c r="I2355" i="1"/>
  <c r="H2355" i="1"/>
  <c r="G2355" i="1"/>
  <c r="E2355" i="1"/>
  <c r="L2354" i="1"/>
  <c r="J2354" i="1"/>
  <c r="I2354" i="1"/>
  <c r="H2354" i="1"/>
  <c r="G2354" i="1"/>
  <c r="E2354" i="1"/>
  <c r="L2353" i="1"/>
  <c r="J2353" i="1"/>
  <c r="I2353" i="1"/>
  <c r="H2353" i="1"/>
  <c r="G2353" i="1"/>
  <c r="E2353" i="1"/>
  <c r="L2352" i="1"/>
  <c r="J2352" i="1"/>
  <c r="I2352" i="1"/>
  <c r="H2352" i="1"/>
  <c r="G2352" i="1"/>
  <c r="E2352" i="1"/>
  <c r="L2351" i="1"/>
  <c r="J2351" i="1"/>
  <c r="I2351" i="1"/>
  <c r="H2351" i="1"/>
  <c r="G2351" i="1"/>
  <c r="E2351" i="1"/>
  <c r="L2350" i="1"/>
  <c r="J2350" i="1"/>
  <c r="I2350" i="1"/>
  <c r="H2350" i="1"/>
  <c r="G2350" i="1"/>
  <c r="E2350" i="1"/>
  <c r="L2349" i="1"/>
  <c r="J2349" i="1"/>
  <c r="I2349" i="1"/>
  <c r="H2349" i="1"/>
  <c r="G2349" i="1"/>
  <c r="E2349" i="1"/>
  <c r="L2348" i="1"/>
  <c r="J2348" i="1"/>
  <c r="I2348" i="1"/>
  <c r="H2348" i="1"/>
  <c r="G2348" i="1"/>
  <c r="E2348" i="1"/>
  <c r="L2347" i="1"/>
  <c r="J2347" i="1"/>
  <c r="I2347" i="1"/>
  <c r="H2347" i="1"/>
  <c r="G2347" i="1"/>
  <c r="E2347" i="1"/>
  <c r="L2346" i="1"/>
  <c r="J2346" i="1"/>
  <c r="I2346" i="1"/>
  <c r="H2346" i="1"/>
  <c r="G2346" i="1"/>
  <c r="E2346" i="1"/>
  <c r="L2345" i="1"/>
  <c r="J2345" i="1"/>
  <c r="I2345" i="1"/>
  <c r="H2345" i="1"/>
  <c r="G2345" i="1"/>
  <c r="E2345" i="1"/>
  <c r="L2344" i="1"/>
  <c r="J2344" i="1"/>
  <c r="I2344" i="1"/>
  <c r="H2344" i="1"/>
  <c r="G2344" i="1"/>
  <c r="E2344" i="1"/>
  <c r="L2343" i="1"/>
  <c r="J2343" i="1"/>
  <c r="I2343" i="1"/>
  <c r="H2343" i="1"/>
  <c r="G2343" i="1"/>
  <c r="E2343" i="1"/>
  <c r="L2342" i="1"/>
  <c r="J2342" i="1"/>
  <c r="I2342" i="1"/>
  <c r="H2342" i="1"/>
  <c r="G2342" i="1"/>
  <c r="E2342" i="1"/>
  <c r="L2341" i="1"/>
  <c r="J2341" i="1"/>
  <c r="I2341" i="1"/>
  <c r="H2341" i="1"/>
  <c r="G2341" i="1"/>
  <c r="E2341" i="1"/>
  <c r="L2340" i="1"/>
  <c r="J2340" i="1"/>
  <c r="I2340" i="1"/>
  <c r="H2340" i="1"/>
  <c r="G2340" i="1"/>
  <c r="E2340" i="1"/>
  <c r="L2339" i="1"/>
  <c r="J2339" i="1"/>
  <c r="I2339" i="1"/>
  <c r="H2339" i="1"/>
  <c r="G2339" i="1"/>
  <c r="E2339" i="1"/>
  <c r="L2338" i="1"/>
  <c r="J2338" i="1"/>
  <c r="I2338" i="1"/>
  <c r="H2338" i="1"/>
  <c r="G2338" i="1"/>
  <c r="E2338" i="1"/>
  <c r="L2337" i="1"/>
  <c r="J2337" i="1"/>
  <c r="I2337" i="1"/>
  <c r="H2337" i="1"/>
  <c r="G2337" i="1"/>
  <c r="E2337" i="1"/>
  <c r="L2336" i="1"/>
  <c r="J2336" i="1"/>
  <c r="I2336" i="1"/>
  <c r="H2336" i="1"/>
  <c r="G2336" i="1"/>
  <c r="E2336" i="1"/>
  <c r="L2335" i="1"/>
  <c r="J2335" i="1"/>
  <c r="I2335" i="1"/>
  <c r="H2335" i="1"/>
  <c r="G2335" i="1"/>
  <c r="E2335" i="1"/>
  <c r="L2334" i="1"/>
  <c r="J2334" i="1"/>
  <c r="I2334" i="1"/>
  <c r="H2334" i="1"/>
  <c r="G2334" i="1"/>
  <c r="E2334" i="1"/>
  <c r="L2333" i="1"/>
  <c r="J2333" i="1"/>
  <c r="I2333" i="1"/>
  <c r="H2333" i="1"/>
  <c r="G2333" i="1"/>
  <c r="E2333" i="1"/>
  <c r="L2332" i="1"/>
  <c r="J2332" i="1"/>
  <c r="I2332" i="1"/>
  <c r="H2332" i="1"/>
  <c r="G2332" i="1"/>
  <c r="E2332" i="1"/>
  <c r="L2331" i="1"/>
  <c r="J2331" i="1"/>
  <c r="I2331" i="1"/>
  <c r="H2331" i="1"/>
  <c r="G2331" i="1"/>
  <c r="E2331" i="1"/>
  <c r="L2330" i="1"/>
  <c r="J2330" i="1"/>
  <c r="I2330" i="1"/>
  <c r="H2330" i="1"/>
  <c r="G2330" i="1"/>
  <c r="E2330" i="1"/>
  <c r="L2329" i="1"/>
  <c r="J2329" i="1"/>
  <c r="I2329" i="1"/>
  <c r="H2329" i="1"/>
  <c r="G2329" i="1"/>
  <c r="E2329" i="1"/>
  <c r="L2328" i="1"/>
  <c r="J2328" i="1"/>
  <c r="I2328" i="1"/>
  <c r="H2328" i="1"/>
  <c r="G2328" i="1"/>
  <c r="E2328" i="1"/>
  <c r="L2327" i="1"/>
  <c r="J2327" i="1"/>
  <c r="I2327" i="1"/>
  <c r="H2327" i="1"/>
  <c r="G2327" i="1"/>
  <c r="E2327" i="1"/>
  <c r="L2326" i="1"/>
  <c r="J2326" i="1"/>
  <c r="I2326" i="1"/>
  <c r="H2326" i="1"/>
  <c r="G2326" i="1"/>
  <c r="E2326" i="1"/>
  <c r="L2325" i="1"/>
  <c r="J2325" i="1"/>
  <c r="I2325" i="1"/>
  <c r="H2325" i="1"/>
  <c r="G2325" i="1"/>
  <c r="E2325" i="1"/>
  <c r="L2324" i="1"/>
  <c r="J2324" i="1"/>
  <c r="I2324" i="1"/>
  <c r="H2324" i="1"/>
  <c r="G2324" i="1"/>
  <c r="E2324" i="1"/>
  <c r="L2323" i="1"/>
  <c r="J2323" i="1"/>
  <c r="I2323" i="1"/>
  <c r="H2323" i="1"/>
  <c r="G2323" i="1"/>
  <c r="E2323" i="1"/>
  <c r="L2322" i="1"/>
  <c r="J2322" i="1"/>
  <c r="I2322" i="1"/>
  <c r="H2322" i="1"/>
  <c r="G2322" i="1"/>
  <c r="E2322" i="1"/>
  <c r="L2321" i="1"/>
  <c r="J2321" i="1"/>
  <c r="I2321" i="1"/>
  <c r="H2321" i="1"/>
  <c r="G2321" i="1"/>
  <c r="E2321" i="1"/>
  <c r="L2320" i="1"/>
  <c r="J2320" i="1"/>
  <c r="I2320" i="1"/>
  <c r="H2320" i="1"/>
  <c r="G2320" i="1"/>
  <c r="E2320" i="1"/>
  <c r="L2319" i="1"/>
  <c r="J2319" i="1"/>
  <c r="I2319" i="1"/>
  <c r="H2319" i="1"/>
  <c r="G2319" i="1"/>
  <c r="E2319" i="1"/>
  <c r="L2318" i="1"/>
  <c r="J2318" i="1"/>
  <c r="I2318" i="1"/>
  <c r="H2318" i="1"/>
  <c r="G2318" i="1"/>
  <c r="E2318" i="1"/>
  <c r="L2317" i="1"/>
  <c r="J2317" i="1"/>
  <c r="I2317" i="1"/>
  <c r="H2317" i="1"/>
  <c r="G2317" i="1"/>
  <c r="E2317" i="1"/>
  <c r="L2316" i="1"/>
  <c r="J2316" i="1"/>
  <c r="I2316" i="1"/>
  <c r="H2316" i="1"/>
  <c r="G2316" i="1"/>
  <c r="E2316" i="1"/>
  <c r="L2315" i="1"/>
  <c r="J2315" i="1"/>
  <c r="I2315" i="1"/>
  <c r="H2315" i="1"/>
  <c r="G2315" i="1"/>
  <c r="E2315" i="1"/>
  <c r="L2314" i="1"/>
  <c r="J2314" i="1"/>
  <c r="I2314" i="1"/>
  <c r="H2314" i="1"/>
  <c r="G2314" i="1"/>
  <c r="E2314" i="1"/>
  <c r="L2313" i="1"/>
  <c r="J2313" i="1"/>
  <c r="I2313" i="1"/>
  <c r="H2313" i="1"/>
  <c r="G2313" i="1"/>
  <c r="E2313" i="1"/>
  <c r="L2312" i="1"/>
  <c r="J2312" i="1"/>
  <c r="I2312" i="1"/>
  <c r="H2312" i="1"/>
  <c r="G2312" i="1"/>
  <c r="E2312" i="1"/>
  <c r="L2311" i="1"/>
  <c r="J2311" i="1"/>
  <c r="I2311" i="1"/>
  <c r="H2311" i="1"/>
  <c r="G2311" i="1"/>
  <c r="E2311" i="1"/>
  <c r="L2310" i="1"/>
  <c r="J2310" i="1"/>
  <c r="I2310" i="1"/>
  <c r="H2310" i="1"/>
  <c r="G2310" i="1"/>
  <c r="E2310" i="1"/>
  <c r="L2309" i="1"/>
  <c r="J2309" i="1"/>
  <c r="I2309" i="1"/>
  <c r="H2309" i="1"/>
  <c r="G2309" i="1"/>
  <c r="E2309" i="1"/>
  <c r="L2308" i="1"/>
  <c r="J2308" i="1"/>
  <c r="I2308" i="1"/>
  <c r="H2308" i="1"/>
  <c r="G2308" i="1"/>
  <c r="E2308" i="1"/>
  <c r="L2307" i="1"/>
  <c r="J2307" i="1"/>
  <c r="I2307" i="1"/>
  <c r="H2307" i="1"/>
  <c r="G2307" i="1"/>
  <c r="E2307" i="1"/>
  <c r="L2306" i="1"/>
  <c r="J2306" i="1"/>
  <c r="I2306" i="1"/>
  <c r="H2306" i="1"/>
  <c r="G2306" i="1"/>
  <c r="E2306" i="1"/>
  <c r="L2305" i="1"/>
  <c r="J2305" i="1"/>
  <c r="I2305" i="1"/>
  <c r="H2305" i="1"/>
  <c r="G2305" i="1"/>
  <c r="E2305" i="1"/>
  <c r="L2304" i="1"/>
  <c r="J2304" i="1"/>
  <c r="I2304" i="1"/>
  <c r="H2304" i="1"/>
  <c r="G2304" i="1"/>
  <c r="E2304" i="1"/>
  <c r="L2303" i="1"/>
  <c r="J2303" i="1"/>
  <c r="I2303" i="1"/>
  <c r="H2303" i="1"/>
  <c r="G2303" i="1"/>
  <c r="E2303" i="1"/>
  <c r="L2302" i="1"/>
  <c r="J2302" i="1"/>
  <c r="I2302" i="1"/>
  <c r="H2302" i="1"/>
  <c r="G2302" i="1"/>
  <c r="E2302" i="1"/>
  <c r="L2301" i="1"/>
  <c r="J2301" i="1"/>
  <c r="I2301" i="1"/>
  <c r="H2301" i="1"/>
  <c r="G2301" i="1"/>
  <c r="E2301" i="1"/>
  <c r="L2300" i="1"/>
  <c r="J2300" i="1"/>
  <c r="I2300" i="1"/>
  <c r="H2300" i="1"/>
  <c r="G2300" i="1"/>
  <c r="E2300" i="1"/>
  <c r="L2299" i="1"/>
  <c r="J2299" i="1"/>
  <c r="I2299" i="1"/>
  <c r="H2299" i="1"/>
  <c r="G2299" i="1"/>
  <c r="E2299" i="1"/>
  <c r="L2298" i="1"/>
  <c r="J2298" i="1"/>
  <c r="I2298" i="1"/>
  <c r="H2298" i="1"/>
  <c r="G2298" i="1"/>
  <c r="E2298" i="1"/>
  <c r="L2297" i="1"/>
  <c r="J2297" i="1"/>
  <c r="I2297" i="1"/>
  <c r="H2297" i="1"/>
  <c r="G2297" i="1"/>
  <c r="E2297" i="1"/>
  <c r="L2296" i="1"/>
  <c r="J2296" i="1"/>
  <c r="I2296" i="1"/>
  <c r="H2296" i="1"/>
  <c r="G2296" i="1"/>
  <c r="E2296" i="1"/>
  <c r="L2295" i="1"/>
  <c r="J2295" i="1"/>
  <c r="I2295" i="1"/>
  <c r="H2295" i="1"/>
  <c r="G2295" i="1"/>
  <c r="E2295" i="1"/>
  <c r="L2294" i="1"/>
  <c r="J2294" i="1"/>
  <c r="I2294" i="1"/>
  <c r="H2294" i="1"/>
  <c r="G2294" i="1"/>
  <c r="E2294" i="1"/>
  <c r="L2293" i="1"/>
  <c r="J2293" i="1"/>
  <c r="I2293" i="1"/>
  <c r="H2293" i="1"/>
  <c r="G2293" i="1"/>
  <c r="E2293" i="1"/>
  <c r="L2292" i="1"/>
  <c r="J2292" i="1"/>
  <c r="I2292" i="1"/>
  <c r="H2292" i="1"/>
  <c r="G2292" i="1"/>
  <c r="E2292" i="1"/>
  <c r="L2291" i="1"/>
  <c r="J2291" i="1"/>
  <c r="I2291" i="1"/>
  <c r="H2291" i="1"/>
  <c r="G2291" i="1"/>
  <c r="E2291" i="1"/>
  <c r="L2290" i="1"/>
  <c r="J2290" i="1"/>
  <c r="I2290" i="1"/>
  <c r="H2290" i="1"/>
  <c r="G2290" i="1"/>
  <c r="E2290" i="1"/>
  <c r="L2289" i="1"/>
  <c r="J2289" i="1"/>
  <c r="I2289" i="1"/>
  <c r="H2289" i="1"/>
  <c r="G2289" i="1"/>
  <c r="E2289" i="1"/>
  <c r="L2288" i="1"/>
  <c r="J2288" i="1"/>
  <c r="I2288" i="1"/>
  <c r="H2288" i="1"/>
  <c r="G2288" i="1"/>
  <c r="E2288" i="1"/>
  <c r="L2287" i="1"/>
  <c r="J2287" i="1"/>
  <c r="I2287" i="1"/>
  <c r="H2287" i="1"/>
  <c r="G2287" i="1"/>
  <c r="E2287" i="1"/>
  <c r="L2286" i="1"/>
  <c r="J2286" i="1"/>
  <c r="I2286" i="1"/>
  <c r="H2286" i="1"/>
  <c r="G2286" i="1"/>
  <c r="E2286" i="1"/>
  <c r="L2285" i="1"/>
  <c r="J2285" i="1"/>
  <c r="I2285" i="1"/>
  <c r="H2285" i="1"/>
  <c r="G2285" i="1"/>
  <c r="E2285" i="1"/>
  <c r="L2284" i="1"/>
  <c r="J2284" i="1"/>
  <c r="I2284" i="1"/>
  <c r="H2284" i="1"/>
  <c r="G2284" i="1"/>
  <c r="E2284" i="1"/>
  <c r="L2283" i="1"/>
  <c r="J2283" i="1"/>
  <c r="I2283" i="1"/>
  <c r="H2283" i="1"/>
  <c r="G2283" i="1"/>
  <c r="E2283" i="1"/>
  <c r="L2282" i="1"/>
  <c r="J2282" i="1"/>
  <c r="I2282" i="1"/>
  <c r="H2282" i="1"/>
  <c r="G2282" i="1"/>
  <c r="E2282" i="1"/>
  <c r="L2281" i="1"/>
  <c r="J2281" i="1"/>
  <c r="I2281" i="1"/>
  <c r="H2281" i="1"/>
  <c r="G2281" i="1"/>
  <c r="E2281" i="1"/>
  <c r="L2280" i="1"/>
  <c r="J2280" i="1"/>
  <c r="I2280" i="1"/>
  <c r="H2280" i="1"/>
  <c r="G2280" i="1"/>
  <c r="E2280" i="1"/>
  <c r="L2279" i="1"/>
  <c r="J2279" i="1"/>
  <c r="I2279" i="1"/>
  <c r="H2279" i="1"/>
  <c r="G2279" i="1"/>
  <c r="E2279" i="1"/>
  <c r="L2278" i="1"/>
  <c r="J2278" i="1"/>
  <c r="I2278" i="1"/>
  <c r="H2278" i="1"/>
  <c r="G2278" i="1"/>
  <c r="E2278" i="1"/>
  <c r="L2277" i="1"/>
  <c r="J2277" i="1"/>
  <c r="I2277" i="1"/>
  <c r="H2277" i="1"/>
  <c r="G2277" i="1"/>
  <c r="E2277" i="1"/>
  <c r="L2276" i="1"/>
  <c r="J2276" i="1"/>
  <c r="I2276" i="1"/>
  <c r="H2276" i="1"/>
  <c r="G2276" i="1"/>
  <c r="E2276" i="1"/>
  <c r="L2275" i="1"/>
  <c r="J2275" i="1"/>
  <c r="I2275" i="1"/>
  <c r="H2275" i="1"/>
  <c r="G2275" i="1"/>
  <c r="E2275" i="1"/>
  <c r="L2274" i="1"/>
  <c r="J2274" i="1"/>
  <c r="I2274" i="1"/>
  <c r="H2274" i="1"/>
  <c r="G2274" i="1"/>
  <c r="E2274" i="1"/>
  <c r="L2273" i="1"/>
  <c r="J2273" i="1"/>
  <c r="I2273" i="1"/>
  <c r="H2273" i="1"/>
  <c r="G2273" i="1"/>
  <c r="E2273" i="1"/>
  <c r="L2272" i="1"/>
  <c r="J2272" i="1"/>
  <c r="I2272" i="1"/>
  <c r="H2272" i="1"/>
  <c r="G2272" i="1"/>
  <c r="E2272" i="1"/>
  <c r="L2271" i="1"/>
  <c r="J2271" i="1"/>
  <c r="I2271" i="1"/>
  <c r="H2271" i="1"/>
  <c r="G2271" i="1"/>
  <c r="E2271" i="1"/>
  <c r="L2270" i="1"/>
  <c r="J2270" i="1"/>
  <c r="I2270" i="1"/>
  <c r="H2270" i="1"/>
  <c r="G2270" i="1"/>
  <c r="E2270" i="1"/>
  <c r="L2269" i="1"/>
  <c r="J2269" i="1"/>
  <c r="I2269" i="1"/>
  <c r="H2269" i="1"/>
  <c r="G2269" i="1"/>
  <c r="E2269" i="1"/>
  <c r="L2268" i="1"/>
  <c r="J2268" i="1"/>
  <c r="I2268" i="1"/>
  <c r="H2268" i="1"/>
  <c r="G2268" i="1"/>
  <c r="E2268" i="1"/>
  <c r="L2267" i="1"/>
  <c r="J2267" i="1"/>
  <c r="I2267" i="1"/>
  <c r="H2267" i="1"/>
  <c r="G2267" i="1"/>
  <c r="E2267" i="1"/>
  <c r="L2266" i="1"/>
  <c r="J2266" i="1"/>
  <c r="I2266" i="1"/>
  <c r="H2266" i="1"/>
  <c r="G2266" i="1"/>
  <c r="E2266" i="1"/>
  <c r="L2265" i="1"/>
  <c r="J2265" i="1"/>
  <c r="I2265" i="1"/>
  <c r="H2265" i="1"/>
  <c r="G2265" i="1"/>
  <c r="E2265" i="1"/>
  <c r="L2264" i="1"/>
  <c r="J2264" i="1"/>
  <c r="I2264" i="1"/>
  <c r="H2264" i="1"/>
  <c r="G2264" i="1"/>
  <c r="E2264" i="1"/>
  <c r="L2263" i="1"/>
  <c r="J2263" i="1"/>
  <c r="I2263" i="1"/>
  <c r="H2263" i="1"/>
  <c r="G2263" i="1"/>
  <c r="E2263" i="1"/>
  <c r="L2262" i="1"/>
  <c r="J2262" i="1"/>
  <c r="I2262" i="1"/>
  <c r="H2262" i="1"/>
  <c r="G2262" i="1"/>
  <c r="E2262" i="1"/>
  <c r="L2261" i="1"/>
  <c r="J2261" i="1"/>
  <c r="I2261" i="1"/>
  <c r="H2261" i="1"/>
  <c r="G2261" i="1"/>
  <c r="E2261" i="1"/>
  <c r="L2260" i="1"/>
  <c r="J2260" i="1"/>
  <c r="I2260" i="1"/>
  <c r="H2260" i="1"/>
  <c r="G2260" i="1"/>
  <c r="E2260" i="1"/>
  <c r="L2259" i="1"/>
  <c r="J2259" i="1"/>
  <c r="I2259" i="1"/>
  <c r="H2259" i="1"/>
  <c r="G2259" i="1"/>
  <c r="E2259" i="1"/>
  <c r="L2258" i="1"/>
  <c r="J2258" i="1"/>
  <c r="I2258" i="1"/>
  <c r="H2258" i="1"/>
  <c r="G2258" i="1"/>
  <c r="E2258" i="1"/>
  <c r="L2257" i="1"/>
  <c r="J2257" i="1"/>
  <c r="I2257" i="1"/>
  <c r="H2257" i="1"/>
  <c r="G2257" i="1"/>
  <c r="E2257" i="1"/>
  <c r="L2256" i="1"/>
  <c r="J2256" i="1"/>
  <c r="I2256" i="1"/>
  <c r="H2256" i="1"/>
  <c r="G2256" i="1"/>
  <c r="E2256" i="1"/>
  <c r="L2255" i="1"/>
  <c r="J2255" i="1"/>
  <c r="I2255" i="1"/>
  <c r="H2255" i="1"/>
  <c r="G2255" i="1"/>
  <c r="E2255" i="1"/>
  <c r="L2254" i="1"/>
  <c r="J2254" i="1"/>
  <c r="I2254" i="1"/>
  <c r="H2254" i="1"/>
  <c r="G2254" i="1"/>
  <c r="E2254" i="1"/>
  <c r="L2253" i="1"/>
  <c r="J2253" i="1"/>
  <c r="I2253" i="1"/>
  <c r="H2253" i="1"/>
  <c r="G2253" i="1"/>
  <c r="E2253" i="1"/>
  <c r="L2252" i="1"/>
  <c r="J2252" i="1"/>
  <c r="I2252" i="1"/>
  <c r="H2252" i="1"/>
  <c r="G2252" i="1"/>
  <c r="E2252" i="1"/>
  <c r="L2251" i="1"/>
  <c r="J2251" i="1"/>
  <c r="I2251" i="1"/>
  <c r="H2251" i="1"/>
  <c r="G2251" i="1"/>
  <c r="E2251" i="1"/>
  <c r="L2250" i="1"/>
  <c r="J2250" i="1"/>
  <c r="I2250" i="1"/>
  <c r="H2250" i="1"/>
  <c r="G2250" i="1"/>
  <c r="E2250" i="1"/>
  <c r="L2249" i="1"/>
  <c r="J2249" i="1"/>
  <c r="I2249" i="1"/>
  <c r="H2249" i="1"/>
  <c r="G2249" i="1"/>
  <c r="E2249" i="1"/>
  <c r="L2248" i="1"/>
  <c r="J2248" i="1"/>
  <c r="I2248" i="1"/>
  <c r="H2248" i="1"/>
  <c r="G2248" i="1"/>
  <c r="E2248" i="1"/>
  <c r="L2247" i="1"/>
  <c r="J2247" i="1"/>
  <c r="I2247" i="1"/>
  <c r="H2247" i="1"/>
  <c r="G2247" i="1"/>
  <c r="E2247" i="1"/>
  <c r="L2246" i="1"/>
  <c r="J2246" i="1"/>
  <c r="I2246" i="1"/>
  <c r="H2246" i="1"/>
  <c r="G2246" i="1"/>
  <c r="E2246" i="1"/>
  <c r="L2245" i="1"/>
  <c r="J2245" i="1"/>
  <c r="I2245" i="1"/>
  <c r="H2245" i="1"/>
  <c r="G2245" i="1"/>
  <c r="E2245" i="1"/>
  <c r="L2244" i="1"/>
  <c r="J2244" i="1"/>
  <c r="I2244" i="1"/>
  <c r="H2244" i="1"/>
  <c r="G2244" i="1"/>
  <c r="E2244" i="1"/>
  <c r="L2243" i="1"/>
  <c r="J2243" i="1"/>
  <c r="I2243" i="1"/>
  <c r="H2243" i="1"/>
  <c r="G2243" i="1"/>
  <c r="E2243" i="1"/>
  <c r="L2242" i="1"/>
  <c r="J2242" i="1"/>
  <c r="I2242" i="1"/>
  <c r="H2242" i="1"/>
  <c r="G2242" i="1"/>
  <c r="E2242" i="1"/>
  <c r="L2241" i="1"/>
  <c r="J2241" i="1"/>
  <c r="I2241" i="1"/>
  <c r="H2241" i="1"/>
  <c r="G2241" i="1"/>
  <c r="E2241" i="1"/>
  <c r="L2240" i="1"/>
  <c r="J2240" i="1"/>
  <c r="I2240" i="1"/>
  <c r="H2240" i="1"/>
  <c r="G2240" i="1"/>
  <c r="E2240" i="1"/>
  <c r="L2239" i="1"/>
  <c r="J2239" i="1"/>
  <c r="I2239" i="1"/>
  <c r="H2239" i="1"/>
  <c r="G2239" i="1"/>
  <c r="E2239" i="1"/>
  <c r="L2238" i="1"/>
  <c r="J2238" i="1"/>
  <c r="I2238" i="1"/>
  <c r="H2238" i="1"/>
  <c r="G2238" i="1"/>
  <c r="E2238" i="1"/>
  <c r="L2237" i="1"/>
  <c r="J2237" i="1"/>
  <c r="I2237" i="1"/>
  <c r="H2237" i="1"/>
  <c r="G2237" i="1"/>
  <c r="E2237" i="1"/>
  <c r="L2236" i="1"/>
  <c r="J2236" i="1"/>
  <c r="I2236" i="1"/>
  <c r="H2236" i="1"/>
  <c r="G2236" i="1"/>
  <c r="E2236" i="1"/>
  <c r="L2235" i="1"/>
  <c r="J2235" i="1"/>
  <c r="I2235" i="1"/>
  <c r="H2235" i="1"/>
  <c r="G2235" i="1"/>
  <c r="E2235" i="1"/>
  <c r="L2234" i="1"/>
  <c r="J2234" i="1"/>
  <c r="I2234" i="1"/>
  <c r="H2234" i="1"/>
  <c r="G2234" i="1"/>
  <c r="E2234" i="1"/>
  <c r="L2233" i="1"/>
  <c r="J2233" i="1"/>
  <c r="I2233" i="1"/>
  <c r="H2233" i="1"/>
  <c r="G2233" i="1"/>
  <c r="E2233" i="1"/>
  <c r="L2232" i="1"/>
  <c r="J2232" i="1"/>
  <c r="I2232" i="1"/>
  <c r="H2232" i="1"/>
  <c r="G2232" i="1"/>
  <c r="E2232" i="1"/>
  <c r="L2231" i="1"/>
  <c r="J2231" i="1"/>
  <c r="I2231" i="1"/>
  <c r="H2231" i="1"/>
  <c r="G2231" i="1"/>
  <c r="E2231" i="1"/>
  <c r="L2230" i="1"/>
  <c r="J2230" i="1"/>
  <c r="I2230" i="1"/>
  <c r="H2230" i="1"/>
  <c r="G2230" i="1"/>
  <c r="E2230" i="1"/>
  <c r="L2229" i="1"/>
  <c r="J2229" i="1"/>
  <c r="I2229" i="1"/>
  <c r="H2229" i="1"/>
  <c r="G2229" i="1"/>
  <c r="E2229" i="1"/>
  <c r="L2228" i="1"/>
  <c r="J2228" i="1"/>
  <c r="I2228" i="1"/>
  <c r="H2228" i="1"/>
  <c r="G2228" i="1"/>
  <c r="E2228" i="1"/>
  <c r="L2227" i="1"/>
  <c r="J2227" i="1"/>
  <c r="I2227" i="1"/>
  <c r="H2227" i="1"/>
  <c r="G2227" i="1"/>
  <c r="E2227" i="1"/>
  <c r="L2226" i="1"/>
  <c r="J2226" i="1"/>
  <c r="I2226" i="1"/>
  <c r="H2226" i="1"/>
  <c r="G2226" i="1"/>
  <c r="E2226" i="1"/>
  <c r="L2225" i="1"/>
  <c r="J2225" i="1"/>
  <c r="I2225" i="1"/>
  <c r="H2225" i="1"/>
  <c r="G2225" i="1"/>
  <c r="E2225" i="1"/>
  <c r="L2224" i="1"/>
  <c r="J2224" i="1"/>
  <c r="I2224" i="1"/>
  <c r="H2224" i="1"/>
  <c r="G2224" i="1"/>
  <c r="E2224" i="1"/>
  <c r="L2223" i="1"/>
  <c r="J2223" i="1"/>
  <c r="I2223" i="1"/>
  <c r="H2223" i="1"/>
  <c r="G2223" i="1"/>
  <c r="E2223" i="1"/>
  <c r="L2222" i="1"/>
  <c r="J2222" i="1"/>
  <c r="I2222" i="1"/>
  <c r="H2222" i="1"/>
  <c r="G2222" i="1"/>
  <c r="E2222" i="1"/>
  <c r="L2221" i="1"/>
  <c r="J2221" i="1"/>
  <c r="I2221" i="1"/>
  <c r="H2221" i="1"/>
  <c r="G2221" i="1"/>
  <c r="E2221" i="1"/>
  <c r="L2220" i="1"/>
  <c r="J2220" i="1"/>
  <c r="I2220" i="1"/>
  <c r="H2220" i="1"/>
  <c r="G2220" i="1"/>
  <c r="E2220" i="1"/>
  <c r="L2219" i="1"/>
  <c r="J2219" i="1"/>
  <c r="I2219" i="1"/>
  <c r="H2219" i="1"/>
  <c r="G2219" i="1"/>
  <c r="E2219" i="1"/>
  <c r="L2218" i="1"/>
  <c r="J2218" i="1"/>
  <c r="I2218" i="1"/>
  <c r="H2218" i="1"/>
  <c r="G2218" i="1"/>
  <c r="E2218" i="1"/>
  <c r="L2217" i="1"/>
  <c r="J2217" i="1"/>
  <c r="I2217" i="1"/>
  <c r="H2217" i="1"/>
  <c r="G2217" i="1"/>
  <c r="E2217" i="1"/>
  <c r="L2216" i="1"/>
  <c r="J2216" i="1"/>
  <c r="I2216" i="1"/>
  <c r="H2216" i="1"/>
  <c r="G2216" i="1"/>
  <c r="E2216" i="1"/>
  <c r="L2215" i="1"/>
  <c r="J2215" i="1"/>
  <c r="I2215" i="1"/>
  <c r="H2215" i="1"/>
  <c r="G2215" i="1"/>
  <c r="E2215" i="1"/>
  <c r="L2214" i="1"/>
  <c r="J2214" i="1"/>
  <c r="I2214" i="1"/>
  <c r="H2214" i="1"/>
  <c r="G2214" i="1"/>
  <c r="E2214" i="1"/>
  <c r="L2213" i="1"/>
  <c r="J2213" i="1"/>
  <c r="I2213" i="1"/>
  <c r="H2213" i="1"/>
  <c r="G2213" i="1"/>
  <c r="E2213" i="1"/>
  <c r="L2212" i="1"/>
  <c r="J2212" i="1"/>
  <c r="I2212" i="1"/>
  <c r="H2212" i="1"/>
  <c r="G2212" i="1"/>
  <c r="E2212" i="1"/>
  <c r="L2211" i="1"/>
  <c r="J2211" i="1"/>
  <c r="I2211" i="1"/>
  <c r="H2211" i="1"/>
  <c r="G2211" i="1"/>
  <c r="E2211" i="1"/>
  <c r="L2210" i="1"/>
  <c r="J2210" i="1"/>
  <c r="I2210" i="1"/>
  <c r="H2210" i="1"/>
  <c r="G2210" i="1"/>
  <c r="E2210" i="1"/>
  <c r="L2209" i="1"/>
  <c r="J2209" i="1"/>
  <c r="I2209" i="1"/>
  <c r="H2209" i="1"/>
  <c r="G2209" i="1"/>
  <c r="E2209" i="1"/>
  <c r="L2208" i="1"/>
  <c r="J2208" i="1"/>
  <c r="I2208" i="1"/>
  <c r="H2208" i="1"/>
  <c r="G2208" i="1"/>
  <c r="E2208" i="1"/>
  <c r="L2207" i="1"/>
  <c r="J2207" i="1"/>
  <c r="I2207" i="1"/>
  <c r="H2207" i="1"/>
  <c r="G2207" i="1"/>
  <c r="E2207" i="1"/>
  <c r="L2206" i="1"/>
  <c r="J2206" i="1"/>
  <c r="I2206" i="1"/>
  <c r="H2206" i="1"/>
  <c r="G2206" i="1"/>
  <c r="E2206" i="1"/>
  <c r="L2205" i="1"/>
  <c r="J2205" i="1"/>
  <c r="I2205" i="1"/>
  <c r="H2205" i="1"/>
  <c r="G2205" i="1"/>
  <c r="E2205" i="1"/>
  <c r="L2204" i="1"/>
  <c r="J2204" i="1"/>
  <c r="I2204" i="1"/>
  <c r="H2204" i="1"/>
  <c r="G2204" i="1"/>
  <c r="E2204" i="1"/>
  <c r="L2203" i="1"/>
  <c r="J2203" i="1"/>
  <c r="I2203" i="1"/>
  <c r="H2203" i="1"/>
  <c r="G2203" i="1"/>
  <c r="E2203" i="1"/>
  <c r="L2202" i="1"/>
  <c r="J2202" i="1"/>
  <c r="I2202" i="1"/>
  <c r="H2202" i="1"/>
  <c r="G2202" i="1"/>
  <c r="E2202" i="1"/>
  <c r="L2201" i="1"/>
  <c r="J2201" i="1"/>
  <c r="I2201" i="1"/>
  <c r="H2201" i="1"/>
  <c r="G2201" i="1"/>
  <c r="E2201" i="1"/>
  <c r="L2200" i="1"/>
  <c r="J2200" i="1"/>
  <c r="I2200" i="1"/>
  <c r="H2200" i="1"/>
  <c r="G2200" i="1"/>
  <c r="E2200" i="1"/>
  <c r="L2199" i="1"/>
  <c r="J2199" i="1"/>
  <c r="I2199" i="1"/>
  <c r="H2199" i="1"/>
  <c r="G2199" i="1"/>
  <c r="E2199" i="1"/>
  <c r="L2198" i="1"/>
  <c r="J2198" i="1"/>
  <c r="I2198" i="1"/>
  <c r="H2198" i="1"/>
  <c r="G2198" i="1"/>
  <c r="E2198" i="1"/>
  <c r="L2197" i="1"/>
  <c r="J2197" i="1"/>
  <c r="I2197" i="1"/>
  <c r="H2197" i="1"/>
  <c r="G2197" i="1"/>
  <c r="E2197" i="1"/>
  <c r="L2196" i="1"/>
  <c r="J2196" i="1"/>
  <c r="I2196" i="1"/>
  <c r="H2196" i="1"/>
  <c r="G2196" i="1"/>
  <c r="E2196" i="1"/>
  <c r="L2195" i="1"/>
  <c r="J2195" i="1"/>
  <c r="I2195" i="1"/>
  <c r="H2195" i="1"/>
  <c r="G2195" i="1"/>
  <c r="E2195" i="1"/>
  <c r="L2194" i="1"/>
  <c r="J2194" i="1"/>
  <c r="I2194" i="1"/>
  <c r="H2194" i="1"/>
  <c r="G2194" i="1"/>
  <c r="E2194" i="1"/>
  <c r="L2193" i="1"/>
  <c r="J2193" i="1"/>
  <c r="I2193" i="1"/>
  <c r="H2193" i="1"/>
  <c r="G2193" i="1"/>
  <c r="E2193" i="1"/>
  <c r="L2192" i="1"/>
  <c r="J2192" i="1"/>
  <c r="I2192" i="1"/>
  <c r="H2192" i="1"/>
  <c r="G2192" i="1"/>
  <c r="E2192" i="1"/>
  <c r="L2191" i="1"/>
  <c r="J2191" i="1"/>
  <c r="I2191" i="1"/>
  <c r="H2191" i="1"/>
  <c r="G2191" i="1"/>
  <c r="E2191" i="1"/>
  <c r="L2190" i="1"/>
  <c r="J2190" i="1"/>
  <c r="I2190" i="1"/>
  <c r="H2190" i="1"/>
  <c r="G2190" i="1"/>
  <c r="E2190" i="1"/>
  <c r="L2189" i="1"/>
  <c r="J2189" i="1"/>
  <c r="I2189" i="1"/>
  <c r="H2189" i="1"/>
  <c r="G2189" i="1"/>
  <c r="E2189" i="1"/>
  <c r="L2188" i="1"/>
  <c r="J2188" i="1"/>
  <c r="I2188" i="1"/>
  <c r="H2188" i="1"/>
  <c r="G2188" i="1"/>
  <c r="E2188" i="1"/>
  <c r="L2187" i="1"/>
  <c r="J2187" i="1"/>
  <c r="I2187" i="1"/>
  <c r="H2187" i="1"/>
  <c r="G2187" i="1"/>
  <c r="E2187" i="1"/>
  <c r="L2186" i="1"/>
  <c r="J2186" i="1"/>
  <c r="I2186" i="1"/>
  <c r="H2186" i="1"/>
  <c r="G2186" i="1"/>
  <c r="E2186" i="1"/>
  <c r="L2185" i="1"/>
  <c r="J2185" i="1"/>
  <c r="I2185" i="1"/>
  <c r="H2185" i="1"/>
  <c r="G2185" i="1"/>
  <c r="E2185" i="1"/>
  <c r="L2184" i="1"/>
  <c r="J2184" i="1"/>
  <c r="I2184" i="1"/>
  <c r="H2184" i="1"/>
  <c r="G2184" i="1"/>
  <c r="E2184" i="1"/>
  <c r="L2183" i="1"/>
  <c r="J2183" i="1"/>
  <c r="I2183" i="1"/>
  <c r="H2183" i="1"/>
  <c r="G2183" i="1"/>
  <c r="E2183" i="1"/>
  <c r="L2182" i="1"/>
  <c r="J2182" i="1"/>
  <c r="I2182" i="1"/>
  <c r="H2182" i="1"/>
  <c r="G2182" i="1"/>
  <c r="E2182" i="1"/>
  <c r="L2181" i="1"/>
  <c r="J2181" i="1"/>
  <c r="I2181" i="1"/>
  <c r="H2181" i="1"/>
  <c r="G2181" i="1"/>
  <c r="E2181" i="1"/>
  <c r="L2180" i="1"/>
  <c r="J2180" i="1"/>
  <c r="I2180" i="1"/>
  <c r="H2180" i="1"/>
  <c r="G2180" i="1"/>
  <c r="E2180" i="1"/>
  <c r="L2179" i="1"/>
  <c r="J2179" i="1"/>
  <c r="I2179" i="1"/>
  <c r="H2179" i="1"/>
  <c r="G2179" i="1"/>
  <c r="E2179" i="1"/>
  <c r="L2178" i="1"/>
  <c r="J2178" i="1"/>
  <c r="I2178" i="1"/>
  <c r="H2178" i="1"/>
  <c r="G2178" i="1"/>
  <c r="E2178" i="1"/>
  <c r="L2177" i="1"/>
  <c r="J2177" i="1"/>
  <c r="I2177" i="1"/>
  <c r="H2177" i="1"/>
  <c r="G2177" i="1"/>
  <c r="E2177" i="1"/>
  <c r="L2176" i="1"/>
  <c r="J2176" i="1"/>
  <c r="I2176" i="1"/>
  <c r="H2176" i="1"/>
  <c r="G2176" i="1"/>
  <c r="E2176" i="1"/>
  <c r="L2175" i="1"/>
  <c r="J2175" i="1"/>
  <c r="I2175" i="1"/>
  <c r="H2175" i="1"/>
  <c r="G2175" i="1"/>
  <c r="E2175" i="1"/>
  <c r="L2174" i="1"/>
  <c r="J2174" i="1"/>
  <c r="I2174" i="1"/>
  <c r="H2174" i="1"/>
  <c r="G2174" i="1"/>
  <c r="E2174" i="1"/>
  <c r="L2173" i="1"/>
  <c r="J2173" i="1"/>
  <c r="I2173" i="1"/>
  <c r="H2173" i="1"/>
  <c r="G2173" i="1"/>
  <c r="E2173" i="1"/>
  <c r="L2172" i="1"/>
  <c r="J2172" i="1"/>
  <c r="I2172" i="1"/>
  <c r="H2172" i="1"/>
  <c r="G2172" i="1"/>
  <c r="E2172" i="1"/>
  <c r="L2171" i="1"/>
  <c r="J2171" i="1"/>
  <c r="I2171" i="1"/>
  <c r="H2171" i="1"/>
  <c r="G2171" i="1"/>
  <c r="E2171" i="1"/>
  <c r="L2170" i="1"/>
  <c r="J2170" i="1"/>
  <c r="I2170" i="1"/>
  <c r="H2170" i="1"/>
  <c r="G2170" i="1"/>
  <c r="E2170" i="1"/>
  <c r="L2169" i="1"/>
  <c r="J2169" i="1"/>
  <c r="I2169" i="1"/>
  <c r="H2169" i="1"/>
  <c r="G2169" i="1"/>
  <c r="E2169" i="1"/>
  <c r="L2168" i="1"/>
  <c r="J2168" i="1"/>
  <c r="I2168" i="1"/>
  <c r="H2168" i="1"/>
  <c r="G2168" i="1"/>
  <c r="E2168" i="1"/>
  <c r="L2167" i="1"/>
  <c r="J2167" i="1"/>
  <c r="I2167" i="1"/>
  <c r="H2167" i="1"/>
  <c r="G2167" i="1"/>
  <c r="E2167" i="1"/>
  <c r="L2166" i="1"/>
  <c r="J2166" i="1"/>
  <c r="I2166" i="1"/>
  <c r="H2166" i="1"/>
  <c r="G2166" i="1"/>
  <c r="E2166" i="1"/>
  <c r="L2165" i="1"/>
  <c r="J2165" i="1"/>
  <c r="I2165" i="1"/>
  <c r="H2165" i="1"/>
  <c r="G2165" i="1"/>
  <c r="E2165" i="1"/>
  <c r="L2164" i="1"/>
  <c r="J2164" i="1"/>
  <c r="I2164" i="1"/>
  <c r="H2164" i="1"/>
  <c r="G2164" i="1"/>
  <c r="E2164" i="1"/>
  <c r="L2163" i="1"/>
  <c r="J2163" i="1"/>
  <c r="I2163" i="1"/>
  <c r="H2163" i="1"/>
  <c r="G2163" i="1"/>
  <c r="E2163" i="1"/>
  <c r="L2162" i="1"/>
  <c r="J2162" i="1"/>
  <c r="I2162" i="1"/>
  <c r="H2162" i="1"/>
  <c r="G2162" i="1"/>
  <c r="E2162" i="1"/>
  <c r="L2161" i="1"/>
  <c r="J2161" i="1"/>
  <c r="I2161" i="1"/>
  <c r="H2161" i="1"/>
  <c r="G2161" i="1"/>
  <c r="E2161" i="1"/>
  <c r="L2160" i="1"/>
  <c r="J2160" i="1"/>
  <c r="I2160" i="1"/>
  <c r="H2160" i="1"/>
  <c r="G2160" i="1"/>
  <c r="E2160" i="1"/>
  <c r="L2159" i="1"/>
  <c r="J2159" i="1"/>
  <c r="I2159" i="1"/>
  <c r="H2159" i="1"/>
  <c r="G2159" i="1"/>
  <c r="E2159" i="1"/>
  <c r="L2158" i="1"/>
  <c r="J2158" i="1"/>
  <c r="I2158" i="1"/>
  <c r="H2158" i="1"/>
  <c r="G2158" i="1"/>
  <c r="E2158" i="1"/>
  <c r="L2157" i="1"/>
  <c r="J2157" i="1"/>
  <c r="I2157" i="1"/>
  <c r="H2157" i="1"/>
  <c r="G2157" i="1"/>
  <c r="E2157" i="1"/>
  <c r="L2156" i="1"/>
  <c r="J2156" i="1"/>
  <c r="I2156" i="1"/>
  <c r="H2156" i="1"/>
  <c r="G2156" i="1"/>
  <c r="E2156" i="1"/>
  <c r="L2155" i="1"/>
  <c r="J2155" i="1"/>
  <c r="I2155" i="1"/>
  <c r="H2155" i="1"/>
  <c r="G2155" i="1"/>
  <c r="E2155" i="1"/>
  <c r="L2154" i="1"/>
  <c r="J2154" i="1"/>
  <c r="I2154" i="1"/>
  <c r="H2154" i="1"/>
  <c r="G2154" i="1"/>
  <c r="E2154" i="1"/>
  <c r="L2153" i="1"/>
  <c r="J2153" i="1"/>
  <c r="I2153" i="1"/>
  <c r="H2153" i="1"/>
  <c r="G2153" i="1"/>
  <c r="E2153" i="1"/>
  <c r="L2152" i="1"/>
  <c r="J2152" i="1"/>
  <c r="I2152" i="1"/>
  <c r="H2152" i="1"/>
  <c r="G2152" i="1"/>
  <c r="E2152" i="1"/>
  <c r="L2151" i="1"/>
  <c r="J2151" i="1"/>
  <c r="I2151" i="1"/>
  <c r="H2151" i="1"/>
  <c r="G2151" i="1"/>
  <c r="E2151" i="1"/>
  <c r="L2150" i="1"/>
  <c r="J2150" i="1"/>
  <c r="I2150" i="1"/>
  <c r="H2150" i="1"/>
  <c r="G2150" i="1"/>
  <c r="E2150" i="1"/>
  <c r="L2149" i="1"/>
  <c r="J2149" i="1"/>
  <c r="I2149" i="1"/>
  <c r="H2149" i="1"/>
  <c r="G2149" i="1"/>
  <c r="E2149" i="1"/>
  <c r="L2148" i="1"/>
  <c r="J2148" i="1"/>
  <c r="I2148" i="1"/>
  <c r="H2148" i="1"/>
  <c r="G2148" i="1"/>
  <c r="E2148" i="1"/>
  <c r="L2147" i="1"/>
  <c r="J2147" i="1"/>
  <c r="I2147" i="1"/>
  <c r="H2147" i="1"/>
  <c r="G2147" i="1"/>
  <c r="E2147" i="1"/>
  <c r="L2146" i="1"/>
  <c r="J2146" i="1"/>
  <c r="I2146" i="1"/>
  <c r="H2146" i="1"/>
  <c r="G2146" i="1"/>
  <c r="E2146" i="1"/>
  <c r="L2145" i="1"/>
  <c r="J2145" i="1"/>
  <c r="I2145" i="1"/>
  <c r="H2145" i="1"/>
  <c r="G2145" i="1"/>
  <c r="E2145" i="1"/>
  <c r="L2144" i="1"/>
  <c r="J2144" i="1"/>
  <c r="I2144" i="1"/>
  <c r="H2144" i="1"/>
  <c r="G2144" i="1"/>
  <c r="E2144" i="1"/>
  <c r="L2143" i="1"/>
  <c r="J2143" i="1"/>
  <c r="I2143" i="1"/>
  <c r="H2143" i="1"/>
  <c r="G2143" i="1"/>
  <c r="E2143" i="1"/>
  <c r="L2142" i="1"/>
  <c r="J2142" i="1"/>
  <c r="I2142" i="1"/>
  <c r="H2142" i="1"/>
  <c r="G2142" i="1"/>
  <c r="E2142" i="1"/>
  <c r="L2141" i="1"/>
  <c r="J2141" i="1"/>
  <c r="I2141" i="1"/>
  <c r="H2141" i="1"/>
  <c r="G2141" i="1"/>
  <c r="E2141" i="1"/>
  <c r="L2140" i="1"/>
  <c r="J2140" i="1"/>
  <c r="I2140" i="1"/>
  <c r="H2140" i="1"/>
  <c r="G2140" i="1"/>
  <c r="E2140" i="1"/>
  <c r="L2139" i="1"/>
  <c r="J2139" i="1"/>
  <c r="I2139" i="1"/>
  <c r="H2139" i="1"/>
  <c r="G2139" i="1"/>
  <c r="E2139" i="1"/>
  <c r="L2138" i="1"/>
  <c r="J2138" i="1"/>
  <c r="I2138" i="1"/>
  <c r="H2138" i="1"/>
  <c r="G2138" i="1"/>
  <c r="E2138" i="1"/>
  <c r="L2137" i="1"/>
  <c r="J2137" i="1"/>
  <c r="I2137" i="1"/>
  <c r="H2137" i="1"/>
  <c r="G2137" i="1"/>
  <c r="E2137" i="1"/>
  <c r="L2136" i="1"/>
  <c r="J2136" i="1"/>
  <c r="I2136" i="1"/>
  <c r="H2136" i="1"/>
  <c r="G2136" i="1"/>
  <c r="E2136" i="1"/>
  <c r="L2135" i="1"/>
  <c r="J2135" i="1"/>
  <c r="I2135" i="1"/>
  <c r="H2135" i="1"/>
  <c r="G2135" i="1"/>
  <c r="E2135" i="1"/>
  <c r="L2134" i="1"/>
  <c r="J2134" i="1"/>
  <c r="I2134" i="1"/>
  <c r="H2134" i="1"/>
  <c r="G2134" i="1"/>
  <c r="E2134" i="1"/>
  <c r="L2133" i="1"/>
  <c r="J2133" i="1"/>
  <c r="I2133" i="1"/>
  <c r="H2133" i="1"/>
  <c r="G2133" i="1"/>
  <c r="E2133" i="1"/>
  <c r="L2132" i="1"/>
  <c r="J2132" i="1"/>
  <c r="I2132" i="1"/>
  <c r="H2132" i="1"/>
  <c r="G2132" i="1"/>
  <c r="E2132" i="1"/>
  <c r="L2131" i="1"/>
  <c r="J2131" i="1"/>
  <c r="I2131" i="1"/>
  <c r="H2131" i="1"/>
  <c r="G2131" i="1"/>
  <c r="E2131" i="1"/>
  <c r="L2130" i="1"/>
  <c r="J2130" i="1"/>
  <c r="I2130" i="1"/>
  <c r="H2130" i="1"/>
  <c r="G2130" i="1"/>
  <c r="E2130" i="1"/>
  <c r="L2129" i="1"/>
  <c r="J2129" i="1"/>
  <c r="I2129" i="1"/>
  <c r="H2129" i="1"/>
  <c r="G2129" i="1"/>
  <c r="E2129" i="1"/>
  <c r="L2128" i="1"/>
  <c r="J2128" i="1"/>
  <c r="I2128" i="1"/>
  <c r="H2128" i="1"/>
  <c r="G2128" i="1"/>
  <c r="E2128" i="1"/>
  <c r="L2127" i="1"/>
  <c r="J2127" i="1"/>
  <c r="I2127" i="1"/>
  <c r="H2127" i="1"/>
  <c r="G2127" i="1"/>
  <c r="E2127" i="1"/>
  <c r="L2126" i="1"/>
  <c r="J2126" i="1"/>
  <c r="I2126" i="1"/>
  <c r="H2126" i="1"/>
  <c r="G2126" i="1"/>
  <c r="E2126" i="1"/>
  <c r="L2125" i="1"/>
  <c r="J2125" i="1"/>
  <c r="I2125" i="1"/>
  <c r="H2125" i="1"/>
  <c r="G2125" i="1"/>
  <c r="E2125" i="1"/>
  <c r="L2124" i="1"/>
  <c r="J2124" i="1"/>
  <c r="I2124" i="1"/>
  <c r="H2124" i="1"/>
  <c r="G2124" i="1"/>
  <c r="E2124" i="1"/>
  <c r="L2123" i="1"/>
  <c r="J2123" i="1"/>
  <c r="I2123" i="1"/>
  <c r="H2123" i="1"/>
  <c r="G2123" i="1"/>
  <c r="E2123" i="1"/>
  <c r="L2122" i="1"/>
  <c r="J2122" i="1"/>
  <c r="I2122" i="1"/>
  <c r="H2122" i="1"/>
  <c r="G2122" i="1"/>
  <c r="E2122" i="1"/>
  <c r="L2121" i="1"/>
  <c r="J2121" i="1"/>
  <c r="I2121" i="1"/>
  <c r="H2121" i="1"/>
  <c r="G2121" i="1"/>
  <c r="E2121" i="1"/>
  <c r="L2120" i="1"/>
  <c r="J2120" i="1"/>
  <c r="I2120" i="1"/>
  <c r="H2120" i="1"/>
  <c r="G2120" i="1"/>
  <c r="E2120" i="1"/>
  <c r="L2119" i="1"/>
  <c r="J2119" i="1"/>
  <c r="I2119" i="1"/>
  <c r="H2119" i="1"/>
  <c r="G2119" i="1"/>
  <c r="E2119" i="1"/>
  <c r="L2118" i="1"/>
  <c r="J2118" i="1"/>
  <c r="I2118" i="1"/>
  <c r="H2118" i="1"/>
  <c r="G2118" i="1"/>
  <c r="E2118" i="1"/>
  <c r="L2117" i="1"/>
  <c r="J2117" i="1"/>
  <c r="I2117" i="1"/>
  <c r="H2117" i="1"/>
  <c r="G2117" i="1"/>
  <c r="E2117" i="1"/>
  <c r="L2116" i="1"/>
  <c r="J2116" i="1"/>
  <c r="I2116" i="1"/>
  <c r="H2116" i="1"/>
  <c r="G2116" i="1"/>
  <c r="E2116" i="1"/>
  <c r="L2115" i="1"/>
  <c r="J2115" i="1"/>
  <c r="I2115" i="1"/>
  <c r="H2115" i="1"/>
  <c r="G2115" i="1"/>
  <c r="E2115" i="1"/>
  <c r="L2114" i="1"/>
  <c r="J2114" i="1"/>
  <c r="I2114" i="1"/>
  <c r="H2114" i="1"/>
  <c r="G2114" i="1"/>
  <c r="E2114" i="1"/>
  <c r="L2113" i="1"/>
  <c r="J2113" i="1"/>
  <c r="I2113" i="1"/>
  <c r="H2113" i="1"/>
  <c r="G2113" i="1"/>
  <c r="E2113" i="1"/>
  <c r="L2112" i="1"/>
  <c r="J2112" i="1"/>
  <c r="I2112" i="1"/>
  <c r="H2112" i="1"/>
  <c r="G2112" i="1"/>
  <c r="E2112" i="1"/>
  <c r="L2111" i="1"/>
  <c r="J2111" i="1"/>
  <c r="I2111" i="1"/>
  <c r="H2111" i="1"/>
  <c r="G2111" i="1"/>
  <c r="E2111" i="1"/>
  <c r="L2110" i="1"/>
  <c r="J2110" i="1"/>
  <c r="I2110" i="1"/>
  <c r="H2110" i="1"/>
  <c r="G2110" i="1"/>
  <c r="E2110" i="1"/>
  <c r="L2109" i="1"/>
  <c r="J2109" i="1"/>
  <c r="I2109" i="1"/>
  <c r="H2109" i="1"/>
  <c r="G2109" i="1"/>
  <c r="E2109" i="1"/>
  <c r="L2108" i="1"/>
  <c r="J2108" i="1"/>
  <c r="I2108" i="1"/>
  <c r="H2108" i="1"/>
  <c r="G2108" i="1"/>
  <c r="E2108" i="1"/>
  <c r="L2107" i="1"/>
  <c r="J2107" i="1"/>
  <c r="I2107" i="1"/>
  <c r="H2107" i="1"/>
  <c r="G2107" i="1"/>
  <c r="E2107" i="1"/>
  <c r="L2106" i="1"/>
  <c r="J2106" i="1"/>
  <c r="I2106" i="1"/>
  <c r="H2106" i="1"/>
  <c r="G2106" i="1"/>
  <c r="E2106" i="1"/>
  <c r="L2105" i="1"/>
  <c r="J2105" i="1"/>
  <c r="I2105" i="1"/>
  <c r="H2105" i="1"/>
  <c r="G2105" i="1"/>
  <c r="E2105" i="1"/>
  <c r="L2104" i="1"/>
  <c r="J2104" i="1"/>
  <c r="I2104" i="1"/>
  <c r="H2104" i="1"/>
  <c r="G2104" i="1"/>
  <c r="E2104" i="1"/>
  <c r="L2103" i="1"/>
  <c r="J2103" i="1"/>
  <c r="I2103" i="1"/>
  <c r="H2103" i="1"/>
  <c r="G2103" i="1"/>
  <c r="E2103" i="1"/>
  <c r="L2102" i="1"/>
  <c r="J2102" i="1"/>
  <c r="I2102" i="1"/>
  <c r="H2102" i="1"/>
  <c r="G2102" i="1"/>
  <c r="E2102" i="1"/>
  <c r="L2101" i="1"/>
  <c r="J2101" i="1"/>
  <c r="I2101" i="1"/>
  <c r="H2101" i="1"/>
  <c r="G2101" i="1"/>
  <c r="E2101" i="1"/>
  <c r="L2100" i="1"/>
  <c r="J2100" i="1"/>
  <c r="I2100" i="1"/>
  <c r="H2100" i="1"/>
  <c r="G2100" i="1"/>
  <c r="E2100" i="1"/>
  <c r="L2099" i="1"/>
  <c r="J2099" i="1"/>
  <c r="I2099" i="1"/>
  <c r="H2099" i="1"/>
  <c r="G2099" i="1"/>
  <c r="E2099" i="1"/>
  <c r="L2098" i="1"/>
  <c r="J2098" i="1"/>
  <c r="I2098" i="1"/>
  <c r="H2098" i="1"/>
  <c r="G2098" i="1"/>
  <c r="E2098" i="1"/>
  <c r="L2097" i="1"/>
  <c r="J2097" i="1"/>
  <c r="I2097" i="1"/>
  <c r="H2097" i="1"/>
  <c r="G2097" i="1"/>
  <c r="E2097" i="1"/>
  <c r="L2096" i="1"/>
  <c r="J2096" i="1"/>
  <c r="I2096" i="1"/>
  <c r="H2096" i="1"/>
  <c r="G2096" i="1"/>
  <c r="E2096" i="1"/>
  <c r="L2095" i="1"/>
  <c r="J2095" i="1"/>
  <c r="I2095" i="1"/>
  <c r="H2095" i="1"/>
  <c r="G2095" i="1"/>
  <c r="E2095" i="1"/>
  <c r="L2094" i="1"/>
  <c r="J2094" i="1"/>
  <c r="I2094" i="1"/>
  <c r="H2094" i="1"/>
  <c r="G2094" i="1"/>
  <c r="E2094" i="1"/>
  <c r="L2093" i="1"/>
  <c r="J2093" i="1"/>
  <c r="I2093" i="1"/>
  <c r="H2093" i="1"/>
  <c r="G2093" i="1"/>
  <c r="E2093" i="1"/>
  <c r="L2092" i="1"/>
  <c r="J2092" i="1"/>
  <c r="I2092" i="1"/>
  <c r="H2092" i="1"/>
  <c r="G2092" i="1"/>
  <c r="E2092" i="1"/>
  <c r="L2091" i="1"/>
  <c r="J2091" i="1"/>
  <c r="I2091" i="1"/>
  <c r="H2091" i="1"/>
  <c r="G2091" i="1"/>
  <c r="E2091" i="1"/>
  <c r="L2090" i="1"/>
  <c r="J2090" i="1"/>
  <c r="I2090" i="1"/>
  <c r="H2090" i="1"/>
  <c r="G2090" i="1"/>
  <c r="E2090" i="1"/>
  <c r="L2089" i="1"/>
  <c r="J2089" i="1"/>
  <c r="I2089" i="1"/>
  <c r="H2089" i="1"/>
  <c r="G2089" i="1"/>
  <c r="E2089" i="1"/>
  <c r="L2088" i="1"/>
  <c r="J2088" i="1"/>
  <c r="I2088" i="1"/>
  <c r="H2088" i="1"/>
  <c r="G2088" i="1"/>
  <c r="E2088" i="1"/>
  <c r="L2087" i="1"/>
  <c r="J2087" i="1"/>
  <c r="I2087" i="1"/>
  <c r="H2087" i="1"/>
  <c r="G2087" i="1"/>
  <c r="E2087" i="1"/>
  <c r="L2086" i="1"/>
  <c r="J2086" i="1"/>
  <c r="I2086" i="1"/>
  <c r="H2086" i="1"/>
  <c r="G2086" i="1"/>
  <c r="E2086" i="1"/>
  <c r="L2085" i="1"/>
  <c r="J2085" i="1"/>
  <c r="I2085" i="1"/>
  <c r="H2085" i="1"/>
  <c r="G2085" i="1"/>
  <c r="E2085" i="1"/>
  <c r="L2084" i="1"/>
  <c r="J2084" i="1"/>
  <c r="I2084" i="1"/>
  <c r="H2084" i="1"/>
  <c r="G2084" i="1"/>
  <c r="E2084" i="1"/>
  <c r="L2083" i="1"/>
  <c r="J2083" i="1"/>
  <c r="I2083" i="1"/>
  <c r="H2083" i="1"/>
  <c r="G2083" i="1"/>
  <c r="E2083" i="1"/>
  <c r="L2082" i="1"/>
  <c r="J2082" i="1"/>
  <c r="I2082" i="1"/>
  <c r="H2082" i="1"/>
  <c r="G2082" i="1"/>
  <c r="E2082" i="1"/>
  <c r="L2081" i="1"/>
  <c r="J2081" i="1"/>
  <c r="I2081" i="1"/>
  <c r="H2081" i="1"/>
  <c r="G2081" i="1"/>
  <c r="E2081" i="1"/>
  <c r="L2080" i="1"/>
  <c r="J2080" i="1"/>
  <c r="I2080" i="1"/>
  <c r="H2080" i="1"/>
  <c r="G2080" i="1"/>
  <c r="E2080" i="1"/>
  <c r="L2079" i="1"/>
  <c r="J2079" i="1"/>
  <c r="I2079" i="1"/>
  <c r="H2079" i="1"/>
  <c r="G2079" i="1"/>
  <c r="E2079" i="1"/>
  <c r="L2078" i="1"/>
  <c r="J2078" i="1"/>
  <c r="I2078" i="1"/>
  <c r="H2078" i="1"/>
  <c r="G2078" i="1"/>
  <c r="E2078" i="1"/>
  <c r="L2077" i="1"/>
  <c r="J2077" i="1"/>
  <c r="I2077" i="1"/>
  <c r="H2077" i="1"/>
  <c r="G2077" i="1"/>
  <c r="E2077" i="1"/>
  <c r="L2076" i="1"/>
  <c r="J2076" i="1"/>
  <c r="I2076" i="1"/>
  <c r="H2076" i="1"/>
  <c r="G2076" i="1"/>
  <c r="E2076" i="1"/>
  <c r="L2075" i="1"/>
  <c r="J2075" i="1"/>
  <c r="I2075" i="1"/>
  <c r="H2075" i="1"/>
  <c r="G2075" i="1"/>
  <c r="E2075" i="1"/>
  <c r="L2074" i="1"/>
  <c r="J2074" i="1"/>
  <c r="I2074" i="1"/>
  <c r="H2074" i="1"/>
  <c r="G2074" i="1"/>
  <c r="E2074" i="1"/>
  <c r="L2073" i="1"/>
  <c r="J2073" i="1"/>
  <c r="I2073" i="1"/>
  <c r="H2073" i="1"/>
  <c r="G2073" i="1"/>
  <c r="E2073" i="1"/>
  <c r="L2072" i="1"/>
  <c r="J2072" i="1"/>
  <c r="I2072" i="1"/>
  <c r="H2072" i="1"/>
  <c r="G2072" i="1"/>
  <c r="E2072" i="1"/>
  <c r="L2071" i="1"/>
  <c r="J2071" i="1"/>
  <c r="I2071" i="1"/>
  <c r="H2071" i="1"/>
  <c r="G2071" i="1"/>
  <c r="E2071" i="1"/>
  <c r="L2070" i="1"/>
  <c r="J2070" i="1"/>
  <c r="I2070" i="1"/>
  <c r="H2070" i="1"/>
  <c r="G2070" i="1"/>
  <c r="E2070" i="1"/>
  <c r="L2069" i="1"/>
  <c r="J2069" i="1"/>
  <c r="I2069" i="1"/>
  <c r="H2069" i="1"/>
  <c r="G2069" i="1"/>
  <c r="E2069" i="1"/>
  <c r="L2068" i="1"/>
  <c r="J2068" i="1"/>
  <c r="I2068" i="1"/>
  <c r="H2068" i="1"/>
  <c r="G2068" i="1"/>
  <c r="E2068" i="1"/>
  <c r="L2067" i="1"/>
  <c r="J2067" i="1"/>
  <c r="I2067" i="1"/>
  <c r="H2067" i="1"/>
  <c r="G2067" i="1"/>
  <c r="E2067" i="1"/>
  <c r="L2066" i="1"/>
  <c r="J2066" i="1"/>
  <c r="I2066" i="1"/>
  <c r="H2066" i="1"/>
  <c r="G2066" i="1"/>
  <c r="E2066" i="1"/>
  <c r="L2065" i="1"/>
  <c r="J2065" i="1"/>
  <c r="I2065" i="1"/>
  <c r="H2065" i="1"/>
  <c r="G2065" i="1"/>
  <c r="E2065" i="1"/>
  <c r="L2064" i="1"/>
  <c r="J2064" i="1"/>
  <c r="I2064" i="1"/>
  <c r="H2064" i="1"/>
  <c r="G2064" i="1"/>
  <c r="E2064" i="1"/>
  <c r="L2063" i="1"/>
  <c r="J2063" i="1"/>
  <c r="I2063" i="1"/>
  <c r="H2063" i="1"/>
  <c r="G2063" i="1"/>
  <c r="E2063" i="1"/>
  <c r="L2062" i="1"/>
  <c r="J2062" i="1"/>
  <c r="I2062" i="1"/>
  <c r="H2062" i="1"/>
  <c r="G2062" i="1"/>
  <c r="E2062" i="1"/>
  <c r="L2061" i="1"/>
  <c r="J2061" i="1"/>
  <c r="I2061" i="1"/>
  <c r="H2061" i="1"/>
  <c r="G2061" i="1"/>
  <c r="E2061" i="1"/>
  <c r="L2060" i="1"/>
  <c r="J2060" i="1"/>
  <c r="I2060" i="1"/>
  <c r="H2060" i="1"/>
  <c r="G2060" i="1"/>
  <c r="E2060" i="1"/>
  <c r="L2059" i="1"/>
  <c r="J2059" i="1"/>
  <c r="I2059" i="1"/>
  <c r="H2059" i="1"/>
  <c r="G2059" i="1"/>
  <c r="E2059" i="1"/>
  <c r="L2058" i="1"/>
  <c r="J2058" i="1"/>
  <c r="I2058" i="1"/>
  <c r="H2058" i="1"/>
  <c r="G2058" i="1"/>
  <c r="E2058" i="1"/>
  <c r="L2057" i="1"/>
  <c r="J2057" i="1"/>
  <c r="I2057" i="1"/>
  <c r="H2057" i="1"/>
  <c r="G2057" i="1"/>
  <c r="E2057" i="1"/>
  <c r="L2056" i="1"/>
  <c r="J2056" i="1"/>
  <c r="I2056" i="1"/>
  <c r="H2056" i="1"/>
  <c r="G2056" i="1"/>
  <c r="E2056" i="1"/>
  <c r="L2055" i="1"/>
  <c r="J2055" i="1"/>
  <c r="I2055" i="1"/>
  <c r="H2055" i="1"/>
  <c r="G2055" i="1"/>
  <c r="E2055" i="1"/>
  <c r="L2054" i="1"/>
  <c r="J2054" i="1"/>
  <c r="I2054" i="1"/>
  <c r="H2054" i="1"/>
  <c r="G2054" i="1"/>
  <c r="E2054" i="1"/>
  <c r="L2053" i="1"/>
  <c r="J2053" i="1"/>
  <c r="I2053" i="1"/>
  <c r="H2053" i="1"/>
  <c r="G2053" i="1"/>
  <c r="E2053" i="1"/>
  <c r="L2052" i="1"/>
  <c r="J2052" i="1"/>
  <c r="I2052" i="1"/>
  <c r="H2052" i="1"/>
  <c r="G2052" i="1"/>
  <c r="E2052" i="1"/>
  <c r="L2051" i="1"/>
  <c r="J2051" i="1"/>
  <c r="I2051" i="1"/>
  <c r="H2051" i="1"/>
  <c r="G2051" i="1"/>
  <c r="E2051" i="1"/>
  <c r="L2050" i="1"/>
  <c r="J2050" i="1"/>
  <c r="I2050" i="1"/>
  <c r="H2050" i="1"/>
  <c r="G2050" i="1"/>
  <c r="E2050" i="1"/>
  <c r="L2049" i="1"/>
  <c r="J2049" i="1"/>
  <c r="I2049" i="1"/>
  <c r="H2049" i="1"/>
  <c r="G2049" i="1"/>
  <c r="E2049" i="1"/>
  <c r="L2048" i="1"/>
  <c r="J2048" i="1"/>
  <c r="I2048" i="1"/>
  <c r="H2048" i="1"/>
  <c r="G2048" i="1"/>
  <c r="E2048" i="1"/>
  <c r="L2047" i="1"/>
  <c r="J2047" i="1"/>
  <c r="I2047" i="1"/>
  <c r="H2047" i="1"/>
  <c r="G2047" i="1"/>
  <c r="E2047" i="1"/>
  <c r="L2046" i="1"/>
  <c r="J2046" i="1"/>
  <c r="I2046" i="1"/>
  <c r="H2046" i="1"/>
  <c r="G2046" i="1"/>
  <c r="E2046" i="1"/>
  <c r="L2045" i="1"/>
  <c r="J2045" i="1"/>
  <c r="I2045" i="1"/>
  <c r="H2045" i="1"/>
  <c r="G2045" i="1"/>
  <c r="E2045" i="1"/>
  <c r="L2044" i="1"/>
  <c r="J2044" i="1"/>
  <c r="I2044" i="1"/>
  <c r="H2044" i="1"/>
  <c r="G2044" i="1"/>
  <c r="E2044" i="1"/>
  <c r="L2043" i="1"/>
  <c r="J2043" i="1"/>
  <c r="I2043" i="1"/>
  <c r="H2043" i="1"/>
  <c r="G2043" i="1"/>
  <c r="E2043" i="1"/>
  <c r="L2042" i="1"/>
  <c r="J2042" i="1"/>
  <c r="I2042" i="1"/>
  <c r="H2042" i="1"/>
  <c r="G2042" i="1"/>
  <c r="E2042" i="1"/>
  <c r="L2041" i="1"/>
  <c r="J2041" i="1"/>
  <c r="I2041" i="1"/>
  <c r="H2041" i="1"/>
  <c r="G2041" i="1"/>
  <c r="E2041" i="1"/>
  <c r="L2040" i="1"/>
  <c r="J2040" i="1"/>
  <c r="I2040" i="1"/>
  <c r="H2040" i="1"/>
  <c r="G2040" i="1"/>
  <c r="E2040" i="1"/>
  <c r="L2039" i="1"/>
  <c r="J2039" i="1"/>
  <c r="I2039" i="1"/>
  <c r="H2039" i="1"/>
  <c r="G2039" i="1"/>
  <c r="E2039" i="1"/>
  <c r="L2038" i="1"/>
  <c r="J2038" i="1"/>
  <c r="I2038" i="1"/>
  <c r="H2038" i="1"/>
  <c r="G2038" i="1"/>
  <c r="E2038" i="1"/>
  <c r="L2037" i="1"/>
  <c r="J2037" i="1"/>
  <c r="I2037" i="1"/>
  <c r="H2037" i="1"/>
  <c r="G2037" i="1"/>
  <c r="E2037" i="1"/>
  <c r="L2036" i="1"/>
  <c r="J2036" i="1"/>
  <c r="I2036" i="1"/>
  <c r="H2036" i="1"/>
  <c r="G2036" i="1"/>
  <c r="E2036" i="1"/>
  <c r="L2035" i="1"/>
  <c r="J2035" i="1"/>
  <c r="I2035" i="1"/>
  <c r="H2035" i="1"/>
  <c r="G2035" i="1"/>
  <c r="E2035" i="1"/>
  <c r="L2034" i="1"/>
  <c r="J2034" i="1"/>
  <c r="I2034" i="1"/>
  <c r="H2034" i="1"/>
  <c r="G2034" i="1"/>
  <c r="E2034" i="1"/>
  <c r="L2033" i="1"/>
  <c r="J2033" i="1"/>
  <c r="I2033" i="1"/>
  <c r="H2033" i="1"/>
  <c r="G2033" i="1"/>
  <c r="E2033" i="1"/>
  <c r="L2032" i="1"/>
  <c r="J2032" i="1"/>
  <c r="I2032" i="1"/>
  <c r="H2032" i="1"/>
  <c r="G2032" i="1"/>
  <c r="E2032" i="1"/>
  <c r="L2031" i="1"/>
  <c r="J2031" i="1"/>
  <c r="I2031" i="1"/>
  <c r="H2031" i="1"/>
  <c r="G2031" i="1"/>
  <c r="E2031" i="1"/>
  <c r="L2030" i="1"/>
  <c r="J2030" i="1"/>
  <c r="I2030" i="1"/>
  <c r="H2030" i="1"/>
  <c r="G2030" i="1"/>
  <c r="E2030" i="1"/>
  <c r="L2029" i="1"/>
  <c r="J2029" i="1"/>
  <c r="I2029" i="1"/>
  <c r="H2029" i="1"/>
  <c r="G2029" i="1"/>
  <c r="E2029" i="1"/>
  <c r="L2028" i="1"/>
  <c r="J2028" i="1"/>
  <c r="I2028" i="1"/>
  <c r="H2028" i="1"/>
  <c r="G2028" i="1"/>
  <c r="E2028" i="1"/>
  <c r="L2027" i="1"/>
  <c r="J2027" i="1"/>
  <c r="I2027" i="1"/>
  <c r="H2027" i="1"/>
  <c r="G2027" i="1"/>
  <c r="E2027" i="1"/>
  <c r="L2026" i="1"/>
  <c r="J2026" i="1"/>
  <c r="I2026" i="1"/>
  <c r="H2026" i="1"/>
  <c r="G2026" i="1"/>
  <c r="E2026" i="1"/>
  <c r="L2025" i="1"/>
  <c r="J2025" i="1"/>
  <c r="I2025" i="1"/>
  <c r="H2025" i="1"/>
  <c r="G2025" i="1"/>
  <c r="E2025" i="1"/>
  <c r="L2024" i="1"/>
  <c r="J2024" i="1"/>
  <c r="I2024" i="1"/>
  <c r="H2024" i="1"/>
  <c r="G2024" i="1"/>
  <c r="E2024" i="1"/>
  <c r="L2023" i="1"/>
  <c r="J2023" i="1"/>
  <c r="I2023" i="1"/>
  <c r="H2023" i="1"/>
  <c r="G2023" i="1"/>
  <c r="E2023" i="1"/>
  <c r="L2022" i="1"/>
  <c r="J2022" i="1"/>
  <c r="I2022" i="1"/>
  <c r="H2022" i="1"/>
  <c r="G2022" i="1"/>
  <c r="E2022" i="1"/>
  <c r="L2021" i="1"/>
  <c r="J2021" i="1"/>
  <c r="I2021" i="1"/>
  <c r="H2021" i="1"/>
  <c r="G2021" i="1"/>
  <c r="E2021" i="1"/>
  <c r="L2020" i="1"/>
  <c r="J2020" i="1"/>
  <c r="I2020" i="1"/>
  <c r="H2020" i="1"/>
  <c r="G2020" i="1"/>
  <c r="E2020" i="1"/>
  <c r="L2019" i="1"/>
  <c r="J2019" i="1"/>
  <c r="I2019" i="1"/>
  <c r="H2019" i="1"/>
  <c r="G2019" i="1"/>
  <c r="E2019" i="1"/>
  <c r="L2018" i="1"/>
  <c r="J2018" i="1"/>
  <c r="I2018" i="1"/>
  <c r="H2018" i="1"/>
  <c r="G2018" i="1"/>
  <c r="E2018" i="1"/>
  <c r="L2017" i="1"/>
  <c r="J2017" i="1"/>
  <c r="I2017" i="1"/>
  <c r="H2017" i="1"/>
  <c r="G2017" i="1"/>
  <c r="E2017" i="1"/>
  <c r="L2016" i="1"/>
  <c r="J2016" i="1"/>
  <c r="I2016" i="1"/>
  <c r="H2016" i="1"/>
  <c r="G2016" i="1"/>
  <c r="E2016" i="1"/>
  <c r="L2015" i="1"/>
  <c r="J2015" i="1"/>
  <c r="I2015" i="1"/>
  <c r="H2015" i="1"/>
  <c r="G2015" i="1"/>
  <c r="E2015" i="1"/>
  <c r="L2014" i="1"/>
  <c r="J2014" i="1"/>
  <c r="I2014" i="1"/>
  <c r="H2014" i="1"/>
  <c r="G2014" i="1"/>
  <c r="E2014" i="1"/>
  <c r="L2013" i="1"/>
  <c r="J2013" i="1"/>
  <c r="I2013" i="1"/>
  <c r="H2013" i="1"/>
  <c r="G2013" i="1"/>
  <c r="E2013" i="1"/>
  <c r="L2012" i="1"/>
  <c r="J2012" i="1"/>
  <c r="I2012" i="1"/>
  <c r="H2012" i="1"/>
  <c r="G2012" i="1"/>
  <c r="E2012" i="1"/>
  <c r="L2011" i="1"/>
  <c r="J2011" i="1"/>
  <c r="I2011" i="1"/>
  <c r="H2011" i="1"/>
  <c r="G2011" i="1"/>
  <c r="E2011" i="1"/>
  <c r="L2010" i="1"/>
  <c r="J2010" i="1"/>
  <c r="I2010" i="1"/>
  <c r="H2010" i="1"/>
  <c r="G2010" i="1"/>
  <c r="E2010" i="1"/>
  <c r="L2009" i="1"/>
  <c r="J2009" i="1"/>
  <c r="I2009" i="1"/>
  <c r="H2009" i="1"/>
  <c r="G2009" i="1"/>
  <c r="E2009" i="1"/>
  <c r="L2008" i="1"/>
  <c r="J2008" i="1"/>
  <c r="I2008" i="1"/>
  <c r="H2008" i="1"/>
  <c r="G2008" i="1"/>
  <c r="E2008" i="1"/>
  <c r="L2007" i="1"/>
  <c r="J2007" i="1"/>
  <c r="I2007" i="1"/>
  <c r="H2007" i="1"/>
  <c r="G2007" i="1"/>
  <c r="E2007" i="1"/>
  <c r="L2006" i="1"/>
  <c r="J2006" i="1"/>
  <c r="I2006" i="1"/>
  <c r="H2006" i="1"/>
  <c r="G2006" i="1"/>
  <c r="E2006" i="1"/>
  <c r="L2005" i="1"/>
  <c r="J2005" i="1"/>
  <c r="I2005" i="1"/>
  <c r="H2005" i="1"/>
  <c r="G2005" i="1"/>
  <c r="E2005" i="1"/>
  <c r="L2004" i="1"/>
  <c r="J2004" i="1"/>
  <c r="I2004" i="1"/>
  <c r="H2004" i="1"/>
  <c r="G2004" i="1"/>
  <c r="E2004" i="1"/>
  <c r="L2003" i="1"/>
  <c r="J2003" i="1"/>
  <c r="I2003" i="1"/>
  <c r="H2003" i="1"/>
  <c r="G2003" i="1"/>
  <c r="E2003" i="1"/>
  <c r="L2002" i="1"/>
  <c r="J2002" i="1"/>
  <c r="I2002" i="1"/>
  <c r="H2002" i="1"/>
  <c r="G2002" i="1"/>
  <c r="E2002" i="1"/>
  <c r="L2001" i="1"/>
  <c r="J2001" i="1"/>
  <c r="I2001" i="1"/>
  <c r="H2001" i="1"/>
  <c r="G2001" i="1"/>
  <c r="E2001" i="1"/>
  <c r="L2000" i="1"/>
  <c r="J2000" i="1"/>
  <c r="I2000" i="1"/>
  <c r="H2000" i="1"/>
  <c r="G2000" i="1"/>
  <c r="E2000" i="1"/>
  <c r="L1999" i="1"/>
  <c r="J1999" i="1"/>
  <c r="I1999" i="1"/>
  <c r="H1999" i="1"/>
  <c r="G1999" i="1"/>
  <c r="E1999" i="1"/>
  <c r="L1998" i="1"/>
  <c r="J1998" i="1"/>
  <c r="I1998" i="1"/>
  <c r="H1998" i="1"/>
  <c r="G1998" i="1"/>
  <c r="E1998" i="1"/>
  <c r="L1997" i="1"/>
  <c r="J1997" i="1"/>
  <c r="I1997" i="1"/>
  <c r="H1997" i="1"/>
  <c r="G1997" i="1"/>
  <c r="E1997" i="1"/>
  <c r="L1996" i="1"/>
  <c r="J1996" i="1"/>
  <c r="I1996" i="1"/>
  <c r="H1996" i="1"/>
  <c r="G1996" i="1"/>
  <c r="E1996" i="1"/>
  <c r="L1995" i="1"/>
  <c r="J1995" i="1"/>
  <c r="I1995" i="1"/>
  <c r="H1995" i="1"/>
  <c r="G1995" i="1"/>
  <c r="E1995" i="1"/>
  <c r="L1994" i="1"/>
  <c r="J1994" i="1"/>
  <c r="I1994" i="1"/>
  <c r="H1994" i="1"/>
  <c r="G1994" i="1"/>
  <c r="E1994" i="1"/>
  <c r="L1993" i="1"/>
  <c r="J1993" i="1"/>
  <c r="I1993" i="1"/>
  <c r="H1993" i="1"/>
  <c r="G1993" i="1"/>
  <c r="E1993" i="1"/>
  <c r="L1992" i="1"/>
  <c r="J1992" i="1"/>
  <c r="I1992" i="1"/>
  <c r="H1992" i="1"/>
  <c r="G1992" i="1"/>
  <c r="E1992" i="1"/>
  <c r="L1991" i="1"/>
  <c r="J1991" i="1"/>
  <c r="I1991" i="1"/>
  <c r="H1991" i="1"/>
  <c r="G1991" i="1"/>
  <c r="E1991" i="1"/>
  <c r="L1990" i="1"/>
  <c r="J1990" i="1"/>
  <c r="I1990" i="1"/>
  <c r="H1990" i="1"/>
  <c r="G1990" i="1"/>
  <c r="E1990" i="1"/>
  <c r="L1989" i="1"/>
  <c r="J1989" i="1"/>
  <c r="I1989" i="1"/>
  <c r="H1989" i="1"/>
  <c r="G1989" i="1"/>
  <c r="E1989" i="1"/>
  <c r="L1988" i="1"/>
  <c r="J1988" i="1"/>
  <c r="I1988" i="1"/>
  <c r="H1988" i="1"/>
  <c r="G1988" i="1"/>
  <c r="E1988" i="1"/>
  <c r="L1987" i="1"/>
  <c r="J1987" i="1"/>
  <c r="I1987" i="1"/>
  <c r="H1987" i="1"/>
  <c r="G1987" i="1"/>
  <c r="E1987" i="1"/>
  <c r="L1986" i="1"/>
  <c r="J1986" i="1"/>
  <c r="I1986" i="1"/>
  <c r="H1986" i="1"/>
  <c r="G1986" i="1"/>
  <c r="E1986" i="1"/>
  <c r="L1985" i="1"/>
  <c r="J1985" i="1"/>
  <c r="I1985" i="1"/>
  <c r="H1985" i="1"/>
  <c r="G1985" i="1"/>
  <c r="E1985" i="1"/>
  <c r="L1984" i="1"/>
  <c r="J1984" i="1"/>
  <c r="I1984" i="1"/>
  <c r="H1984" i="1"/>
  <c r="G1984" i="1"/>
  <c r="E1984" i="1"/>
  <c r="L1983" i="1"/>
  <c r="J1983" i="1"/>
  <c r="I1983" i="1"/>
  <c r="H1983" i="1"/>
  <c r="G1983" i="1"/>
  <c r="E1983" i="1"/>
  <c r="L1982" i="1"/>
  <c r="J1982" i="1"/>
  <c r="I1982" i="1"/>
  <c r="H1982" i="1"/>
  <c r="G1982" i="1"/>
  <c r="E1982" i="1"/>
  <c r="L1981" i="1"/>
  <c r="J1981" i="1"/>
  <c r="I1981" i="1"/>
  <c r="H1981" i="1"/>
  <c r="G1981" i="1"/>
  <c r="E1981" i="1"/>
  <c r="L1980" i="1"/>
  <c r="J1980" i="1"/>
  <c r="I1980" i="1"/>
  <c r="H1980" i="1"/>
  <c r="G1980" i="1"/>
  <c r="E1980" i="1"/>
  <c r="L1979" i="1"/>
  <c r="J1979" i="1"/>
  <c r="I1979" i="1"/>
  <c r="H1979" i="1"/>
  <c r="G1979" i="1"/>
  <c r="E1979" i="1"/>
  <c r="L1978" i="1"/>
  <c r="J1978" i="1"/>
  <c r="I1978" i="1"/>
  <c r="H1978" i="1"/>
  <c r="G1978" i="1"/>
  <c r="E1978" i="1"/>
  <c r="L1977" i="1"/>
  <c r="J1977" i="1"/>
  <c r="I1977" i="1"/>
  <c r="H1977" i="1"/>
  <c r="G1977" i="1"/>
  <c r="E1977" i="1"/>
  <c r="L1976" i="1"/>
  <c r="J1976" i="1"/>
  <c r="I1976" i="1"/>
  <c r="H1976" i="1"/>
  <c r="G1976" i="1"/>
  <c r="E1976" i="1"/>
  <c r="L1975" i="1"/>
  <c r="J1975" i="1"/>
  <c r="I1975" i="1"/>
  <c r="H1975" i="1"/>
  <c r="G1975" i="1"/>
  <c r="E1975" i="1"/>
  <c r="L1974" i="1"/>
  <c r="J1974" i="1"/>
  <c r="I1974" i="1"/>
  <c r="H1974" i="1"/>
  <c r="G1974" i="1"/>
  <c r="E1974" i="1"/>
  <c r="L1973" i="1"/>
  <c r="J1973" i="1"/>
  <c r="I1973" i="1"/>
  <c r="H1973" i="1"/>
  <c r="G1973" i="1"/>
  <c r="E1973" i="1"/>
  <c r="L1972" i="1"/>
  <c r="J1972" i="1"/>
  <c r="I1972" i="1"/>
  <c r="H1972" i="1"/>
  <c r="G1972" i="1"/>
  <c r="E1972" i="1"/>
  <c r="L1971" i="1"/>
  <c r="J1971" i="1"/>
  <c r="I1971" i="1"/>
  <c r="H1971" i="1"/>
  <c r="G1971" i="1"/>
  <c r="E1971" i="1"/>
  <c r="L1970" i="1"/>
  <c r="J1970" i="1"/>
  <c r="I1970" i="1"/>
  <c r="H1970" i="1"/>
  <c r="G1970" i="1"/>
  <c r="E1970" i="1"/>
  <c r="L1969" i="1"/>
  <c r="J1969" i="1"/>
  <c r="I1969" i="1"/>
  <c r="H1969" i="1"/>
  <c r="G1969" i="1"/>
  <c r="E1969" i="1"/>
  <c r="L1968" i="1"/>
  <c r="J1968" i="1"/>
  <c r="I1968" i="1"/>
  <c r="H1968" i="1"/>
  <c r="G1968" i="1"/>
  <c r="E1968" i="1"/>
  <c r="L1967" i="1"/>
  <c r="J1967" i="1"/>
  <c r="I1967" i="1"/>
  <c r="H1967" i="1"/>
  <c r="G1967" i="1"/>
  <c r="E1967" i="1"/>
  <c r="L1966" i="1"/>
  <c r="J1966" i="1"/>
  <c r="I1966" i="1"/>
  <c r="H1966" i="1"/>
  <c r="G1966" i="1"/>
  <c r="E1966" i="1"/>
  <c r="L1965" i="1"/>
  <c r="J1965" i="1"/>
  <c r="I1965" i="1"/>
  <c r="H1965" i="1"/>
  <c r="G1965" i="1"/>
  <c r="E1965" i="1"/>
  <c r="L1964" i="1"/>
  <c r="J1964" i="1"/>
  <c r="I1964" i="1"/>
  <c r="H1964" i="1"/>
  <c r="G1964" i="1"/>
  <c r="E1964" i="1"/>
  <c r="L1963" i="1"/>
  <c r="J1963" i="1"/>
  <c r="I1963" i="1"/>
  <c r="H1963" i="1"/>
  <c r="G1963" i="1"/>
  <c r="E1963" i="1"/>
  <c r="L1962" i="1"/>
  <c r="J1962" i="1"/>
  <c r="I1962" i="1"/>
  <c r="H1962" i="1"/>
  <c r="G1962" i="1"/>
  <c r="E1962" i="1"/>
  <c r="L1961" i="1"/>
  <c r="J1961" i="1"/>
  <c r="I1961" i="1"/>
  <c r="H1961" i="1"/>
  <c r="G1961" i="1"/>
  <c r="E1961" i="1"/>
  <c r="L1960" i="1"/>
  <c r="J1960" i="1"/>
  <c r="I1960" i="1"/>
  <c r="H1960" i="1"/>
  <c r="G1960" i="1"/>
  <c r="E1960" i="1"/>
  <c r="L1959" i="1"/>
  <c r="J1959" i="1"/>
  <c r="I1959" i="1"/>
  <c r="H1959" i="1"/>
  <c r="G1959" i="1"/>
  <c r="E1959" i="1"/>
  <c r="L1958" i="1"/>
  <c r="J1958" i="1"/>
  <c r="I1958" i="1"/>
  <c r="H1958" i="1"/>
  <c r="G1958" i="1"/>
  <c r="E1958" i="1"/>
  <c r="L1957" i="1"/>
  <c r="J1957" i="1"/>
  <c r="I1957" i="1"/>
  <c r="H1957" i="1"/>
  <c r="G1957" i="1"/>
  <c r="E1957" i="1"/>
  <c r="L1956" i="1"/>
  <c r="J1956" i="1"/>
  <c r="I1956" i="1"/>
  <c r="H1956" i="1"/>
  <c r="G1956" i="1"/>
  <c r="E1956" i="1"/>
  <c r="L1955" i="1"/>
  <c r="J1955" i="1"/>
  <c r="I1955" i="1"/>
  <c r="H1955" i="1"/>
  <c r="G1955" i="1"/>
  <c r="E1955" i="1"/>
  <c r="L1954" i="1"/>
  <c r="J1954" i="1"/>
  <c r="I1954" i="1"/>
  <c r="H1954" i="1"/>
  <c r="G1954" i="1"/>
  <c r="E1954" i="1"/>
  <c r="L1953" i="1"/>
  <c r="J1953" i="1"/>
  <c r="I1953" i="1"/>
  <c r="H1953" i="1"/>
  <c r="G1953" i="1"/>
  <c r="E1953" i="1"/>
  <c r="L1952" i="1"/>
  <c r="J1952" i="1"/>
  <c r="I1952" i="1"/>
  <c r="H1952" i="1"/>
  <c r="G1952" i="1"/>
  <c r="E1952" i="1"/>
  <c r="L1951" i="1"/>
  <c r="J1951" i="1"/>
  <c r="I1951" i="1"/>
  <c r="H1951" i="1"/>
  <c r="G1951" i="1"/>
  <c r="E1951" i="1"/>
  <c r="L1950" i="1"/>
  <c r="J1950" i="1"/>
  <c r="I1950" i="1"/>
  <c r="H1950" i="1"/>
  <c r="G1950" i="1"/>
  <c r="E1950" i="1"/>
  <c r="L1949" i="1"/>
  <c r="J1949" i="1"/>
  <c r="I1949" i="1"/>
  <c r="H1949" i="1"/>
  <c r="G1949" i="1"/>
  <c r="E1949" i="1"/>
  <c r="L1948" i="1"/>
  <c r="J1948" i="1"/>
  <c r="I1948" i="1"/>
  <c r="H1948" i="1"/>
  <c r="G1948" i="1"/>
  <c r="E1948" i="1"/>
  <c r="L1947" i="1"/>
  <c r="J1947" i="1"/>
  <c r="I1947" i="1"/>
  <c r="H1947" i="1"/>
  <c r="G1947" i="1"/>
  <c r="E1947" i="1"/>
  <c r="L1946" i="1"/>
  <c r="J1946" i="1"/>
  <c r="I1946" i="1"/>
  <c r="H1946" i="1"/>
  <c r="G1946" i="1"/>
  <c r="E1946" i="1"/>
  <c r="L1945" i="1"/>
  <c r="J1945" i="1"/>
  <c r="I1945" i="1"/>
  <c r="H1945" i="1"/>
  <c r="G1945" i="1"/>
  <c r="E1945" i="1"/>
  <c r="L1944" i="1"/>
  <c r="J1944" i="1"/>
  <c r="I1944" i="1"/>
  <c r="H1944" i="1"/>
  <c r="G1944" i="1"/>
  <c r="E1944" i="1"/>
  <c r="L1943" i="1"/>
  <c r="J1943" i="1"/>
  <c r="I1943" i="1"/>
  <c r="H1943" i="1"/>
  <c r="G1943" i="1"/>
  <c r="E1943" i="1"/>
  <c r="L1942" i="1"/>
  <c r="J1942" i="1"/>
  <c r="I1942" i="1"/>
  <c r="H1942" i="1"/>
  <c r="G1942" i="1"/>
  <c r="E1942" i="1"/>
  <c r="L1941" i="1"/>
  <c r="J1941" i="1"/>
  <c r="I1941" i="1"/>
  <c r="H1941" i="1"/>
  <c r="G1941" i="1"/>
  <c r="E1941" i="1"/>
  <c r="L1940" i="1"/>
  <c r="J1940" i="1"/>
  <c r="I1940" i="1"/>
  <c r="H1940" i="1"/>
  <c r="G1940" i="1"/>
  <c r="E1940" i="1"/>
  <c r="L1939" i="1"/>
  <c r="J1939" i="1"/>
  <c r="I1939" i="1"/>
  <c r="H1939" i="1"/>
  <c r="G1939" i="1"/>
  <c r="E1939" i="1"/>
  <c r="L1938" i="1"/>
  <c r="J1938" i="1"/>
  <c r="I1938" i="1"/>
  <c r="H1938" i="1"/>
  <c r="G1938" i="1"/>
  <c r="E1938" i="1"/>
  <c r="L1937" i="1"/>
  <c r="J1937" i="1"/>
  <c r="I1937" i="1"/>
  <c r="H1937" i="1"/>
  <c r="G1937" i="1"/>
  <c r="E1937" i="1"/>
  <c r="L1936" i="1"/>
  <c r="J1936" i="1"/>
  <c r="I1936" i="1"/>
  <c r="H1936" i="1"/>
  <c r="G1936" i="1"/>
  <c r="E1936" i="1"/>
  <c r="L1935" i="1"/>
  <c r="J1935" i="1"/>
  <c r="I1935" i="1"/>
  <c r="H1935" i="1"/>
  <c r="G1935" i="1"/>
  <c r="E1935" i="1"/>
  <c r="L1934" i="1"/>
  <c r="J1934" i="1"/>
  <c r="I1934" i="1"/>
  <c r="H1934" i="1"/>
  <c r="G1934" i="1"/>
  <c r="E1934" i="1"/>
  <c r="L1933" i="1"/>
  <c r="J1933" i="1"/>
  <c r="I1933" i="1"/>
  <c r="H1933" i="1"/>
  <c r="G1933" i="1"/>
  <c r="E1933" i="1"/>
  <c r="L1932" i="1"/>
  <c r="J1932" i="1"/>
  <c r="I1932" i="1"/>
  <c r="H1932" i="1"/>
  <c r="G1932" i="1"/>
  <c r="E1932" i="1"/>
  <c r="L1931" i="1"/>
  <c r="J1931" i="1"/>
  <c r="I1931" i="1"/>
  <c r="H1931" i="1"/>
  <c r="G1931" i="1"/>
  <c r="E1931" i="1"/>
  <c r="L1930" i="1"/>
  <c r="J1930" i="1"/>
  <c r="I1930" i="1"/>
  <c r="H1930" i="1"/>
  <c r="G1930" i="1"/>
  <c r="E1930" i="1"/>
  <c r="L1929" i="1"/>
  <c r="J1929" i="1"/>
  <c r="I1929" i="1"/>
  <c r="H1929" i="1"/>
  <c r="G1929" i="1"/>
  <c r="E1929" i="1"/>
  <c r="L1928" i="1"/>
  <c r="J1928" i="1"/>
  <c r="I1928" i="1"/>
  <c r="H1928" i="1"/>
  <c r="G1928" i="1"/>
  <c r="E1928" i="1"/>
  <c r="L1927" i="1"/>
  <c r="J1927" i="1"/>
  <c r="I1927" i="1"/>
  <c r="H1927" i="1"/>
  <c r="G1927" i="1"/>
  <c r="E1927" i="1"/>
  <c r="L1926" i="1"/>
  <c r="J1926" i="1"/>
  <c r="I1926" i="1"/>
  <c r="H1926" i="1"/>
  <c r="G1926" i="1"/>
  <c r="E1926" i="1"/>
  <c r="L1925" i="1"/>
  <c r="J1925" i="1"/>
  <c r="I1925" i="1"/>
  <c r="H1925" i="1"/>
  <c r="G1925" i="1"/>
  <c r="E1925" i="1"/>
  <c r="L1924" i="1"/>
  <c r="J1924" i="1"/>
  <c r="I1924" i="1"/>
  <c r="H1924" i="1"/>
  <c r="G1924" i="1"/>
  <c r="E1924" i="1"/>
  <c r="L1923" i="1"/>
  <c r="J1923" i="1"/>
  <c r="I1923" i="1"/>
  <c r="H1923" i="1"/>
  <c r="G1923" i="1"/>
  <c r="E1923" i="1"/>
  <c r="L1922" i="1"/>
  <c r="J1922" i="1"/>
  <c r="I1922" i="1"/>
  <c r="H1922" i="1"/>
  <c r="G1922" i="1"/>
  <c r="E1922" i="1"/>
  <c r="L1921" i="1"/>
  <c r="J1921" i="1"/>
  <c r="I1921" i="1"/>
  <c r="H1921" i="1"/>
  <c r="G1921" i="1"/>
  <c r="E1921" i="1"/>
  <c r="L1920" i="1"/>
  <c r="J1920" i="1"/>
  <c r="I1920" i="1"/>
  <c r="H1920" i="1"/>
  <c r="G1920" i="1"/>
  <c r="E1920" i="1"/>
  <c r="L1919" i="1"/>
  <c r="J1919" i="1"/>
  <c r="I1919" i="1"/>
  <c r="H1919" i="1"/>
  <c r="G1919" i="1"/>
  <c r="E1919" i="1"/>
  <c r="L1918" i="1"/>
  <c r="J1918" i="1"/>
  <c r="I1918" i="1"/>
  <c r="H1918" i="1"/>
  <c r="G1918" i="1"/>
  <c r="E1918" i="1"/>
  <c r="L1917" i="1"/>
  <c r="J1917" i="1"/>
  <c r="I1917" i="1"/>
  <c r="H1917" i="1"/>
  <c r="G1917" i="1"/>
  <c r="E1917" i="1"/>
  <c r="L1916" i="1"/>
  <c r="J1916" i="1"/>
  <c r="I1916" i="1"/>
  <c r="H1916" i="1"/>
  <c r="G1916" i="1"/>
  <c r="E1916" i="1"/>
  <c r="L1915" i="1"/>
  <c r="J1915" i="1"/>
  <c r="I1915" i="1"/>
  <c r="H1915" i="1"/>
  <c r="G1915" i="1"/>
  <c r="E1915" i="1"/>
  <c r="L1914" i="1"/>
  <c r="J1914" i="1"/>
  <c r="I1914" i="1"/>
  <c r="H1914" i="1"/>
  <c r="G1914" i="1"/>
  <c r="E1914" i="1"/>
  <c r="L1913" i="1"/>
  <c r="J1913" i="1"/>
  <c r="I1913" i="1"/>
  <c r="H1913" i="1"/>
  <c r="G1913" i="1"/>
  <c r="E1913" i="1"/>
  <c r="L1912" i="1"/>
  <c r="J1912" i="1"/>
  <c r="I1912" i="1"/>
  <c r="H1912" i="1"/>
  <c r="G1912" i="1"/>
  <c r="E1912" i="1"/>
  <c r="L1911" i="1"/>
  <c r="J1911" i="1"/>
  <c r="I1911" i="1"/>
  <c r="H1911" i="1"/>
  <c r="G1911" i="1"/>
  <c r="E1911" i="1"/>
  <c r="L1910" i="1"/>
  <c r="J1910" i="1"/>
  <c r="I1910" i="1"/>
  <c r="H1910" i="1"/>
  <c r="G1910" i="1"/>
  <c r="E1910" i="1"/>
  <c r="L1909" i="1"/>
  <c r="J1909" i="1"/>
  <c r="I1909" i="1"/>
  <c r="H1909" i="1"/>
  <c r="G1909" i="1"/>
  <c r="E1909" i="1"/>
  <c r="L1908" i="1"/>
  <c r="J1908" i="1"/>
  <c r="I1908" i="1"/>
  <c r="H1908" i="1"/>
  <c r="G1908" i="1"/>
  <c r="E1908" i="1"/>
  <c r="L1907" i="1"/>
  <c r="J1907" i="1"/>
  <c r="I1907" i="1"/>
  <c r="H1907" i="1"/>
  <c r="G1907" i="1"/>
  <c r="E1907" i="1"/>
  <c r="L1906" i="1"/>
  <c r="J1906" i="1"/>
  <c r="I1906" i="1"/>
  <c r="H1906" i="1"/>
  <c r="G1906" i="1"/>
  <c r="E1906" i="1"/>
  <c r="L1905" i="1"/>
  <c r="J1905" i="1"/>
  <c r="I1905" i="1"/>
  <c r="H1905" i="1"/>
  <c r="G1905" i="1"/>
  <c r="E1905" i="1"/>
  <c r="L1904" i="1"/>
  <c r="J1904" i="1"/>
  <c r="I1904" i="1"/>
  <c r="H1904" i="1"/>
  <c r="G1904" i="1"/>
  <c r="E1904" i="1"/>
  <c r="L1903" i="1"/>
  <c r="J1903" i="1"/>
  <c r="I1903" i="1"/>
  <c r="H1903" i="1"/>
  <c r="G1903" i="1"/>
  <c r="E1903" i="1"/>
  <c r="L1902" i="1"/>
  <c r="J1902" i="1"/>
  <c r="I1902" i="1"/>
  <c r="H1902" i="1"/>
  <c r="G1902" i="1"/>
  <c r="E1902" i="1"/>
  <c r="L1901" i="1"/>
  <c r="J1901" i="1"/>
  <c r="I1901" i="1"/>
  <c r="H1901" i="1"/>
  <c r="G1901" i="1"/>
  <c r="E1901" i="1"/>
  <c r="L1900" i="1"/>
  <c r="J1900" i="1"/>
  <c r="I1900" i="1"/>
  <c r="H1900" i="1"/>
  <c r="G1900" i="1"/>
  <c r="E1900" i="1"/>
  <c r="L1899" i="1"/>
  <c r="J1899" i="1"/>
  <c r="I1899" i="1"/>
  <c r="H1899" i="1"/>
  <c r="G1899" i="1"/>
  <c r="E1899" i="1"/>
  <c r="L1898" i="1"/>
  <c r="J1898" i="1"/>
  <c r="I1898" i="1"/>
  <c r="H1898" i="1"/>
  <c r="G1898" i="1"/>
  <c r="E1898" i="1"/>
  <c r="L1897" i="1"/>
  <c r="J1897" i="1"/>
  <c r="I1897" i="1"/>
  <c r="H1897" i="1"/>
  <c r="G1897" i="1"/>
  <c r="E1897" i="1"/>
  <c r="L1896" i="1"/>
  <c r="J1896" i="1"/>
  <c r="I1896" i="1"/>
  <c r="H1896" i="1"/>
  <c r="G1896" i="1"/>
  <c r="E1896" i="1"/>
  <c r="L1895" i="1"/>
  <c r="J1895" i="1"/>
  <c r="I1895" i="1"/>
  <c r="H1895" i="1"/>
  <c r="G1895" i="1"/>
  <c r="E1895" i="1"/>
  <c r="L1894" i="1"/>
  <c r="J1894" i="1"/>
  <c r="I1894" i="1"/>
  <c r="H1894" i="1"/>
  <c r="G1894" i="1"/>
  <c r="E1894" i="1"/>
  <c r="L1893" i="1"/>
  <c r="J1893" i="1"/>
  <c r="I1893" i="1"/>
  <c r="H1893" i="1"/>
  <c r="G1893" i="1"/>
  <c r="E1893" i="1"/>
  <c r="L1892" i="1"/>
  <c r="J1892" i="1"/>
  <c r="I1892" i="1"/>
  <c r="H1892" i="1"/>
  <c r="G1892" i="1"/>
  <c r="E1892" i="1"/>
  <c r="L1891" i="1"/>
  <c r="J1891" i="1"/>
  <c r="I1891" i="1"/>
  <c r="H1891" i="1"/>
  <c r="G1891" i="1"/>
  <c r="E1891" i="1"/>
  <c r="L1890" i="1"/>
  <c r="J1890" i="1"/>
  <c r="I1890" i="1"/>
  <c r="H1890" i="1"/>
  <c r="G1890" i="1"/>
  <c r="E1890" i="1"/>
  <c r="L1889" i="1"/>
  <c r="J1889" i="1"/>
  <c r="I1889" i="1"/>
  <c r="H1889" i="1"/>
  <c r="G1889" i="1"/>
  <c r="E1889" i="1"/>
  <c r="L1888" i="1"/>
  <c r="J1888" i="1"/>
  <c r="I1888" i="1"/>
  <c r="H1888" i="1"/>
  <c r="G1888" i="1"/>
  <c r="E1888" i="1"/>
  <c r="L1887" i="1"/>
  <c r="J1887" i="1"/>
  <c r="I1887" i="1"/>
  <c r="H1887" i="1"/>
  <c r="G1887" i="1"/>
  <c r="E1887" i="1"/>
  <c r="L1886" i="1"/>
  <c r="J1886" i="1"/>
  <c r="I1886" i="1"/>
  <c r="H1886" i="1"/>
  <c r="G1886" i="1"/>
  <c r="E1886" i="1"/>
  <c r="L1885" i="1"/>
  <c r="J1885" i="1"/>
  <c r="I1885" i="1"/>
  <c r="H1885" i="1"/>
  <c r="G1885" i="1"/>
  <c r="E1885" i="1"/>
  <c r="L1884" i="1"/>
  <c r="J1884" i="1"/>
  <c r="I1884" i="1"/>
  <c r="H1884" i="1"/>
  <c r="G1884" i="1"/>
  <c r="E1884" i="1"/>
  <c r="L1883" i="1"/>
  <c r="J1883" i="1"/>
  <c r="I1883" i="1"/>
  <c r="H1883" i="1"/>
  <c r="G1883" i="1"/>
  <c r="E1883" i="1"/>
  <c r="L1882" i="1"/>
  <c r="J1882" i="1"/>
  <c r="I1882" i="1"/>
  <c r="H1882" i="1"/>
  <c r="G1882" i="1"/>
  <c r="E1882" i="1"/>
  <c r="L1881" i="1"/>
  <c r="J1881" i="1"/>
  <c r="I1881" i="1"/>
  <c r="H1881" i="1"/>
  <c r="G1881" i="1"/>
  <c r="E1881" i="1"/>
  <c r="L1880" i="1"/>
  <c r="J1880" i="1"/>
  <c r="I1880" i="1"/>
  <c r="H1880" i="1"/>
  <c r="G1880" i="1"/>
  <c r="E1880" i="1"/>
  <c r="L1879" i="1"/>
  <c r="J1879" i="1"/>
  <c r="I1879" i="1"/>
  <c r="H1879" i="1"/>
  <c r="G1879" i="1"/>
  <c r="E1879" i="1"/>
  <c r="L1878" i="1"/>
  <c r="J1878" i="1"/>
  <c r="I1878" i="1"/>
  <c r="H1878" i="1"/>
  <c r="G1878" i="1"/>
  <c r="E1878" i="1"/>
  <c r="L1877" i="1"/>
  <c r="J1877" i="1"/>
  <c r="I1877" i="1"/>
  <c r="H1877" i="1"/>
  <c r="G1877" i="1"/>
  <c r="E1877" i="1"/>
  <c r="L1876" i="1"/>
  <c r="J1876" i="1"/>
  <c r="I1876" i="1"/>
  <c r="H1876" i="1"/>
  <c r="G1876" i="1"/>
  <c r="E1876" i="1"/>
  <c r="L1875" i="1"/>
  <c r="J1875" i="1"/>
  <c r="I1875" i="1"/>
  <c r="H1875" i="1"/>
  <c r="G1875" i="1"/>
  <c r="E1875" i="1"/>
  <c r="L1874" i="1"/>
  <c r="J1874" i="1"/>
  <c r="I1874" i="1"/>
  <c r="H1874" i="1"/>
  <c r="G1874" i="1"/>
  <c r="E1874" i="1"/>
  <c r="L1873" i="1"/>
  <c r="J1873" i="1"/>
  <c r="I1873" i="1"/>
  <c r="H1873" i="1"/>
  <c r="G1873" i="1"/>
  <c r="E1873" i="1"/>
  <c r="L1872" i="1"/>
  <c r="J1872" i="1"/>
  <c r="I1872" i="1"/>
  <c r="H1872" i="1"/>
  <c r="G1872" i="1"/>
  <c r="E1872" i="1"/>
  <c r="L1871" i="1"/>
  <c r="J1871" i="1"/>
  <c r="I1871" i="1"/>
  <c r="H1871" i="1"/>
  <c r="G1871" i="1"/>
  <c r="E1871" i="1"/>
  <c r="L1870" i="1"/>
  <c r="J1870" i="1"/>
  <c r="I1870" i="1"/>
  <c r="H1870" i="1"/>
  <c r="G1870" i="1"/>
  <c r="E1870" i="1"/>
  <c r="L1869" i="1"/>
  <c r="J1869" i="1"/>
  <c r="I1869" i="1"/>
  <c r="H1869" i="1"/>
  <c r="G1869" i="1"/>
  <c r="E1869" i="1"/>
  <c r="L1868" i="1"/>
  <c r="J1868" i="1"/>
  <c r="I1868" i="1"/>
  <c r="H1868" i="1"/>
  <c r="G1868" i="1"/>
  <c r="E1868" i="1"/>
  <c r="L1867" i="1"/>
  <c r="J1867" i="1"/>
  <c r="I1867" i="1"/>
  <c r="H1867" i="1"/>
  <c r="G1867" i="1"/>
  <c r="E1867" i="1"/>
  <c r="L1866" i="1"/>
  <c r="J1866" i="1"/>
  <c r="I1866" i="1"/>
  <c r="H1866" i="1"/>
  <c r="G1866" i="1"/>
  <c r="E1866" i="1"/>
  <c r="L1865" i="1"/>
  <c r="J1865" i="1"/>
  <c r="I1865" i="1"/>
  <c r="H1865" i="1"/>
  <c r="G1865" i="1"/>
  <c r="E1865" i="1"/>
  <c r="L1864" i="1"/>
  <c r="J1864" i="1"/>
  <c r="I1864" i="1"/>
  <c r="H1864" i="1"/>
  <c r="G1864" i="1"/>
  <c r="E1864" i="1"/>
  <c r="L1863" i="1"/>
  <c r="J1863" i="1"/>
  <c r="I1863" i="1"/>
  <c r="H1863" i="1"/>
  <c r="G1863" i="1"/>
  <c r="E1863" i="1"/>
  <c r="L1862" i="1"/>
  <c r="J1862" i="1"/>
  <c r="I1862" i="1"/>
  <c r="H1862" i="1"/>
  <c r="G1862" i="1"/>
  <c r="E1862" i="1"/>
  <c r="L1861" i="1"/>
  <c r="J1861" i="1"/>
  <c r="I1861" i="1"/>
  <c r="H1861" i="1"/>
  <c r="G1861" i="1"/>
  <c r="E1861" i="1"/>
  <c r="L1860" i="1"/>
  <c r="J1860" i="1"/>
  <c r="I1860" i="1"/>
  <c r="H1860" i="1"/>
  <c r="G1860" i="1"/>
  <c r="E1860" i="1"/>
  <c r="L1859" i="1"/>
  <c r="J1859" i="1"/>
  <c r="I1859" i="1"/>
  <c r="H1859" i="1"/>
  <c r="G1859" i="1"/>
  <c r="E1859" i="1"/>
  <c r="L1858" i="1"/>
  <c r="J1858" i="1"/>
  <c r="I1858" i="1"/>
  <c r="H1858" i="1"/>
  <c r="G1858" i="1"/>
  <c r="E1858" i="1"/>
  <c r="L1857" i="1"/>
  <c r="J1857" i="1"/>
  <c r="I1857" i="1"/>
  <c r="H1857" i="1"/>
  <c r="G1857" i="1"/>
  <c r="E1857" i="1"/>
  <c r="L1856" i="1"/>
  <c r="J1856" i="1"/>
  <c r="I1856" i="1"/>
  <c r="H1856" i="1"/>
  <c r="G1856" i="1"/>
  <c r="E1856" i="1"/>
  <c r="L1855" i="1"/>
  <c r="J1855" i="1"/>
  <c r="I1855" i="1"/>
  <c r="H1855" i="1"/>
  <c r="G1855" i="1"/>
  <c r="E1855" i="1"/>
  <c r="L1854" i="1"/>
  <c r="J1854" i="1"/>
  <c r="I1854" i="1"/>
  <c r="H1854" i="1"/>
  <c r="G1854" i="1"/>
  <c r="E1854" i="1"/>
  <c r="L1853" i="1"/>
  <c r="J1853" i="1"/>
  <c r="I1853" i="1"/>
  <c r="H1853" i="1"/>
  <c r="G1853" i="1"/>
  <c r="E1853" i="1"/>
  <c r="L1852" i="1"/>
  <c r="J1852" i="1"/>
  <c r="I1852" i="1"/>
  <c r="H1852" i="1"/>
  <c r="G1852" i="1"/>
  <c r="E1852" i="1"/>
  <c r="L1851" i="1"/>
  <c r="J1851" i="1"/>
  <c r="I1851" i="1"/>
  <c r="H1851" i="1"/>
  <c r="G1851" i="1"/>
  <c r="E1851" i="1"/>
  <c r="L1850" i="1"/>
  <c r="J1850" i="1"/>
  <c r="I1850" i="1"/>
  <c r="H1850" i="1"/>
  <c r="G1850" i="1"/>
  <c r="E1850" i="1"/>
  <c r="L1849" i="1"/>
  <c r="J1849" i="1"/>
  <c r="I1849" i="1"/>
  <c r="H1849" i="1"/>
  <c r="G1849" i="1"/>
  <c r="E1849" i="1"/>
  <c r="L1848" i="1"/>
  <c r="J1848" i="1"/>
  <c r="I1848" i="1"/>
  <c r="H1848" i="1"/>
  <c r="G1848" i="1"/>
  <c r="E1848" i="1"/>
  <c r="L1847" i="1"/>
  <c r="J1847" i="1"/>
  <c r="I1847" i="1"/>
  <c r="H1847" i="1"/>
  <c r="G1847" i="1"/>
  <c r="E1847" i="1"/>
  <c r="L1846" i="1"/>
  <c r="J1846" i="1"/>
  <c r="I1846" i="1"/>
  <c r="H1846" i="1"/>
  <c r="G1846" i="1"/>
  <c r="E1846" i="1"/>
  <c r="L1845" i="1"/>
  <c r="J1845" i="1"/>
  <c r="I1845" i="1"/>
  <c r="H1845" i="1"/>
  <c r="G1845" i="1"/>
  <c r="E1845" i="1"/>
  <c r="L1844" i="1"/>
  <c r="J1844" i="1"/>
  <c r="I1844" i="1"/>
  <c r="H1844" i="1"/>
  <c r="G1844" i="1"/>
  <c r="E1844" i="1"/>
  <c r="L1843" i="1"/>
  <c r="J1843" i="1"/>
  <c r="I1843" i="1"/>
  <c r="H1843" i="1"/>
  <c r="G1843" i="1"/>
  <c r="E1843" i="1"/>
  <c r="L1842" i="1"/>
  <c r="J1842" i="1"/>
  <c r="I1842" i="1"/>
  <c r="H1842" i="1"/>
  <c r="G1842" i="1"/>
  <c r="E1842" i="1"/>
  <c r="L1841" i="1"/>
  <c r="J1841" i="1"/>
  <c r="I1841" i="1"/>
  <c r="H1841" i="1"/>
  <c r="G1841" i="1"/>
  <c r="E1841" i="1"/>
  <c r="L1840" i="1"/>
  <c r="J1840" i="1"/>
  <c r="I1840" i="1"/>
  <c r="H1840" i="1"/>
  <c r="G1840" i="1"/>
  <c r="E1840" i="1"/>
  <c r="L1839" i="1"/>
  <c r="J1839" i="1"/>
  <c r="I1839" i="1"/>
  <c r="H1839" i="1"/>
  <c r="G1839" i="1"/>
  <c r="E1839" i="1"/>
  <c r="L1838" i="1"/>
  <c r="J1838" i="1"/>
  <c r="I1838" i="1"/>
  <c r="H1838" i="1"/>
  <c r="G1838" i="1"/>
  <c r="E1838" i="1"/>
  <c r="L1837" i="1"/>
  <c r="J1837" i="1"/>
  <c r="I1837" i="1"/>
  <c r="H1837" i="1"/>
  <c r="G1837" i="1"/>
  <c r="E1837" i="1"/>
  <c r="L1836" i="1"/>
  <c r="J1836" i="1"/>
  <c r="I1836" i="1"/>
  <c r="H1836" i="1"/>
  <c r="G1836" i="1"/>
  <c r="E1836" i="1"/>
  <c r="L1835" i="1"/>
  <c r="J1835" i="1"/>
  <c r="I1835" i="1"/>
  <c r="H1835" i="1"/>
  <c r="G1835" i="1"/>
  <c r="E1835" i="1"/>
  <c r="L1834" i="1"/>
  <c r="J1834" i="1"/>
  <c r="I1834" i="1"/>
  <c r="H1834" i="1"/>
  <c r="G1834" i="1"/>
  <c r="E1834" i="1"/>
  <c r="L1833" i="1"/>
  <c r="J1833" i="1"/>
  <c r="I1833" i="1"/>
  <c r="H1833" i="1"/>
  <c r="G1833" i="1"/>
  <c r="E1833" i="1"/>
  <c r="L1832" i="1"/>
  <c r="J1832" i="1"/>
  <c r="I1832" i="1"/>
  <c r="H1832" i="1"/>
  <c r="G1832" i="1"/>
  <c r="E1832" i="1"/>
  <c r="L1831" i="1"/>
  <c r="J1831" i="1"/>
  <c r="I1831" i="1"/>
  <c r="H1831" i="1"/>
  <c r="G1831" i="1"/>
  <c r="E1831" i="1"/>
  <c r="L1830" i="1"/>
  <c r="J1830" i="1"/>
  <c r="I1830" i="1"/>
  <c r="H1830" i="1"/>
  <c r="G1830" i="1"/>
  <c r="E1830" i="1"/>
  <c r="L1829" i="1"/>
  <c r="J1829" i="1"/>
  <c r="I1829" i="1"/>
  <c r="H1829" i="1"/>
  <c r="G1829" i="1"/>
  <c r="E1829" i="1"/>
  <c r="L1828" i="1"/>
  <c r="J1828" i="1"/>
  <c r="I1828" i="1"/>
  <c r="H1828" i="1"/>
  <c r="G1828" i="1"/>
  <c r="E1828" i="1"/>
  <c r="L1827" i="1"/>
  <c r="J1827" i="1"/>
  <c r="I1827" i="1"/>
  <c r="H1827" i="1"/>
  <c r="G1827" i="1"/>
  <c r="E1827" i="1"/>
  <c r="L1826" i="1"/>
  <c r="J1826" i="1"/>
  <c r="I1826" i="1"/>
  <c r="H1826" i="1"/>
  <c r="G1826" i="1"/>
  <c r="E1826" i="1"/>
  <c r="L1825" i="1"/>
  <c r="J1825" i="1"/>
  <c r="I1825" i="1"/>
  <c r="H1825" i="1"/>
  <c r="G1825" i="1"/>
  <c r="E1825" i="1"/>
  <c r="L1824" i="1"/>
  <c r="J1824" i="1"/>
  <c r="I1824" i="1"/>
  <c r="H1824" i="1"/>
  <c r="G1824" i="1"/>
  <c r="E1824" i="1"/>
  <c r="L1823" i="1"/>
  <c r="J1823" i="1"/>
  <c r="I1823" i="1"/>
  <c r="H1823" i="1"/>
  <c r="G1823" i="1"/>
  <c r="E1823" i="1"/>
  <c r="L1822" i="1"/>
  <c r="J1822" i="1"/>
  <c r="I1822" i="1"/>
  <c r="H1822" i="1"/>
  <c r="G1822" i="1"/>
  <c r="E1822" i="1"/>
  <c r="L1821" i="1"/>
  <c r="J1821" i="1"/>
  <c r="I1821" i="1"/>
  <c r="H1821" i="1"/>
  <c r="G1821" i="1"/>
  <c r="E1821" i="1"/>
  <c r="L1820" i="1"/>
  <c r="J1820" i="1"/>
  <c r="I1820" i="1"/>
  <c r="H1820" i="1"/>
  <c r="G1820" i="1"/>
  <c r="E1820" i="1"/>
  <c r="L1819" i="1"/>
  <c r="J1819" i="1"/>
  <c r="I1819" i="1"/>
  <c r="H1819" i="1"/>
  <c r="G1819" i="1"/>
  <c r="E1819" i="1"/>
  <c r="L1818" i="1"/>
  <c r="J1818" i="1"/>
  <c r="I1818" i="1"/>
  <c r="H1818" i="1"/>
  <c r="G1818" i="1"/>
  <c r="E1818" i="1"/>
  <c r="L1817" i="1"/>
  <c r="J1817" i="1"/>
  <c r="I1817" i="1"/>
  <c r="H1817" i="1"/>
  <c r="G1817" i="1"/>
  <c r="E1817" i="1"/>
  <c r="L1816" i="1"/>
  <c r="J1816" i="1"/>
  <c r="I1816" i="1"/>
  <c r="H1816" i="1"/>
  <c r="G1816" i="1"/>
  <c r="E1816" i="1"/>
  <c r="L1815" i="1"/>
  <c r="J1815" i="1"/>
  <c r="I1815" i="1"/>
  <c r="H1815" i="1"/>
  <c r="G1815" i="1"/>
  <c r="E1815" i="1"/>
  <c r="L1814" i="1"/>
  <c r="J1814" i="1"/>
  <c r="I1814" i="1"/>
  <c r="H1814" i="1"/>
  <c r="G1814" i="1"/>
  <c r="E1814" i="1"/>
  <c r="L1813" i="1"/>
  <c r="J1813" i="1"/>
  <c r="I1813" i="1"/>
  <c r="H1813" i="1"/>
  <c r="G1813" i="1"/>
  <c r="E1813" i="1"/>
  <c r="L1812" i="1"/>
  <c r="J1812" i="1"/>
  <c r="I1812" i="1"/>
  <c r="H1812" i="1"/>
  <c r="G1812" i="1"/>
  <c r="E1812" i="1"/>
  <c r="L1811" i="1"/>
  <c r="J1811" i="1"/>
  <c r="I1811" i="1"/>
  <c r="H1811" i="1"/>
  <c r="G1811" i="1"/>
  <c r="E1811" i="1"/>
  <c r="L1810" i="1"/>
  <c r="J1810" i="1"/>
  <c r="I1810" i="1"/>
  <c r="H1810" i="1"/>
  <c r="G1810" i="1"/>
  <c r="E1810" i="1"/>
  <c r="L1809" i="1"/>
  <c r="J1809" i="1"/>
  <c r="I1809" i="1"/>
  <c r="H1809" i="1"/>
  <c r="G1809" i="1"/>
  <c r="E1809" i="1"/>
  <c r="L1808" i="1"/>
  <c r="J1808" i="1"/>
  <c r="I1808" i="1"/>
  <c r="H1808" i="1"/>
  <c r="G1808" i="1"/>
  <c r="E1808" i="1"/>
  <c r="L1807" i="1"/>
  <c r="J1807" i="1"/>
  <c r="I1807" i="1"/>
  <c r="H1807" i="1"/>
  <c r="G1807" i="1"/>
  <c r="E1807" i="1"/>
  <c r="L1806" i="1"/>
  <c r="J1806" i="1"/>
  <c r="I1806" i="1"/>
  <c r="H1806" i="1"/>
  <c r="G1806" i="1"/>
  <c r="E1806" i="1"/>
  <c r="L1805" i="1"/>
  <c r="J1805" i="1"/>
  <c r="I1805" i="1"/>
  <c r="H1805" i="1"/>
  <c r="G1805" i="1"/>
  <c r="E1805" i="1"/>
  <c r="L1804" i="1"/>
  <c r="J1804" i="1"/>
  <c r="I1804" i="1"/>
  <c r="H1804" i="1"/>
  <c r="G1804" i="1"/>
  <c r="E1804" i="1"/>
  <c r="L1803" i="1"/>
  <c r="J1803" i="1"/>
  <c r="I1803" i="1"/>
  <c r="H1803" i="1"/>
  <c r="G1803" i="1"/>
  <c r="E1803" i="1"/>
  <c r="L1802" i="1"/>
  <c r="J1802" i="1"/>
  <c r="I1802" i="1"/>
  <c r="H1802" i="1"/>
  <c r="G1802" i="1"/>
  <c r="E1802" i="1"/>
  <c r="L1801" i="1"/>
  <c r="J1801" i="1"/>
  <c r="I1801" i="1"/>
  <c r="H1801" i="1"/>
  <c r="G1801" i="1"/>
  <c r="E1801" i="1"/>
  <c r="L1800" i="1"/>
  <c r="J1800" i="1"/>
  <c r="I1800" i="1"/>
  <c r="H1800" i="1"/>
  <c r="G1800" i="1"/>
  <c r="E1800" i="1"/>
  <c r="L1799" i="1"/>
  <c r="J1799" i="1"/>
  <c r="I1799" i="1"/>
  <c r="H1799" i="1"/>
  <c r="G1799" i="1"/>
  <c r="E1799" i="1"/>
  <c r="L1798" i="1"/>
  <c r="J1798" i="1"/>
  <c r="I1798" i="1"/>
  <c r="H1798" i="1"/>
  <c r="G1798" i="1"/>
  <c r="E1798" i="1"/>
  <c r="L1797" i="1"/>
  <c r="J1797" i="1"/>
  <c r="I1797" i="1"/>
  <c r="H1797" i="1"/>
  <c r="G1797" i="1"/>
  <c r="E1797" i="1"/>
  <c r="L1796" i="1"/>
  <c r="J1796" i="1"/>
  <c r="I1796" i="1"/>
  <c r="H1796" i="1"/>
  <c r="G1796" i="1"/>
  <c r="E1796" i="1"/>
  <c r="L1795" i="1"/>
  <c r="J1795" i="1"/>
  <c r="I1795" i="1"/>
  <c r="H1795" i="1"/>
  <c r="G1795" i="1"/>
  <c r="E1795" i="1"/>
  <c r="L1794" i="1"/>
  <c r="J1794" i="1"/>
  <c r="I1794" i="1"/>
  <c r="H1794" i="1"/>
  <c r="G1794" i="1"/>
  <c r="E1794" i="1"/>
  <c r="L1793" i="1"/>
  <c r="J1793" i="1"/>
  <c r="I1793" i="1"/>
  <c r="H1793" i="1"/>
  <c r="G1793" i="1"/>
  <c r="E1793" i="1"/>
  <c r="L1792" i="1"/>
  <c r="J1792" i="1"/>
  <c r="I1792" i="1"/>
  <c r="H1792" i="1"/>
  <c r="G1792" i="1"/>
  <c r="E1792" i="1"/>
  <c r="L1791" i="1"/>
  <c r="J1791" i="1"/>
  <c r="I1791" i="1"/>
  <c r="H1791" i="1"/>
  <c r="G1791" i="1"/>
  <c r="E1791" i="1"/>
  <c r="L1790" i="1"/>
  <c r="J1790" i="1"/>
  <c r="I1790" i="1"/>
  <c r="H1790" i="1"/>
  <c r="G1790" i="1"/>
  <c r="E1790" i="1"/>
  <c r="L1789" i="1"/>
  <c r="J1789" i="1"/>
  <c r="I1789" i="1"/>
  <c r="H1789" i="1"/>
  <c r="G1789" i="1"/>
  <c r="E1789" i="1"/>
  <c r="L1788" i="1"/>
  <c r="J1788" i="1"/>
  <c r="I1788" i="1"/>
  <c r="H1788" i="1"/>
  <c r="G1788" i="1"/>
  <c r="E1788" i="1"/>
  <c r="L1787" i="1"/>
  <c r="J1787" i="1"/>
  <c r="I1787" i="1"/>
  <c r="H1787" i="1"/>
  <c r="G1787" i="1"/>
  <c r="E1787" i="1"/>
  <c r="L1786" i="1"/>
  <c r="J1786" i="1"/>
  <c r="I1786" i="1"/>
  <c r="H1786" i="1"/>
  <c r="G1786" i="1"/>
  <c r="E1786" i="1"/>
  <c r="L1785" i="1"/>
  <c r="J1785" i="1"/>
  <c r="I1785" i="1"/>
  <c r="H1785" i="1"/>
  <c r="G1785" i="1"/>
  <c r="E1785" i="1"/>
  <c r="L1784" i="1"/>
  <c r="J1784" i="1"/>
  <c r="I1784" i="1"/>
  <c r="H1784" i="1"/>
  <c r="G1784" i="1"/>
  <c r="E1784" i="1"/>
  <c r="L1783" i="1"/>
  <c r="J1783" i="1"/>
  <c r="I1783" i="1"/>
  <c r="H1783" i="1"/>
  <c r="G1783" i="1"/>
  <c r="E1783" i="1"/>
  <c r="L1782" i="1"/>
  <c r="J1782" i="1"/>
  <c r="I1782" i="1"/>
  <c r="H1782" i="1"/>
  <c r="G1782" i="1"/>
  <c r="E1782" i="1"/>
  <c r="L1781" i="1"/>
  <c r="J1781" i="1"/>
  <c r="I1781" i="1"/>
  <c r="H1781" i="1"/>
  <c r="G1781" i="1"/>
  <c r="E1781" i="1"/>
  <c r="L1780" i="1"/>
  <c r="J1780" i="1"/>
  <c r="I1780" i="1"/>
  <c r="H1780" i="1"/>
  <c r="G1780" i="1"/>
  <c r="E1780" i="1"/>
  <c r="L1779" i="1"/>
  <c r="J1779" i="1"/>
  <c r="I1779" i="1"/>
  <c r="H1779" i="1"/>
  <c r="G1779" i="1"/>
  <c r="E1779" i="1"/>
  <c r="L1778" i="1"/>
  <c r="J1778" i="1"/>
  <c r="I1778" i="1"/>
  <c r="H1778" i="1"/>
  <c r="G1778" i="1"/>
  <c r="E1778" i="1"/>
  <c r="L1777" i="1"/>
  <c r="J1777" i="1"/>
  <c r="I1777" i="1"/>
  <c r="H1777" i="1"/>
  <c r="G1777" i="1"/>
  <c r="E1777" i="1"/>
  <c r="L1776" i="1"/>
  <c r="J1776" i="1"/>
  <c r="I1776" i="1"/>
  <c r="H1776" i="1"/>
  <c r="G1776" i="1"/>
  <c r="E1776" i="1"/>
  <c r="L1775" i="1"/>
  <c r="J1775" i="1"/>
  <c r="I1775" i="1"/>
  <c r="H1775" i="1"/>
  <c r="G1775" i="1"/>
  <c r="E1775" i="1"/>
  <c r="L1774" i="1"/>
  <c r="J1774" i="1"/>
  <c r="I1774" i="1"/>
  <c r="H1774" i="1"/>
  <c r="G1774" i="1"/>
  <c r="E1774" i="1"/>
  <c r="L1773" i="1"/>
  <c r="J1773" i="1"/>
  <c r="I1773" i="1"/>
  <c r="H1773" i="1"/>
  <c r="G1773" i="1"/>
  <c r="E1773" i="1"/>
  <c r="L1772" i="1"/>
  <c r="J1772" i="1"/>
  <c r="I1772" i="1"/>
  <c r="H1772" i="1"/>
  <c r="G1772" i="1"/>
  <c r="E1772" i="1"/>
  <c r="L1771" i="1"/>
  <c r="J1771" i="1"/>
  <c r="I1771" i="1"/>
  <c r="H1771" i="1"/>
  <c r="G1771" i="1"/>
  <c r="E1771" i="1"/>
  <c r="L1770" i="1"/>
  <c r="J1770" i="1"/>
  <c r="I1770" i="1"/>
  <c r="H1770" i="1"/>
  <c r="G1770" i="1"/>
  <c r="E1770" i="1"/>
  <c r="L1769" i="1"/>
  <c r="J1769" i="1"/>
  <c r="I1769" i="1"/>
  <c r="H1769" i="1"/>
  <c r="G1769" i="1"/>
  <c r="E1769" i="1"/>
  <c r="L1768" i="1"/>
  <c r="J1768" i="1"/>
  <c r="I1768" i="1"/>
  <c r="H1768" i="1"/>
  <c r="G1768" i="1"/>
  <c r="E1768" i="1"/>
  <c r="L1767" i="1"/>
  <c r="J1767" i="1"/>
  <c r="I1767" i="1"/>
  <c r="H1767" i="1"/>
  <c r="G1767" i="1"/>
  <c r="E1767" i="1"/>
  <c r="L1766" i="1"/>
  <c r="J1766" i="1"/>
  <c r="I1766" i="1"/>
  <c r="H1766" i="1"/>
  <c r="G1766" i="1"/>
  <c r="E1766" i="1"/>
  <c r="L1765" i="1"/>
  <c r="J1765" i="1"/>
  <c r="I1765" i="1"/>
  <c r="H1765" i="1"/>
  <c r="G1765" i="1"/>
  <c r="E1765" i="1"/>
  <c r="L1764" i="1"/>
  <c r="J1764" i="1"/>
  <c r="I1764" i="1"/>
  <c r="H1764" i="1"/>
  <c r="G1764" i="1"/>
  <c r="E1764" i="1"/>
  <c r="L1763" i="1"/>
  <c r="J1763" i="1"/>
  <c r="I1763" i="1"/>
  <c r="H1763" i="1"/>
  <c r="G1763" i="1"/>
  <c r="E1763" i="1"/>
  <c r="L1762" i="1"/>
  <c r="J1762" i="1"/>
  <c r="I1762" i="1"/>
  <c r="H1762" i="1"/>
  <c r="G1762" i="1"/>
  <c r="E1762" i="1"/>
  <c r="L1761" i="1"/>
  <c r="J1761" i="1"/>
  <c r="I1761" i="1"/>
  <c r="H1761" i="1"/>
  <c r="G1761" i="1"/>
  <c r="E1761" i="1"/>
  <c r="L1760" i="1"/>
  <c r="J1760" i="1"/>
  <c r="I1760" i="1"/>
  <c r="H1760" i="1"/>
  <c r="G1760" i="1"/>
  <c r="E1760" i="1"/>
  <c r="L1759" i="1"/>
  <c r="J1759" i="1"/>
  <c r="I1759" i="1"/>
  <c r="H1759" i="1"/>
  <c r="G1759" i="1"/>
  <c r="E1759" i="1"/>
  <c r="L1758" i="1"/>
  <c r="J1758" i="1"/>
  <c r="I1758" i="1"/>
  <c r="H1758" i="1"/>
  <c r="G1758" i="1"/>
  <c r="E1758" i="1"/>
  <c r="L1757" i="1"/>
  <c r="J1757" i="1"/>
  <c r="I1757" i="1"/>
  <c r="H1757" i="1"/>
  <c r="G1757" i="1"/>
  <c r="E1757" i="1"/>
  <c r="L1756" i="1"/>
  <c r="J1756" i="1"/>
  <c r="I1756" i="1"/>
  <c r="H1756" i="1"/>
  <c r="G1756" i="1"/>
  <c r="E1756" i="1"/>
  <c r="L1755" i="1"/>
  <c r="J1755" i="1"/>
  <c r="I1755" i="1"/>
  <c r="H1755" i="1"/>
  <c r="G1755" i="1"/>
  <c r="E1755" i="1"/>
  <c r="L1754" i="1"/>
  <c r="J1754" i="1"/>
  <c r="I1754" i="1"/>
  <c r="H1754" i="1"/>
  <c r="G1754" i="1"/>
  <c r="E1754" i="1"/>
  <c r="L1753" i="1"/>
  <c r="J1753" i="1"/>
  <c r="I1753" i="1"/>
  <c r="H1753" i="1"/>
  <c r="G1753" i="1"/>
  <c r="E1753" i="1"/>
  <c r="L1752" i="1"/>
  <c r="J1752" i="1"/>
  <c r="I1752" i="1"/>
  <c r="H1752" i="1"/>
  <c r="G1752" i="1"/>
  <c r="E1752" i="1"/>
  <c r="L1751" i="1"/>
  <c r="J1751" i="1"/>
  <c r="I1751" i="1"/>
  <c r="H1751" i="1"/>
  <c r="G1751" i="1"/>
  <c r="E1751" i="1"/>
  <c r="L1750" i="1"/>
  <c r="J1750" i="1"/>
  <c r="I1750" i="1"/>
  <c r="H1750" i="1"/>
  <c r="G1750" i="1"/>
  <c r="E1750" i="1"/>
  <c r="L1749" i="1"/>
  <c r="J1749" i="1"/>
  <c r="I1749" i="1"/>
  <c r="H1749" i="1"/>
  <c r="G1749" i="1"/>
  <c r="E1749" i="1"/>
  <c r="L1748" i="1"/>
  <c r="J1748" i="1"/>
  <c r="I1748" i="1"/>
  <c r="H1748" i="1"/>
  <c r="G1748" i="1"/>
  <c r="E1748" i="1"/>
  <c r="L1747" i="1"/>
  <c r="J1747" i="1"/>
  <c r="I1747" i="1"/>
  <c r="H1747" i="1"/>
  <c r="G1747" i="1"/>
  <c r="E1747" i="1"/>
  <c r="L1746" i="1"/>
  <c r="J1746" i="1"/>
  <c r="I1746" i="1"/>
  <c r="H1746" i="1"/>
  <c r="G1746" i="1"/>
  <c r="E1746" i="1"/>
  <c r="L1745" i="1"/>
  <c r="J1745" i="1"/>
  <c r="I1745" i="1"/>
  <c r="H1745" i="1"/>
  <c r="G1745" i="1"/>
  <c r="E1745" i="1"/>
  <c r="L1744" i="1"/>
  <c r="J1744" i="1"/>
  <c r="I1744" i="1"/>
  <c r="H1744" i="1"/>
  <c r="G1744" i="1"/>
  <c r="E1744" i="1"/>
  <c r="L1743" i="1"/>
  <c r="J1743" i="1"/>
  <c r="I1743" i="1"/>
  <c r="H1743" i="1"/>
  <c r="G1743" i="1"/>
  <c r="E1743" i="1"/>
  <c r="L1742" i="1"/>
  <c r="J1742" i="1"/>
  <c r="I1742" i="1"/>
  <c r="H1742" i="1"/>
  <c r="G1742" i="1"/>
  <c r="E1742" i="1"/>
  <c r="L1741" i="1"/>
  <c r="J1741" i="1"/>
  <c r="I1741" i="1"/>
  <c r="H1741" i="1"/>
  <c r="G1741" i="1"/>
  <c r="E1741" i="1"/>
  <c r="L1740" i="1"/>
  <c r="J1740" i="1"/>
  <c r="I1740" i="1"/>
  <c r="H1740" i="1"/>
  <c r="G1740" i="1"/>
  <c r="E1740" i="1"/>
  <c r="L1739" i="1"/>
  <c r="J1739" i="1"/>
  <c r="I1739" i="1"/>
  <c r="H1739" i="1"/>
  <c r="G1739" i="1"/>
  <c r="E1739" i="1"/>
  <c r="L1738" i="1"/>
  <c r="J1738" i="1"/>
  <c r="I1738" i="1"/>
  <c r="H1738" i="1"/>
  <c r="G1738" i="1"/>
  <c r="E1738" i="1"/>
  <c r="L1737" i="1"/>
  <c r="J1737" i="1"/>
  <c r="I1737" i="1"/>
  <c r="H1737" i="1"/>
  <c r="G1737" i="1"/>
  <c r="E1737" i="1"/>
  <c r="L1736" i="1"/>
  <c r="J1736" i="1"/>
  <c r="I1736" i="1"/>
  <c r="H1736" i="1"/>
  <c r="G1736" i="1"/>
  <c r="E1736" i="1"/>
  <c r="L1735" i="1"/>
  <c r="J1735" i="1"/>
  <c r="I1735" i="1"/>
  <c r="H1735" i="1"/>
  <c r="G1735" i="1"/>
  <c r="E1735" i="1"/>
  <c r="L1734" i="1"/>
  <c r="J1734" i="1"/>
  <c r="I1734" i="1"/>
  <c r="H1734" i="1"/>
  <c r="G1734" i="1"/>
  <c r="E1734" i="1"/>
  <c r="L1733" i="1"/>
  <c r="J1733" i="1"/>
  <c r="I1733" i="1"/>
  <c r="H1733" i="1"/>
  <c r="G1733" i="1"/>
  <c r="E1733" i="1"/>
  <c r="L1732" i="1"/>
  <c r="J1732" i="1"/>
  <c r="I1732" i="1"/>
  <c r="H1732" i="1"/>
  <c r="G1732" i="1"/>
  <c r="E1732" i="1"/>
  <c r="L1731" i="1"/>
  <c r="J1731" i="1"/>
  <c r="I1731" i="1"/>
  <c r="H1731" i="1"/>
  <c r="G1731" i="1"/>
  <c r="E1731" i="1"/>
  <c r="L1730" i="1"/>
  <c r="J1730" i="1"/>
  <c r="I1730" i="1"/>
  <c r="H1730" i="1"/>
  <c r="G1730" i="1"/>
  <c r="E1730" i="1"/>
  <c r="L1729" i="1"/>
  <c r="J1729" i="1"/>
  <c r="I1729" i="1"/>
  <c r="H1729" i="1"/>
  <c r="G1729" i="1"/>
  <c r="E1729" i="1"/>
  <c r="L1728" i="1"/>
  <c r="J1728" i="1"/>
  <c r="I1728" i="1"/>
  <c r="H1728" i="1"/>
  <c r="G1728" i="1"/>
  <c r="E1728" i="1"/>
  <c r="L1727" i="1"/>
  <c r="J1727" i="1"/>
  <c r="I1727" i="1"/>
  <c r="H1727" i="1"/>
  <c r="G1727" i="1"/>
  <c r="E1727" i="1"/>
  <c r="L1726" i="1"/>
  <c r="J1726" i="1"/>
  <c r="I1726" i="1"/>
  <c r="H1726" i="1"/>
  <c r="G1726" i="1"/>
  <c r="E1726" i="1"/>
  <c r="L1725" i="1"/>
  <c r="J1725" i="1"/>
  <c r="I1725" i="1"/>
  <c r="H1725" i="1"/>
  <c r="G1725" i="1"/>
  <c r="E1725" i="1"/>
  <c r="L1724" i="1"/>
  <c r="J1724" i="1"/>
  <c r="I1724" i="1"/>
  <c r="H1724" i="1"/>
  <c r="G1724" i="1"/>
  <c r="E1724" i="1"/>
  <c r="L1723" i="1"/>
  <c r="J1723" i="1"/>
  <c r="I1723" i="1"/>
  <c r="H1723" i="1"/>
  <c r="G1723" i="1"/>
  <c r="E1723" i="1"/>
  <c r="L1722" i="1"/>
  <c r="J1722" i="1"/>
  <c r="I1722" i="1"/>
  <c r="H1722" i="1"/>
  <c r="G1722" i="1"/>
  <c r="E1722" i="1"/>
  <c r="L1721" i="1"/>
  <c r="J1721" i="1"/>
  <c r="I1721" i="1"/>
  <c r="H1721" i="1"/>
  <c r="G1721" i="1"/>
  <c r="E1721" i="1"/>
  <c r="L1720" i="1"/>
  <c r="J1720" i="1"/>
  <c r="I1720" i="1"/>
  <c r="H1720" i="1"/>
  <c r="G1720" i="1"/>
  <c r="E1720" i="1"/>
  <c r="L1719" i="1"/>
  <c r="J1719" i="1"/>
  <c r="I1719" i="1"/>
  <c r="H1719" i="1"/>
  <c r="G1719" i="1"/>
  <c r="E1719" i="1"/>
  <c r="L1718" i="1"/>
  <c r="J1718" i="1"/>
  <c r="I1718" i="1"/>
  <c r="H1718" i="1"/>
  <c r="G1718" i="1"/>
  <c r="E1718" i="1"/>
  <c r="L1717" i="1"/>
  <c r="J1717" i="1"/>
  <c r="I1717" i="1"/>
  <c r="H1717" i="1"/>
  <c r="G1717" i="1"/>
  <c r="E1717" i="1"/>
  <c r="L1716" i="1"/>
  <c r="J1716" i="1"/>
  <c r="I1716" i="1"/>
  <c r="H1716" i="1"/>
  <c r="G1716" i="1"/>
  <c r="E1716" i="1"/>
  <c r="L1715" i="1"/>
  <c r="J1715" i="1"/>
  <c r="I1715" i="1"/>
  <c r="H1715" i="1"/>
  <c r="G1715" i="1"/>
  <c r="E1715" i="1"/>
  <c r="L1714" i="1"/>
  <c r="J1714" i="1"/>
  <c r="I1714" i="1"/>
  <c r="H1714" i="1"/>
  <c r="G1714" i="1"/>
  <c r="E1714" i="1"/>
  <c r="L1713" i="1"/>
  <c r="J1713" i="1"/>
  <c r="I1713" i="1"/>
  <c r="H1713" i="1"/>
  <c r="G1713" i="1"/>
  <c r="E1713" i="1"/>
  <c r="L1712" i="1"/>
  <c r="J1712" i="1"/>
  <c r="I1712" i="1"/>
  <c r="H1712" i="1"/>
  <c r="G1712" i="1"/>
  <c r="E1712" i="1"/>
  <c r="L1711" i="1"/>
  <c r="J1711" i="1"/>
  <c r="I1711" i="1"/>
  <c r="H1711" i="1"/>
  <c r="G1711" i="1"/>
  <c r="E1711" i="1"/>
  <c r="L1710" i="1"/>
  <c r="J1710" i="1"/>
  <c r="I1710" i="1"/>
  <c r="H1710" i="1"/>
  <c r="G1710" i="1"/>
  <c r="E1710" i="1"/>
  <c r="L1709" i="1"/>
  <c r="J1709" i="1"/>
  <c r="I1709" i="1"/>
  <c r="H1709" i="1"/>
  <c r="G1709" i="1"/>
  <c r="E1709" i="1"/>
  <c r="L1708" i="1"/>
  <c r="J1708" i="1"/>
  <c r="I1708" i="1"/>
  <c r="H1708" i="1"/>
  <c r="G1708" i="1"/>
  <c r="E1708" i="1"/>
  <c r="L1707" i="1"/>
  <c r="J1707" i="1"/>
  <c r="I1707" i="1"/>
  <c r="H1707" i="1"/>
  <c r="G1707" i="1"/>
  <c r="E1707" i="1"/>
  <c r="L1706" i="1"/>
  <c r="J1706" i="1"/>
  <c r="I1706" i="1"/>
  <c r="H1706" i="1"/>
  <c r="G1706" i="1"/>
  <c r="E1706" i="1"/>
  <c r="L1705" i="1"/>
  <c r="J1705" i="1"/>
  <c r="I1705" i="1"/>
  <c r="H1705" i="1"/>
  <c r="G1705" i="1"/>
  <c r="E1705" i="1"/>
  <c r="L1704" i="1"/>
  <c r="J1704" i="1"/>
  <c r="I1704" i="1"/>
  <c r="H1704" i="1"/>
  <c r="G1704" i="1"/>
  <c r="E1704" i="1"/>
  <c r="L1703" i="1"/>
  <c r="J1703" i="1"/>
  <c r="I1703" i="1"/>
  <c r="H1703" i="1"/>
  <c r="G1703" i="1"/>
  <c r="E1703" i="1"/>
  <c r="L1702" i="1"/>
  <c r="J1702" i="1"/>
  <c r="I1702" i="1"/>
  <c r="H1702" i="1"/>
  <c r="G1702" i="1"/>
  <c r="E1702" i="1"/>
  <c r="L1701" i="1"/>
  <c r="J1701" i="1"/>
  <c r="I1701" i="1"/>
  <c r="H1701" i="1"/>
  <c r="G1701" i="1"/>
  <c r="E1701" i="1"/>
  <c r="L1700" i="1"/>
  <c r="J1700" i="1"/>
  <c r="I1700" i="1"/>
  <c r="H1700" i="1"/>
  <c r="G1700" i="1"/>
  <c r="E1700" i="1"/>
  <c r="L1699" i="1"/>
  <c r="J1699" i="1"/>
  <c r="I1699" i="1"/>
  <c r="H1699" i="1"/>
  <c r="G1699" i="1"/>
  <c r="E1699" i="1"/>
  <c r="L1698" i="1"/>
  <c r="J1698" i="1"/>
  <c r="I1698" i="1"/>
  <c r="H1698" i="1"/>
  <c r="G1698" i="1"/>
  <c r="E1698" i="1"/>
  <c r="L1697" i="1"/>
  <c r="J1697" i="1"/>
  <c r="I1697" i="1"/>
  <c r="H1697" i="1"/>
  <c r="G1697" i="1"/>
  <c r="E1697" i="1"/>
  <c r="L1696" i="1"/>
  <c r="J1696" i="1"/>
  <c r="I1696" i="1"/>
  <c r="H1696" i="1"/>
  <c r="G1696" i="1"/>
  <c r="E1696" i="1"/>
  <c r="L1695" i="1"/>
  <c r="J1695" i="1"/>
  <c r="I1695" i="1"/>
  <c r="H1695" i="1"/>
  <c r="G1695" i="1"/>
  <c r="E1695" i="1"/>
  <c r="L1694" i="1"/>
  <c r="J1694" i="1"/>
  <c r="I1694" i="1"/>
  <c r="H1694" i="1"/>
  <c r="G1694" i="1"/>
  <c r="E1694" i="1"/>
  <c r="L1693" i="1"/>
  <c r="J1693" i="1"/>
  <c r="I1693" i="1"/>
  <c r="H1693" i="1"/>
  <c r="G1693" i="1"/>
  <c r="E1693" i="1"/>
  <c r="L1692" i="1"/>
  <c r="J1692" i="1"/>
  <c r="I1692" i="1"/>
  <c r="H1692" i="1"/>
  <c r="G1692" i="1"/>
  <c r="E1692" i="1"/>
  <c r="L1691" i="1"/>
  <c r="J1691" i="1"/>
  <c r="I1691" i="1"/>
  <c r="H1691" i="1"/>
  <c r="G1691" i="1"/>
  <c r="E1691" i="1"/>
  <c r="L1690" i="1"/>
  <c r="J1690" i="1"/>
  <c r="I1690" i="1"/>
  <c r="H1690" i="1"/>
  <c r="G1690" i="1"/>
  <c r="E1690" i="1"/>
  <c r="L1689" i="1"/>
  <c r="J1689" i="1"/>
  <c r="I1689" i="1"/>
  <c r="H1689" i="1"/>
  <c r="G1689" i="1"/>
  <c r="E1689" i="1"/>
  <c r="L1688" i="1"/>
  <c r="J1688" i="1"/>
  <c r="I1688" i="1"/>
  <c r="H1688" i="1"/>
  <c r="G1688" i="1"/>
  <c r="E1688" i="1"/>
  <c r="L1687" i="1"/>
  <c r="J1687" i="1"/>
  <c r="I1687" i="1"/>
  <c r="H1687" i="1"/>
  <c r="G1687" i="1"/>
  <c r="E1687" i="1"/>
  <c r="L1686" i="1"/>
  <c r="J1686" i="1"/>
  <c r="I1686" i="1"/>
  <c r="H1686" i="1"/>
  <c r="G1686" i="1"/>
  <c r="E1686" i="1"/>
  <c r="L1685" i="1"/>
  <c r="J1685" i="1"/>
  <c r="I1685" i="1"/>
  <c r="H1685" i="1"/>
  <c r="G1685" i="1"/>
  <c r="E1685" i="1"/>
  <c r="L1684" i="1"/>
  <c r="J1684" i="1"/>
  <c r="I1684" i="1"/>
  <c r="H1684" i="1"/>
  <c r="G1684" i="1"/>
  <c r="E1684" i="1"/>
  <c r="L1683" i="1"/>
  <c r="J1683" i="1"/>
  <c r="I1683" i="1"/>
  <c r="H1683" i="1"/>
  <c r="G1683" i="1"/>
  <c r="E1683" i="1"/>
  <c r="L1682" i="1"/>
  <c r="J1682" i="1"/>
  <c r="I1682" i="1"/>
  <c r="H1682" i="1"/>
  <c r="G1682" i="1"/>
  <c r="E1682" i="1"/>
  <c r="L1681" i="1"/>
  <c r="J1681" i="1"/>
  <c r="I1681" i="1"/>
  <c r="H1681" i="1"/>
  <c r="G1681" i="1"/>
  <c r="E1681" i="1"/>
  <c r="L1680" i="1"/>
  <c r="J1680" i="1"/>
  <c r="I1680" i="1"/>
  <c r="H1680" i="1"/>
  <c r="G1680" i="1"/>
  <c r="E1680" i="1"/>
  <c r="L1679" i="1"/>
  <c r="J1679" i="1"/>
  <c r="I1679" i="1"/>
  <c r="H1679" i="1"/>
  <c r="G1679" i="1"/>
  <c r="E1679" i="1"/>
  <c r="L1678" i="1"/>
  <c r="J1678" i="1"/>
  <c r="I1678" i="1"/>
  <c r="H1678" i="1"/>
  <c r="G1678" i="1"/>
  <c r="E1678" i="1"/>
  <c r="L1677" i="1"/>
  <c r="J1677" i="1"/>
  <c r="I1677" i="1"/>
  <c r="H1677" i="1"/>
  <c r="G1677" i="1"/>
  <c r="E1677" i="1"/>
  <c r="L1676" i="1"/>
  <c r="J1676" i="1"/>
  <c r="I1676" i="1"/>
  <c r="H1676" i="1"/>
  <c r="G1676" i="1"/>
  <c r="E1676" i="1"/>
  <c r="L1675" i="1"/>
  <c r="J1675" i="1"/>
  <c r="I1675" i="1"/>
  <c r="H1675" i="1"/>
  <c r="G1675" i="1"/>
  <c r="E1675" i="1"/>
  <c r="L1674" i="1"/>
  <c r="J1674" i="1"/>
  <c r="I1674" i="1"/>
  <c r="H1674" i="1"/>
  <c r="G1674" i="1"/>
  <c r="E1674" i="1"/>
  <c r="L1673" i="1"/>
  <c r="J1673" i="1"/>
  <c r="I1673" i="1"/>
  <c r="H1673" i="1"/>
  <c r="G1673" i="1"/>
  <c r="E1673" i="1"/>
  <c r="L1672" i="1"/>
  <c r="J1672" i="1"/>
  <c r="I1672" i="1"/>
  <c r="H1672" i="1"/>
  <c r="G1672" i="1"/>
  <c r="E1672" i="1"/>
  <c r="L1671" i="1"/>
  <c r="J1671" i="1"/>
  <c r="I1671" i="1"/>
  <c r="H1671" i="1"/>
  <c r="G1671" i="1"/>
  <c r="E1671" i="1"/>
  <c r="L1670" i="1"/>
  <c r="J1670" i="1"/>
  <c r="I1670" i="1"/>
  <c r="H1670" i="1"/>
  <c r="G1670" i="1"/>
  <c r="E1670" i="1"/>
  <c r="L1669" i="1"/>
  <c r="J1669" i="1"/>
  <c r="I1669" i="1"/>
  <c r="H1669" i="1"/>
  <c r="G1669" i="1"/>
  <c r="E1669" i="1"/>
  <c r="L1668" i="1"/>
  <c r="J1668" i="1"/>
  <c r="I1668" i="1"/>
  <c r="H1668" i="1"/>
  <c r="G1668" i="1"/>
  <c r="E1668" i="1"/>
  <c r="L1667" i="1"/>
  <c r="J1667" i="1"/>
  <c r="I1667" i="1"/>
  <c r="H1667" i="1"/>
  <c r="G1667" i="1"/>
  <c r="E1667" i="1"/>
  <c r="L1666" i="1"/>
  <c r="J1666" i="1"/>
  <c r="I1666" i="1"/>
  <c r="H1666" i="1"/>
  <c r="G1666" i="1"/>
  <c r="E1666" i="1"/>
  <c r="L1665" i="1"/>
  <c r="J1665" i="1"/>
  <c r="I1665" i="1"/>
  <c r="H1665" i="1"/>
  <c r="G1665" i="1"/>
  <c r="E1665" i="1"/>
  <c r="L1664" i="1"/>
  <c r="J1664" i="1"/>
  <c r="I1664" i="1"/>
  <c r="H1664" i="1"/>
  <c r="G1664" i="1"/>
  <c r="E1664" i="1"/>
  <c r="L1663" i="1"/>
  <c r="J1663" i="1"/>
  <c r="I1663" i="1"/>
  <c r="H1663" i="1"/>
  <c r="G1663" i="1"/>
  <c r="E1663" i="1"/>
  <c r="L1662" i="1"/>
  <c r="J1662" i="1"/>
  <c r="I1662" i="1"/>
  <c r="H1662" i="1"/>
  <c r="G1662" i="1"/>
  <c r="E1662" i="1"/>
  <c r="L1661" i="1"/>
  <c r="J1661" i="1"/>
  <c r="I1661" i="1"/>
  <c r="H1661" i="1"/>
  <c r="G1661" i="1"/>
  <c r="E1661" i="1"/>
  <c r="L1660" i="1"/>
  <c r="J1660" i="1"/>
  <c r="I1660" i="1"/>
  <c r="H1660" i="1"/>
  <c r="G1660" i="1"/>
  <c r="E1660" i="1"/>
  <c r="L1659" i="1"/>
  <c r="J1659" i="1"/>
  <c r="I1659" i="1"/>
  <c r="H1659" i="1"/>
  <c r="G1659" i="1"/>
  <c r="E1659" i="1"/>
  <c r="L1658" i="1"/>
  <c r="J1658" i="1"/>
  <c r="I1658" i="1"/>
  <c r="H1658" i="1"/>
  <c r="G1658" i="1"/>
  <c r="E1658" i="1"/>
  <c r="L1657" i="1"/>
  <c r="J1657" i="1"/>
  <c r="I1657" i="1"/>
  <c r="H1657" i="1"/>
  <c r="G1657" i="1"/>
  <c r="E1657" i="1"/>
  <c r="L1656" i="1"/>
  <c r="J1656" i="1"/>
  <c r="I1656" i="1"/>
  <c r="H1656" i="1"/>
  <c r="G1656" i="1"/>
  <c r="E1656" i="1"/>
  <c r="L1655" i="1"/>
  <c r="J1655" i="1"/>
  <c r="I1655" i="1"/>
  <c r="H1655" i="1"/>
  <c r="G1655" i="1"/>
  <c r="E1655" i="1"/>
  <c r="L1654" i="1"/>
  <c r="J1654" i="1"/>
  <c r="I1654" i="1"/>
  <c r="H1654" i="1"/>
  <c r="G1654" i="1"/>
  <c r="E1654" i="1"/>
  <c r="L1653" i="1"/>
  <c r="J1653" i="1"/>
  <c r="I1653" i="1"/>
  <c r="H1653" i="1"/>
  <c r="G1653" i="1"/>
  <c r="E1653" i="1"/>
  <c r="L1652" i="1"/>
  <c r="J1652" i="1"/>
  <c r="I1652" i="1"/>
  <c r="H1652" i="1"/>
  <c r="G1652" i="1"/>
  <c r="E1652" i="1"/>
  <c r="L1651" i="1"/>
  <c r="J1651" i="1"/>
  <c r="I1651" i="1"/>
  <c r="H1651" i="1"/>
  <c r="G1651" i="1"/>
  <c r="E1651" i="1"/>
  <c r="L1650" i="1"/>
  <c r="J1650" i="1"/>
  <c r="I1650" i="1"/>
  <c r="H1650" i="1"/>
  <c r="G1650" i="1"/>
  <c r="E1650" i="1"/>
  <c r="L1649" i="1"/>
  <c r="J1649" i="1"/>
  <c r="I1649" i="1"/>
  <c r="H1649" i="1"/>
  <c r="G1649" i="1"/>
  <c r="E1649" i="1"/>
  <c r="L1648" i="1"/>
  <c r="J1648" i="1"/>
  <c r="I1648" i="1"/>
  <c r="H1648" i="1"/>
  <c r="G1648" i="1"/>
  <c r="E1648" i="1"/>
  <c r="L1647" i="1"/>
  <c r="J1647" i="1"/>
  <c r="I1647" i="1"/>
  <c r="H1647" i="1"/>
  <c r="G1647" i="1"/>
  <c r="E1647" i="1"/>
  <c r="L1646" i="1"/>
  <c r="J1646" i="1"/>
  <c r="I1646" i="1"/>
  <c r="H1646" i="1"/>
  <c r="G1646" i="1"/>
  <c r="E1646" i="1"/>
  <c r="L1645" i="1"/>
  <c r="J1645" i="1"/>
  <c r="I1645" i="1"/>
  <c r="H1645" i="1"/>
  <c r="G1645" i="1"/>
  <c r="E1645" i="1"/>
  <c r="L1644" i="1"/>
  <c r="J1644" i="1"/>
  <c r="I1644" i="1"/>
  <c r="H1644" i="1"/>
  <c r="G1644" i="1"/>
  <c r="E1644" i="1"/>
  <c r="L1643" i="1"/>
  <c r="J1643" i="1"/>
  <c r="I1643" i="1"/>
  <c r="H1643" i="1"/>
  <c r="G1643" i="1"/>
  <c r="E1643" i="1"/>
  <c r="L1642" i="1"/>
  <c r="J1642" i="1"/>
  <c r="I1642" i="1"/>
  <c r="H1642" i="1"/>
  <c r="G1642" i="1"/>
  <c r="E1642" i="1"/>
  <c r="L1641" i="1"/>
  <c r="J1641" i="1"/>
  <c r="I1641" i="1"/>
  <c r="H1641" i="1"/>
  <c r="G1641" i="1"/>
  <c r="E1641" i="1"/>
  <c r="L1640" i="1"/>
  <c r="J1640" i="1"/>
  <c r="I1640" i="1"/>
  <c r="H1640" i="1"/>
  <c r="G1640" i="1"/>
  <c r="E1640" i="1"/>
  <c r="L1639" i="1"/>
  <c r="J1639" i="1"/>
  <c r="I1639" i="1"/>
  <c r="H1639" i="1"/>
  <c r="G1639" i="1"/>
  <c r="E1639" i="1"/>
  <c r="L1638" i="1"/>
  <c r="J1638" i="1"/>
  <c r="I1638" i="1"/>
  <c r="H1638" i="1"/>
  <c r="G1638" i="1"/>
  <c r="E1638" i="1"/>
  <c r="L1637" i="1"/>
  <c r="J1637" i="1"/>
  <c r="I1637" i="1"/>
  <c r="H1637" i="1"/>
  <c r="G1637" i="1"/>
  <c r="E1637" i="1"/>
  <c r="L1636" i="1"/>
  <c r="J1636" i="1"/>
  <c r="I1636" i="1"/>
  <c r="H1636" i="1"/>
  <c r="G1636" i="1"/>
  <c r="E1636" i="1"/>
  <c r="L1635" i="1"/>
  <c r="J1635" i="1"/>
  <c r="I1635" i="1"/>
  <c r="H1635" i="1"/>
  <c r="G1635" i="1"/>
  <c r="E1635" i="1"/>
  <c r="L1634" i="1"/>
  <c r="J1634" i="1"/>
  <c r="I1634" i="1"/>
  <c r="H1634" i="1"/>
  <c r="G1634" i="1"/>
  <c r="E1634" i="1"/>
  <c r="L1633" i="1"/>
  <c r="J1633" i="1"/>
  <c r="I1633" i="1"/>
  <c r="H1633" i="1"/>
  <c r="G1633" i="1"/>
  <c r="E1633" i="1"/>
  <c r="L1632" i="1"/>
  <c r="J1632" i="1"/>
  <c r="I1632" i="1"/>
  <c r="H1632" i="1"/>
  <c r="G1632" i="1"/>
  <c r="E1632" i="1"/>
  <c r="L1631" i="1"/>
  <c r="J1631" i="1"/>
  <c r="I1631" i="1"/>
  <c r="H1631" i="1"/>
  <c r="G1631" i="1"/>
  <c r="E1631" i="1"/>
  <c r="L1630" i="1"/>
  <c r="J1630" i="1"/>
  <c r="I1630" i="1"/>
  <c r="H1630" i="1"/>
  <c r="G1630" i="1"/>
  <c r="E1630" i="1"/>
  <c r="L1629" i="1"/>
  <c r="J1629" i="1"/>
  <c r="I1629" i="1"/>
  <c r="H1629" i="1"/>
  <c r="G1629" i="1"/>
  <c r="E1629" i="1"/>
  <c r="L1628" i="1"/>
  <c r="J1628" i="1"/>
  <c r="I1628" i="1"/>
  <c r="H1628" i="1"/>
  <c r="G1628" i="1"/>
  <c r="E1628" i="1"/>
  <c r="L1627" i="1"/>
  <c r="J1627" i="1"/>
  <c r="I1627" i="1"/>
  <c r="H1627" i="1"/>
  <c r="G1627" i="1"/>
  <c r="E1627" i="1"/>
  <c r="L1626" i="1"/>
  <c r="J1626" i="1"/>
  <c r="I1626" i="1"/>
  <c r="H1626" i="1"/>
  <c r="G1626" i="1"/>
  <c r="E1626" i="1"/>
  <c r="L1625" i="1"/>
  <c r="J1625" i="1"/>
  <c r="I1625" i="1"/>
  <c r="H1625" i="1"/>
  <c r="G1625" i="1"/>
  <c r="E1625" i="1"/>
  <c r="L1624" i="1"/>
  <c r="J1624" i="1"/>
  <c r="I1624" i="1"/>
  <c r="H1624" i="1"/>
  <c r="G1624" i="1"/>
  <c r="E1624" i="1"/>
  <c r="L1623" i="1"/>
  <c r="J1623" i="1"/>
  <c r="I1623" i="1"/>
  <c r="H1623" i="1"/>
  <c r="G1623" i="1"/>
  <c r="E1623" i="1"/>
  <c r="L1622" i="1"/>
  <c r="J1622" i="1"/>
  <c r="I1622" i="1"/>
  <c r="H1622" i="1"/>
  <c r="G1622" i="1"/>
  <c r="E1622" i="1"/>
  <c r="L1621" i="1"/>
  <c r="J1621" i="1"/>
  <c r="I1621" i="1"/>
  <c r="H1621" i="1"/>
  <c r="G1621" i="1"/>
  <c r="E1621" i="1"/>
  <c r="L1620" i="1"/>
  <c r="J1620" i="1"/>
  <c r="I1620" i="1"/>
  <c r="H1620" i="1"/>
  <c r="G1620" i="1"/>
  <c r="E1620" i="1"/>
  <c r="L1619" i="1"/>
  <c r="J1619" i="1"/>
  <c r="I1619" i="1"/>
  <c r="H1619" i="1"/>
  <c r="G1619" i="1"/>
  <c r="E1619" i="1"/>
  <c r="L1618" i="1"/>
  <c r="J1618" i="1"/>
  <c r="I1618" i="1"/>
  <c r="H1618" i="1"/>
  <c r="G1618" i="1"/>
  <c r="E1618" i="1"/>
  <c r="L1617" i="1"/>
  <c r="J1617" i="1"/>
  <c r="I1617" i="1"/>
  <c r="H1617" i="1"/>
  <c r="G1617" i="1"/>
  <c r="E1617" i="1"/>
  <c r="L1616" i="1"/>
  <c r="J1616" i="1"/>
  <c r="I1616" i="1"/>
  <c r="H1616" i="1"/>
  <c r="G1616" i="1"/>
  <c r="E1616" i="1"/>
  <c r="L1615" i="1"/>
  <c r="J1615" i="1"/>
  <c r="I1615" i="1"/>
  <c r="H1615" i="1"/>
  <c r="G1615" i="1"/>
  <c r="E1615" i="1"/>
  <c r="L1614" i="1"/>
  <c r="J1614" i="1"/>
  <c r="I1614" i="1"/>
  <c r="H1614" i="1"/>
  <c r="G1614" i="1"/>
  <c r="E1614" i="1"/>
  <c r="L1613" i="1"/>
  <c r="J1613" i="1"/>
  <c r="I1613" i="1"/>
  <c r="H1613" i="1"/>
  <c r="G1613" i="1"/>
  <c r="E1613" i="1"/>
  <c r="L1612" i="1"/>
  <c r="J1612" i="1"/>
  <c r="I1612" i="1"/>
  <c r="H1612" i="1"/>
  <c r="G1612" i="1"/>
  <c r="E1612" i="1"/>
  <c r="L1611" i="1"/>
  <c r="J1611" i="1"/>
  <c r="I1611" i="1"/>
  <c r="H1611" i="1"/>
  <c r="G1611" i="1"/>
  <c r="E1611" i="1"/>
  <c r="L1610" i="1"/>
  <c r="J1610" i="1"/>
  <c r="I1610" i="1"/>
  <c r="H1610" i="1"/>
  <c r="G1610" i="1"/>
  <c r="E1610" i="1"/>
  <c r="L1609" i="1"/>
  <c r="J1609" i="1"/>
  <c r="I1609" i="1"/>
  <c r="H1609" i="1"/>
  <c r="G1609" i="1"/>
  <c r="E1609" i="1"/>
  <c r="L1608" i="1"/>
  <c r="J1608" i="1"/>
  <c r="I1608" i="1"/>
  <c r="H1608" i="1"/>
  <c r="G1608" i="1"/>
  <c r="E1608" i="1"/>
  <c r="L1607" i="1"/>
  <c r="J1607" i="1"/>
  <c r="I1607" i="1"/>
  <c r="H1607" i="1"/>
  <c r="G1607" i="1"/>
  <c r="E1607" i="1"/>
  <c r="L1606" i="1"/>
  <c r="J1606" i="1"/>
  <c r="I1606" i="1"/>
  <c r="H1606" i="1"/>
  <c r="G1606" i="1"/>
  <c r="E1606" i="1"/>
  <c r="L1605" i="1"/>
  <c r="J1605" i="1"/>
  <c r="I1605" i="1"/>
  <c r="H1605" i="1"/>
  <c r="G1605" i="1"/>
  <c r="E1605" i="1"/>
  <c r="L1604" i="1"/>
  <c r="J1604" i="1"/>
  <c r="I1604" i="1"/>
  <c r="H1604" i="1"/>
  <c r="G1604" i="1"/>
  <c r="E1604" i="1"/>
  <c r="L1603" i="1"/>
  <c r="J1603" i="1"/>
  <c r="I1603" i="1"/>
  <c r="H1603" i="1"/>
  <c r="G1603" i="1"/>
  <c r="E1603" i="1"/>
  <c r="L1602" i="1"/>
  <c r="J1602" i="1"/>
  <c r="I1602" i="1"/>
  <c r="H1602" i="1"/>
  <c r="G1602" i="1"/>
  <c r="E1602" i="1"/>
  <c r="L1601" i="1"/>
  <c r="J1601" i="1"/>
  <c r="I1601" i="1"/>
  <c r="H1601" i="1"/>
  <c r="G1601" i="1"/>
  <c r="E1601" i="1"/>
  <c r="L1600" i="1"/>
  <c r="J1600" i="1"/>
  <c r="I1600" i="1"/>
  <c r="H1600" i="1"/>
  <c r="G1600" i="1"/>
  <c r="E1600" i="1"/>
  <c r="L1599" i="1"/>
  <c r="J1599" i="1"/>
  <c r="I1599" i="1"/>
  <c r="H1599" i="1"/>
  <c r="G1599" i="1"/>
  <c r="E1599" i="1"/>
  <c r="L1598" i="1"/>
  <c r="J1598" i="1"/>
  <c r="I1598" i="1"/>
  <c r="H1598" i="1"/>
  <c r="G1598" i="1"/>
  <c r="E1598" i="1"/>
  <c r="L1597" i="1"/>
  <c r="J1597" i="1"/>
  <c r="I1597" i="1"/>
  <c r="H1597" i="1"/>
  <c r="G1597" i="1"/>
  <c r="E1597" i="1"/>
  <c r="L1596" i="1"/>
  <c r="J1596" i="1"/>
  <c r="I1596" i="1"/>
  <c r="H1596" i="1"/>
  <c r="G1596" i="1"/>
  <c r="E1596" i="1"/>
  <c r="L1595" i="1"/>
  <c r="J1595" i="1"/>
  <c r="I1595" i="1"/>
  <c r="H1595" i="1"/>
  <c r="G1595" i="1"/>
  <c r="E1595" i="1"/>
  <c r="L1594" i="1"/>
  <c r="J1594" i="1"/>
  <c r="I1594" i="1"/>
  <c r="H1594" i="1"/>
  <c r="G1594" i="1"/>
  <c r="E1594" i="1"/>
  <c r="L1593" i="1"/>
  <c r="J1593" i="1"/>
  <c r="I1593" i="1"/>
  <c r="H1593" i="1"/>
  <c r="G1593" i="1"/>
  <c r="E1593" i="1"/>
  <c r="L1592" i="1"/>
  <c r="J1592" i="1"/>
  <c r="I1592" i="1"/>
  <c r="H1592" i="1"/>
  <c r="G1592" i="1"/>
  <c r="E1592" i="1"/>
  <c r="L1591" i="1"/>
  <c r="J1591" i="1"/>
  <c r="I1591" i="1"/>
  <c r="H1591" i="1"/>
  <c r="G1591" i="1"/>
  <c r="E1591" i="1"/>
  <c r="L1590" i="1"/>
  <c r="J1590" i="1"/>
  <c r="I1590" i="1"/>
  <c r="H1590" i="1"/>
  <c r="G1590" i="1"/>
  <c r="E1590" i="1"/>
  <c r="L1589" i="1"/>
  <c r="J1589" i="1"/>
  <c r="I1589" i="1"/>
  <c r="H1589" i="1"/>
  <c r="G1589" i="1"/>
  <c r="E1589" i="1"/>
  <c r="L1588" i="1"/>
  <c r="J1588" i="1"/>
  <c r="I1588" i="1"/>
  <c r="H1588" i="1"/>
  <c r="G1588" i="1"/>
  <c r="E1588" i="1"/>
  <c r="L1587" i="1"/>
  <c r="J1587" i="1"/>
  <c r="I1587" i="1"/>
  <c r="H1587" i="1"/>
  <c r="G1587" i="1"/>
  <c r="E1587" i="1"/>
  <c r="L1586" i="1"/>
  <c r="J1586" i="1"/>
  <c r="I1586" i="1"/>
  <c r="H1586" i="1"/>
  <c r="G1586" i="1"/>
  <c r="E1586" i="1"/>
  <c r="L1585" i="1"/>
  <c r="J1585" i="1"/>
  <c r="I1585" i="1"/>
  <c r="H1585" i="1"/>
  <c r="G1585" i="1"/>
  <c r="E1585" i="1"/>
  <c r="L1584" i="1"/>
  <c r="J1584" i="1"/>
  <c r="I1584" i="1"/>
  <c r="H1584" i="1"/>
  <c r="G1584" i="1"/>
  <c r="E1584" i="1"/>
  <c r="L1583" i="1"/>
  <c r="J1583" i="1"/>
  <c r="I1583" i="1"/>
  <c r="H1583" i="1"/>
  <c r="G1583" i="1"/>
  <c r="E1583" i="1"/>
  <c r="L1582" i="1"/>
  <c r="J1582" i="1"/>
  <c r="I1582" i="1"/>
  <c r="H1582" i="1"/>
  <c r="G1582" i="1"/>
  <c r="E1582" i="1"/>
  <c r="L1581" i="1"/>
  <c r="J1581" i="1"/>
  <c r="I1581" i="1"/>
  <c r="H1581" i="1"/>
  <c r="G1581" i="1"/>
  <c r="E1581" i="1"/>
  <c r="L1580" i="1"/>
  <c r="J1580" i="1"/>
  <c r="I1580" i="1"/>
  <c r="H1580" i="1"/>
  <c r="G1580" i="1"/>
  <c r="E1580" i="1"/>
  <c r="L1579" i="1"/>
  <c r="J1579" i="1"/>
  <c r="I1579" i="1"/>
  <c r="H1579" i="1"/>
  <c r="G1579" i="1"/>
  <c r="E1579" i="1"/>
  <c r="L1578" i="1"/>
  <c r="J1578" i="1"/>
  <c r="I1578" i="1"/>
  <c r="H1578" i="1"/>
  <c r="G1578" i="1"/>
  <c r="E1578" i="1"/>
  <c r="L1577" i="1"/>
  <c r="J1577" i="1"/>
  <c r="I1577" i="1"/>
  <c r="H1577" i="1"/>
  <c r="G1577" i="1"/>
  <c r="E1577" i="1"/>
  <c r="L1576" i="1"/>
  <c r="J1576" i="1"/>
  <c r="I1576" i="1"/>
  <c r="H1576" i="1"/>
  <c r="G1576" i="1"/>
  <c r="E1576" i="1"/>
  <c r="L1575" i="1"/>
  <c r="J1575" i="1"/>
  <c r="I1575" i="1"/>
  <c r="H1575" i="1"/>
  <c r="G1575" i="1"/>
  <c r="E1575" i="1"/>
  <c r="L1574" i="1"/>
  <c r="J1574" i="1"/>
  <c r="I1574" i="1"/>
  <c r="H1574" i="1"/>
  <c r="G1574" i="1"/>
  <c r="E1574" i="1"/>
  <c r="L1573" i="1"/>
  <c r="J1573" i="1"/>
  <c r="I1573" i="1"/>
  <c r="H1573" i="1"/>
  <c r="G1573" i="1"/>
  <c r="E1573" i="1"/>
  <c r="L1572" i="1"/>
  <c r="J1572" i="1"/>
  <c r="I1572" i="1"/>
  <c r="H1572" i="1"/>
  <c r="G1572" i="1"/>
  <c r="E1572" i="1"/>
  <c r="L1571" i="1"/>
  <c r="J1571" i="1"/>
  <c r="I1571" i="1"/>
  <c r="H1571" i="1"/>
  <c r="G1571" i="1"/>
  <c r="E1571" i="1"/>
  <c r="L1570" i="1"/>
  <c r="J1570" i="1"/>
  <c r="I1570" i="1"/>
  <c r="H1570" i="1"/>
  <c r="G1570" i="1"/>
  <c r="E1570" i="1"/>
  <c r="L1569" i="1"/>
  <c r="J1569" i="1"/>
  <c r="I1569" i="1"/>
  <c r="H1569" i="1"/>
  <c r="G1569" i="1"/>
  <c r="E1569" i="1"/>
  <c r="L1568" i="1"/>
  <c r="J1568" i="1"/>
  <c r="I1568" i="1"/>
  <c r="H1568" i="1"/>
  <c r="G1568" i="1"/>
  <c r="E1568" i="1"/>
  <c r="L1567" i="1"/>
  <c r="J1567" i="1"/>
  <c r="I1567" i="1"/>
  <c r="H1567" i="1"/>
  <c r="G1567" i="1"/>
  <c r="E1567" i="1"/>
  <c r="L1566" i="1"/>
  <c r="J1566" i="1"/>
  <c r="I1566" i="1"/>
  <c r="H1566" i="1"/>
  <c r="G1566" i="1"/>
  <c r="E1566" i="1"/>
  <c r="L1565" i="1"/>
  <c r="J1565" i="1"/>
  <c r="I1565" i="1"/>
  <c r="H1565" i="1"/>
  <c r="G1565" i="1"/>
  <c r="E1565" i="1"/>
  <c r="L1564" i="1"/>
  <c r="J1564" i="1"/>
  <c r="I1564" i="1"/>
  <c r="H1564" i="1"/>
  <c r="G1564" i="1"/>
  <c r="E1564" i="1"/>
  <c r="L1563" i="1"/>
  <c r="J1563" i="1"/>
  <c r="I1563" i="1"/>
  <c r="H1563" i="1"/>
  <c r="G1563" i="1"/>
  <c r="E1563" i="1"/>
  <c r="L1562" i="1"/>
  <c r="J1562" i="1"/>
  <c r="I1562" i="1"/>
  <c r="H1562" i="1"/>
  <c r="G1562" i="1"/>
  <c r="E1562" i="1"/>
  <c r="L1561" i="1"/>
  <c r="J1561" i="1"/>
  <c r="I1561" i="1"/>
  <c r="H1561" i="1"/>
  <c r="G1561" i="1"/>
  <c r="E1561" i="1"/>
  <c r="L1560" i="1"/>
  <c r="J1560" i="1"/>
  <c r="I1560" i="1"/>
  <c r="H1560" i="1"/>
  <c r="G1560" i="1"/>
  <c r="E1560" i="1"/>
  <c r="L1559" i="1"/>
  <c r="J1559" i="1"/>
  <c r="I1559" i="1"/>
  <c r="H1559" i="1"/>
  <c r="G1559" i="1"/>
  <c r="E1559" i="1"/>
  <c r="L1558" i="1"/>
  <c r="J1558" i="1"/>
  <c r="I1558" i="1"/>
  <c r="H1558" i="1"/>
  <c r="G1558" i="1"/>
  <c r="E1558" i="1"/>
  <c r="L1557" i="1"/>
  <c r="J1557" i="1"/>
  <c r="I1557" i="1"/>
  <c r="H1557" i="1"/>
  <c r="G1557" i="1"/>
  <c r="E1557" i="1"/>
  <c r="L1556" i="1"/>
  <c r="J1556" i="1"/>
  <c r="I1556" i="1"/>
  <c r="H1556" i="1"/>
  <c r="G1556" i="1"/>
  <c r="E1556" i="1"/>
  <c r="L1555" i="1"/>
  <c r="J1555" i="1"/>
  <c r="I1555" i="1"/>
  <c r="H1555" i="1"/>
  <c r="G1555" i="1"/>
  <c r="E1555" i="1"/>
  <c r="L1554" i="1"/>
  <c r="J1554" i="1"/>
  <c r="I1554" i="1"/>
  <c r="H1554" i="1"/>
  <c r="G1554" i="1"/>
  <c r="E1554" i="1"/>
  <c r="L1553" i="1"/>
  <c r="J1553" i="1"/>
  <c r="I1553" i="1"/>
  <c r="H1553" i="1"/>
  <c r="G1553" i="1"/>
  <c r="E1553" i="1"/>
  <c r="L1552" i="1"/>
  <c r="J1552" i="1"/>
  <c r="I1552" i="1"/>
  <c r="H1552" i="1"/>
  <c r="G1552" i="1"/>
  <c r="E1552" i="1"/>
  <c r="L1551" i="1"/>
  <c r="J1551" i="1"/>
  <c r="I1551" i="1"/>
  <c r="H1551" i="1"/>
  <c r="G1551" i="1"/>
  <c r="E1551" i="1"/>
  <c r="L1550" i="1"/>
  <c r="J1550" i="1"/>
  <c r="I1550" i="1"/>
  <c r="H1550" i="1"/>
  <c r="G1550" i="1"/>
  <c r="E1550" i="1"/>
  <c r="L1549" i="1"/>
  <c r="J1549" i="1"/>
  <c r="I1549" i="1"/>
  <c r="H1549" i="1"/>
  <c r="G1549" i="1"/>
  <c r="E1549" i="1"/>
  <c r="L1548" i="1"/>
  <c r="J1548" i="1"/>
  <c r="I1548" i="1"/>
  <c r="H1548" i="1"/>
  <c r="G1548" i="1"/>
  <c r="E1548" i="1"/>
  <c r="L1547" i="1"/>
  <c r="J1547" i="1"/>
  <c r="I1547" i="1"/>
  <c r="H1547" i="1"/>
  <c r="G1547" i="1"/>
  <c r="E1547" i="1"/>
  <c r="L1546" i="1"/>
  <c r="J1546" i="1"/>
  <c r="I1546" i="1"/>
  <c r="H1546" i="1"/>
  <c r="G1546" i="1"/>
  <c r="E1546" i="1"/>
  <c r="L1545" i="1"/>
  <c r="J1545" i="1"/>
  <c r="I1545" i="1"/>
  <c r="H1545" i="1"/>
  <c r="G1545" i="1"/>
  <c r="E1545" i="1"/>
  <c r="L1544" i="1"/>
  <c r="J1544" i="1"/>
  <c r="I1544" i="1"/>
  <c r="H1544" i="1"/>
  <c r="G1544" i="1"/>
  <c r="E1544" i="1"/>
  <c r="L1543" i="1"/>
  <c r="J1543" i="1"/>
  <c r="I1543" i="1"/>
  <c r="H1543" i="1"/>
  <c r="G1543" i="1"/>
  <c r="E1543" i="1"/>
  <c r="L1542" i="1"/>
  <c r="J1542" i="1"/>
  <c r="I1542" i="1"/>
  <c r="H1542" i="1"/>
  <c r="G1542" i="1"/>
  <c r="E1542" i="1"/>
  <c r="L1541" i="1"/>
  <c r="J1541" i="1"/>
  <c r="I1541" i="1"/>
  <c r="H1541" i="1"/>
  <c r="G1541" i="1"/>
  <c r="E1541" i="1"/>
  <c r="L1540" i="1"/>
  <c r="J1540" i="1"/>
  <c r="I1540" i="1"/>
  <c r="H1540" i="1"/>
  <c r="G1540" i="1"/>
  <c r="E1540" i="1"/>
  <c r="L1539" i="1"/>
  <c r="J1539" i="1"/>
  <c r="I1539" i="1"/>
  <c r="H1539" i="1"/>
  <c r="G1539" i="1"/>
  <c r="E1539" i="1"/>
  <c r="L1538" i="1"/>
  <c r="J1538" i="1"/>
  <c r="I1538" i="1"/>
  <c r="H1538" i="1"/>
  <c r="G1538" i="1"/>
  <c r="E1538" i="1"/>
  <c r="L1537" i="1"/>
  <c r="J1537" i="1"/>
  <c r="I1537" i="1"/>
  <c r="H1537" i="1"/>
  <c r="G1537" i="1"/>
  <c r="E1537" i="1"/>
  <c r="L1536" i="1"/>
  <c r="J1536" i="1"/>
  <c r="I1536" i="1"/>
  <c r="H1536" i="1"/>
  <c r="G1536" i="1"/>
  <c r="E1536" i="1"/>
  <c r="L1535" i="1"/>
  <c r="J1535" i="1"/>
  <c r="I1535" i="1"/>
  <c r="H1535" i="1"/>
  <c r="G1535" i="1"/>
  <c r="E1535" i="1"/>
  <c r="L1534" i="1"/>
  <c r="J1534" i="1"/>
  <c r="I1534" i="1"/>
  <c r="H1534" i="1"/>
  <c r="G1534" i="1"/>
  <c r="E1534" i="1"/>
  <c r="L1533" i="1"/>
  <c r="J1533" i="1"/>
  <c r="I1533" i="1"/>
  <c r="H1533" i="1"/>
  <c r="G1533" i="1"/>
  <c r="E1533" i="1"/>
  <c r="L1532" i="1"/>
  <c r="J1532" i="1"/>
  <c r="I1532" i="1"/>
  <c r="H1532" i="1"/>
  <c r="G1532" i="1"/>
  <c r="E1532" i="1"/>
  <c r="L1531" i="1"/>
  <c r="J1531" i="1"/>
  <c r="I1531" i="1"/>
  <c r="H1531" i="1"/>
  <c r="G1531" i="1"/>
  <c r="E1531" i="1"/>
  <c r="L1530" i="1"/>
  <c r="J1530" i="1"/>
  <c r="I1530" i="1"/>
  <c r="H1530" i="1"/>
  <c r="G1530" i="1"/>
  <c r="E1530" i="1"/>
  <c r="L1529" i="1"/>
  <c r="J1529" i="1"/>
  <c r="I1529" i="1"/>
  <c r="H1529" i="1"/>
  <c r="G1529" i="1"/>
  <c r="E1529" i="1"/>
  <c r="L1528" i="1"/>
  <c r="J1528" i="1"/>
  <c r="I1528" i="1"/>
  <c r="H1528" i="1"/>
  <c r="G1528" i="1"/>
  <c r="E1528" i="1"/>
  <c r="L1527" i="1"/>
  <c r="J1527" i="1"/>
  <c r="I1527" i="1"/>
  <c r="H1527" i="1"/>
  <c r="G1527" i="1"/>
  <c r="E1527" i="1"/>
  <c r="L1526" i="1"/>
  <c r="J1526" i="1"/>
  <c r="I1526" i="1"/>
  <c r="H1526" i="1"/>
  <c r="G1526" i="1"/>
  <c r="E1526" i="1"/>
  <c r="L1525" i="1"/>
  <c r="J1525" i="1"/>
  <c r="I1525" i="1"/>
  <c r="H1525" i="1"/>
  <c r="G1525" i="1"/>
  <c r="E1525" i="1"/>
  <c r="L1524" i="1"/>
  <c r="J1524" i="1"/>
  <c r="I1524" i="1"/>
  <c r="H1524" i="1"/>
  <c r="G1524" i="1"/>
  <c r="E1524" i="1"/>
  <c r="L1523" i="1"/>
  <c r="J1523" i="1"/>
  <c r="I1523" i="1"/>
  <c r="H1523" i="1"/>
  <c r="G1523" i="1"/>
  <c r="E1523" i="1"/>
  <c r="L1522" i="1"/>
  <c r="J1522" i="1"/>
  <c r="I1522" i="1"/>
  <c r="H1522" i="1"/>
  <c r="G1522" i="1"/>
  <c r="E1522" i="1"/>
  <c r="L1521" i="1"/>
  <c r="J1521" i="1"/>
  <c r="I1521" i="1"/>
  <c r="H1521" i="1"/>
  <c r="G1521" i="1"/>
  <c r="E1521" i="1"/>
  <c r="L1520" i="1"/>
  <c r="J1520" i="1"/>
  <c r="I1520" i="1"/>
  <c r="H1520" i="1"/>
  <c r="G1520" i="1"/>
  <c r="E1520" i="1"/>
  <c r="L1519" i="1"/>
  <c r="J1519" i="1"/>
  <c r="I1519" i="1"/>
  <c r="H1519" i="1"/>
  <c r="G1519" i="1"/>
  <c r="E1519" i="1"/>
  <c r="L1518" i="1"/>
  <c r="J1518" i="1"/>
  <c r="I1518" i="1"/>
  <c r="H1518" i="1"/>
  <c r="G1518" i="1"/>
  <c r="E1518" i="1"/>
  <c r="L1517" i="1"/>
  <c r="J1517" i="1"/>
  <c r="I1517" i="1"/>
  <c r="H1517" i="1"/>
  <c r="G1517" i="1"/>
  <c r="E1517" i="1"/>
  <c r="L1516" i="1"/>
  <c r="J1516" i="1"/>
  <c r="I1516" i="1"/>
  <c r="H1516" i="1"/>
  <c r="G1516" i="1"/>
  <c r="E1516" i="1"/>
  <c r="L1515" i="1"/>
  <c r="J1515" i="1"/>
  <c r="I1515" i="1"/>
  <c r="H1515" i="1"/>
  <c r="G1515" i="1"/>
  <c r="E1515" i="1"/>
  <c r="L1514" i="1"/>
  <c r="J1514" i="1"/>
  <c r="I1514" i="1"/>
  <c r="H1514" i="1"/>
  <c r="G1514" i="1"/>
  <c r="E1514" i="1"/>
  <c r="L1513" i="1"/>
  <c r="J1513" i="1"/>
  <c r="I1513" i="1"/>
  <c r="H1513" i="1"/>
  <c r="G1513" i="1"/>
  <c r="E1513" i="1"/>
  <c r="L1512" i="1"/>
  <c r="J1512" i="1"/>
  <c r="I1512" i="1"/>
  <c r="H1512" i="1"/>
  <c r="G1512" i="1"/>
  <c r="E1512" i="1"/>
  <c r="L1511" i="1"/>
  <c r="J1511" i="1"/>
  <c r="I1511" i="1"/>
  <c r="H1511" i="1"/>
  <c r="G1511" i="1"/>
  <c r="E1511" i="1"/>
  <c r="L1510" i="1"/>
  <c r="J1510" i="1"/>
  <c r="I1510" i="1"/>
  <c r="H1510" i="1"/>
  <c r="G1510" i="1"/>
  <c r="E1510" i="1"/>
  <c r="L1509" i="1"/>
  <c r="J1509" i="1"/>
  <c r="I1509" i="1"/>
  <c r="H1509" i="1"/>
  <c r="G1509" i="1"/>
  <c r="E1509" i="1"/>
  <c r="L1508" i="1"/>
  <c r="J1508" i="1"/>
  <c r="I1508" i="1"/>
  <c r="H1508" i="1"/>
  <c r="G1508" i="1"/>
  <c r="E1508" i="1"/>
  <c r="L1507" i="1"/>
  <c r="J1507" i="1"/>
  <c r="I1507" i="1"/>
  <c r="H1507" i="1"/>
  <c r="G1507" i="1"/>
  <c r="E1507" i="1"/>
  <c r="L1506" i="1"/>
  <c r="J1506" i="1"/>
  <c r="I1506" i="1"/>
  <c r="H1506" i="1"/>
  <c r="G1506" i="1"/>
  <c r="E1506" i="1"/>
  <c r="L1505" i="1"/>
  <c r="J1505" i="1"/>
  <c r="I1505" i="1"/>
  <c r="H1505" i="1"/>
  <c r="G1505" i="1"/>
  <c r="E1505" i="1"/>
  <c r="L1504" i="1"/>
  <c r="J1504" i="1"/>
  <c r="I1504" i="1"/>
  <c r="H1504" i="1"/>
  <c r="G1504" i="1"/>
  <c r="E1504" i="1"/>
  <c r="L1503" i="1"/>
  <c r="J1503" i="1"/>
  <c r="I1503" i="1"/>
  <c r="H1503" i="1"/>
  <c r="G1503" i="1"/>
  <c r="E1503" i="1"/>
  <c r="L1502" i="1"/>
  <c r="J1502" i="1"/>
  <c r="I1502" i="1"/>
  <c r="H1502" i="1"/>
  <c r="G1502" i="1"/>
  <c r="E1502" i="1"/>
  <c r="L1501" i="1"/>
  <c r="J1501" i="1"/>
  <c r="I1501" i="1"/>
  <c r="H1501" i="1"/>
  <c r="G1501" i="1"/>
  <c r="E1501" i="1"/>
  <c r="L1500" i="1"/>
  <c r="J1500" i="1"/>
  <c r="I1500" i="1"/>
  <c r="H1500" i="1"/>
  <c r="G1500" i="1"/>
  <c r="E1500" i="1"/>
  <c r="L1499" i="1"/>
  <c r="J1499" i="1"/>
  <c r="I1499" i="1"/>
  <c r="H1499" i="1"/>
  <c r="G1499" i="1"/>
  <c r="E1499" i="1"/>
  <c r="L1498" i="1"/>
  <c r="J1498" i="1"/>
  <c r="I1498" i="1"/>
  <c r="H1498" i="1"/>
  <c r="G1498" i="1"/>
  <c r="E1498" i="1"/>
  <c r="L1497" i="1"/>
  <c r="J1497" i="1"/>
  <c r="I1497" i="1"/>
  <c r="H1497" i="1"/>
  <c r="G1497" i="1"/>
  <c r="E1497" i="1"/>
  <c r="L1496" i="1"/>
  <c r="J1496" i="1"/>
  <c r="I1496" i="1"/>
  <c r="H1496" i="1"/>
  <c r="G1496" i="1"/>
  <c r="E1496" i="1"/>
  <c r="L1495" i="1"/>
  <c r="J1495" i="1"/>
  <c r="I1495" i="1"/>
  <c r="H1495" i="1"/>
  <c r="G1495" i="1"/>
  <c r="E1495" i="1"/>
  <c r="L1494" i="1"/>
  <c r="J1494" i="1"/>
  <c r="I1494" i="1"/>
  <c r="H1494" i="1"/>
  <c r="G1494" i="1"/>
  <c r="E1494" i="1"/>
  <c r="L1493" i="1"/>
  <c r="J1493" i="1"/>
  <c r="I1493" i="1"/>
  <c r="H1493" i="1"/>
  <c r="G1493" i="1"/>
  <c r="E1493" i="1"/>
  <c r="L1492" i="1"/>
  <c r="J1492" i="1"/>
  <c r="I1492" i="1"/>
  <c r="H1492" i="1"/>
  <c r="G1492" i="1"/>
  <c r="E1492" i="1"/>
  <c r="L1491" i="1"/>
  <c r="J1491" i="1"/>
  <c r="I1491" i="1"/>
  <c r="H1491" i="1"/>
  <c r="G1491" i="1"/>
  <c r="E1491" i="1"/>
  <c r="L1490" i="1"/>
  <c r="J1490" i="1"/>
  <c r="I1490" i="1"/>
  <c r="H1490" i="1"/>
  <c r="G1490" i="1"/>
  <c r="E1490" i="1"/>
  <c r="L1489" i="1"/>
  <c r="J1489" i="1"/>
  <c r="I1489" i="1"/>
  <c r="H1489" i="1"/>
  <c r="G1489" i="1"/>
  <c r="E1489" i="1"/>
  <c r="L1488" i="1"/>
  <c r="J1488" i="1"/>
  <c r="I1488" i="1"/>
  <c r="H1488" i="1"/>
  <c r="G1488" i="1"/>
  <c r="E1488" i="1"/>
  <c r="L1487" i="1"/>
  <c r="J1487" i="1"/>
  <c r="I1487" i="1"/>
  <c r="H1487" i="1"/>
  <c r="G1487" i="1"/>
  <c r="E1487" i="1"/>
  <c r="L1486" i="1"/>
  <c r="J1486" i="1"/>
  <c r="I1486" i="1"/>
  <c r="H1486" i="1"/>
  <c r="G1486" i="1"/>
  <c r="E1486" i="1"/>
  <c r="L1485" i="1"/>
  <c r="J1485" i="1"/>
  <c r="I1485" i="1"/>
  <c r="H1485" i="1"/>
  <c r="G1485" i="1"/>
  <c r="E1485" i="1"/>
  <c r="L1484" i="1"/>
  <c r="J1484" i="1"/>
  <c r="I1484" i="1"/>
  <c r="H1484" i="1"/>
  <c r="G1484" i="1"/>
  <c r="E1484" i="1"/>
  <c r="L1483" i="1"/>
  <c r="J1483" i="1"/>
  <c r="I1483" i="1"/>
  <c r="H1483" i="1"/>
  <c r="G1483" i="1"/>
  <c r="E1483" i="1"/>
  <c r="L1482" i="1"/>
  <c r="J1482" i="1"/>
  <c r="I1482" i="1"/>
  <c r="H1482" i="1"/>
  <c r="G1482" i="1"/>
  <c r="E1482" i="1"/>
  <c r="L1481" i="1"/>
  <c r="J1481" i="1"/>
  <c r="I1481" i="1"/>
  <c r="H1481" i="1"/>
  <c r="G1481" i="1"/>
  <c r="E1481" i="1"/>
  <c r="L1480" i="1"/>
  <c r="J1480" i="1"/>
  <c r="I1480" i="1"/>
  <c r="H1480" i="1"/>
  <c r="G1480" i="1"/>
  <c r="E1480" i="1"/>
  <c r="L1479" i="1"/>
  <c r="J1479" i="1"/>
  <c r="I1479" i="1"/>
  <c r="H1479" i="1"/>
  <c r="G1479" i="1"/>
  <c r="E1479" i="1"/>
  <c r="L1478" i="1"/>
  <c r="J1478" i="1"/>
  <c r="I1478" i="1"/>
  <c r="H1478" i="1"/>
  <c r="G1478" i="1"/>
  <c r="E1478" i="1"/>
  <c r="L1477" i="1"/>
  <c r="J1477" i="1"/>
  <c r="I1477" i="1"/>
  <c r="H1477" i="1"/>
  <c r="G1477" i="1"/>
  <c r="E1477" i="1"/>
  <c r="L1476" i="1"/>
  <c r="J1476" i="1"/>
  <c r="I1476" i="1"/>
  <c r="H1476" i="1"/>
  <c r="G1476" i="1"/>
  <c r="E1476" i="1"/>
  <c r="L1475" i="1"/>
  <c r="J1475" i="1"/>
  <c r="I1475" i="1"/>
  <c r="H1475" i="1"/>
  <c r="G1475" i="1"/>
  <c r="E1475" i="1"/>
  <c r="L1474" i="1"/>
  <c r="J1474" i="1"/>
  <c r="I1474" i="1"/>
  <c r="H1474" i="1"/>
  <c r="G1474" i="1"/>
  <c r="E1474" i="1"/>
  <c r="L1473" i="1"/>
  <c r="J1473" i="1"/>
  <c r="I1473" i="1"/>
  <c r="H1473" i="1"/>
  <c r="G1473" i="1"/>
  <c r="E1473" i="1"/>
  <c r="L1472" i="1"/>
  <c r="J1472" i="1"/>
  <c r="I1472" i="1"/>
  <c r="H1472" i="1"/>
  <c r="G1472" i="1"/>
  <c r="E1472" i="1"/>
  <c r="L1471" i="1"/>
  <c r="J1471" i="1"/>
  <c r="I1471" i="1"/>
  <c r="H1471" i="1"/>
  <c r="G1471" i="1"/>
  <c r="E1471" i="1"/>
  <c r="L1470" i="1"/>
  <c r="J1470" i="1"/>
  <c r="I1470" i="1"/>
  <c r="H1470" i="1"/>
  <c r="G1470" i="1"/>
  <c r="E1470" i="1"/>
  <c r="L1469" i="1"/>
  <c r="J1469" i="1"/>
  <c r="I1469" i="1"/>
  <c r="H1469" i="1"/>
  <c r="G1469" i="1"/>
  <c r="E1469" i="1"/>
  <c r="L1468" i="1"/>
  <c r="J1468" i="1"/>
  <c r="I1468" i="1"/>
  <c r="H1468" i="1"/>
  <c r="G1468" i="1"/>
  <c r="E1468" i="1"/>
  <c r="L1467" i="1"/>
  <c r="J1467" i="1"/>
  <c r="I1467" i="1"/>
  <c r="H1467" i="1"/>
  <c r="G1467" i="1"/>
  <c r="E1467" i="1"/>
  <c r="L1466" i="1"/>
  <c r="J1466" i="1"/>
  <c r="I1466" i="1"/>
  <c r="H1466" i="1"/>
  <c r="G1466" i="1"/>
  <c r="E1466" i="1"/>
  <c r="L1465" i="1"/>
  <c r="J1465" i="1"/>
  <c r="I1465" i="1"/>
  <c r="H1465" i="1"/>
  <c r="G1465" i="1"/>
  <c r="E1465" i="1"/>
  <c r="L1464" i="1"/>
  <c r="J1464" i="1"/>
  <c r="I1464" i="1"/>
  <c r="H1464" i="1"/>
  <c r="G1464" i="1"/>
  <c r="E1464" i="1"/>
  <c r="L1463" i="1"/>
  <c r="J1463" i="1"/>
  <c r="I1463" i="1"/>
  <c r="H1463" i="1"/>
  <c r="G1463" i="1"/>
  <c r="E1463" i="1"/>
  <c r="L1462" i="1"/>
  <c r="J1462" i="1"/>
  <c r="I1462" i="1"/>
  <c r="H1462" i="1"/>
  <c r="G1462" i="1"/>
  <c r="E1462" i="1"/>
  <c r="L1461" i="1"/>
  <c r="J1461" i="1"/>
  <c r="I1461" i="1"/>
  <c r="H1461" i="1"/>
  <c r="G1461" i="1"/>
  <c r="E1461" i="1"/>
  <c r="L1460" i="1"/>
  <c r="J1460" i="1"/>
  <c r="I1460" i="1"/>
  <c r="H1460" i="1"/>
  <c r="G1460" i="1"/>
  <c r="E1460" i="1"/>
  <c r="L1459" i="1"/>
  <c r="J1459" i="1"/>
  <c r="I1459" i="1"/>
  <c r="H1459" i="1"/>
  <c r="G1459" i="1"/>
  <c r="E1459" i="1"/>
  <c r="L1458" i="1"/>
  <c r="J1458" i="1"/>
  <c r="I1458" i="1"/>
  <c r="H1458" i="1"/>
  <c r="G1458" i="1"/>
  <c r="E1458" i="1"/>
  <c r="L1457" i="1"/>
  <c r="J1457" i="1"/>
  <c r="I1457" i="1"/>
  <c r="H1457" i="1"/>
  <c r="G1457" i="1"/>
  <c r="E1457" i="1"/>
  <c r="L1456" i="1"/>
  <c r="J1456" i="1"/>
  <c r="I1456" i="1"/>
  <c r="H1456" i="1"/>
  <c r="G1456" i="1"/>
  <c r="E1456" i="1"/>
  <c r="L1455" i="1"/>
  <c r="J1455" i="1"/>
  <c r="I1455" i="1"/>
  <c r="H1455" i="1"/>
  <c r="G1455" i="1"/>
  <c r="E1455" i="1"/>
  <c r="L1454" i="1"/>
  <c r="J1454" i="1"/>
  <c r="I1454" i="1"/>
  <c r="H1454" i="1"/>
  <c r="G1454" i="1"/>
  <c r="E1454" i="1"/>
  <c r="L1453" i="1"/>
  <c r="J1453" i="1"/>
  <c r="I1453" i="1"/>
  <c r="H1453" i="1"/>
  <c r="G1453" i="1"/>
  <c r="E1453" i="1"/>
  <c r="L1452" i="1"/>
  <c r="J1452" i="1"/>
  <c r="I1452" i="1"/>
  <c r="H1452" i="1"/>
  <c r="G1452" i="1"/>
  <c r="E1452" i="1"/>
  <c r="L1451" i="1"/>
  <c r="J1451" i="1"/>
  <c r="I1451" i="1"/>
  <c r="H1451" i="1"/>
  <c r="G1451" i="1"/>
  <c r="E1451" i="1"/>
  <c r="L1450" i="1"/>
  <c r="J1450" i="1"/>
  <c r="I1450" i="1"/>
  <c r="H1450" i="1"/>
  <c r="G1450" i="1"/>
  <c r="E1450" i="1"/>
  <c r="L1449" i="1"/>
  <c r="J1449" i="1"/>
  <c r="I1449" i="1"/>
  <c r="H1449" i="1"/>
  <c r="G1449" i="1"/>
  <c r="E1449" i="1"/>
  <c r="L1448" i="1"/>
  <c r="J1448" i="1"/>
  <c r="I1448" i="1"/>
  <c r="H1448" i="1"/>
  <c r="G1448" i="1"/>
  <c r="E1448" i="1"/>
  <c r="L1447" i="1"/>
  <c r="J1447" i="1"/>
  <c r="I1447" i="1"/>
  <c r="H1447" i="1"/>
  <c r="G1447" i="1"/>
  <c r="E1447" i="1"/>
  <c r="L1446" i="1"/>
  <c r="J1446" i="1"/>
  <c r="I1446" i="1"/>
  <c r="H1446" i="1"/>
  <c r="G1446" i="1"/>
  <c r="E1446" i="1"/>
  <c r="L1445" i="1"/>
  <c r="J1445" i="1"/>
  <c r="I1445" i="1"/>
  <c r="H1445" i="1"/>
  <c r="G1445" i="1"/>
  <c r="E1445" i="1"/>
  <c r="L1444" i="1"/>
  <c r="J1444" i="1"/>
  <c r="I1444" i="1"/>
  <c r="H1444" i="1"/>
  <c r="G1444" i="1"/>
  <c r="E1444" i="1"/>
  <c r="L1443" i="1"/>
  <c r="J1443" i="1"/>
  <c r="I1443" i="1"/>
  <c r="H1443" i="1"/>
  <c r="G1443" i="1"/>
  <c r="E1443" i="1"/>
  <c r="L1442" i="1"/>
  <c r="J1442" i="1"/>
  <c r="I1442" i="1"/>
  <c r="H1442" i="1"/>
  <c r="G1442" i="1"/>
  <c r="E1442" i="1"/>
  <c r="L1441" i="1"/>
  <c r="J1441" i="1"/>
  <c r="I1441" i="1"/>
  <c r="H1441" i="1"/>
  <c r="G1441" i="1"/>
  <c r="E1441" i="1"/>
  <c r="L1440" i="1"/>
  <c r="J1440" i="1"/>
  <c r="I1440" i="1"/>
  <c r="H1440" i="1"/>
  <c r="G1440" i="1"/>
  <c r="E1440" i="1"/>
  <c r="L1439" i="1"/>
  <c r="J1439" i="1"/>
  <c r="I1439" i="1"/>
  <c r="H1439" i="1"/>
  <c r="G1439" i="1"/>
  <c r="E1439" i="1"/>
  <c r="L1438" i="1"/>
  <c r="J1438" i="1"/>
  <c r="I1438" i="1"/>
  <c r="H1438" i="1"/>
  <c r="G1438" i="1"/>
  <c r="E1438" i="1"/>
  <c r="L1437" i="1"/>
  <c r="J1437" i="1"/>
  <c r="I1437" i="1"/>
  <c r="H1437" i="1"/>
  <c r="G1437" i="1"/>
  <c r="E1437" i="1"/>
  <c r="L1436" i="1"/>
  <c r="J1436" i="1"/>
  <c r="I1436" i="1"/>
  <c r="H1436" i="1"/>
  <c r="G1436" i="1"/>
  <c r="E1436" i="1"/>
  <c r="L1435" i="1"/>
  <c r="J1435" i="1"/>
  <c r="I1435" i="1"/>
  <c r="H1435" i="1"/>
  <c r="G1435" i="1"/>
  <c r="E1435" i="1"/>
  <c r="L1434" i="1"/>
  <c r="J1434" i="1"/>
  <c r="I1434" i="1"/>
  <c r="H1434" i="1"/>
  <c r="G1434" i="1"/>
  <c r="E1434" i="1"/>
  <c r="L1433" i="1"/>
  <c r="J1433" i="1"/>
  <c r="I1433" i="1"/>
  <c r="H1433" i="1"/>
  <c r="G1433" i="1"/>
  <c r="E1433" i="1"/>
  <c r="L1432" i="1"/>
  <c r="J1432" i="1"/>
  <c r="I1432" i="1"/>
  <c r="H1432" i="1"/>
  <c r="G1432" i="1"/>
  <c r="E1432" i="1"/>
  <c r="L1431" i="1"/>
  <c r="J1431" i="1"/>
  <c r="I1431" i="1"/>
  <c r="H1431" i="1"/>
  <c r="G1431" i="1"/>
  <c r="E1431" i="1"/>
  <c r="L1430" i="1"/>
  <c r="J1430" i="1"/>
  <c r="I1430" i="1"/>
  <c r="H1430" i="1"/>
  <c r="G1430" i="1"/>
  <c r="E1430" i="1"/>
  <c r="L1429" i="1"/>
  <c r="J1429" i="1"/>
  <c r="I1429" i="1"/>
  <c r="H1429" i="1"/>
  <c r="G1429" i="1"/>
  <c r="E1429" i="1"/>
  <c r="L1428" i="1"/>
  <c r="J1428" i="1"/>
  <c r="I1428" i="1"/>
  <c r="H1428" i="1"/>
  <c r="G1428" i="1"/>
  <c r="E1428" i="1"/>
  <c r="L1427" i="1"/>
  <c r="J1427" i="1"/>
  <c r="I1427" i="1"/>
  <c r="H1427" i="1"/>
  <c r="G1427" i="1"/>
  <c r="E1427" i="1"/>
  <c r="L1426" i="1"/>
  <c r="J1426" i="1"/>
  <c r="I1426" i="1"/>
  <c r="H1426" i="1"/>
  <c r="G1426" i="1"/>
  <c r="E1426" i="1"/>
  <c r="L1425" i="1"/>
  <c r="J1425" i="1"/>
  <c r="I1425" i="1"/>
  <c r="H1425" i="1"/>
  <c r="G1425" i="1"/>
  <c r="E1425" i="1"/>
  <c r="L1424" i="1"/>
  <c r="J1424" i="1"/>
  <c r="I1424" i="1"/>
  <c r="H1424" i="1"/>
  <c r="G1424" i="1"/>
  <c r="E1424" i="1"/>
  <c r="L1423" i="1"/>
  <c r="J1423" i="1"/>
  <c r="I1423" i="1"/>
  <c r="H1423" i="1"/>
  <c r="G1423" i="1"/>
  <c r="E1423" i="1"/>
  <c r="L1422" i="1"/>
  <c r="J1422" i="1"/>
  <c r="I1422" i="1"/>
  <c r="H1422" i="1"/>
  <c r="G1422" i="1"/>
  <c r="E1422" i="1"/>
  <c r="L1421" i="1"/>
  <c r="J1421" i="1"/>
  <c r="I1421" i="1"/>
  <c r="H1421" i="1"/>
  <c r="G1421" i="1"/>
  <c r="E1421" i="1"/>
  <c r="L1420" i="1"/>
  <c r="J1420" i="1"/>
  <c r="I1420" i="1"/>
  <c r="H1420" i="1"/>
  <c r="G1420" i="1"/>
  <c r="E1420" i="1"/>
  <c r="L1419" i="1"/>
  <c r="J1419" i="1"/>
  <c r="I1419" i="1"/>
  <c r="H1419" i="1"/>
  <c r="G1419" i="1"/>
  <c r="E1419" i="1"/>
  <c r="L1418" i="1"/>
  <c r="J1418" i="1"/>
  <c r="I1418" i="1"/>
  <c r="H1418" i="1"/>
  <c r="G1418" i="1"/>
  <c r="E1418" i="1"/>
  <c r="L1417" i="1"/>
  <c r="J1417" i="1"/>
  <c r="I1417" i="1"/>
  <c r="H1417" i="1"/>
  <c r="G1417" i="1"/>
  <c r="E1417" i="1"/>
  <c r="L1416" i="1"/>
  <c r="J1416" i="1"/>
  <c r="I1416" i="1"/>
  <c r="H1416" i="1"/>
  <c r="G1416" i="1"/>
  <c r="E1416" i="1"/>
  <c r="L1415" i="1"/>
  <c r="J1415" i="1"/>
  <c r="I1415" i="1"/>
  <c r="H1415" i="1"/>
  <c r="G1415" i="1"/>
  <c r="E1415" i="1"/>
  <c r="L1414" i="1"/>
  <c r="J1414" i="1"/>
  <c r="I1414" i="1"/>
  <c r="H1414" i="1"/>
  <c r="G1414" i="1"/>
  <c r="E1414" i="1"/>
  <c r="L1413" i="1"/>
  <c r="J1413" i="1"/>
  <c r="I1413" i="1"/>
  <c r="H1413" i="1"/>
  <c r="G1413" i="1"/>
  <c r="E1413" i="1"/>
  <c r="L1412" i="1"/>
  <c r="J1412" i="1"/>
  <c r="I1412" i="1"/>
  <c r="H1412" i="1"/>
  <c r="G1412" i="1"/>
  <c r="E1412" i="1"/>
  <c r="L1411" i="1"/>
  <c r="J1411" i="1"/>
  <c r="I1411" i="1"/>
  <c r="H1411" i="1"/>
  <c r="G1411" i="1"/>
  <c r="E1411" i="1"/>
  <c r="L1410" i="1"/>
  <c r="J1410" i="1"/>
  <c r="I1410" i="1"/>
  <c r="H1410" i="1"/>
  <c r="G1410" i="1"/>
  <c r="E1410" i="1"/>
  <c r="L1409" i="1"/>
  <c r="J1409" i="1"/>
  <c r="I1409" i="1"/>
  <c r="H1409" i="1"/>
  <c r="G1409" i="1"/>
  <c r="E1409" i="1"/>
  <c r="L1408" i="1"/>
  <c r="J1408" i="1"/>
  <c r="I1408" i="1"/>
  <c r="H1408" i="1"/>
  <c r="G1408" i="1"/>
  <c r="E1408" i="1"/>
  <c r="L1407" i="1"/>
  <c r="J1407" i="1"/>
  <c r="I1407" i="1"/>
  <c r="H1407" i="1"/>
  <c r="G1407" i="1"/>
  <c r="E1407" i="1"/>
  <c r="L1406" i="1"/>
  <c r="J1406" i="1"/>
  <c r="I1406" i="1"/>
  <c r="H1406" i="1"/>
  <c r="G1406" i="1"/>
  <c r="E1406" i="1"/>
  <c r="L1405" i="1"/>
  <c r="J1405" i="1"/>
  <c r="I1405" i="1"/>
  <c r="H1405" i="1"/>
  <c r="G1405" i="1"/>
  <c r="E1405" i="1"/>
  <c r="L1404" i="1"/>
  <c r="J1404" i="1"/>
  <c r="I1404" i="1"/>
  <c r="H1404" i="1"/>
  <c r="G1404" i="1"/>
  <c r="E1404" i="1"/>
  <c r="L1403" i="1"/>
  <c r="J1403" i="1"/>
  <c r="I1403" i="1"/>
  <c r="H1403" i="1"/>
  <c r="G1403" i="1"/>
  <c r="E1403" i="1"/>
  <c r="L1402" i="1"/>
  <c r="J1402" i="1"/>
  <c r="I1402" i="1"/>
  <c r="H1402" i="1"/>
  <c r="G1402" i="1"/>
  <c r="E1402" i="1"/>
  <c r="L1401" i="1"/>
  <c r="J1401" i="1"/>
  <c r="I1401" i="1"/>
  <c r="H1401" i="1"/>
  <c r="G1401" i="1"/>
  <c r="E1401" i="1"/>
  <c r="L1400" i="1"/>
  <c r="J1400" i="1"/>
  <c r="I1400" i="1"/>
  <c r="H1400" i="1"/>
  <c r="G1400" i="1"/>
  <c r="E1400" i="1"/>
  <c r="L1399" i="1"/>
  <c r="J1399" i="1"/>
  <c r="I1399" i="1"/>
  <c r="H1399" i="1"/>
  <c r="G1399" i="1"/>
  <c r="E1399" i="1"/>
  <c r="L1398" i="1"/>
  <c r="J1398" i="1"/>
  <c r="I1398" i="1"/>
  <c r="H1398" i="1"/>
  <c r="G1398" i="1"/>
  <c r="E1398" i="1"/>
  <c r="L1397" i="1"/>
  <c r="J1397" i="1"/>
  <c r="I1397" i="1"/>
  <c r="H1397" i="1"/>
  <c r="G1397" i="1"/>
  <c r="E1397" i="1"/>
  <c r="L1396" i="1"/>
  <c r="J1396" i="1"/>
  <c r="I1396" i="1"/>
  <c r="H1396" i="1"/>
  <c r="G1396" i="1"/>
  <c r="E1396" i="1"/>
  <c r="L1395" i="1"/>
  <c r="J1395" i="1"/>
  <c r="I1395" i="1"/>
  <c r="H1395" i="1"/>
  <c r="G1395" i="1"/>
  <c r="E1395" i="1"/>
  <c r="L1394" i="1"/>
  <c r="J1394" i="1"/>
  <c r="I1394" i="1"/>
  <c r="H1394" i="1"/>
  <c r="G1394" i="1"/>
  <c r="E1394" i="1"/>
  <c r="L1393" i="1"/>
  <c r="J1393" i="1"/>
  <c r="I1393" i="1"/>
  <c r="H1393" i="1"/>
  <c r="G1393" i="1"/>
  <c r="E1393" i="1"/>
  <c r="L1392" i="1"/>
  <c r="J1392" i="1"/>
  <c r="I1392" i="1"/>
  <c r="H1392" i="1"/>
  <c r="G1392" i="1"/>
  <c r="E1392" i="1"/>
  <c r="L1391" i="1"/>
  <c r="J1391" i="1"/>
  <c r="I1391" i="1"/>
  <c r="H1391" i="1"/>
  <c r="G1391" i="1"/>
  <c r="E1391" i="1"/>
  <c r="L1390" i="1"/>
  <c r="J1390" i="1"/>
  <c r="I1390" i="1"/>
  <c r="H1390" i="1"/>
  <c r="G1390" i="1"/>
  <c r="E1390" i="1"/>
  <c r="L1389" i="1"/>
  <c r="J1389" i="1"/>
  <c r="I1389" i="1"/>
  <c r="H1389" i="1"/>
  <c r="G1389" i="1"/>
  <c r="E1389" i="1"/>
  <c r="L1388" i="1"/>
  <c r="J1388" i="1"/>
  <c r="I1388" i="1"/>
  <c r="H1388" i="1"/>
  <c r="G1388" i="1"/>
  <c r="E1388" i="1"/>
  <c r="L1387" i="1"/>
  <c r="J1387" i="1"/>
  <c r="I1387" i="1"/>
  <c r="H1387" i="1"/>
  <c r="G1387" i="1"/>
  <c r="E1387" i="1"/>
  <c r="L1386" i="1"/>
  <c r="J1386" i="1"/>
  <c r="I1386" i="1"/>
  <c r="H1386" i="1"/>
  <c r="G1386" i="1"/>
  <c r="E1386" i="1"/>
  <c r="L1385" i="1"/>
  <c r="J1385" i="1"/>
  <c r="I1385" i="1"/>
  <c r="H1385" i="1"/>
  <c r="G1385" i="1"/>
  <c r="E1385" i="1"/>
  <c r="L1384" i="1"/>
  <c r="J1384" i="1"/>
  <c r="I1384" i="1"/>
  <c r="H1384" i="1"/>
  <c r="G1384" i="1"/>
  <c r="E1384" i="1"/>
  <c r="L1383" i="1"/>
  <c r="J1383" i="1"/>
  <c r="I1383" i="1"/>
  <c r="H1383" i="1"/>
  <c r="G1383" i="1"/>
  <c r="E1383" i="1"/>
  <c r="L1382" i="1"/>
  <c r="J1382" i="1"/>
  <c r="I1382" i="1"/>
  <c r="H1382" i="1"/>
  <c r="G1382" i="1"/>
  <c r="E1382" i="1"/>
  <c r="L1381" i="1"/>
  <c r="J1381" i="1"/>
  <c r="I1381" i="1"/>
  <c r="H1381" i="1"/>
  <c r="G1381" i="1"/>
  <c r="E1381" i="1"/>
  <c r="L1380" i="1"/>
  <c r="J1380" i="1"/>
  <c r="I1380" i="1"/>
  <c r="H1380" i="1"/>
  <c r="G1380" i="1"/>
  <c r="E1380" i="1"/>
  <c r="L1379" i="1"/>
  <c r="J1379" i="1"/>
  <c r="I1379" i="1"/>
  <c r="H1379" i="1"/>
  <c r="G1379" i="1"/>
  <c r="E1379" i="1"/>
  <c r="L1378" i="1"/>
  <c r="J1378" i="1"/>
  <c r="I1378" i="1"/>
  <c r="H1378" i="1"/>
  <c r="G1378" i="1"/>
  <c r="E1378" i="1"/>
  <c r="L1377" i="1"/>
  <c r="J1377" i="1"/>
  <c r="I1377" i="1"/>
  <c r="H1377" i="1"/>
  <c r="G1377" i="1"/>
  <c r="E1377" i="1"/>
  <c r="L1376" i="1"/>
  <c r="J1376" i="1"/>
  <c r="I1376" i="1"/>
  <c r="H1376" i="1"/>
  <c r="G1376" i="1"/>
  <c r="E1376" i="1"/>
  <c r="L1375" i="1"/>
  <c r="J1375" i="1"/>
  <c r="I1375" i="1"/>
  <c r="H1375" i="1"/>
  <c r="G1375" i="1"/>
  <c r="E1375" i="1"/>
  <c r="L1374" i="1"/>
  <c r="J1374" i="1"/>
  <c r="I1374" i="1"/>
  <c r="H1374" i="1"/>
  <c r="G1374" i="1"/>
  <c r="E1374" i="1"/>
  <c r="L1373" i="1"/>
  <c r="J1373" i="1"/>
  <c r="I1373" i="1"/>
  <c r="H1373" i="1"/>
  <c r="G1373" i="1"/>
  <c r="E1373" i="1"/>
  <c r="L1372" i="1"/>
  <c r="J1372" i="1"/>
  <c r="I1372" i="1"/>
  <c r="H1372" i="1"/>
  <c r="G1372" i="1"/>
  <c r="E1372" i="1"/>
  <c r="L1371" i="1"/>
  <c r="J1371" i="1"/>
  <c r="I1371" i="1"/>
  <c r="H1371" i="1"/>
  <c r="G1371" i="1"/>
  <c r="E1371" i="1"/>
  <c r="L1370" i="1"/>
  <c r="J1370" i="1"/>
  <c r="I1370" i="1"/>
  <c r="H1370" i="1"/>
  <c r="G1370" i="1"/>
  <c r="E1370" i="1"/>
  <c r="L1369" i="1"/>
  <c r="J1369" i="1"/>
  <c r="I1369" i="1"/>
  <c r="H1369" i="1"/>
  <c r="G1369" i="1"/>
  <c r="E1369" i="1"/>
  <c r="L1368" i="1"/>
  <c r="J1368" i="1"/>
  <c r="I1368" i="1"/>
  <c r="H1368" i="1"/>
  <c r="G1368" i="1"/>
  <c r="E1368" i="1"/>
  <c r="L1367" i="1"/>
  <c r="J1367" i="1"/>
  <c r="I1367" i="1"/>
  <c r="H1367" i="1"/>
  <c r="G1367" i="1"/>
  <c r="E1367" i="1"/>
  <c r="L1366" i="1"/>
  <c r="J1366" i="1"/>
  <c r="I1366" i="1"/>
  <c r="H1366" i="1"/>
  <c r="G1366" i="1"/>
  <c r="E1366" i="1"/>
  <c r="L1365" i="1"/>
  <c r="J1365" i="1"/>
  <c r="I1365" i="1"/>
  <c r="H1365" i="1"/>
  <c r="G1365" i="1"/>
  <c r="E1365" i="1"/>
  <c r="L1364" i="1"/>
  <c r="J1364" i="1"/>
  <c r="I1364" i="1"/>
  <c r="H1364" i="1"/>
  <c r="G1364" i="1"/>
  <c r="E1364" i="1"/>
  <c r="L1363" i="1"/>
  <c r="J1363" i="1"/>
  <c r="I1363" i="1"/>
  <c r="H1363" i="1"/>
  <c r="G1363" i="1"/>
  <c r="E1363" i="1"/>
  <c r="L1362" i="1"/>
  <c r="J1362" i="1"/>
  <c r="I1362" i="1"/>
  <c r="H1362" i="1"/>
  <c r="G1362" i="1"/>
  <c r="E1362" i="1"/>
  <c r="L1361" i="1"/>
  <c r="J1361" i="1"/>
  <c r="I1361" i="1"/>
  <c r="H1361" i="1"/>
  <c r="G1361" i="1"/>
  <c r="E1361" i="1"/>
  <c r="L1360" i="1"/>
  <c r="J1360" i="1"/>
  <c r="I1360" i="1"/>
  <c r="H1360" i="1"/>
  <c r="G1360" i="1"/>
  <c r="E1360" i="1"/>
  <c r="L1359" i="1"/>
  <c r="J1359" i="1"/>
  <c r="I1359" i="1"/>
  <c r="H1359" i="1"/>
  <c r="G1359" i="1"/>
  <c r="E1359" i="1"/>
  <c r="L1358" i="1"/>
  <c r="J1358" i="1"/>
  <c r="I1358" i="1"/>
  <c r="H1358" i="1"/>
  <c r="G1358" i="1"/>
  <c r="E1358" i="1"/>
  <c r="L1357" i="1"/>
  <c r="J1357" i="1"/>
  <c r="I1357" i="1"/>
  <c r="H1357" i="1"/>
  <c r="G1357" i="1"/>
  <c r="E1357" i="1"/>
  <c r="L1356" i="1"/>
  <c r="J1356" i="1"/>
  <c r="I1356" i="1"/>
  <c r="H1356" i="1"/>
  <c r="G1356" i="1"/>
  <c r="E1356" i="1"/>
  <c r="L1355" i="1"/>
  <c r="J1355" i="1"/>
  <c r="I1355" i="1"/>
  <c r="H1355" i="1"/>
  <c r="G1355" i="1"/>
  <c r="E1355" i="1"/>
  <c r="L1354" i="1"/>
  <c r="J1354" i="1"/>
  <c r="I1354" i="1"/>
  <c r="H1354" i="1"/>
  <c r="G1354" i="1"/>
  <c r="E1354" i="1"/>
  <c r="L1353" i="1"/>
  <c r="J1353" i="1"/>
  <c r="I1353" i="1"/>
  <c r="H1353" i="1"/>
  <c r="G1353" i="1"/>
  <c r="E1353" i="1"/>
  <c r="L1352" i="1"/>
  <c r="J1352" i="1"/>
  <c r="I1352" i="1"/>
  <c r="H1352" i="1"/>
  <c r="G1352" i="1"/>
  <c r="E1352" i="1"/>
  <c r="L1351" i="1"/>
  <c r="J1351" i="1"/>
  <c r="I1351" i="1"/>
  <c r="H1351" i="1"/>
  <c r="G1351" i="1"/>
  <c r="E1351" i="1"/>
  <c r="L1350" i="1"/>
  <c r="J1350" i="1"/>
  <c r="I1350" i="1"/>
  <c r="H1350" i="1"/>
  <c r="G1350" i="1"/>
  <c r="E1350" i="1"/>
  <c r="L1349" i="1"/>
  <c r="J1349" i="1"/>
  <c r="I1349" i="1"/>
  <c r="H1349" i="1"/>
  <c r="G1349" i="1"/>
  <c r="E1349" i="1"/>
  <c r="L1348" i="1"/>
  <c r="J1348" i="1"/>
  <c r="I1348" i="1"/>
  <c r="H1348" i="1"/>
  <c r="G1348" i="1"/>
  <c r="E1348" i="1"/>
  <c r="L1347" i="1"/>
  <c r="J1347" i="1"/>
  <c r="I1347" i="1"/>
  <c r="H1347" i="1"/>
  <c r="G1347" i="1"/>
  <c r="E1347" i="1"/>
  <c r="L1346" i="1"/>
  <c r="J1346" i="1"/>
  <c r="I1346" i="1"/>
  <c r="H1346" i="1"/>
  <c r="G1346" i="1"/>
  <c r="E1346" i="1"/>
  <c r="L1345" i="1"/>
  <c r="J1345" i="1"/>
  <c r="I1345" i="1"/>
  <c r="H1345" i="1"/>
  <c r="G1345" i="1"/>
  <c r="E1345" i="1"/>
  <c r="L1344" i="1"/>
  <c r="J1344" i="1"/>
  <c r="I1344" i="1"/>
  <c r="H1344" i="1"/>
  <c r="G1344" i="1"/>
  <c r="E1344" i="1"/>
  <c r="L1343" i="1"/>
  <c r="J1343" i="1"/>
  <c r="I1343" i="1"/>
  <c r="H1343" i="1"/>
  <c r="G1343" i="1"/>
  <c r="E1343" i="1"/>
  <c r="L1342" i="1"/>
  <c r="J1342" i="1"/>
  <c r="I1342" i="1"/>
  <c r="H1342" i="1"/>
  <c r="G1342" i="1"/>
  <c r="E1342" i="1"/>
  <c r="L1341" i="1"/>
  <c r="J1341" i="1"/>
  <c r="I1341" i="1"/>
  <c r="H1341" i="1"/>
  <c r="G1341" i="1"/>
  <c r="E1341" i="1"/>
  <c r="L1340" i="1"/>
  <c r="J1340" i="1"/>
  <c r="I1340" i="1"/>
  <c r="H1340" i="1"/>
  <c r="G1340" i="1"/>
  <c r="E1340" i="1"/>
  <c r="L1339" i="1"/>
  <c r="J1339" i="1"/>
  <c r="I1339" i="1"/>
  <c r="H1339" i="1"/>
  <c r="G1339" i="1"/>
  <c r="E1339" i="1"/>
  <c r="L1338" i="1"/>
  <c r="J1338" i="1"/>
  <c r="I1338" i="1"/>
  <c r="H1338" i="1"/>
  <c r="G1338" i="1"/>
  <c r="E1338" i="1"/>
  <c r="L1337" i="1"/>
  <c r="J1337" i="1"/>
  <c r="I1337" i="1"/>
  <c r="H1337" i="1"/>
  <c r="G1337" i="1"/>
  <c r="E1337" i="1"/>
  <c r="L1336" i="1"/>
  <c r="J1336" i="1"/>
  <c r="I1336" i="1"/>
  <c r="H1336" i="1"/>
  <c r="G1336" i="1"/>
  <c r="E1336" i="1"/>
  <c r="L1335" i="1"/>
  <c r="J1335" i="1"/>
  <c r="I1335" i="1"/>
  <c r="H1335" i="1"/>
  <c r="G1335" i="1"/>
  <c r="E1335" i="1"/>
  <c r="L1334" i="1"/>
  <c r="J1334" i="1"/>
  <c r="I1334" i="1"/>
  <c r="H1334" i="1"/>
  <c r="G1334" i="1"/>
  <c r="E1334" i="1"/>
  <c r="L1333" i="1"/>
  <c r="J1333" i="1"/>
  <c r="I1333" i="1"/>
  <c r="H1333" i="1"/>
  <c r="G1333" i="1"/>
  <c r="E1333" i="1"/>
  <c r="L1332" i="1"/>
  <c r="J1332" i="1"/>
  <c r="I1332" i="1"/>
  <c r="H1332" i="1"/>
  <c r="G1332" i="1"/>
  <c r="E1332" i="1"/>
  <c r="L1331" i="1"/>
  <c r="J1331" i="1"/>
  <c r="I1331" i="1"/>
  <c r="H1331" i="1"/>
  <c r="G1331" i="1"/>
  <c r="E1331" i="1"/>
  <c r="L1330" i="1"/>
  <c r="J1330" i="1"/>
  <c r="I1330" i="1"/>
  <c r="H1330" i="1"/>
  <c r="G1330" i="1"/>
  <c r="E1330" i="1"/>
  <c r="L1329" i="1"/>
  <c r="J1329" i="1"/>
  <c r="I1329" i="1"/>
  <c r="H1329" i="1"/>
  <c r="G1329" i="1"/>
  <c r="E1329" i="1"/>
  <c r="L1328" i="1"/>
  <c r="J1328" i="1"/>
  <c r="I1328" i="1"/>
  <c r="H1328" i="1"/>
  <c r="G1328" i="1"/>
  <c r="E1328" i="1"/>
  <c r="L1327" i="1"/>
  <c r="J1327" i="1"/>
  <c r="I1327" i="1"/>
  <c r="H1327" i="1"/>
  <c r="G1327" i="1"/>
  <c r="E1327" i="1"/>
  <c r="L1326" i="1"/>
  <c r="J1326" i="1"/>
  <c r="I1326" i="1"/>
  <c r="H1326" i="1"/>
  <c r="G1326" i="1"/>
  <c r="E1326" i="1"/>
  <c r="L1325" i="1"/>
  <c r="J1325" i="1"/>
  <c r="I1325" i="1"/>
  <c r="H1325" i="1"/>
  <c r="G1325" i="1"/>
  <c r="E1325" i="1"/>
  <c r="L1324" i="1"/>
  <c r="J1324" i="1"/>
  <c r="I1324" i="1"/>
  <c r="H1324" i="1"/>
  <c r="G1324" i="1"/>
  <c r="E1324" i="1"/>
  <c r="L1323" i="1"/>
  <c r="J1323" i="1"/>
  <c r="I1323" i="1"/>
  <c r="H1323" i="1"/>
  <c r="G1323" i="1"/>
  <c r="E1323" i="1"/>
  <c r="L1322" i="1"/>
  <c r="J1322" i="1"/>
  <c r="I1322" i="1"/>
  <c r="H1322" i="1"/>
  <c r="G1322" i="1"/>
  <c r="E1322" i="1"/>
  <c r="L1321" i="1"/>
  <c r="J1321" i="1"/>
  <c r="I1321" i="1"/>
  <c r="H1321" i="1"/>
  <c r="G1321" i="1"/>
  <c r="E1321" i="1"/>
  <c r="L1320" i="1"/>
  <c r="J1320" i="1"/>
  <c r="I1320" i="1"/>
  <c r="H1320" i="1"/>
  <c r="G1320" i="1"/>
  <c r="E1320" i="1"/>
  <c r="L1319" i="1"/>
  <c r="J1319" i="1"/>
  <c r="I1319" i="1"/>
  <c r="H1319" i="1"/>
  <c r="G1319" i="1"/>
  <c r="E1319" i="1"/>
  <c r="L1318" i="1"/>
  <c r="J1318" i="1"/>
  <c r="I1318" i="1"/>
  <c r="H1318" i="1"/>
  <c r="G1318" i="1"/>
  <c r="E1318" i="1"/>
  <c r="L1317" i="1"/>
  <c r="J1317" i="1"/>
  <c r="I1317" i="1"/>
  <c r="H1317" i="1"/>
  <c r="G1317" i="1"/>
  <c r="E1317" i="1"/>
  <c r="L1316" i="1"/>
  <c r="J1316" i="1"/>
  <c r="I1316" i="1"/>
  <c r="H1316" i="1"/>
  <c r="G1316" i="1"/>
  <c r="E1316" i="1"/>
  <c r="L1315" i="1"/>
  <c r="J1315" i="1"/>
  <c r="I1315" i="1"/>
  <c r="H1315" i="1"/>
  <c r="G1315" i="1"/>
  <c r="E1315" i="1"/>
  <c r="L1314" i="1"/>
  <c r="J1314" i="1"/>
  <c r="I1314" i="1"/>
  <c r="H1314" i="1"/>
  <c r="G1314" i="1"/>
  <c r="E1314" i="1"/>
  <c r="L1313" i="1"/>
  <c r="J1313" i="1"/>
  <c r="I1313" i="1"/>
  <c r="H1313" i="1"/>
  <c r="G1313" i="1"/>
  <c r="E1313" i="1"/>
  <c r="L1312" i="1"/>
  <c r="J1312" i="1"/>
  <c r="I1312" i="1"/>
  <c r="H1312" i="1"/>
  <c r="G1312" i="1"/>
  <c r="E1312" i="1"/>
  <c r="L1311" i="1"/>
  <c r="J1311" i="1"/>
  <c r="I1311" i="1"/>
  <c r="H1311" i="1"/>
  <c r="G1311" i="1"/>
  <c r="E1311" i="1"/>
  <c r="L1310" i="1"/>
  <c r="J1310" i="1"/>
  <c r="I1310" i="1"/>
  <c r="H1310" i="1"/>
  <c r="G1310" i="1"/>
  <c r="E1310" i="1"/>
  <c r="L1309" i="1"/>
  <c r="J1309" i="1"/>
  <c r="I1309" i="1"/>
  <c r="H1309" i="1"/>
  <c r="G1309" i="1"/>
  <c r="E1309" i="1"/>
  <c r="L1308" i="1"/>
  <c r="J1308" i="1"/>
  <c r="I1308" i="1"/>
  <c r="H1308" i="1"/>
  <c r="G1308" i="1"/>
  <c r="E1308" i="1"/>
  <c r="L1307" i="1"/>
  <c r="J1307" i="1"/>
  <c r="I1307" i="1"/>
  <c r="H1307" i="1"/>
  <c r="G1307" i="1"/>
  <c r="E1307" i="1"/>
  <c r="L1306" i="1"/>
  <c r="J1306" i="1"/>
  <c r="I1306" i="1"/>
  <c r="H1306" i="1"/>
  <c r="G1306" i="1"/>
  <c r="E1306" i="1"/>
  <c r="L1305" i="1"/>
  <c r="J1305" i="1"/>
  <c r="I1305" i="1"/>
  <c r="H1305" i="1"/>
  <c r="G1305" i="1"/>
  <c r="E1305" i="1"/>
  <c r="L1304" i="1"/>
  <c r="J1304" i="1"/>
  <c r="I1304" i="1"/>
  <c r="H1304" i="1"/>
  <c r="G1304" i="1"/>
  <c r="E1304" i="1"/>
  <c r="L1303" i="1"/>
  <c r="J1303" i="1"/>
  <c r="I1303" i="1"/>
  <c r="H1303" i="1"/>
  <c r="G1303" i="1"/>
  <c r="E1303" i="1"/>
  <c r="L1302" i="1"/>
  <c r="J1302" i="1"/>
  <c r="I1302" i="1"/>
  <c r="H1302" i="1"/>
  <c r="G1302" i="1"/>
  <c r="E1302" i="1"/>
  <c r="L1301" i="1"/>
  <c r="J1301" i="1"/>
  <c r="I1301" i="1"/>
  <c r="H1301" i="1"/>
  <c r="G1301" i="1"/>
  <c r="E1301" i="1"/>
  <c r="L1300" i="1"/>
  <c r="J1300" i="1"/>
  <c r="I1300" i="1"/>
  <c r="H1300" i="1"/>
  <c r="G1300" i="1"/>
  <c r="E1300" i="1"/>
  <c r="L1299" i="1"/>
  <c r="J1299" i="1"/>
  <c r="I1299" i="1"/>
  <c r="H1299" i="1"/>
  <c r="G1299" i="1"/>
  <c r="E1299" i="1"/>
  <c r="L1298" i="1"/>
  <c r="J1298" i="1"/>
  <c r="I1298" i="1"/>
  <c r="H1298" i="1"/>
  <c r="G1298" i="1"/>
  <c r="E1298" i="1"/>
  <c r="L1297" i="1"/>
  <c r="J1297" i="1"/>
  <c r="I1297" i="1"/>
  <c r="H1297" i="1"/>
  <c r="G1297" i="1"/>
  <c r="E1297" i="1"/>
  <c r="L1296" i="1"/>
  <c r="J1296" i="1"/>
  <c r="I1296" i="1"/>
  <c r="H1296" i="1"/>
  <c r="G1296" i="1"/>
  <c r="E1296" i="1"/>
  <c r="L1295" i="1"/>
  <c r="J1295" i="1"/>
  <c r="I1295" i="1"/>
  <c r="H1295" i="1"/>
  <c r="G1295" i="1"/>
  <c r="E1295" i="1"/>
  <c r="L1294" i="1"/>
  <c r="J1294" i="1"/>
  <c r="I1294" i="1"/>
  <c r="H1294" i="1"/>
  <c r="G1294" i="1"/>
  <c r="E1294" i="1"/>
  <c r="L1293" i="1"/>
  <c r="J1293" i="1"/>
  <c r="I1293" i="1"/>
  <c r="H1293" i="1"/>
  <c r="G1293" i="1"/>
  <c r="E1293" i="1"/>
  <c r="L1292" i="1"/>
  <c r="J1292" i="1"/>
  <c r="I1292" i="1"/>
  <c r="H1292" i="1"/>
  <c r="G1292" i="1"/>
  <c r="E1292" i="1"/>
  <c r="L1291" i="1"/>
  <c r="J1291" i="1"/>
  <c r="I1291" i="1"/>
  <c r="H1291" i="1"/>
  <c r="G1291" i="1"/>
  <c r="E1291" i="1"/>
  <c r="L1290" i="1"/>
  <c r="J1290" i="1"/>
  <c r="I1290" i="1"/>
  <c r="H1290" i="1"/>
  <c r="G1290" i="1"/>
  <c r="E1290" i="1"/>
  <c r="L1289" i="1"/>
  <c r="J1289" i="1"/>
  <c r="I1289" i="1"/>
  <c r="H1289" i="1"/>
  <c r="G1289" i="1"/>
  <c r="E1289" i="1"/>
  <c r="L1288" i="1"/>
  <c r="J1288" i="1"/>
  <c r="I1288" i="1"/>
  <c r="H1288" i="1"/>
  <c r="G1288" i="1"/>
  <c r="E1288" i="1"/>
  <c r="L1287" i="1"/>
  <c r="J1287" i="1"/>
  <c r="I1287" i="1"/>
  <c r="H1287" i="1"/>
  <c r="G1287" i="1"/>
  <c r="E1287" i="1"/>
  <c r="L1286" i="1"/>
  <c r="J1286" i="1"/>
  <c r="I1286" i="1"/>
  <c r="H1286" i="1"/>
  <c r="G1286" i="1"/>
  <c r="E1286" i="1"/>
  <c r="L1285" i="1"/>
  <c r="J1285" i="1"/>
  <c r="I1285" i="1"/>
  <c r="H1285" i="1"/>
  <c r="G1285" i="1"/>
  <c r="E1285" i="1"/>
  <c r="L1284" i="1"/>
  <c r="J1284" i="1"/>
  <c r="I1284" i="1"/>
  <c r="H1284" i="1"/>
  <c r="G1284" i="1"/>
  <c r="E1284" i="1"/>
  <c r="L1283" i="1"/>
  <c r="J1283" i="1"/>
  <c r="I1283" i="1"/>
  <c r="H1283" i="1"/>
  <c r="G1283" i="1"/>
  <c r="E1283" i="1"/>
  <c r="L1282" i="1"/>
  <c r="J1282" i="1"/>
  <c r="I1282" i="1"/>
  <c r="H1282" i="1"/>
  <c r="G1282" i="1"/>
  <c r="E1282" i="1"/>
  <c r="L1281" i="1"/>
  <c r="J1281" i="1"/>
  <c r="I1281" i="1"/>
  <c r="H1281" i="1"/>
  <c r="G1281" i="1"/>
  <c r="E1281" i="1"/>
  <c r="L1280" i="1"/>
  <c r="J1280" i="1"/>
  <c r="I1280" i="1"/>
  <c r="H1280" i="1"/>
  <c r="G1280" i="1"/>
  <c r="E1280" i="1"/>
  <c r="L1279" i="1"/>
  <c r="J1279" i="1"/>
  <c r="I1279" i="1"/>
  <c r="H1279" i="1"/>
  <c r="G1279" i="1"/>
  <c r="E1279" i="1"/>
  <c r="L1278" i="1"/>
  <c r="J1278" i="1"/>
  <c r="I1278" i="1"/>
  <c r="H1278" i="1"/>
  <c r="G1278" i="1"/>
  <c r="E1278" i="1"/>
  <c r="L1277" i="1"/>
  <c r="J1277" i="1"/>
  <c r="I1277" i="1"/>
  <c r="H1277" i="1"/>
  <c r="G1277" i="1"/>
  <c r="E1277" i="1"/>
  <c r="L1276" i="1"/>
  <c r="J1276" i="1"/>
  <c r="I1276" i="1"/>
  <c r="H1276" i="1"/>
  <c r="G1276" i="1"/>
  <c r="E1276" i="1"/>
  <c r="L1275" i="1"/>
  <c r="J1275" i="1"/>
  <c r="I1275" i="1"/>
  <c r="H1275" i="1"/>
  <c r="G1275" i="1"/>
  <c r="E1275" i="1"/>
  <c r="L1274" i="1"/>
  <c r="J1274" i="1"/>
  <c r="I1274" i="1"/>
  <c r="H1274" i="1"/>
  <c r="G1274" i="1"/>
  <c r="E1274" i="1"/>
  <c r="L1273" i="1"/>
  <c r="J1273" i="1"/>
  <c r="I1273" i="1"/>
  <c r="H1273" i="1"/>
  <c r="G1273" i="1"/>
  <c r="E1273" i="1"/>
  <c r="L1272" i="1"/>
  <c r="J1272" i="1"/>
  <c r="I1272" i="1"/>
  <c r="H1272" i="1"/>
  <c r="G1272" i="1"/>
  <c r="E1272" i="1"/>
  <c r="L1271" i="1"/>
  <c r="J1271" i="1"/>
  <c r="I1271" i="1"/>
  <c r="H1271" i="1"/>
  <c r="G1271" i="1"/>
  <c r="E1271" i="1"/>
  <c r="L1270" i="1"/>
  <c r="J1270" i="1"/>
  <c r="I1270" i="1"/>
  <c r="H1270" i="1"/>
  <c r="G1270" i="1"/>
  <c r="E1270" i="1"/>
  <c r="L1269" i="1"/>
  <c r="J1269" i="1"/>
  <c r="I1269" i="1"/>
  <c r="H1269" i="1"/>
  <c r="G1269" i="1"/>
  <c r="E1269" i="1"/>
  <c r="L1268" i="1"/>
  <c r="J1268" i="1"/>
  <c r="I1268" i="1"/>
  <c r="H1268" i="1"/>
  <c r="G1268" i="1"/>
  <c r="E1268" i="1"/>
  <c r="L1267" i="1"/>
  <c r="J1267" i="1"/>
  <c r="I1267" i="1"/>
  <c r="H1267" i="1"/>
  <c r="G1267" i="1"/>
  <c r="E1267" i="1"/>
  <c r="L1266" i="1"/>
  <c r="J1266" i="1"/>
  <c r="I1266" i="1"/>
  <c r="H1266" i="1"/>
  <c r="G1266" i="1"/>
  <c r="E1266" i="1"/>
  <c r="L1265" i="1"/>
  <c r="J1265" i="1"/>
  <c r="I1265" i="1"/>
  <c r="H1265" i="1"/>
  <c r="G1265" i="1"/>
  <c r="E1265" i="1"/>
  <c r="L1264" i="1"/>
  <c r="J1264" i="1"/>
  <c r="I1264" i="1"/>
  <c r="H1264" i="1"/>
  <c r="G1264" i="1"/>
  <c r="E1264" i="1"/>
  <c r="L1263" i="1"/>
  <c r="J1263" i="1"/>
  <c r="I1263" i="1"/>
  <c r="H1263" i="1"/>
  <c r="G1263" i="1"/>
  <c r="E1263" i="1"/>
  <c r="L1262" i="1"/>
  <c r="J1262" i="1"/>
  <c r="I1262" i="1"/>
  <c r="H1262" i="1"/>
  <c r="G1262" i="1"/>
  <c r="E1262" i="1"/>
  <c r="L1261" i="1"/>
  <c r="J1261" i="1"/>
  <c r="I1261" i="1"/>
  <c r="H1261" i="1"/>
  <c r="G1261" i="1"/>
  <c r="E1261" i="1"/>
  <c r="L1260" i="1"/>
  <c r="J1260" i="1"/>
  <c r="I1260" i="1"/>
  <c r="H1260" i="1"/>
  <c r="G1260" i="1"/>
  <c r="E1260" i="1"/>
  <c r="L1259" i="1"/>
  <c r="J1259" i="1"/>
  <c r="I1259" i="1"/>
  <c r="H1259" i="1"/>
  <c r="G1259" i="1"/>
  <c r="E1259" i="1"/>
  <c r="L1258" i="1"/>
  <c r="J1258" i="1"/>
  <c r="I1258" i="1"/>
  <c r="H1258" i="1"/>
  <c r="G1258" i="1"/>
  <c r="E1258" i="1"/>
  <c r="L1257" i="1"/>
  <c r="J1257" i="1"/>
  <c r="I1257" i="1"/>
  <c r="H1257" i="1"/>
  <c r="G1257" i="1"/>
  <c r="E1257" i="1"/>
  <c r="L1256" i="1"/>
  <c r="J1256" i="1"/>
  <c r="I1256" i="1"/>
  <c r="H1256" i="1"/>
  <c r="G1256" i="1"/>
  <c r="E1256" i="1"/>
  <c r="L1255" i="1"/>
  <c r="J1255" i="1"/>
  <c r="I1255" i="1"/>
  <c r="H1255" i="1"/>
  <c r="G1255" i="1"/>
  <c r="E1255" i="1"/>
  <c r="L1254" i="1"/>
  <c r="J1254" i="1"/>
  <c r="I1254" i="1"/>
  <c r="H1254" i="1"/>
  <c r="G1254" i="1"/>
  <c r="E1254" i="1"/>
  <c r="L1253" i="1"/>
  <c r="J1253" i="1"/>
  <c r="I1253" i="1"/>
  <c r="H1253" i="1"/>
  <c r="G1253" i="1"/>
  <c r="E1253" i="1"/>
  <c r="L1252" i="1"/>
  <c r="J1252" i="1"/>
  <c r="I1252" i="1"/>
  <c r="H1252" i="1"/>
  <c r="G1252" i="1"/>
  <c r="E1252" i="1"/>
  <c r="L1251" i="1"/>
  <c r="J1251" i="1"/>
  <c r="I1251" i="1"/>
  <c r="H1251" i="1"/>
  <c r="G1251" i="1"/>
  <c r="E1251" i="1"/>
  <c r="L1250" i="1"/>
  <c r="J1250" i="1"/>
  <c r="I1250" i="1"/>
  <c r="H1250" i="1"/>
  <c r="G1250" i="1"/>
  <c r="E1250" i="1"/>
  <c r="L1249" i="1"/>
  <c r="J1249" i="1"/>
  <c r="I1249" i="1"/>
  <c r="H1249" i="1"/>
  <c r="G1249" i="1"/>
  <c r="E1249" i="1"/>
  <c r="L1248" i="1"/>
  <c r="J1248" i="1"/>
  <c r="I1248" i="1"/>
  <c r="H1248" i="1"/>
  <c r="G1248" i="1"/>
  <c r="E1248" i="1"/>
  <c r="L1247" i="1"/>
  <c r="J1247" i="1"/>
  <c r="I1247" i="1"/>
  <c r="H1247" i="1"/>
  <c r="G1247" i="1"/>
  <c r="E1247" i="1"/>
  <c r="L1246" i="1"/>
  <c r="J1246" i="1"/>
  <c r="I1246" i="1"/>
  <c r="H1246" i="1"/>
  <c r="G1246" i="1"/>
  <c r="E1246" i="1"/>
  <c r="L1245" i="1"/>
  <c r="J1245" i="1"/>
  <c r="I1245" i="1"/>
  <c r="H1245" i="1"/>
  <c r="G1245" i="1"/>
  <c r="E1245" i="1"/>
  <c r="L1244" i="1"/>
  <c r="J1244" i="1"/>
  <c r="I1244" i="1"/>
  <c r="H1244" i="1"/>
  <c r="G1244" i="1"/>
  <c r="E1244" i="1"/>
  <c r="L1243" i="1"/>
  <c r="J1243" i="1"/>
  <c r="I1243" i="1"/>
  <c r="H1243" i="1"/>
  <c r="G1243" i="1"/>
  <c r="E1243" i="1"/>
  <c r="L1242" i="1"/>
  <c r="J1242" i="1"/>
  <c r="I1242" i="1"/>
  <c r="H1242" i="1"/>
  <c r="G1242" i="1"/>
  <c r="E1242" i="1"/>
  <c r="L1241" i="1"/>
  <c r="J1241" i="1"/>
  <c r="I1241" i="1"/>
  <c r="H1241" i="1"/>
  <c r="G1241" i="1"/>
  <c r="E1241" i="1"/>
  <c r="L1240" i="1"/>
  <c r="J1240" i="1"/>
  <c r="I1240" i="1"/>
  <c r="H1240" i="1"/>
  <c r="G1240" i="1"/>
  <c r="E1240" i="1"/>
  <c r="L1239" i="1"/>
  <c r="J1239" i="1"/>
  <c r="I1239" i="1"/>
  <c r="H1239" i="1"/>
  <c r="G1239" i="1"/>
  <c r="E1239" i="1"/>
  <c r="L1238" i="1"/>
  <c r="J1238" i="1"/>
  <c r="I1238" i="1"/>
  <c r="H1238" i="1"/>
  <c r="G1238" i="1"/>
  <c r="E1238" i="1"/>
  <c r="L1237" i="1"/>
  <c r="J1237" i="1"/>
  <c r="I1237" i="1"/>
  <c r="H1237" i="1"/>
  <c r="G1237" i="1"/>
  <c r="E1237" i="1"/>
  <c r="L1236" i="1"/>
  <c r="J1236" i="1"/>
  <c r="I1236" i="1"/>
  <c r="H1236" i="1"/>
  <c r="G1236" i="1"/>
  <c r="E1236" i="1"/>
  <c r="L1235" i="1"/>
  <c r="J1235" i="1"/>
  <c r="I1235" i="1"/>
  <c r="H1235" i="1"/>
  <c r="G1235" i="1"/>
  <c r="E1235" i="1"/>
  <c r="L1234" i="1"/>
  <c r="J1234" i="1"/>
  <c r="I1234" i="1"/>
  <c r="H1234" i="1"/>
  <c r="G1234" i="1"/>
  <c r="E1234" i="1"/>
  <c r="L1233" i="1"/>
  <c r="J1233" i="1"/>
  <c r="I1233" i="1"/>
  <c r="H1233" i="1"/>
  <c r="G1233" i="1"/>
  <c r="E1233" i="1"/>
  <c r="L1232" i="1"/>
  <c r="J1232" i="1"/>
  <c r="I1232" i="1"/>
  <c r="H1232" i="1"/>
  <c r="G1232" i="1"/>
  <c r="E1232" i="1"/>
  <c r="L1231" i="1"/>
  <c r="J1231" i="1"/>
  <c r="I1231" i="1"/>
  <c r="H1231" i="1"/>
  <c r="G1231" i="1"/>
  <c r="E1231" i="1"/>
  <c r="L1230" i="1"/>
  <c r="J1230" i="1"/>
  <c r="I1230" i="1"/>
  <c r="H1230" i="1"/>
  <c r="G1230" i="1"/>
  <c r="E1230" i="1"/>
  <c r="L1229" i="1"/>
  <c r="J1229" i="1"/>
  <c r="I1229" i="1"/>
  <c r="H1229" i="1"/>
  <c r="G1229" i="1"/>
  <c r="E1229" i="1"/>
  <c r="L1228" i="1"/>
  <c r="J1228" i="1"/>
  <c r="I1228" i="1"/>
  <c r="H1228" i="1"/>
  <c r="G1228" i="1"/>
  <c r="E1228" i="1"/>
  <c r="L1227" i="1"/>
  <c r="J1227" i="1"/>
  <c r="I1227" i="1"/>
  <c r="H1227" i="1"/>
  <c r="G1227" i="1"/>
  <c r="E1227" i="1"/>
  <c r="L1226" i="1"/>
  <c r="J1226" i="1"/>
  <c r="I1226" i="1"/>
  <c r="H1226" i="1"/>
  <c r="G1226" i="1"/>
  <c r="E1226" i="1"/>
  <c r="L1225" i="1"/>
  <c r="J1225" i="1"/>
  <c r="I1225" i="1"/>
  <c r="H1225" i="1"/>
  <c r="G1225" i="1"/>
  <c r="E1225" i="1"/>
  <c r="L1224" i="1"/>
  <c r="J1224" i="1"/>
  <c r="I1224" i="1"/>
  <c r="H1224" i="1"/>
  <c r="G1224" i="1"/>
  <c r="E1224" i="1"/>
  <c r="L1223" i="1"/>
  <c r="J1223" i="1"/>
  <c r="I1223" i="1"/>
  <c r="H1223" i="1"/>
  <c r="G1223" i="1"/>
  <c r="E1223" i="1"/>
  <c r="L1222" i="1"/>
  <c r="J1222" i="1"/>
  <c r="I1222" i="1"/>
  <c r="H1222" i="1"/>
  <c r="G1222" i="1"/>
  <c r="E1222" i="1"/>
  <c r="L1221" i="1"/>
  <c r="J1221" i="1"/>
  <c r="I1221" i="1"/>
  <c r="H1221" i="1"/>
  <c r="G1221" i="1"/>
  <c r="E1221" i="1"/>
  <c r="L1220" i="1"/>
  <c r="J1220" i="1"/>
  <c r="I1220" i="1"/>
  <c r="H1220" i="1"/>
  <c r="G1220" i="1"/>
  <c r="E1220" i="1"/>
  <c r="L1219" i="1"/>
  <c r="J1219" i="1"/>
  <c r="I1219" i="1"/>
  <c r="H1219" i="1"/>
  <c r="G1219" i="1"/>
  <c r="E1219" i="1"/>
  <c r="L1218" i="1"/>
  <c r="J1218" i="1"/>
  <c r="I1218" i="1"/>
  <c r="H1218" i="1"/>
  <c r="G1218" i="1"/>
  <c r="E1218" i="1"/>
  <c r="L1217" i="1"/>
  <c r="J1217" i="1"/>
  <c r="I1217" i="1"/>
  <c r="H1217" i="1"/>
  <c r="G1217" i="1"/>
  <c r="E1217" i="1"/>
  <c r="L1216" i="1"/>
  <c r="J1216" i="1"/>
  <c r="I1216" i="1"/>
  <c r="H1216" i="1"/>
  <c r="G1216" i="1"/>
  <c r="E1216" i="1"/>
  <c r="L1215" i="1"/>
  <c r="J1215" i="1"/>
  <c r="I1215" i="1"/>
  <c r="H1215" i="1"/>
  <c r="G1215" i="1"/>
  <c r="E1215" i="1"/>
  <c r="L1214" i="1"/>
  <c r="J1214" i="1"/>
  <c r="I1214" i="1"/>
  <c r="H1214" i="1"/>
  <c r="G1214" i="1"/>
  <c r="E1214" i="1"/>
  <c r="L1213" i="1"/>
  <c r="J1213" i="1"/>
  <c r="I1213" i="1"/>
  <c r="H1213" i="1"/>
  <c r="G1213" i="1"/>
  <c r="E1213" i="1"/>
  <c r="L1212" i="1"/>
  <c r="J1212" i="1"/>
  <c r="I1212" i="1"/>
  <c r="H1212" i="1"/>
  <c r="G1212" i="1"/>
  <c r="E1212" i="1"/>
  <c r="L1211" i="1"/>
  <c r="J1211" i="1"/>
  <c r="I1211" i="1"/>
  <c r="H1211" i="1"/>
  <c r="G1211" i="1"/>
  <c r="E1211" i="1"/>
  <c r="L1210" i="1"/>
  <c r="J1210" i="1"/>
  <c r="I1210" i="1"/>
  <c r="H1210" i="1"/>
  <c r="G1210" i="1"/>
  <c r="E1210" i="1"/>
  <c r="L1209" i="1"/>
  <c r="J1209" i="1"/>
  <c r="I1209" i="1"/>
  <c r="H1209" i="1"/>
  <c r="G1209" i="1"/>
  <c r="E1209" i="1"/>
  <c r="L1208" i="1"/>
  <c r="J1208" i="1"/>
  <c r="I1208" i="1"/>
  <c r="H1208" i="1"/>
  <c r="G1208" i="1"/>
  <c r="E1208" i="1"/>
  <c r="L1207" i="1"/>
  <c r="J1207" i="1"/>
  <c r="I1207" i="1"/>
  <c r="H1207" i="1"/>
  <c r="G1207" i="1"/>
  <c r="E1207" i="1"/>
  <c r="L1206" i="1"/>
  <c r="J1206" i="1"/>
  <c r="I1206" i="1"/>
  <c r="H1206" i="1"/>
  <c r="G1206" i="1"/>
  <c r="E1206" i="1"/>
  <c r="L1205" i="1"/>
  <c r="J1205" i="1"/>
  <c r="I1205" i="1"/>
  <c r="H1205" i="1"/>
  <c r="G1205" i="1"/>
  <c r="E1205" i="1"/>
  <c r="L1204" i="1"/>
  <c r="J1204" i="1"/>
  <c r="I1204" i="1"/>
  <c r="H1204" i="1"/>
  <c r="G1204" i="1"/>
  <c r="E1204" i="1"/>
  <c r="L1203" i="1"/>
  <c r="J1203" i="1"/>
  <c r="I1203" i="1"/>
  <c r="H1203" i="1"/>
  <c r="G1203" i="1"/>
  <c r="E1203" i="1"/>
  <c r="L1202" i="1"/>
  <c r="J1202" i="1"/>
  <c r="I1202" i="1"/>
  <c r="H1202" i="1"/>
  <c r="G1202" i="1"/>
  <c r="E1202" i="1"/>
  <c r="L1201" i="1"/>
  <c r="J1201" i="1"/>
  <c r="I1201" i="1"/>
  <c r="H1201" i="1"/>
  <c r="G1201" i="1"/>
  <c r="E1201" i="1"/>
  <c r="L1200" i="1"/>
  <c r="J1200" i="1"/>
  <c r="I1200" i="1"/>
  <c r="H1200" i="1"/>
  <c r="G1200" i="1"/>
  <c r="E1200" i="1"/>
  <c r="L1199" i="1"/>
  <c r="J1199" i="1"/>
  <c r="I1199" i="1"/>
  <c r="H1199" i="1"/>
  <c r="G1199" i="1"/>
  <c r="E1199" i="1"/>
  <c r="L1198" i="1"/>
  <c r="J1198" i="1"/>
  <c r="I1198" i="1"/>
  <c r="H1198" i="1"/>
  <c r="G1198" i="1"/>
  <c r="E1198" i="1"/>
  <c r="L1197" i="1"/>
  <c r="J1197" i="1"/>
  <c r="I1197" i="1"/>
  <c r="H1197" i="1"/>
  <c r="G1197" i="1"/>
  <c r="E1197" i="1"/>
  <c r="L1196" i="1"/>
  <c r="J1196" i="1"/>
  <c r="I1196" i="1"/>
  <c r="H1196" i="1"/>
  <c r="G1196" i="1"/>
  <c r="E1196" i="1"/>
  <c r="L1195" i="1"/>
  <c r="J1195" i="1"/>
  <c r="I1195" i="1"/>
  <c r="H1195" i="1"/>
  <c r="G1195" i="1"/>
  <c r="E1195" i="1"/>
  <c r="L1194" i="1"/>
  <c r="J1194" i="1"/>
  <c r="I1194" i="1"/>
  <c r="H1194" i="1"/>
  <c r="G1194" i="1"/>
  <c r="E1194" i="1"/>
  <c r="L1193" i="1"/>
  <c r="J1193" i="1"/>
  <c r="I1193" i="1"/>
  <c r="H1193" i="1"/>
  <c r="G1193" i="1"/>
  <c r="E1193" i="1"/>
  <c r="L1192" i="1"/>
  <c r="J1192" i="1"/>
  <c r="I1192" i="1"/>
  <c r="H1192" i="1"/>
  <c r="G1192" i="1"/>
  <c r="E1192" i="1"/>
  <c r="L1191" i="1"/>
  <c r="J1191" i="1"/>
  <c r="I1191" i="1"/>
  <c r="H1191" i="1"/>
  <c r="G1191" i="1"/>
  <c r="E1191" i="1"/>
  <c r="L1190" i="1"/>
  <c r="J1190" i="1"/>
  <c r="I1190" i="1"/>
  <c r="H1190" i="1"/>
  <c r="G1190" i="1"/>
  <c r="E1190" i="1"/>
  <c r="L1189" i="1"/>
  <c r="J1189" i="1"/>
  <c r="I1189" i="1"/>
  <c r="H1189" i="1"/>
  <c r="G1189" i="1"/>
  <c r="E1189" i="1"/>
  <c r="L1188" i="1"/>
  <c r="J1188" i="1"/>
  <c r="I1188" i="1"/>
  <c r="H1188" i="1"/>
  <c r="G1188" i="1"/>
  <c r="E1188" i="1"/>
  <c r="L1187" i="1"/>
  <c r="J1187" i="1"/>
  <c r="I1187" i="1"/>
  <c r="H1187" i="1"/>
  <c r="G1187" i="1"/>
  <c r="E1187" i="1"/>
  <c r="L1186" i="1"/>
  <c r="J1186" i="1"/>
  <c r="I1186" i="1"/>
  <c r="H1186" i="1"/>
  <c r="G1186" i="1"/>
  <c r="E1186" i="1"/>
  <c r="L1185" i="1"/>
  <c r="J1185" i="1"/>
  <c r="I1185" i="1"/>
  <c r="H1185" i="1"/>
  <c r="G1185" i="1"/>
  <c r="E1185" i="1"/>
  <c r="L1184" i="1"/>
  <c r="J1184" i="1"/>
  <c r="I1184" i="1"/>
  <c r="H1184" i="1"/>
  <c r="G1184" i="1"/>
  <c r="E1184" i="1"/>
  <c r="L1183" i="1"/>
  <c r="J1183" i="1"/>
  <c r="I1183" i="1"/>
  <c r="H1183" i="1"/>
  <c r="G1183" i="1"/>
  <c r="E1183" i="1"/>
  <c r="L1182" i="1"/>
  <c r="J1182" i="1"/>
  <c r="I1182" i="1"/>
  <c r="H1182" i="1"/>
  <c r="G1182" i="1"/>
  <c r="E1182" i="1"/>
  <c r="L1181" i="1"/>
  <c r="J1181" i="1"/>
  <c r="I1181" i="1"/>
  <c r="H1181" i="1"/>
  <c r="G1181" i="1"/>
  <c r="E1181" i="1"/>
  <c r="L1180" i="1"/>
  <c r="J1180" i="1"/>
  <c r="I1180" i="1"/>
  <c r="H1180" i="1"/>
  <c r="G1180" i="1"/>
  <c r="E1180" i="1"/>
  <c r="L1179" i="1"/>
  <c r="J1179" i="1"/>
  <c r="I1179" i="1"/>
  <c r="H1179" i="1"/>
  <c r="G1179" i="1"/>
  <c r="E1179" i="1"/>
  <c r="L1178" i="1"/>
  <c r="J1178" i="1"/>
  <c r="I1178" i="1"/>
  <c r="H1178" i="1"/>
  <c r="G1178" i="1"/>
  <c r="E1178" i="1"/>
  <c r="L1177" i="1"/>
  <c r="J1177" i="1"/>
  <c r="I1177" i="1"/>
  <c r="H1177" i="1"/>
  <c r="G1177" i="1"/>
  <c r="E1177" i="1"/>
  <c r="L1176" i="1"/>
  <c r="J1176" i="1"/>
  <c r="I1176" i="1"/>
  <c r="H1176" i="1"/>
  <c r="G1176" i="1"/>
  <c r="E1176" i="1"/>
  <c r="L1175" i="1"/>
  <c r="J1175" i="1"/>
  <c r="I1175" i="1"/>
  <c r="H1175" i="1"/>
  <c r="G1175" i="1"/>
  <c r="E1175" i="1"/>
  <c r="L1174" i="1"/>
  <c r="J1174" i="1"/>
  <c r="I1174" i="1"/>
  <c r="H1174" i="1"/>
  <c r="G1174" i="1"/>
  <c r="E1174" i="1"/>
  <c r="L1173" i="1"/>
  <c r="J1173" i="1"/>
  <c r="I1173" i="1"/>
  <c r="H1173" i="1"/>
  <c r="G1173" i="1"/>
  <c r="E1173" i="1"/>
  <c r="L1172" i="1"/>
  <c r="J1172" i="1"/>
  <c r="I1172" i="1"/>
  <c r="H1172" i="1"/>
  <c r="G1172" i="1"/>
  <c r="E1172" i="1"/>
  <c r="L1171" i="1"/>
  <c r="J1171" i="1"/>
  <c r="I1171" i="1"/>
  <c r="H1171" i="1"/>
  <c r="G1171" i="1"/>
  <c r="E1171" i="1"/>
  <c r="L1170" i="1"/>
  <c r="J1170" i="1"/>
  <c r="I1170" i="1"/>
  <c r="H1170" i="1"/>
  <c r="G1170" i="1"/>
  <c r="E1170" i="1"/>
  <c r="L1169" i="1"/>
  <c r="J1169" i="1"/>
  <c r="I1169" i="1"/>
  <c r="H1169" i="1"/>
  <c r="G1169" i="1"/>
  <c r="E1169" i="1"/>
  <c r="L1168" i="1"/>
  <c r="J1168" i="1"/>
  <c r="I1168" i="1"/>
  <c r="H1168" i="1"/>
  <c r="G1168" i="1"/>
  <c r="E1168" i="1"/>
  <c r="L1167" i="1"/>
  <c r="J1167" i="1"/>
  <c r="I1167" i="1"/>
  <c r="H1167" i="1"/>
  <c r="G1167" i="1"/>
  <c r="E1167" i="1"/>
  <c r="L1166" i="1"/>
  <c r="J1166" i="1"/>
  <c r="I1166" i="1"/>
  <c r="H1166" i="1"/>
  <c r="G1166" i="1"/>
  <c r="E1166" i="1"/>
  <c r="L1165" i="1"/>
  <c r="J1165" i="1"/>
  <c r="I1165" i="1"/>
  <c r="H1165" i="1"/>
  <c r="G1165" i="1"/>
  <c r="E1165" i="1"/>
  <c r="L1164" i="1"/>
  <c r="J1164" i="1"/>
  <c r="I1164" i="1"/>
  <c r="H1164" i="1"/>
  <c r="G1164" i="1"/>
  <c r="E1164" i="1"/>
  <c r="L1163" i="1"/>
  <c r="J1163" i="1"/>
  <c r="I1163" i="1"/>
  <c r="H1163" i="1"/>
  <c r="G1163" i="1"/>
  <c r="E1163" i="1"/>
  <c r="L1162" i="1"/>
  <c r="J1162" i="1"/>
  <c r="I1162" i="1"/>
  <c r="H1162" i="1"/>
  <c r="G1162" i="1"/>
  <c r="E1162" i="1"/>
  <c r="L1161" i="1"/>
  <c r="J1161" i="1"/>
  <c r="I1161" i="1"/>
  <c r="H1161" i="1"/>
  <c r="G1161" i="1"/>
  <c r="E1161" i="1"/>
  <c r="L1160" i="1"/>
  <c r="J1160" i="1"/>
  <c r="I1160" i="1"/>
  <c r="H1160" i="1"/>
  <c r="G1160" i="1"/>
  <c r="E1160" i="1"/>
  <c r="L1159" i="1"/>
  <c r="J1159" i="1"/>
  <c r="I1159" i="1"/>
  <c r="H1159" i="1"/>
  <c r="G1159" i="1"/>
  <c r="E1159" i="1"/>
  <c r="L1158" i="1"/>
  <c r="J1158" i="1"/>
  <c r="I1158" i="1"/>
  <c r="H1158" i="1"/>
  <c r="G1158" i="1"/>
  <c r="E1158" i="1"/>
  <c r="L1157" i="1"/>
  <c r="J1157" i="1"/>
  <c r="I1157" i="1"/>
  <c r="H1157" i="1"/>
  <c r="G1157" i="1"/>
  <c r="E1157" i="1"/>
  <c r="L1156" i="1"/>
  <c r="J1156" i="1"/>
  <c r="I1156" i="1"/>
  <c r="H1156" i="1"/>
  <c r="G1156" i="1"/>
  <c r="E1156" i="1"/>
  <c r="L1155" i="1"/>
  <c r="J1155" i="1"/>
  <c r="I1155" i="1"/>
  <c r="H1155" i="1"/>
  <c r="G1155" i="1"/>
  <c r="E1155" i="1"/>
  <c r="L1154" i="1"/>
  <c r="J1154" i="1"/>
  <c r="I1154" i="1"/>
  <c r="H1154" i="1"/>
  <c r="G1154" i="1"/>
  <c r="E1154" i="1"/>
  <c r="L1153" i="1"/>
  <c r="J1153" i="1"/>
  <c r="I1153" i="1"/>
  <c r="H1153" i="1"/>
  <c r="G1153" i="1"/>
  <c r="E1153" i="1"/>
  <c r="L1152" i="1"/>
  <c r="J1152" i="1"/>
  <c r="I1152" i="1"/>
  <c r="H1152" i="1"/>
  <c r="G1152" i="1"/>
  <c r="E1152" i="1"/>
  <c r="L1151" i="1"/>
  <c r="J1151" i="1"/>
  <c r="I1151" i="1"/>
  <c r="H1151" i="1"/>
  <c r="G1151" i="1"/>
  <c r="E1151" i="1"/>
  <c r="L1150" i="1"/>
  <c r="J1150" i="1"/>
  <c r="I1150" i="1"/>
  <c r="H1150" i="1"/>
  <c r="G1150" i="1"/>
  <c r="E1150" i="1"/>
  <c r="L1149" i="1"/>
  <c r="J1149" i="1"/>
  <c r="I1149" i="1"/>
  <c r="H1149" i="1"/>
  <c r="G1149" i="1"/>
  <c r="E1149" i="1"/>
  <c r="L1148" i="1"/>
  <c r="J1148" i="1"/>
  <c r="I1148" i="1"/>
  <c r="H1148" i="1"/>
  <c r="G1148" i="1"/>
  <c r="E1148" i="1"/>
  <c r="L1147" i="1"/>
  <c r="J1147" i="1"/>
  <c r="I1147" i="1"/>
  <c r="H1147" i="1"/>
  <c r="G1147" i="1"/>
  <c r="E1147" i="1"/>
  <c r="L1146" i="1"/>
  <c r="J1146" i="1"/>
  <c r="I1146" i="1"/>
  <c r="H1146" i="1"/>
  <c r="G1146" i="1"/>
  <c r="E1146" i="1"/>
  <c r="L1145" i="1"/>
  <c r="J1145" i="1"/>
  <c r="I1145" i="1"/>
  <c r="H1145" i="1"/>
  <c r="G1145" i="1"/>
  <c r="E1145" i="1"/>
  <c r="L1144" i="1"/>
  <c r="J1144" i="1"/>
  <c r="I1144" i="1"/>
  <c r="H1144" i="1"/>
  <c r="G1144" i="1"/>
  <c r="E1144" i="1"/>
  <c r="L1143" i="1"/>
  <c r="J1143" i="1"/>
  <c r="I1143" i="1"/>
  <c r="H1143" i="1"/>
  <c r="G1143" i="1"/>
  <c r="E1143" i="1"/>
  <c r="L1142" i="1"/>
  <c r="J1142" i="1"/>
  <c r="I1142" i="1"/>
  <c r="H1142" i="1"/>
  <c r="G1142" i="1"/>
  <c r="E1142" i="1"/>
  <c r="L1141" i="1"/>
  <c r="J1141" i="1"/>
  <c r="I1141" i="1"/>
  <c r="H1141" i="1"/>
  <c r="G1141" i="1"/>
  <c r="E1141" i="1"/>
  <c r="L1140" i="1"/>
  <c r="J1140" i="1"/>
  <c r="I1140" i="1"/>
  <c r="H1140" i="1"/>
  <c r="G1140" i="1"/>
  <c r="E1140" i="1"/>
  <c r="L1139" i="1"/>
  <c r="J1139" i="1"/>
  <c r="I1139" i="1"/>
  <c r="H1139" i="1"/>
  <c r="G1139" i="1"/>
  <c r="E1139" i="1"/>
  <c r="L1138" i="1"/>
  <c r="J1138" i="1"/>
  <c r="I1138" i="1"/>
  <c r="H1138" i="1"/>
  <c r="G1138" i="1"/>
  <c r="E1138" i="1"/>
  <c r="L1137" i="1"/>
  <c r="J1137" i="1"/>
  <c r="I1137" i="1"/>
  <c r="H1137" i="1"/>
  <c r="G1137" i="1"/>
  <c r="E1137" i="1"/>
  <c r="L1136" i="1"/>
  <c r="J1136" i="1"/>
  <c r="I1136" i="1"/>
  <c r="H1136" i="1"/>
  <c r="G1136" i="1"/>
  <c r="E1136" i="1"/>
  <c r="L1135" i="1"/>
  <c r="J1135" i="1"/>
  <c r="I1135" i="1"/>
  <c r="H1135" i="1"/>
  <c r="G1135" i="1"/>
  <c r="E1135" i="1"/>
  <c r="L1134" i="1"/>
  <c r="J1134" i="1"/>
  <c r="I1134" i="1"/>
  <c r="H1134" i="1"/>
  <c r="G1134" i="1"/>
  <c r="E1134" i="1"/>
  <c r="L1133" i="1"/>
  <c r="J1133" i="1"/>
  <c r="I1133" i="1"/>
  <c r="H1133" i="1"/>
  <c r="G1133" i="1"/>
  <c r="E1133" i="1"/>
  <c r="L1132" i="1"/>
  <c r="J1132" i="1"/>
  <c r="I1132" i="1"/>
  <c r="H1132" i="1"/>
  <c r="G1132" i="1"/>
  <c r="E1132" i="1"/>
  <c r="L1131" i="1"/>
  <c r="J1131" i="1"/>
  <c r="I1131" i="1"/>
  <c r="H1131" i="1"/>
  <c r="G1131" i="1"/>
  <c r="E1131" i="1"/>
  <c r="L1130" i="1"/>
  <c r="J1130" i="1"/>
  <c r="I1130" i="1"/>
  <c r="H1130" i="1"/>
  <c r="G1130" i="1"/>
  <c r="E1130" i="1"/>
  <c r="L1129" i="1"/>
  <c r="J1129" i="1"/>
  <c r="I1129" i="1"/>
  <c r="H1129" i="1"/>
  <c r="G1129" i="1"/>
  <c r="E1129" i="1"/>
  <c r="L1128" i="1"/>
  <c r="J1128" i="1"/>
  <c r="I1128" i="1"/>
  <c r="H1128" i="1"/>
  <c r="G1128" i="1"/>
  <c r="E1128" i="1"/>
  <c r="L1127" i="1"/>
  <c r="J1127" i="1"/>
  <c r="I1127" i="1"/>
  <c r="H1127" i="1"/>
  <c r="G1127" i="1"/>
  <c r="E1127" i="1"/>
  <c r="L1126" i="1"/>
  <c r="J1126" i="1"/>
  <c r="I1126" i="1"/>
  <c r="H1126" i="1"/>
  <c r="G1126" i="1"/>
  <c r="E1126" i="1"/>
  <c r="L1125" i="1"/>
  <c r="J1125" i="1"/>
  <c r="I1125" i="1"/>
  <c r="H1125" i="1"/>
  <c r="G1125" i="1"/>
  <c r="E1125" i="1"/>
  <c r="L1124" i="1"/>
  <c r="J1124" i="1"/>
  <c r="I1124" i="1"/>
  <c r="H1124" i="1"/>
  <c r="G1124" i="1"/>
  <c r="E1124" i="1"/>
  <c r="L1123" i="1"/>
  <c r="J1123" i="1"/>
  <c r="I1123" i="1"/>
  <c r="H1123" i="1"/>
  <c r="G1123" i="1"/>
  <c r="E1123" i="1"/>
  <c r="L1122" i="1"/>
  <c r="J1122" i="1"/>
  <c r="I1122" i="1"/>
  <c r="H1122" i="1"/>
  <c r="G1122" i="1"/>
  <c r="E1122" i="1"/>
  <c r="L1121" i="1"/>
  <c r="J1121" i="1"/>
  <c r="I1121" i="1"/>
  <c r="H1121" i="1"/>
  <c r="G1121" i="1"/>
  <c r="E1121" i="1"/>
  <c r="L1120" i="1"/>
  <c r="J1120" i="1"/>
  <c r="I1120" i="1"/>
  <c r="H1120" i="1"/>
  <c r="G1120" i="1"/>
  <c r="E1120" i="1"/>
  <c r="L1119" i="1"/>
  <c r="J1119" i="1"/>
  <c r="I1119" i="1"/>
  <c r="H1119" i="1"/>
  <c r="G1119" i="1"/>
  <c r="E1119" i="1"/>
  <c r="L1118" i="1"/>
  <c r="J1118" i="1"/>
  <c r="I1118" i="1"/>
  <c r="H1118" i="1"/>
  <c r="G1118" i="1"/>
  <c r="E1118" i="1"/>
  <c r="L1117" i="1"/>
  <c r="J1117" i="1"/>
  <c r="I1117" i="1"/>
  <c r="H1117" i="1"/>
  <c r="G1117" i="1"/>
  <c r="E1117" i="1"/>
  <c r="L1116" i="1"/>
  <c r="J1116" i="1"/>
  <c r="I1116" i="1"/>
  <c r="H1116" i="1"/>
  <c r="G1116" i="1"/>
  <c r="E1116" i="1"/>
  <c r="L1115" i="1"/>
  <c r="J1115" i="1"/>
  <c r="I1115" i="1"/>
  <c r="H1115" i="1"/>
  <c r="G1115" i="1"/>
  <c r="E1115" i="1"/>
  <c r="L1114" i="1"/>
  <c r="J1114" i="1"/>
  <c r="I1114" i="1"/>
  <c r="H1114" i="1"/>
  <c r="G1114" i="1"/>
  <c r="E1114" i="1"/>
  <c r="L1113" i="1"/>
  <c r="J1113" i="1"/>
  <c r="I1113" i="1"/>
  <c r="H1113" i="1"/>
  <c r="G1113" i="1"/>
  <c r="E1113" i="1"/>
  <c r="L1112" i="1"/>
  <c r="J1112" i="1"/>
  <c r="I1112" i="1"/>
  <c r="H1112" i="1"/>
  <c r="G1112" i="1"/>
  <c r="E1112" i="1"/>
  <c r="L1111" i="1"/>
  <c r="J1111" i="1"/>
  <c r="I1111" i="1"/>
  <c r="H1111" i="1"/>
  <c r="G1111" i="1"/>
  <c r="E1111" i="1"/>
  <c r="L1110" i="1"/>
  <c r="J1110" i="1"/>
  <c r="I1110" i="1"/>
  <c r="H1110" i="1"/>
  <c r="G1110" i="1"/>
  <c r="E1110" i="1"/>
  <c r="L1109" i="1"/>
  <c r="J1109" i="1"/>
  <c r="I1109" i="1"/>
  <c r="H1109" i="1"/>
  <c r="G1109" i="1"/>
  <c r="E1109" i="1"/>
  <c r="L1108" i="1"/>
  <c r="J1108" i="1"/>
  <c r="I1108" i="1"/>
  <c r="H1108" i="1"/>
  <c r="G1108" i="1"/>
  <c r="E1108" i="1"/>
  <c r="L1107" i="1"/>
  <c r="J1107" i="1"/>
  <c r="I1107" i="1"/>
  <c r="H1107" i="1"/>
  <c r="G1107" i="1"/>
  <c r="E1107" i="1"/>
  <c r="L1106" i="1"/>
  <c r="J1106" i="1"/>
  <c r="I1106" i="1"/>
  <c r="H1106" i="1"/>
  <c r="G1106" i="1"/>
  <c r="E1106" i="1"/>
  <c r="L1105" i="1"/>
  <c r="J1105" i="1"/>
  <c r="I1105" i="1"/>
  <c r="H1105" i="1"/>
  <c r="G1105" i="1"/>
  <c r="E1105" i="1"/>
  <c r="L1104" i="1"/>
  <c r="J1104" i="1"/>
  <c r="I1104" i="1"/>
  <c r="H1104" i="1"/>
  <c r="G1104" i="1"/>
  <c r="E1104" i="1"/>
  <c r="L1103" i="1"/>
  <c r="J1103" i="1"/>
  <c r="I1103" i="1"/>
  <c r="H1103" i="1"/>
  <c r="G1103" i="1"/>
  <c r="E1103" i="1"/>
  <c r="L1102" i="1"/>
  <c r="J1102" i="1"/>
  <c r="I1102" i="1"/>
  <c r="H1102" i="1"/>
  <c r="G1102" i="1"/>
  <c r="E1102" i="1"/>
  <c r="L1101" i="1"/>
  <c r="J1101" i="1"/>
  <c r="I1101" i="1"/>
  <c r="H1101" i="1"/>
  <c r="G1101" i="1"/>
  <c r="E1101" i="1"/>
  <c r="L1100" i="1"/>
  <c r="J1100" i="1"/>
  <c r="I1100" i="1"/>
  <c r="H1100" i="1"/>
  <c r="G1100" i="1"/>
  <c r="E1100" i="1"/>
  <c r="L1099" i="1"/>
  <c r="J1099" i="1"/>
  <c r="I1099" i="1"/>
  <c r="H1099" i="1"/>
  <c r="G1099" i="1"/>
  <c r="E1099" i="1"/>
  <c r="L1098" i="1"/>
  <c r="J1098" i="1"/>
  <c r="I1098" i="1"/>
  <c r="H1098" i="1"/>
  <c r="G1098" i="1"/>
  <c r="E1098" i="1"/>
  <c r="L1097" i="1"/>
  <c r="J1097" i="1"/>
  <c r="I1097" i="1"/>
  <c r="H1097" i="1"/>
  <c r="G1097" i="1"/>
  <c r="E1097" i="1"/>
  <c r="L1096" i="1"/>
  <c r="J1096" i="1"/>
  <c r="I1096" i="1"/>
  <c r="H1096" i="1"/>
  <c r="G1096" i="1"/>
  <c r="E1096" i="1"/>
  <c r="L1095" i="1"/>
  <c r="J1095" i="1"/>
  <c r="I1095" i="1"/>
  <c r="H1095" i="1"/>
  <c r="G1095" i="1"/>
  <c r="E1095" i="1"/>
  <c r="L1094" i="1"/>
  <c r="J1094" i="1"/>
  <c r="I1094" i="1"/>
  <c r="H1094" i="1"/>
  <c r="G1094" i="1"/>
  <c r="E1094" i="1"/>
  <c r="L1093" i="1"/>
  <c r="J1093" i="1"/>
  <c r="I1093" i="1"/>
  <c r="H1093" i="1"/>
  <c r="G1093" i="1"/>
  <c r="E1093" i="1"/>
  <c r="L1092" i="1"/>
  <c r="J1092" i="1"/>
  <c r="I1092" i="1"/>
  <c r="H1092" i="1"/>
  <c r="G1092" i="1"/>
  <c r="E1092" i="1"/>
  <c r="L1091" i="1"/>
  <c r="J1091" i="1"/>
  <c r="I1091" i="1"/>
  <c r="H1091" i="1"/>
  <c r="G1091" i="1"/>
  <c r="E1091" i="1"/>
  <c r="L1090" i="1"/>
  <c r="J1090" i="1"/>
  <c r="I1090" i="1"/>
  <c r="H1090" i="1"/>
  <c r="G1090" i="1"/>
  <c r="E1090" i="1"/>
  <c r="L1089" i="1"/>
  <c r="J1089" i="1"/>
  <c r="I1089" i="1"/>
  <c r="H1089" i="1"/>
  <c r="G1089" i="1"/>
  <c r="E1089" i="1"/>
  <c r="L1088" i="1"/>
  <c r="J1088" i="1"/>
  <c r="I1088" i="1"/>
  <c r="H1088" i="1"/>
  <c r="G1088" i="1"/>
  <c r="E1088" i="1"/>
  <c r="L1087" i="1"/>
  <c r="J1087" i="1"/>
  <c r="I1087" i="1"/>
  <c r="H1087" i="1"/>
  <c r="G1087" i="1"/>
  <c r="E1087" i="1"/>
  <c r="L1086" i="1"/>
  <c r="J1086" i="1"/>
  <c r="I1086" i="1"/>
  <c r="H1086" i="1"/>
  <c r="G1086" i="1"/>
  <c r="E1086" i="1"/>
  <c r="L1085" i="1"/>
  <c r="J1085" i="1"/>
  <c r="I1085" i="1"/>
  <c r="H1085" i="1"/>
  <c r="G1085" i="1"/>
  <c r="E1085" i="1"/>
  <c r="L1084" i="1"/>
  <c r="J1084" i="1"/>
  <c r="I1084" i="1"/>
  <c r="H1084" i="1"/>
  <c r="G1084" i="1"/>
  <c r="E1084" i="1"/>
  <c r="L1083" i="1"/>
  <c r="J1083" i="1"/>
  <c r="I1083" i="1"/>
  <c r="H1083" i="1"/>
  <c r="G1083" i="1"/>
  <c r="E1083" i="1"/>
  <c r="L1082" i="1"/>
  <c r="J1082" i="1"/>
  <c r="I1082" i="1"/>
  <c r="H1082" i="1"/>
  <c r="G1082" i="1"/>
  <c r="E1082" i="1"/>
  <c r="L1081" i="1"/>
  <c r="J1081" i="1"/>
  <c r="I1081" i="1"/>
  <c r="H1081" i="1"/>
  <c r="G1081" i="1"/>
  <c r="E1081" i="1"/>
  <c r="L1080" i="1"/>
  <c r="J1080" i="1"/>
  <c r="I1080" i="1"/>
  <c r="H1080" i="1"/>
  <c r="G1080" i="1"/>
  <c r="E1080" i="1"/>
  <c r="L1079" i="1"/>
  <c r="J1079" i="1"/>
  <c r="I1079" i="1"/>
  <c r="H1079" i="1"/>
  <c r="G1079" i="1"/>
  <c r="E1079" i="1"/>
  <c r="L1078" i="1"/>
  <c r="J1078" i="1"/>
  <c r="I1078" i="1"/>
  <c r="H1078" i="1"/>
  <c r="G1078" i="1"/>
  <c r="E1078" i="1"/>
  <c r="L1077" i="1"/>
  <c r="J1077" i="1"/>
  <c r="I1077" i="1"/>
  <c r="H1077" i="1"/>
  <c r="G1077" i="1"/>
  <c r="E1077" i="1"/>
  <c r="L1076" i="1"/>
  <c r="J1076" i="1"/>
  <c r="I1076" i="1"/>
  <c r="H1076" i="1"/>
  <c r="G1076" i="1"/>
  <c r="E1076" i="1"/>
  <c r="L1075" i="1"/>
  <c r="J1075" i="1"/>
  <c r="I1075" i="1"/>
  <c r="H1075" i="1"/>
  <c r="G1075" i="1"/>
  <c r="E1075" i="1"/>
  <c r="L1074" i="1"/>
  <c r="J1074" i="1"/>
  <c r="I1074" i="1"/>
  <c r="H1074" i="1"/>
  <c r="G1074" i="1"/>
  <c r="E1074" i="1"/>
  <c r="L1073" i="1"/>
  <c r="J1073" i="1"/>
  <c r="I1073" i="1"/>
  <c r="H1073" i="1"/>
  <c r="G1073" i="1"/>
  <c r="E1073" i="1"/>
  <c r="L1072" i="1"/>
  <c r="J1072" i="1"/>
  <c r="I1072" i="1"/>
  <c r="H1072" i="1"/>
  <c r="G1072" i="1"/>
  <c r="E1072" i="1"/>
  <c r="L1071" i="1"/>
  <c r="J1071" i="1"/>
  <c r="I1071" i="1"/>
  <c r="H1071" i="1"/>
  <c r="G1071" i="1"/>
  <c r="E1071" i="1"/>
  <c r="L1070" i="1"/>
  <c r="J1070" i="1"/>
  <c r="I1070" i="1"/>
  <c r="H1070" i="1"/>
  <c r="G1070" i="1"/>
  <c r="E1070" i="1"/>
  <c r="L1069" i="1"/>
  <c r="J1069" i="1"/>
  <c r="I1069" i="1"/>
  <c r="H1069" i="1"/>
  <c r="G1069" i="1"/>
  <c r="E1069" i="1"/>
  <c r="L1068" i="1"/>
  <c r="J1068" i="1"/>
  <c r="I1068" i="1"/>
  <c r="H1068" i="1"/>
  <c r="G1068" i="1"/>
  <c r="E1068" i="1"/>
  <c r="L1067" i="1"/>
  <c r="J1067" i="1"/>
  <c r="I1067" i="1"/>
  <c r="H1067" i="1"/>
  <c r="G1067" i="1"/>
  <c r="E1067" i="1"/>
  <c r="L1066" i="1"/>
  <c r="J1066" i="1"/>
  <c r="I1066" i="1"/>
  <c r="H1066" i="1"/>
  <c r="G1066" i="1"/>
  <c r="E1066" i="1"/>
  <c r="L1065" i="1"/>
  <c r="J1065" i="1"/>
  <c r="I1065" i="1"/>
  <c r="H1065" i="1"/>
  <c r="G1065" i="1"/>
  <c r="E1065" i="1"/>
  <c r="L1064" i="1"/>
  <c r="J1064" i="1"/>
  <c r="I1064" i="1"/>
  <c r="H1064" i="1"/>
  <c r="G1064" i="1"/>
  <c r="E1064" i="1"/>
  <c r="L1063" i="1"/>
  <c r="J1063" i="1"/>
  <c r="I1063" i="1"/>
  <c r="H1063" i="1"/>
  <c r="G1063" i="1"/>
  <c r="E1063" i="1"/>
  <c r="L1062" i="1"/>
  <c r="J1062" i="1"/>
  <c r="I1062" i="1"/>
  <c r="H1062" i="1"/>
  <c r="G1062" i="1"/>
  <c r="E1062" i="1"/>
  <c r="L1061" i="1"/>
  <c r="J1061" i="1"/>
  <c r="I1061" i="1"/>
  <c r="H1061" i="1"/>
  <c r="G1061" i="1"/>
  <c r="E1061" i="1"/>
  <c r="L1060" i="1"/>
  <c r="J1060" i="1"/>
  <c r="I1060" i="1"/>
  <c r="H1060" i="1"/>
  <c r="G1060" i="1"/>
  <c r="E1060" i="1"/>
  <c r="L1059" i="1"/>
  <c r="J1059" i="1"/>
  <c r="I1059" i="1"/>
  <c r="H1059" i="1"/>
  <c r="G1059" i="1"/>
  <c r="E1059" i="1"/>
  <c r="L1058" i="1"/>
  <c r="J1058" i="1"/>
  <c r="I1058" i="1"/>
  <c r="H1058" i="1"/>
  <c r="G1058" i="1"/>
  <c r="E1058" i="1"/>
  <c r="L1057" i="1"/>
  <c r="J1057" i="1"/>
  <c r="I1057" i="1"/>
  <c r="H1057" i="1"/>
  <c r="G1057" i="1"/>
  <c r="E1057" i="1"/>
  <c r="L1056" i="1"/>
  <c r="J1056" i="1"/>
  <c r="I1056" i="1"/>
  <c r="H1056" i="1"/>
  <c r="G1056" i="1"/>
  <c r="E1056" i="1"/>
  <c r="L1055" i="1"/>
  <c r="J1055" i="1"/>
  <c r="I1055" i="1"/>
  <c r="H1055" i="1"/>
  <c r="G1055" i="1"/>
  <c r="E1055" i="1"/>
  <c r="L1054" i="1"/>
  <c r="J1054" i="1"/>
  <c r="I1054" i="1"/>
  <c r="H1054" i="1"/>
  <c r="G1054" i="1"/>
  <c r="E1054" i="1"/>
  <c r="L1053" i="1"/>
  <c r="J1053" i="1"/>
  <c r="I1053" i="1"/>
  <c r="H1053" i="1"/>
  <c r="G1053" i="1"/>
  <c r="E1053" i="1"/>
  <c r="L1052" i="1"/>
  <c r="J1052" i="1"/>
  <c r="I1052" i="1"/>
  <c r="H1052" i="1"/>
  <c r="G1052" i="1"/>
  <c r="E1052" i="1"/>
  <c r="L1051" i="1"/>
  <c r="J1051" i="1"/>
  <c r="I1051" i="1"/>
  <c r="H1051" i="1"/>
  <c r="G1051" i="1"/>
  <c r="E1051" i="1"/>
  <c r="L1050" i="1"/>
  <c r="J1050" i="1"/>
  <c r="I1050" i="1"/>
  <c r="H1050" i="1"/>
  <c r="G1050" i="1"/>
  <c r="E1050" i="1"/>
  <c r="L1049" i="1"/>
  <c r="J1049" i="1"/>
  <c r="I1049" i="1"/>
  <c r="H1049" i="1"/>
  <c r="G1049" i="1"/>
  <c r="E1049" i="1"/>
  <c r="L1048" i="1"/>
  <c r="J1048" i="1"/>
  <c r="I1048" i="1"/>
  <c r="H1048" i="1"/>
  <c r="G1048" i="1"/>
  <c r="E1048" i="1"/>
  <c r="L1047" i="1"/>
  <c r="J1047" i="1"/>
  <c r="I1047" i="1"/>
  <c r="H1047" i="1"/>
  <c r="G1047" i="1"/>
  <c r="E1047" i="1"/>
  <c r="L1046" i="1"/>
  <c r="J1046" i="1"/>
  <c r="I1046" i="1"/>
  <c r="H1046" i="1"/>
  <c r="G1046" i="1"/>
  <c r="E1046" i="1"/>
  <c r="L1045" i="1"/>
  <c r="J1045" i="1"/>
  <c r="I1045" i="1"/>
  <c r="H1045" i="1"/>
  <c r="G1045" i="1"/>
  <c r="E1045" i="1"/>
  <c r="L1044" i="1"/>
  <c r="J1044" i="1"/>
  <c r="I1044" i="1"/>
  <c r="H1044" i="1"/>
  <c r="G1044" i="1"/>
  <c r="E1044" i="1"/>
  <c r="L1043" i="1"/>
  <c r="J1043" i="1"/>
  <c r="I1043" i="1"/>
  <c r="H1043" i="1"/>
  <c r="G1043" i="1"/>
  <c r="E1043" i="1"/>
  <c r="L1042" i="1"/>
  <c r="J1042" i="1"/>
  <c r="I1042" i="1"/>
  <c r="H1042" i="1"/>
  <c r="G1042" i="1"/>
  <c r="E1042" i="1"/>
  <c r="L1041" i="1"/>
  <c r="J1041" i="1"/>
  <c r="I1041" i="1"/>
  <c r="H1041" i="1"/>
  <c r="G1041" i="1"/>
  <c r="E1041" i="1"/>
  <c r="L1040" i="1"/>
  <c r="J1040" i="1"/>
  <c r="I1040" i="1"/>
  <c r="H1040" i="1"/>
  <c r="G1040" i="1"/>
  <c r="E1040" i="1"/>
  <c r="L1039" i="1"/>
  <c r="J1039" i="1"/>
  <c r="I1039" i="1"/>
  <c r="H1039" i="1"/>
  <c r="G1039" i="1"/>
  <c r="E1039" i="1"/>
  <c r="L1038" i="1"/>
  <c r="J1038" i="1"/>
  <c r="I1038" i="1"/>
  <c r="H1038" i="1"/>
  <c r="G1038" i="1"/>
  <c r="E1038" i="1"/>
  <c r="L1037" i="1"/>
  <c r="J1037" i="1"/>
  <c r="I1037" i="1"/>
  <c r="H1037" i="1"/>
  <c r="G1037" i="1"/>
  <c r="E1037" i="1"/>
  <c r="L1036" i="1"/>
  <c r="J1036" i="1"/>
  <c r="I1036" i="1"/>
  <c r="H1036" i="1"/>
  <c r="G1036" i="1"/>
  <c r="E1036" i="1"/>
  <c r="L1035" i="1"/>
  <c r="J1035" i="1"/>
  <c r="I1035" i="1"/>
  <c r="H1035" i="1"/>
  <c r="G1035" i="1"/>
  <c r="E1035" i="1"/>
  <c r="L1034" i="1"/>
  <c r="J1034" i="1"/>
  <c r="I1034" i="1"/>
  <c r="H1034" i="1"/>
  <c r="G1034" i="1"/>
  <c r="E1034" i="1"/>
  <c r="L1033" i="1"/>
  <c r="J1033" i="1"/>
  <c r="I1033" i="1"/>
  <c r="H1033" i="1"/>
  <c r="G1033" i="1"/>
  <c r="E1033" i="1"/>
  <c r="L1032" i="1"/>
  <c r="J1032" i="1"/>
  <c r="I1032" i="1"/>
  <c r="H1032" i="1"/>
  <c r="G1032" i="1"/>
  <c r="E1032" i="1"/>
  <c r="L1031" i="1"/>
  <c r="J1031" i="1"/>
  <c r="I1031" i="1"/>
  <c r="H1031" i="1"/>
  <c r="G1031" i="1"/>
  <c r="E1031" i="1"/>
  <c r="L1030" i="1"/>
  <c r="J1030" i="1"/>
  <c r="I1030" i="1"/>
  <c r="H1030" i="1"/>
  <c r="G1030" i="1"/>
  <c r="E1030" i="1"/>
  <c r="L1029" i="1"/>
  <c r="J1029" i="1"/>
  <c r="I1029" i="1"/>
  <c r="H1029" i="1"/>
  <c r="G1029" i="1"/>
  <c r="E1029" i="1"/>
  <c r="L1028" i="1"/>
  <c r="J1028" i="1"/>
  <c r="I1028" i="1"/>
  <c r="H1028" i="1"/>
  <c r="G1028" i="1"/>
  <c r="E1028" i="1"/>
  <c r="L1027" i="1"/>
  <c r="J1027" i="1"/>
  <c r="I1027" i="1"/>
  <c r="H1027" i="1"/>
  <c r="G1027" i="1"/>
  <c r="E1027" i="1"/>
  <c r="L1026" i="1"/>
  <c r="J1026" i="1"/>
  <c r="I1026" i="1"/>
  <c r="H1026" i="1"/>
  <c r="G1026" i="1"/>
  <c r="E1026" i="1"/>
  <c r="L1025" i="1"/>
  <c r="J1025" i="1"/>
  <c r="I1025" i="1"/>
  <c r="H1025" i="1"/>
  <c r="G1025" i="1"/>
  <c r="E1025" i="1"/>
  <c r="L1024" i="1"/>
  <c r="J1024" i="1"/>
  <c r="I1024" i="1"/>
  <c r="H1024" i="1"/>
  <c r="G1024" i="1"/>
  <c r="E1024" i="1"/>
  <c r="L1023" i="1"/>
  <c r="J1023" i="1"/>
  <c r="I1023" i="1"/>
  <c r="H1023" i="1"/>
  <c r="G1023" i="1"/>
  <c r="E1023" i="1"/>
  <c r="L1022" i="1"/>
  <c r="J1022" i="1"/>
  <c r="I1022" i="1"/>
  <c r="H1022" i="1"/>
  <c r="G1022" i="1"/>
  <c r="E1022" i="1"/>
  <c r="L1021" i="1"/>
  <c r="J1021" i="1"/>
  <c r="I1021" i="1"/>
  <c r="H1021" i="1"/>
  <c r="G1021" i="1"/>
  <c r="E1021" i="1"/>
  <c r="L1020" i="1"/>
  <c r="J1020" i="1"/>
  <c r="I1020" i="1"/>
  <c r="H1020" i="1"/>
  <c r="G1020" i="1"/>
  <c r="E1020" i="1"/>
  <c r="L1019" i="1"/>
  <c r="J1019" i="1"/>
  <c r="I1019" i="1"/>
  <c r="H1019" i="1"/>
  <c r="G1019" i="1"/>
  <c r="E1019" i="1"/>
  <c r="L1018" i="1"/>
  <c r="J1018" i="1"/>
  <c r="I1018" i="1"/>
  <c r="H1018" i="1"/>
  <c r="G1018" i="1"/>
  <c r="E1018" i="1"/>
  <c r="L1017" i="1"/>
  <c r="J1017" i="1"/>
  <c r="I1017" i="1"/>
  <c r="H1017" i="1"/>
  <c r="G1017" i="1"/>
  <c r="E1017" i="1"/>
  <c r="L1016" i="1"/>
  <c r="J1016" i="1"/>
  <c r="I1016" i="1"/>
  <c r="H1016" i="1"/>
  <c r="G1016" i="1"/>
  <c r="E1016" i="1"/>
  <c r="L1015" i="1"/>
  <c r="J1015" i="1"/>
  <c r="I1015" i="1"/>
  <c r="H1015" i="1"/>
  <c r="G1015" i="1"/>
  <c r="E1015" i="1"/>
  <c r="L1014" i="1"/>
  <c r="J1014" i="1"/>
  <c r="I1014" i="1"/>
  <c r="H1014" i="1"/>
  <c r="G1014" i="1"/>
  <c r="E1014" i="1"/>
  <c r="L1013" i="1"/>
  <c r="J1013" i="1"/>
  <c r="I1013" i="1"/>
  <c r="H1013" i="1"/>
  <c r="G1013" i="1"/>
  <c r="E1013" i="1"/>
  <c r="L1012" i="1"/>
  <c r="J1012" i="1"/>
  <c r="I1012" i="1"/>
  <c r="H1012" i="1"/>
  <c r="G1012" i="1"/>
  <c r="E1012" i="1"/>
  <c r="L1011" i="1"/>
  <c r="J1011" i="1"/>
  <c r="I1011" i="1"/>
  <c r="H1011" i="1"/>
  <c r="G1011" i="1"/>
  <c r="E1011" i="1"/>
  <c r="L1010" i="1"/>
  <c r="J1010" i="1"/>
  <c r="I1010" i="1"/>
  <c r="H1010" i="1"/>
  <c r="G1010" i="1"/>
  <c r="E1010" i="1"/>
  <c r="L1009" i="1"/>
  <c r="J1009" i="1"/>
  <c r="I1009" i="1"/>
  <c r="H1009" i="1"/>
  <c r="G1009" i="1"/>
  <c r="E1009" i="1"/>
  <c r="L1008" i="1"/>
  <c r="J1008" i="1"/>
  <c r="I1008" i="1"/>
  <c r="H1008" i="1"/>
  <c r="G1008" i="1"/>
  <c r="E1008" i="1"/>
  <c r="L1007" i="1"/>
  <c r="J1007" i="1"/>
  <c r="I1007" i="1"/>
  <c r="H1007" i="1"/>
  <c r="G1007" i="1"/>
  <c r="E1007" i="1"/>
  <c r="L1006" i="1"/>
  <c r="J1006" i="1"/>
  <c r="I1006" i="1"/>
  <c r="H1006" i="1"/>
  <c r="G1006" i="1"/>
  <c r="E1006" i="1"/>
  <c r="L1005" i="1"/>
  <c r="J1005" i="1"/>
  <c r="I1005" i="1"/>
  <c r="H1005" i="1"/>
  <c r="G1005" i="1"/>
  <c r="E1005" i="1"/>
  <c r="L1004" i="1"/>
  <c r="J1004" i="1"/>
  <c r="I1004" i="1"/>
  <c r="H1004" i="1"/>
  <c r="G1004" i="1"/>
  <c r="E1004" i="1"/>
  <c r="L1003" i="1"/>
  <c r="J1003" i="1"/>
  <c r="I1003" i="1"/>
  <c r="H1003" i="1"/>
  <c r="G1003" i="1"/>
  <c r="E1003" i="1"/>
  <c r="L1002" i="1"/>
  <c r="J1002" i="1"/>
  <c r="I1002" i="1"/>
  <c r="H1002" i="1"/>
  <c r="G1002" i="1"/>
  <c r="E1002" i="1"/>
  <c r="L1001" i="1"/>
  <c r="J1001" i="1"/>
  <c r="I1001" i="1"/>
  <c r="H1001" i="1"/>
  <c r="G1001" i="1"/>
  <c r="E1001" i="1"/>
  <c r="L1000" i="1"/>
  <c r="J1000" i="1"/>
  <c r="I1000" i="1"/>
  <c r="H1000" i="1"/>
  <c r="G1000" i="1"/>
  <c r="E1000" i="1"/>
  <c r="L999" i="1"/>
  <c r="J999" i="1"/>
  <c r="I999" i="1"/>
  <c r="H999" i="1"/>
  <c r="G999" i="1"/>
  <c r="E999" i="1"/>
  <c r="L998" i="1"/>
  <c r="J998" i="1"/>
  <c r="I998" i="1"/>
  <c r="H998" i="1"/>
  <c r="G998" i="1"/>
  <c r="E998" i="1"/>
  <c r="L997" i="1"/>
  <c r="J997" i="1"/>
  <c r="I997" i="1"/>
  <c r="H997" i="1"/>
  <c r="G997" i="1"/>
  <c r="E997" i="1"/>
  <c r="L996" i="1"/>
  <c r="J996" i="1"/>
  <c r="I996" i="1"/>
  <c r="H996" i="1"/>
  <c r="G996" i="1"/>
  <c r="E996" i="1"/>
  <c r="L995" i="1"/>
  <c r="J995" i="1"/>
  <c r="I995" i="1"/>
  <c r="H995" i="1"/>
  <c r="G995" i="1"/>
  <c r="E995" i="1"/>
  <c r="L994" i="1"/>
  <c r="J994" i="1"/>
  <c r="I994" i="1"/>
  <c r="H994" i="1"/>
  <c r="G994" i="1"/>
  <c r="E994" i="1"/>
  <c r="L993" i="1"/>
  <c r="J993" i="1"/>
  <c r="I993" i="1"/>
  <c r="H993" i="1"/>
  <c r="G993" i="1"/>
  <c r="E993" i="1"/>
  <c r="L992" i="1"/>
  <c r="J992" i="1"/>
  <c r="I992" i="1"/>
  <c r="H992" i="1"/>
  <c r="G992" i="1"/>
  <c r="E992" i="1"/>
  <c r="L991" i="1"/>
  <c r="J991" i="1"/>
  <c r="I991" i="1"/>
  <c r="H991" i="1"/>
  <c r="G991" i="1"/>
  <c r="E991" i="1"/>
  <c r="L990" i="1"/>
  <c r="J990" i="1"/>
  <c r="I990" i="1"/>
  <c r="H990" i="1"/>
  <c r="G990" i="1"/>
  <c r="E990" i="1"/>
  <c r="L989" i="1"/>
  <c r="J989" i="1"/>
  <c r="I989" i="1"/>
  <c r="H989" i="1"/>
  <c r="G989" i="1"/>
  <c r="E989" i="1"/>
  <c r="L988" i="1"/>
  <c r="J988" i="1"/>
  <c r="I988" i="1"/>
  <c r="H988" i="1"/>
  <c r="G988" i="1"/>
  <c r="E988" i="1"/>
  <c r="L987" i="1"/>
  <c r="J987" i="1"/>
  <c r="I987" i="1"/>
  <c r="H987" i="1"/>
  <c r="G987" i="1"/>
  <c r="E987" i="1"/>
  <c r="L986" i="1"/>
  <c r="J986" i="1"/>
  <c r="I986" i="1"/>
  <c r="H986" i="1"/>
  <c r="G986" i="1"/>
  <c r="E986" i="1"/>
  <c r="L985" i="1"/>
  <c r="J985" i="1"/>
  <c r="I985" i="1"/>
  <c r="H985" i="1"/>
  <c r="G985" i="1"/>
  <c r="E985" i="1"/>
  <c r="L984" i="1"/>
  <c r="J984" i="1"/>
  <c r="I984" i="1"/>
  <c r="H984" i="1"/>
  <c r="G984" i="1"/>
  <c r="E984" i="1"/>
  <c r="L983" i="1"/>
  <c r="J983" i="1"/>
  <c r="I983" i="1"/>
  <c r="H983" i="1"/>
  <c r="G983" i="1"/>
  <c r="E983" i="1"/>
  <c r="L982" i="1"/>
  <c r="J982" i="1"/>
  <c r="I982" i="1"/>
  <c r="H982" i="1"/>
  <c r="G982" i="1"/>
  <c r="E982" i="1"/>
  <c r="L981" i="1"/>
  <c r="J981" i="1"/>
  <c r="I981" i="1"/>
  <c r="H981" i="1"/>
  <c r="G981" i="1"/>
  <c r="E981" i="1"/>
  <c r="L980" i="1"/>
  <c r="J980" i="1"/>
  <c r="I980" i="1"/>
  <c r="H980" i="1"/>
  <c r="G980" i="1"/>
  <c r="E980" i="1"/>
  <c r="L979" i="1"/>
  <c r="J979" i="1"/>
  <c r="I979" i="1"/>
  <c r="H979" i="1"/>
  <c r="G979" i="1"/>
  <c r="E979" i="1"/>
  <c r="L978" i="1"/>
  <c r="J978" i="1"/>
  <c r="I978" i="1"/>
  <c r="H978" i="1"/>
  <c r="G978" i="1"/>
  <c r="E978" i="1"/>
  <c r="L977" i="1"/>
  <c r="J977" i="1"/>
  <c r="I977" i="1"/>
  <c r="H977" i="1"/>
  <c r="G977" i="1"/>
  <c r="E977" i="1"/>
  <c r="L976" i="1"/>
  <c r="J976" i="1"/>
  <c r="I976" i="1"/>
  <c r="H976" i="1"/>
  <c r="G976" i="1"/>
  <c r="E976" i="1"/>
  <c r="L975" i="1"/>
  <c r="J975" i="1"/>
  <c r="I975" i="1"/>
  <c r="H975" i="1"/>
  <c r="G975" i="1"/>
  <c r="E975" i="1"/>
  <c r="L974" i="1"/>
  <c r="J974" i="1"/>
  <c r="I974" i="1"/>
  <c r="H974" i="1"/>
  <c r="G974" i="1"/>
  <c r="E974" i="1"/>
  <c r="L973" i="1"/>
  <c r="J973" i="1"/>
  <c r="I973" i="1"/>
  <c r="H973" i="1"/>
  <c r="G973" i="1"/>
  <c r="E973" i="1"/>
  <c r="L972" i="1"/>
  <c r="J972" i="1"/>
  <c r="I972" i="1"/>
  <c r="H972" i="1"/>
  <c r="G972" i="1"/>
  <c r="E972" i="1"/>
  <c r="L971" i="1"/>
  <c r="J971" i="1"/>
  <c r="I971" i="1"/>
  <c r="H971" i="1"/>
  <c r="G971" i="1"/>
  <c r="E971" i="1"/>
  <c r="L970" i="1"/>
  <c r="J970" i="1"/>
  <c r="I970" i="1"/>
  <c r="H970" i="1"/>
  <c r="G970" i="1"/>
  <c r="E970" i="1"/>
  <c r="L969" i="1"/>
  <c r="J969" i="1"/>
  <c r="I969" i="1"/>
  <c r="H969" i="1"/>
  <c r="G969" i="1"/>
  <c r="E969" i="1"/>
  <c r="L968" i="1"/>
  <c r="J968" i="1"/>
  <c r="I968" i="1"/>
  <c r="H968" i="1"/>
  <c r="G968" i="1"/>
  <c r="E968" i="1"/>
  <c r="L967" i="1"/>
  <c r="J967" i="1"/>
  <c r="I967" i="1"/>
  <c r="H967" i="1"/>
  <c r="G967" i="1"/>
  <c r="E967" i="1"/>
  <c r="L966" i="1"/>
  <c r="J966" i="1"/>
  <c r="I966" i="1"/>
  <c r="H966" i="1"/>
  <c r="G966" i="1"/>
  <c r="E966" i="1"/>
  <c r="L965" i="1"/>
  <c r="J965" i="1"/>
  <c r="I965" i="1"/>
  <c r="H965" i="1"/>
  <c r="G965" i="1"/>
  <c r="E965" i="1"/>
  <c r="L964" i="1"/>
  <c r="J964" i="1"/>
  <c r="I964" i="1"/>
  <c r="H964" i="1"/>
  <c r="G964" i="1"/>
  <c r="E964" i="1"/>
  <c r="L963" i="1"/>
  <c r="J963" i="1"/>
  <c r="I963" i="1"/>
  <c r="H963" i="1"/>
  <c r="G963" i="1"/>
  <c r="E963" i="1"/>
  <c r="L962" i="1"/>
  <c r="J962" i="1"/>
  <c r="I962" i="1"/>
  <c r="H962" i="1"/>
  <c r="G962" i="1"/>
  <c r="E962" i="1"/>
  <c r="L961" i="1"/>
  <c r="J961" i="1"/>
  <c r="I961" i="1"/>
  <c r="H961" i="1"/>
  <c r="G961" i="1"/>
  <c r="E961" i="1"/>
  <c r="L960" i="1"/>
  <c r="J960" i="1"/>
  <c r="I960" i="1"/>
  <c r="H960" i="1"/>
  <c r="G960" i="1"/>
  <c r="E960" i="1"/>
  <c r="L959" i="1"/>
  <c r="J959" i="1"/>
  <c r="I959" i="1"/>
  <c r="H959" i="1"/>
  <c r="G959" i="1"/>
  <c r="E959" i="1"/>
  <c r="L958" i="1"/>
  <c r="J958" i="1"/>
  <c r="I958" i="1"/>
  <c r="H958" i="1"/>
  <c r="G958" i="1"/>
  <c r="E958" i="1"/>
  <c r="L957" i="1"/>
  <c r="J957" i="1"/>
  <c r="I957" i="1"/>
  <c r="H957" i="1"/>
  <c r="G957" i="1"/>
  <c r="E957" i="1"/>
  <c r="L956" i="1"/>
  <c r="J956" i="1"/>
  <c r="I956" i="1"/>
  <c r="H956" i="1"/>
  <c r="G956" i="1"/>
  <c r="E956" i="1"/>
  <c r="L955" i="1"/>
  <c r="J955" i="1"/>
  <c r="I955" i="1"/>
  <c r="H955" i="1"/>
  <c r="G955" i="1"/>
  <c r="E955" i="1"/>
  <c r="L954" i="1"/>
  <c r="J954" i="1"/>
  <c r="I954" i="1"/>
  <c r="H954" i="1"/>
  <c r="G954" i="1"/>
  <c r="E954" i="1"/>
  <c r="L953" i="1"/>
  <c r="J953" i="1"/>
  <c r="I953" i="1"/>
  <c r="H953" i="1"/>
  <c r="G953" i="1"/>
  <c r="E953" i="1"/>
  <c r="L952" i="1"/>
  <c r="J952" i="1"/>
  <c r="I952" i="1"/>
  <c r="H952" i="1"/>
  <c r="G952" i="1"/>
  <c r="E952" i="1"/>
  <c r="L951" i="1"/>
  <c r="J951" i="1"/>
  <c r="I951" i="1"/>
  <c r="H951" i="1"/>
  <c r="G951" i="1"/>
  <c r="E951" i="1"/>
  <c r="L950" i="1"/>
  <c r="J950" i="1"/>
  <c r="I950" i="1"/>
  <c r="H950" i="1"/>
  <c r="G950" i="1"/>
  <c r="E950" i="1"/>
  <c r="L949" i="1"/>
  <c r="J949" i="1"/>
  <c r="I949" i="1"/>
  <c r="H949" i="1"/>
  <c r="G949" i="1"/>
  <c r="E949" i="1"/>
  <c r="L948" i="1"/>
  <c r="J948" i="1"/>
  <c r="I948" i="1"/>
  <c r="H948" i="1"/>
  <c r="G948" i="1"/>
  <c r="E948" i="1"/>
  <c r="L947" i="1"/>
  <c r="J947" i="1"/>
  <c r="I947" i="1"/>
  <c r="H947" i="1"/>
  <c r="G947" i="1"/>
  <c r="E947" i="1"/>
  <c r="L946" i="1"/>
  <c r="J946" i="1"/>
  <c r="I946" i="1"/>
  <c r="H946" i="1"/>
  <c r="G946" i="1"/>
  <c r="E946" i="1"/>
  <c r="L945" i="1"/>
  <c r="J945" i="1"/>
  <c r="I945" i="1"/>
  <c r="H945" i="1"/>
  <c r="G945" i="1"/>
  <c r="E945" i="1"/>
  <c r="L944" i="1"/>
  <c r="J944" i="1"/>
  <c r="I944" i="1"/>
  <c r="H944" i="1"/>
  <c r="G944" i="1"/>
  <c r="E944" i="1"/>
  <c r="L943" i="1"/>
  <c r="J943" i="1"/>
  <c r="I943" i="1"/>
  <c r="H943" i="1"/>
  <c r="G943" i="1"/>
  <c r="E943" i="1"/>
  <c r="L942" i="1"/>
  <c r="J942" i="1"/>
  <c r="I942" i="1"/>
  <c r="H942" i="1"/>
  <c r="G942" i="1"/>
  <c r="E942" i="1"/>
  <c r="L941" i="1"/>
  <c r="J941" i="1"/>
  <c r="I941" i="1"/>
  <c r="H941" i="1"/>
  <c r="G941" i="1"/>
  <c r="E941" i="1"/>
  <c r="L940" i="1"/>
  <c r="J940" i="1"/>
  <c r="I940" i="1"/>
  <c r="H940" i="1"/>
  <c r="G940" i="1"/>
  <c r="E940" i="1"/>
  <c r="L939" i="1"/>
  <c r="J939" i="1"/>
  <c r="I939" i="1"/>
  <c r="H939" i="1"/>
  <c r="G939" i="1"/>
  <c r="E939" i="1"/>
  <c r="L938" i="1"/>
  <c r="J938" i="1"/>
  <c r="I938" i="1"/>
  <c r="H938" i="1"/>
  <c r="G938" i="1"/>
  <c r="E938" i="1"/>
  <c r="L937" i="1"/>
  <c r="J937" i="1"/>
  <c r="I937" i="1"/>
  <c r="H937" i="1"/>
  <c r="G937" i="1"/>
  <c r="E937" i="1"/>
  <c r="L936" i="1"/>
  <c r="J936" i="1"/>
  <c r="I936" i="1"/>
  <c r="H936" i="1"/>
  <c r="G936" i="1"/>
  <c r="E936" i="1"/>
  <c r="L935" i="1"/>
  <c r="J935" i="1"/>
  <c r="I935" i="1"/>
  <c r="H935" i="1"/>
  <c r="G935" i="1"/>
  <c r="E935" i="1"/>
  <c r="L934" i="1"/>
  <c r="J934" i="1"/>
  <c r="I934" i="1"/>
  <c r="H934" i="1"/>
  <c r="G934" i="1"/>
  <c r="E934" i="1"/>
  <c r="L933" i="1"/>
  <c r="J933" i="1"/>
  <c r="I933" i="1"/>
  <c r="H933" i="1"/>
  <c r="G933" i="1"/>
  <c r="E933" i="1"/>
  <c r="L932" i="1"/>
  <c r="J932" i="1"/>
  <c r="I932" i="1"/>
  <c r="H932" i="1"/>
  <c r="G932" i="1"/>
  <c r="E932" i="1"/>
  <c r="L931" i="1"/>
  <c r="J931" i="1"/>
  <c r="I931" i="1"/>
  <c r="H931" i="1"/>
  <c r="G931" i="1"/>
  <c r="E931" i="1"/>
  <c r="L930" i="1"/>
  <c r="J930" i="1"/>
  <c r="I930" i="1"/>
  <c r="H930" i="1"/>
  <c r="G930" i="1"/>
  <c r="E930" i="1"/>
  <c r="L929" i="1"/>
  <c r="J929" i="1"/>
  <c r="I929" i="1"/>
  <c r="H929" i="1"/>
  <c r="G929" i="1"/>
  <c r="E929" i="1"/>
  <c r="L928" i="1"/>
  <c r="J928" i="1"/>
  <c r="I928" i="1"/>
  <c r="H928" i="1"/>
  <c r="G928" i="1"/>
  <c r="E928" i="1"/>
  <c r="L927" i="1"/>
  <c r="J927" i="1"/>
  <c r="I927" i="1"/>
  <c r="H927" i="1"/>
  <c r="G927" i="1"/>
  <c r="E927" i="1"/>
  <c r="L926" i="1"/>
  <c r="J926" i="1"/>
  <c r="I926" i="1"/>
  <c r="H926" i="1"/>
  <c r="G926" i="1"/>
  <c r="E926" i="1"/>
  <c r="L925" i="1"/>
  <c r="J925" i="1"/>
  <c r="I925" i="1"/>
  <c r="H925" i="1"/>
  <c r="G925" i="1"/>
  <c r="E925" i="1"/>
  <c r="L924" i="1"/>
  <c r="J924" i="1"/>
  <c r="I924" i="1"/>
  <c r="H924" i="1"/>
  <c r="G924" i="1"/>
  <c r="E924" i="1"/>
  <c r="L923" i="1"/>
  <c r="J923" i="1"/>
  <c r="I923" i="1"/>
  <c r="H923" i="1"/>
  <c r="G923" i="1"/>
  <c r="E923" i="1"/>
  <c r="L922" i="1"/>
  <c r="J922" i="1"/>
  <c r="I922" i="1"/>
  <c r="H922" i="1"/>
  <c r="G922" i="1"/>
  <c r="E922" i="1"/>
  <c r="L921" i="1"/>
  <c r="J921" i="1"/>
  <c r="I921" i="1"/>
  <c r="H921" i="1"/>
  <c r="G921" i="1"/>
  <c r="E921" i="1"/>
  <c r="L920" i="1"/>
  <c r="J920" i="1"/>
  <c r="I920" i="1"/>
  <c r="H920" i="1"/>
  <c r="G920" i="1"/>
  <c r="E920" i="1"/>
  <c r="L919" i="1"/>
  <c r="J919" i="1"/>
  <c r="I919" i="1"/>
  <c r="H919" i="1"/>
  <c r="G919" i="1"/>
  <c r="E919" i="1"/>
  <c r="L918" i="1"/>
  <c r="J918" i="1"/>
  <c r="I918" i="1"/>
  <c r="H918" i="1"/>
  <c r="G918" i="1"/>
  <c r="E918" i="1"/>
  <c r="L917" i="1"/>
  <c r="J917" i="1"/>
  <c r="I917" i="1"/>
  <c r="H917" i="1"/>
  <c r="G917" i="1"/>
  <c r="E917" i="1"/>
  <c r="L916" i="1"/>
  <c r="J916" i="1"/>
  <c r="I916" i="1"/>
  <c r="H916" i="1"/>
  <c r="G916" i="1"/>
  <c r="E916" i="1"/>
  <c r="L915" i="1"/>
  <c r="J915" i="1"/>
  <c r="I915" i="1"/>
  <c r="H915" i="1"/>
  <c r="G915" i="1"/>
  <c r="E915" i="1"/>
  <c r="L914" i="1"/>
  <c r="J914" i="1"/>
  <c r="I914" i="1"/>
  <c r="H914" i="1"/>
  <c r="G914" i="1"/>
  <c r="E914" i="1"/>
  <c r="L913" i="1"/>
  <c r="J913" i="1"/>
  <c r="I913" i="1"/>
  <c r="H913" i="1"/>
  <c r="G913" i="1"/>
  <c r="E913" i="1"/>
  <c r="L912" i="1"/>
  <c r="J912" i="1"/>
  <c r="I912" i="1"/>
  <c r="H912" i="1"/>
  <c r="G912" i="1"/>
  <c r="E912" i="1"/>
  <c r="L911" i="1"/>
  <c r="J911" i="1"/>
  <c r="I911" i="1"/>
  <c r="H911" i="1"/>
  <c r="G911" i="1"/>
  <c r="E911" i="1"/>
  <c r="L910" i="1"/>
  <c r="J910" i="1"/>
  <c r="I910" i="1"/>
  <c r="H910" i="1"/>
  <c r="G910" i="1"/>
  <c r="E910" i="1"/>
  <c r="L909" i="1"/>
  <c r="J909" i="1"/>
  <c r="I909" i="1"/>
  <c r="H909" i="1"/>
  <c r="G909" i="1"/>
  <c r="E909" i="1"/>
  <c r="L908" i="1"/>
  <c r="J908" i="1"/>
  <c r="I908" i="1"/>
  <c r="H908" i="1"/>
  <c r="G908" i="1"/>
  <c r="E908" i="1"/>
  <c r="L907" i="1"/>
  <c r="J907" i="1"/>
  <c r="I907" i="1"/>
  <c r="H907" i="1"/>
  <c r="G907" i="1"/>
  <c r="E907" i="1"/>
  <c r="L906" i="1"/>
  <c r="J906" i="1"/>
  <c r="I906" i="1"/>
  <c r="H906" i="1"/>
  <c r="G906" i="1"/>
  <c r="E906" i="1"/>
  <c r="L905" i="1"/>
  <c r="J905" i="1"/>
  <c r="I905" i="1"/>
  <c r="H905" i="1"/>
  <c r="G905" i="1"/>
  <c r="E905" i="1"/>
  <c r="L904" i="1"/>
  <c r="J904" i="1"/>
  <c r="I904" i="1"/>
  <c r="H904" i="1"/>
  <c r="G904" i="1"/>
  <c r="E904" i="1"/>
  <c r="L903" i="1"/>
  <c r="J903" i="1"/>
  <c r="I903" i="1"/>
  <c r="H903" i="1"/>
  <c r="G903" i="1"/>
  <c r="E903" i="1"/>
  <c r="L902" i="1"/>
  <c r="J902" i="1"/>
  <c r="I902" i="1"/>
  <c r="H902" i="1"/>
  <c r="G902" i="1"/>
  <c r="E902" i="1"/>
  <c r="L901" i="1"/>
  <c r="J901" i="1"/>
  <c r="I901" i="1"/>
  <c r="H901" i="1"/>
  <c r="G901" i="1"/>
  <c r="E901" i="1"/>
  <c r="L900" i="1"/>
  <c r="J900" i="1"/>
  <c r="I900" i="1"/>
  <c r="H900" i="1"/>
  <c r="G900" i="1"/>
  <c r="E900" i="1"/>
  <c r="L899" i="1"/>
  <c r="J899" i="1"/>
  <c r="I899" i="1"/>
  <c r="H899" i="1"/>
  <c r="G899" i="1"/>
  <c r="E899" i="1"/>
  <c r="L898" i="1"/>
  <c r="J898" i="1"/>
  <c r="I898" i="1"/>
  <c r="H898" i="1"/>
  <c r="G898" i="1"/>
  <c r="E898" i="1"/>
  <c r="L897" i="1"/>
  <c r="J897" i="1"/>
  <c r="I897" i="1"/>
  <c r="H897" i="1"/>
  <c r="G897" i="1"/>
  <c r="E897" i="1"/>
  <c r="L896" i="1"/>
  <c r="J896" i="1"/>
  <c r="I896" i="1"/>
  <c r="H896" i="1"/>
  <c r="G896" i="1"/>
  <c r="E896" i="1"/>
  <c r="L895" i="1"/>
  <c r="J895" i="1"/>
  <c r="I895" i="1"/>
  <c r="H895" i="1"/>
  <c r="G895" i="1"/>
  <c r="E895" i="1"/>
  <c r="L894" i="1"/>
  <c r="J894" i="1"/>
  <c r="I894" i="1"/>
  <c r="H894" i="1"/>
  <c r="G894" i="1"/>
  <c r="E894" i="1"/>
  <c r="L893" i="1"/>
  <c r="J893" i="1"/>
  <c r="I893" i="1"/>
  <c r="H893" i="1"/>
  <c r="G893" i="1"/>
  <c r="E893" i="1"/>
  <c r="L892" i="1"/>
  <c r="J892" i="1"/>
  <c r="I892" i="1"/>
  <c r="H892" i="1"/>
  <c r="G892" i="1"/>
  <c r="E892" i="1"/>
  <c r="L891" i="1"/>
  <c r="J891" i="1"/>
  <c r="I891" i="1"/>
  <c r="H891" i="1"/>
  <c r="G891" i="1"/>
  <c r="E891" i="1"/>
  <c r="L890" i="1"/>
  <c r="J890" i="1"/>
  <c r="I890" i="1"/>
  <c r="H890" i="1"/>
  <c r="G890" i="1"/>
  <c r="E890" i="1"/>
  <c r="L889" i="1"/>
  <c r="J889" i="1"/>
  <c r="I889" i="1"/>
  <c r="H889" i="1"/>
  <c r="G889" i="1"/>
  <c r="E889" i="1"/>
  <c r="L888" i="1"/>
  <c r="J888" i="1"/>
  <c r="I888" i="1"/>
  <c r="H888" i="1"/>
  <c r="G888" i="1"/>
  <c r="E888" i="1"/>
  <c r="L887" i="1"/>
  <c r="J887" i="1"/>
  <c r="I887" i="1"/>
  <c r="H887" i="1"/>
  <c r="G887" i="1"/>
  <c r="E887" i="1"/>
  <c r="L886" i="1"/>
  <c r="J886" i="1"/>
  <c r="I886" i="1"/>
  <c r="H886" i="1"/>
  <c r="G886" i="1"/>
  <c r="E886" i="1"/>
  <c r="L885" i="1"/>
  <c r="J885" i="1"/>
  <c r="I885" i="1"/>
  <c r="H885" i="1"/>
  <c r="G885" i="1"/>
  <c r="E885" i="1"/>
  <c r="L884" i="1"/>
  <c r="J884" i="1"/>
  <c r="I884" i="1"/>
  <c r="H884" i="1"/>
  <c r="G884" i="1"/>
  <c r="E884" i="1"/>
  <c r="L883" i="1"/>
  <c r="J883" i="1"/>
  <c r="I883" i="1"/>
  <c r="H883" i="1"/>
  <c r="G883" i="1"/>
  <c r="E883" i="1"/>
  <c r="L882" i="1"/>
  <c r="J882" i="1"/>
  <c r="I882" i="1"/>
  <c r="H882" i="1"/>
  <c r="G882" i="1"/>
  <c r="E882" i="1"/>
  <c r="L881" i="1"/>
  <c r="J881" i="1"/>
  <c r="I881" i="1"/>
  <c r="H881" i="1"/>
  <c r="G881" i="1"/>
  <c r="E881" i="1"/>
  <c r="L880" i="1"/>
  <c r="J880" i="1"/>
  <c r="I880" i="1"/>
  <c r="H880" i="1"/>
  <c r="G880" i="1"/>
  <c r="E880" i="1"/>
  <c r="L879" i="1"/>
  <c r="J879" i="1"/>
  <c r="I879" i="1"/>
  <c r="H879" i="1"/>
  <c r="G879" i="1"/>
  <c r="E879" i="1"/>
  <c r="L878" i="1"/>
  <c r="J878" i="1"/>
  <c r="I878" i="1"/>
  <c r="H878" i="1"/>
  <c r="G878" i="1"/>
  <c r="E878" i="1"/>
  <c r="L877" i="1"/>
  <c r="J877" i="1"/>
  <c r="I877" i="1"/>
  <c r="H877" i="1"/>
  <c r="G877" i="1"/>
  <c r="E877" i="1"/>
  <c r="L876" i="1"/>
  <c r="J876" i="1"/>
  <c r="I876" i="1"/>
  <c r="H876" i="1"/>
  <c r="G876" i="1"/>
  <c r="E876" i="1"/>
  <c r="L875" i="1"/>
  <c r="J875" i="1"/>
  <c r="I875" i="1"/>
  <c r="H875" i="1"/>
  <c r="G875" i="1"/>
  <c r="E875" i="1"/>
  <c r="L874" i="1"/>
  <c r="J874" i="1"/>
  <c r="I874" i="1"/>
  <c r="H874" i="1"/>
  <c r="G874" i="1"/>
  <c r="E874" i="1"/>
  <c r="L873" i="1"/>
  <c r="J873" i="1"/>
  <c r="I873" i="1"/>
  <c r="H873" i="1"/>
  <c r="G873" i="1"/>
  <c r="E873" i="1"/>
  <c r="L872" i="1"/>
  <c r="J872" i="1"/>
  <c r="I872" i="1"/>
  <c r="H872" i="1"/>
  <c r="G872" i="1"/>
  <c r="E872" i="1"/>
  <c r="L871" i="1"/>
  <c r="J871" i="1"/>
  <c r="I871" i="1"/>
  <c r="H871" i="1"/>
  <c r="G871" i="1"/>
  <c r="E871" i="1"/>
  <c r="L870" i="1"/>
  <c r="J870" i="1"/>
  <c r="I870" i="1"/>
  <c r="H870" i="1"/>
  <c r="G870" i="1"/>
  <c r="E870" i="1"/>
  <c r="L869" i="1"/>
  <c r="J869" i="1"/>
  <c r="I869" i="1"/>
  <c r="H869" i="1"/>
  <c r="G869" i="1"/>
  <c r="E869" i="1"/>
  <c r="L868" i="1"/>
  <c r="J868" i="1"/>
  <c r="I868" i="1"/>
  <c r="H868" i="1"/>
  <c r="G868" i="1"/>
  <c r="E868" i="1"/>
  <c r="L867" i="1"/>
  <c r="J867" i="1"/>
  <c r="I867" i="1"/>
  <c r="H867" i="1"/>
  <c r="G867" i="1"/>
  <c r="E867" i="1"/>
  <c r="L866" i="1"/>
  <c r="J866" i="1"/>
  <c r="I866" i="1"/>
  <c r="H866" i="1"/>
  <c r="G866" i="1"/>
  <c r="E866" i="1"/>
  <c r="L865" i="1"/>
  <c r="J865" i="1"/>
  <c r="I865" i="1"/>
  <c r="H865" i="1"/>
  <c r="G865" i="1"/>
  <c r="E865" i="1"/>
  <c r="L864" i="1"/>
  <c r="J864" i="1"/>
  <c r="I864" i="1"/>
  <c r="H864" i="1"/>
  <c r="G864" i="1"/>
  <c r="E864" i="1"/>
  <c r="L863" i="1"/>
  <c r="J863" i="1"/>
  <c r="I863" i="1"/>
  <c r="H863" i="1"/>
  <c r="G863" i="1"/>
  <c r="E863" i="1"/>
  <c r="L862" i="1"/>
  <c r="J862" i="1"/>
  <c r="I862" i="1"/>
  <c r="H862" i="1"/>
  <c r="G862" i="1"/>
  <c r="E862" i="1"/>
  <c r="L861" i="1"/>
  <c r="J861" i="1"/>
  <c r="I861" i="1"/>
  <c r="H861" i="1"/>
  <c r="G861" i="1"/>
  <c r="E861" i="1"/>
  <c r="L860" i="1"/>
  <c r="J860" i="1"/>
  <c r="I860" i="1"/>
  <c r="H860" i="1"/>
  <c r="G860" i="1"/>
  <c r="E860" i="1"/>
  <c r="L859" i="1"/>
  <c r="J859" i="1"/>
  <c r="I859" i="1"/>
  <c r="H859" i="1"/>
  <c r="G859" i="1"/>
  <c r="E859" i="1"/>
  <c r="L858" i="1"/>
  <c r="J858" i="1"/>
  <c r="I858" i="1"/>
  <c r="H858" i="1"/>
  <c r="G858" i="1"/>
  <c r="E858" i="1"/>
  <c r="L857" i="1"/>
  <c r="J857" i="1"/>
  <c r="I857" i="1"/>
  <c r="H857" i="1"/>
  <c r="G857" i="1"/>
  <c r="E857" i="1"/>
  <c r="L856" i="1"/>
  <c r="J856" i="1"/>
  <c r="I856" i="1"/>
  <c r="H856" i="1"/>
  <c r="G856" i="1"/>
  <c r="E856" i="1"/>
  <c r="L855" i="1"/>
  <c r="J855" i="1"/>
  <c r="I855" i="1"/>
  <c r="H855" i="1"/>
  <c r="G855" i="1"/>
  <c r="E855" i="1"/>
  <c r="L854" i="1"/>
  <c r="J854" i="1"/>
  <c r="I854" i="1"/>
  <c r="H854" i="1"/>
  <c r="G854" i="1"/>
  <c r="E854" i="1"/>
  <c r="L853" i="1"/>
  <c r="J853" i="1"/>
  <c r="I853" i="1"/>
  <c r="H853" i="1"/>
  <c r="G853" i="1"/>
  <c r="E853" i="1"/>
  <c r="L852" i="1"/>
  <c r="J852" i="1"/>
  <c r="I852" i="1"/>
  <c r="H852" i="1"/>
  <c r="G852" i="1"/>
  <c r="E852" i="1"/>
  <c r="L851" i="1"/>
  <c r="J851" i="1"/>
  <c r="I851" i="1"/>
  <c r="H851" i="1"/>
  <c r="G851" i="1"/>
  <c r="E851" i="1"/>
  <c r="L850" i="1"/>
  <c r="J850" i="1"/>
  <c r="I850" i="1"/>
  <c r="H850" i="1"/>
  <c r="G850" i="1"/>
  <c r="E850" i="1"/>
  <c r="L849" i="1"/>
  <c r="J849" i="1"/>
  <c r="I849" i="1"/>
  <c r="H849" i="1"/>
  <c r="G849" i="1"/>
  <c r="E849" i="1"/>
  <c r="L848" i="1"/>
  <c r="J848" i="1"/>
  <c r="I848" i="1"/>
  <c r="H848" i="1"/>
  <c r="G848" i="1"/>
  <c r="E848" i="1"/>
  <c r="L847" i="1"/>
  <c r="J847" i="1"/>
  <c r="I847" i="1"/>
  <c r="H847" i="1"/>
  <c r="G847" i="1"/>
  <c r="E847" i="1"/>
  <c r="L846" i="1"/>
  <c r="J846" i="1"/>
  <c r="I846" i="1"/>
  <c r="H846" i="1"/>
  <c r="G846" i="1"/>
  <c r="E846" i="1"/>
  <c r="L845" i="1"/>
  <c r="J845" i="1"/>
  <c r="I845" i="1"/>
  <c r="H845" i="1"/>
  <c r="G845" i="1"/>
  <c r="E845" i="1"/>
  <c r="L844" i="1"/>
  <c r="J844" i="1"/>
  <c r="I844" i="1"/>
  <c r="H844" i="1"/>
  <c r="G844" i="1"/>
  <c r="E844" i="1"/>
  <c r="L843" i="1"/>
  <c r="J843" i="1"/>
  <c r="I843" i="1"/>
  <c r="H843" i="1"/>
  <c r="G843" i="1"/>
  <c r="E843" i="1"/>
  <c r="L842" i="1"/>
  <c r="J842" i="1"/>
  <c r="I842" i="1"/>
  <c r="H842" i="1"/>
  <c r="G842" i="1"/>
  <c r="E842" i="1"/>
  <c r="L841" i="1"/>
  <c r="J841" i="1"/>
  <c r="I841" i="1"/>
  <c r="H841" i="1"/>
  <c r="G841" i="1"/>
  <c r="E841" i="1"/>
  <c r="L840" i="1"/>
  <c r="J840" i="1"/>
  <c r="I840" i="1"/>
  <c r="H840" i="1"/>
  <c r="G840" i="1"/>
  <c r="E840" i="1"/>
  <c r="L839" i="1"/>
  <c r="J839" i="1"/>
  <c r="I839" i="1"/>
  <c r="H839" i="1"/>
  <c r="G839" i="1"/>
  <c r="E839" i="1"/>
  <c r="L838" i="1"/>
  <c r="J838" i="1"/>
  <c r="I838" i="1"/>
  <c r="H838" i="1"/>
  <c r="G838" i="1"/>
  <c r="E838" i="1"/>
  <c r="L837" i="1"/>
  <c r="J837" i="1"/>
  <c r="I837" i="1"/>
  <c r="H837" i="1"/>
  <c r="G837" i="1"/>
  <c r="E837" i="1"/>
  <c r="L836" i="1"/>
  <c r="J836" i="1"/>
  <c r="I836" i="1"/>
  <c r="H836" i="1"/>
  <c r="G836" i="1"/>
  <c r="E836" i="1"/>
  <c r="L835" i="1"/>
  <c r="J835" i="1"/>
  <c r="I835" i="1"/>
  <c r="H835" i="1"/>
  <c r="G835" i="1"/>
  <c r="E835" i="1"/>
  <c r="L834" i="1"/>
  <c r="J834" i="1"/>
  <c r="I834" i="1"/>
  <c r="H834" i="1"/>
  <c r="G834" i="1"/>
  <c r="E834" i="1"/>
  <c r="L833" i="1"/>
  <c r="J833" i="1"/>
  <c r="I833" i="1"/>
  <c r="H833" i="1"/>
  <c r="G833" i="1"/>
  <c r="E833" i="1"/>
  <c r="L832" i="1"/>
  <c r="J832" i="1"/>
  <c r="I832" i="1"/>
  <c r="H832" i="1"/>
  <c r="G832" i="1"/>
  <c r="E832" i="1"/>
  <c r="L831" i="1"/>
  <c r="J831" i="1"/>
  <c r="I831" i="1"/>
  <c r="H831" i="1"/>
  <c r="G831" i="1"/>
  <c r="E831" i="1"/>
  <c r="L830" i="1"/>
  <c r="J830" i="1"/>
  <c r="I830" i="1"/>
  <c r="H830" i="1"/>
  <c r="G830" i="1"/>
  <c r="E830" i="1"/>
  <c r="L829" i="1"/>
  <c r="J829" i="1"/>
  <c r="I829" i="1"/>
  <c r="H829" i="1"/>
  <c r="G829" i="1"/>
  <c r="E829" i="1"/>
  <c r="L828" i="1"/>
  <c r="J828" i="1"/>
  <c r="I828" i="1"/>
  <c r="H828" i="1"/>
  <c r="G828" i="1"/>
  <c r="E828" i="1"/>
  <c r="L827" i="1"/>
  <c r="J827" i="1"/>
  <c r="I827" i="1"/>
  <c r="H827" i="1"/>
  <c r="G827" i="1"/>
  <c r="E827" i="1"/>
  <c r="L826" i="1"/>
  <c r="J826" i="1"/>
  <c r="I826" i="1"/>
  <c r="H826" i="1"/>
  <c r="G826" i="1"/>
  <c r="E826" i="1"/>
  <c r="L825" i="1"/>
  <c r="J825" i="1"/>
  <c r="I825" i="1"/>
  <c r="H825" i="1"/>
  <c r="G825" i="1"/>
  <c r="E825" i="1"/>
  <c r="L824" i="1"/>
  <c r="J824" i="1"/>
  <c r="I824" i="1"/>
  <c r="H824" i="1"/>
  <c r="G824" i="1"/>
  <c r="E824" i="1"/>
  <c r="L823" i="1"/>
  <c r="J823" i="1"/>
  <c r="I823" i="1"/>
  <c r="H823" i="1"/>
  <c r="G823" i="1"/>
  <c r="E823" i="1"/>
  <c r="L822" i="1"/>
  <c r="J822" i="1"/>
  <c r="I822" i="1"/>
  <c r="H822" i="1"/>
  <c r="G822" i="1"/>
  <c r="E822" i="1"/>
  <c r="L821" i="1"/>
  <c r="J821" i="1"/>
  <c r="I821" i="1"/>
  <c r="H821" i="1"/>
  <c r="G821" i="1"/>
  <c r="E821" i="1"/>
  <c r="L820" i="1"/>
  <c r="J820" i="1"/>
  <c r="I820" i="1"/>
  <c r="H820" i="1"/>
  <c r="G820" i="1"/>
  <c r="E820" i="1"/>
  <c r="L819" i="1"/>
  <c r="J819" i="1"/>
  <c r="I819" i="1"/>
  <c r="H819" i="1"/>
  <c r="G819" i="1"/>
  <c r="E819" i="1"/>
  <c r="L818" i="1"/>
  <c r="J818" i="1"/>
  <c r="I818" i="1"/>
  <c r="H818" i="1"/>
  <c r="G818" i="1"/>
  <c r="E818" i="1"/>
  <c r="L817" i="1"/>
  <c r="J817" i="1"/>
  <c r="I817" i="1"/>
  <c r="H817" i="1"/>
  <c r="G817" i="1"/>
  <c r="E817" i="1"/>
  <c r="L816" i="1"/>
  <c r="J816" i="1"/>
  <c r="I816" i="1"/>
  <c r="H816" i="1"/>
  <c r="G816" i="1"/>
  <c r="E816" i="1"/>
  <c r="L815" i="1"/>
  <c r="J815" i="1"/>
  <c r="I815" i="1"/>
  <c r="H815" i="1"/>
  <c r="G815" i="1"/>
  <c r="E815" i="1"/>
  <c r="L814" i="1"/>
  <c r="J814" i="1"/>
  <c r="I814" i="1"/>
  <c r="H814" i="1"/>
  <c r="G814" i="1"/>
  <c r="E814" i="1"/>
  <c r="L813" i="1"/>
  <c r="J813" i="1"/>
  <c r="I813" i="1"/>
  <c r="H813" i="1"/>
  <c r="G813" i="1"/>
  <c r="E813" i="1"/>
  <c r="L812" i="1"/>
  <c r="J812" i="1"/>
  <c r="I812" i="1"/>
  <c r="H812" i="1"/>
  <c r="G812" i="1"/>
  <c r="E812" i="1"/>
  <c r="L811" i="1"/>
  <c r="J811" i="1"/>
  <c r="I811" i="1"/>
  <c r="H811" i="1"/>
  <c r="G811" i="1"/>
  <c r="E811" i="1"/>
  <c r="L810" i="1"/>
  <c r="J810" i="1"/>
  <c r="I810" i="1"/>
  <c r="H810" i="1"/>
  <c r="G810" i="1"/>
  <c r="E810" i="1"/>
  <c r="L809" i="1"/>
  <c r="J809" i="1"/>
  <c r="I809" i="1"/>
  <c r="H809" i="1"/>
  <c r="G809" i="1"/>
  <c r="E809" i="1"/>
  <c r="L808" i="1"/>
  <c r="J808" i="1"/>
  <c r="I808" i="1"/>
  <c r="H808" i="1"/>
  <c r="G808" i="1"/>
  <c r="E808" i="1"/>
  <c r="L807" i="1"/>
  <c r="J807" i="1"/>
  <c r="I807" i="1"/>
  <c r="H807" i="1"/>
  <c r="G807" i="1"/>
  <c r="E807" i="1"/>
  <c r="L806" i="1"/>
  <c r="J806" i="1"/>
  <c r="I806" i="1"/>
  <c r="H806" i="1"/>
  <c r="G806" i="1"/>
  <c r="E806" i="1"/>
  <c r="L805" i="1"/>
  <c r="J805" i="1"/>
  <c r="I805" i="1"/>
  <c r="H805" i="1"/>
  <c r="G805" i="1"/>
  <c r="E805" i="1"/>
  <c r="L804" i="1"/>
  <c r="J804" i="1"/>
  <c r="I804" i="1"/>
  <c r="H804" i="1"/>
  <c r="G804" i="1"/>
  <c r="E804" i="1"/>
  <c r="L803" i="1"/>
  <c r="J803" i="1"/>
  <c r="I803" i="1"/>
  <c r="H803" i="1"/>
  <c r="G803" i="1"/>
  <c r="E803" i="1"/>
  <c r="L802" i="1"/>
  <c r="J802" i="1"/>
  <c r="I802" i="1"/>
  <c r="H802" i="1"/>
  <c r="G802" i="1"/>
  <c r="E802" i="1"/>
  <c r="L801" i="1"/>
  <c r="J801" i="1"/>
  <c r="I801" i="1"/>
  <c r="H801" i="1"/>
  <c r="G801" i="1"/>
  <c r="E801" i="1"/>
  <c r="L800" i="1"/>
  <c r="J800" i="1"/>
  <c r="I800" i="1"/>
  <c r="H800" i="1"/>
  <c r="G800" i="1"/>
  <c r="E800" i="1"/>
  <c r="L799" i="1"/>
  <c r="J799" i="1"/>
  <c r="I799" i="1"/>
  <c r="H799" i="1"/>
  <c r="G799" i="1"/>
  <c r="E799" i="1"/>
  <c r="L798" i="1"/>
  <c r="J798" i="1"/>
  <c r="I798" i="1"/>
  <c r="H798" i="1"/>
  <c r="G798" i="1"/>
  <c r="E798" i="1"/>
  <c r="L797" i="1"/>
  <c r="J797" i="1"/>
  <c r="I797" i="1"/>
  <c r="H797" i="1"/>
  <c r="G797" i="1"/>
  <c r="E797" i="1"/>
  <c r="L796" i="1"/>
  <c r="J796" i="1"/>
  <c r="I796" i="1"/>
  <c r="H796" i="1"/>
  <c r="G796" i="1"/>
  <c r="E796" i="1"/>
  <c r="L795" i="1"/>
  <c r="J795" i="1"/>
  <c r="I795" i="1"/>
  <c r="H795" i="1"/>
  <c r="G795" i="1"/>
  <c r="E795" i="1"/>
  <c r="L794" i="1"/>
  <c r="J794" i="1"/>
  <c r="I794" i="1"/>
  <c r="H794" i="1"/>
  <c r="G794" i="1"/>
  <c r="E794" i="1"/>
  <c r="L793" i="1"/>
  <c r="J793" i="1"/>
  <c r="I793" i="1"/>
  <c r="H793" i="1"/>
  <c r="G793" i="1"/>
  <c r="E793" i="1"/>
  <c r="L792" i="1"/>
  <c r="J792" i="1"/>
  <c r="I792" i="1"/>
  <c r="H792" i="1"/>
  <c r="G792" i="1"/>
  <c r="E792" i="1"/>
  <c r="L791" i="1"/>
  <c r="J791" i="1"/>
  <c r="I791" i="1"/>
  <c r="H791" i="1"/>
  <c r="G791" i="1"/>
  <c r="E791" i="1"/>
  <c r="L790" i="1"/>
  <c r="J790" i="1"/>
  <c r="I790" i="1"/>
  <c r="H790" i="1"/>
  <c r="G790" i="1"/>
  <c r="E790" i="1"/>
  <c r="L789" i="1"/>
  <c r="J789" i="1"/>
  <c r="I789" i="1"/>
  <c r="H789" i="1"/>
  <c r="G789" i="1"/>
  <c r="E789" i="1"/>
  <c r="L788" i="1"/>
  <c r="J788" i="1"/>
  <c r="I788" i="1"/>
  <c r="H788" i="1"/>
  <c r="G788" i="1"/>
  <c r="E788" i="1"/>
  <c r="L787" i="1"/>
  <c r="J787" i="1"/>
  <c r="I787" i="1"/>
  <c r="H787" i="1"/>
  <c r="G787" i="1"/>
  <c r="E787" i="1"/>
  <c r="L786" i="1"/>
  <c r="J786" i="1"/>
  <c r="I786" i="1"/>
  <c r="H786" i="1"/>
  <c r="G786" i="1"/>
  <c r="E786" i="1"/>
  <c r="L785" i="1"/>
  <c r="J785" i="1"/>
  <c r="I785" i="1"/>
  <c r="H785" i="1"/>
  <c r="G785" i="1"/>
  <c r="E785" i="1"/>
  <c r="L784" i="1"/>
  <c r="J784" i="1"/>
  <c r="I784" i="1"/>
  <c r="H784" i="1"/>
  <c r="G784" i="1"/>
  <c r="E784" i="1"/>
  <c r="L783" i="1"/>
  <c r="J783" i="1"/>
  <c r="I783" i="1"/>
  <c r="H783" i="1"/>
  <c r="G783" i="1"/>
  <c r="E783" i="1"/>
  <c r="L782" i="1"/>
  <c r="J782" i="1"/>
  <c r="I782" i="1"/>
  <c r="H782" i="1"/>
  <c r="G782" i="1"/>
  <c r="E782" i="1"/>
  <c r="L781" i="1"/>
  <c r="J781" i="1"/>
  <c r="I781" i="1"/>
  <c r="H781" i="1"/>
  <c r="G781" i="1"/>
  <c r="E781" i="1"/>
  <c r="L780" i="1"/>
  <c r="J780" i="1"/>
  <c r="I780" i="1"/>
  <c r="H780" i="1"/>
  <c r="G780" i="1"/>
  <c r="E780" i="1"/>
  <c r="L779" i="1"/>
  <c r="J779" i="1"/>
  <c r="I779" i="1"/>
  <c r="H779" i="1"/>
  <c r="G779" i="1"/>
  <c r="E779" i="1"/>
  <c r="L778" i="1"/>
  <c r="J778" i="1"/>
  <c r="I778" i="1"/>
  <c r="H778" i="1"/>
  <c r="G778" i="1"/>
  <c r="E778" i="1"/>
  <c r="L777" i="1"/>
  <c r="J777" i="1"/>
  <c r="I777" i="1"/>
  <c r="H777" i="1"/>
  <c r="G777" i="1"/>
  <c r="E777" i="1"/>
  <c r="L776" i="1"/>
  <c r="J776" i="1"/>
  <c r="I776" i="1"/>
  <c r="H776" i="1"/>
  <c r="G776" i="1"/>
  <c r="E776" i="1"/>
  <c r="L775" i="1"/>
  <c r="J775" i="1"/>
  <c r="I775" i="1"/>
  <c r="H775" i="1"/>
  <c r="G775" i="1"/>
  <c r="E775" i="1"/>
  <c r="L774" i="1"/>
  <c r="J774" i="1"/>
  <c r="I774" i="1"/>
  <c r="H774" i="1"/>
  <c r="G774" i="1"/>
  <c r="E774" i="1"/>
  <c r="L773" i="1"/>
  <c r="J773" i="1"/>
  <c r="I773" i="1"/>
  <c r="H773" i="1"/>
  <c r="G773" i="1"/>
  <c r="E773" i="1"/>
  <c r="L772" i="1"/>
  <c r="J772" i="1"/>
  <c r="I772" i="1"/>
  <c r="H772" i="1"/>
  <c r="G772" i="1"/>
  <c r="E772" i="1"/>
  <c r="L771" i="1"/>
  <c r="J771" i="1"/>
  <c r="I771" i="1"/>
  <c r="H771" i="1"/>
  <c r="G771" i="1"/>
  <c r="E771" i="1"/>
  <c r="L770" i="1"/>
  <c r="J770" i="1"/>
  <c r="I770" i="1"/>
  <c r="H770" i="1"/>
  <c r="G770" i="1"/>
  <c r="E770" i="1"/>
  <c r="L769" i="1"/>
  <c r="J769" i="1"/>
  <c r="I769" i="1"/>
  <c r="H769" i="1"/>
  <c r="G769" i="1"/>
  <c r="E769" i="1"/>
  <c r="L768" i="1"/>
  <c r="J768" i="1"/>
  <c r="I768" i="1"/>
  <c r="H768" i="1"/>
  <c r="G768" i="1"/>
  <c r="E768" i="1"/>
  <c r="L767" i="1"/>
  <c r="J767" i="1"/>
  <c r="I767" i="1"/>
  <c r="H767" i="1"/>
  <c r="G767" i="1"/>
  <c r="E767" i="1"/>
  <c r="L766" i="1"/>
  <c r="J766" i="1"/>
  <c r="I766" i="1"/>
  <c r="H766" i="1"/>
  <c r="G766" i="1"/>
  <c r="E766" i="1"/>
  <c r="L765" i="1"/>
  <c r="J765" i="1"/>
  <c r="I765" i="1"/>
  <c r="H765" i="1"/>
  <c r="G765" i="1"/>
  <c r="E765" i="1"/>
  <c r="L764" i="1"/>
  <c r="J764" i="1"/>
  <c r="I764" i="1"/>
  <c r="H764" i="1"/>
  <c r="G764" i="1"/>
  <c r="E764" i="1"/>
  <c r="L763" i="1"/>
  <c r="J763" i="1"/>
  <c r="I763" i="1"/>
  <c r="H763" i="1"/>
  <c r="G763" i="1"/>
  <c r="E763" i="1"/>
  <c r="L762" i="1"/>
  <c r="J762" i="1"/>
  <c r="I762" i="1"/>
  <c r="H762" i="1"/>
  <c r="G762" i="1"/>
  <c r="E762" i="1"/>
  <c r="L761" i="1"/>
  <c r="J761" i="1"/>
  <c r="I761" i="1"/>
  <c r="H761" i="1"/>
  <c r="G761" i="1"/>
  <c r="E761" i="1"/>
  <c r="L760" i="1"/>
  <c r="J760" i="1"/>
  <c r="I760" i="1"/>
  <c r="H760" i="1"/>
  <c r="G760" i="1"/>
  <c r="E760" i="1"/>
  <c r="L759" i="1"/>
  <c r="J759" i="1"/>
  <c r="I759" i="1"/>
  <c r="H759" i="1"/>
  <c r="G759" i="1"/>
  <c r="E759" i="1"/>
  <c r="L758" i="1"/>
  <c r="J758" i="1"/>
  <c r="I758" i="1"/>
  <c r="H758" i="1"/>
  <c r="G758" i="1"/>
  <c r="E758" i="1"/>
  <c r="L757" i="1"/>
  <c r="J757" i="1"/>
  <c r="I757" i="1"/>
  <c r="H757" i="1"/>
  <c r="G757" i="1"/>
  <c r="E757" i="1"/>
  <c r="L756" i="1"/>
  <c r="J756" i="1"/>
  <c r="I756" i="1"/>
  <c r="H756" i="1"/>
  <c r="G756" i="1"/>
  <c r="E756" i="1"/>
  <c r="L755" i="1"/>
  <c r="J755" i="1"/>
  <c r="I755" i="1"/>
  <c r="H755" i="1"/>
  <c r="G755" i="1"/>
  <c r="E755" i="1"/>
  <c r="L754" i="1"/>
  <c r="J754" i="1"/>
  <c r="I754" i="1"/>
  <c r="H754" i="1"/>
  <c r="G754" i="1"/>
  <c r="E754" i="1"/>
  <c r="L753" i="1"/>
  <c r="J753" i="1"/>
  <c r="I753" i="1"/>
  <c r="H753" i="1"/>
  <c r="G753" i="1"/>
  <c r="E753" i="1"/>
  <c r="L752" i="1"/>
  <c r="J752" i="1"/>
  <c r="I752" i="1"/>
  <c r="H752" i="1"/>
  <c r="G752" i="1"/>
  <c r="E752" i="1"/>
  <c r="L751" i="1"/>
  <c r="J751" i="1"/>
  <c r="I751" i="1"/>
  <c r="H751" i="1"/>
  <c r="G751" i="1"/>
  <c r="E751" i="1"/>
  <c r="L750" i="1"/>
  <c r="J750" i="1"/>
  <c r="I750" i="1"/>
  <c r="H750" i="1"/>
  <c r="G750" i="1"/>
  <c r="E750" i="1"/>
  <c r="L749" i="1"/>
  <c r="J749" i="1"/>
  <c r="I749" i="1"/>
  <c r="H749" i="1"/>
  <c r="G749" i="1"/>
  <c r="E749" i="1"/>
  <c r="L748" i="1"/>
  <c r="J748" i="1"/>
  <c r="I748" i="1"/>
  <c r="H748" i="1"/>
  <c r="G748" i="1"/>
  <c r="E748" i="1"/>
  <c r="L747" i="1"/>
  <c r="J747" i="1"/>
  <c r="I747" i="1"/>
  <c r="H747" i="1"/>
  <c r="G747" i="1"/>
  <c r="E747" i="1"/>
  <c r="L746" i="1"/>
  <c r="J746" i="1"/>
  <c r="I746" i="1"/>
  <c r="H746" i="1"/>
  <c r="G746" i="1"/>
  <c r="E746" i="1"/>
  <c r="L745" i="1"/>
  <c r="J745" i="1"/>
  <c r="I745" i="1"/>
  <c r="H745" i="1"/>
  <c r="G745" i="1"/>
  <c r="E745" i="1"/>
  <c r="L744" i="1"/>
  <c r="J744" i="1"/>
  <c r="I744" i="1"/>
  <c r="H744" i="1"/>
  <c r="G744" i="1"/>
  <c r="E744" i="1"/>
  <c r="L743" i="1"/>
  <c r="J743" i="1"/>
  <c r="I743" i="1"/>
  <c r="H743" i="1"/>
  <c r="G743" i="1"/>
  <c r="E743" i="1"/>
  <c r="L742" i="1"/>
  <c r="J742" i="1"/>
  <c r="I742" i="1"/>
  <c r="H742" i="1"/>
  <c r="G742" i="1"/>
  <c r="E742" i="1"/>
  <c r="L741" i="1"/>
  <c r="J741" i="1"/>
  <c r="I741" i="1"/>
  <c r="H741" i="1"/>
  <c r="G741" i="1"/>
  <c r="E741" i="1"/>
  <c r="L740" i="1"/>
  <c r="J740" i="1"/>
  <c r="I740" i="1"/>
  <c r="H740" i="1"/>
  <c r="G740" i="1"/>
  <c r="E740" i="1"/>
  <c r="L739" i="1"/>
  <c r="J739" i="1"/>
  <c r="I739" i="1"/>
  <c r="H739" i="1"/>
  <c r="G739" i="1"/>
  <c r="E739" i="1"/>
  <c r="L738" i="1"/>
  <c r="J738" i="1"/>
  <c r="I738" i="1"/>
  <c r="H738" i="1"/>
  <c r="G738" i="1"/>
  <c r="E738" i="1"/>
  <c r="L737" i="1"/>
  <c r="J737" i="1"/>
  <c r="I737" i="1"/>
  <c r="H737" i="1"/>
  <c r="G737" i="1"/>
  <c r="E737" i="1"/>
  <c r="L736" i="1"/>
  <c r="J736" i="1"/>
  <c r="I736" i="1"/>
  <c r="H736" i="1"/>
  <c r="G736" i="1"/>
  <c r="E736" i="1"/>
  <c r="L735" i="1"/>
  <c r="J735" i="1"/>
  <c r="I735" i="1"/>
  <c r="H735" i="1"/>
  <c r="G735" i="1"/>
  <c r="E735" i="1"/>
  <c r="L734" i="1"/>
  <c r="J734" i="1"/>
  <c r="I734" i="1"/>
  <c r="H734" i="1"/>
  <c r="G734" i="1"/>
  <c r="E734" i="1"/>
  <c r="L733" i="1"/>
  <c r="J733" i="1"/>
  <c r="I733" i="1"/>
  <c r="H733" i="1"/>
  <c r="G733" i="1"/>
  <c r="E733" i="1"/>
  <c r="L732" i="1"/>
  <c r="J732" i="1"/>
  <c r="I732" i="1"/>
  <c r="H732" i="1"/>
  <c r="G732" i="1"/>
  <c r="E732" i="1"/>
  <c r="L731" i="1"/>
  <c r="J731" i="1"/>
  <c r="I731" i="1"/>
  <c r="H731" i="1"/>
  <c r="G731" i="1"/>
  <c r="E731" i="1"/>
  <c r="L730" i="1"/>
  <c r="J730" i="1"/>
  <c r="I730" i="1"/>
  <c r="H730" i="1"/>
  <c r="G730" i="1"/>
  <c r="E730" i="1"/>
  <c r="L729" i="1"/>
  <c r="J729" i="1"/>
  <c r="I729" i="1"/>
  <c r="H729" i="1"/>
  <c r="G729" i="1"/>
  <c r="E729" i="1"/>
  <c r="L728" i="1"/>
  <c r="J728" i="1"/>
  <c r="I728" i="1"/>
  <c r="H728" i="1"/>
  <c r="G728" i="1"/>
  <c r="E728" i="1"/>
  <c r="L727" i="1"/>
  <c r="J727" i="1"/>
  <c r="I727" i="1"/>
  <c r="H727" i="1"/>
  <c r="G727" i="1"/>
  <c r="E727" i="1"/>
  <c r="L726" i="1"/>
  <c r="J726" i="1"/>
  <c r="I726" i="1"/>
  <c r="H726" i="1"/>
  <c r="G726" i="1"/>
  <c r="E726" i="1"/>
  <c r="L725" i="1"/>
  <c r="J725" i="1"/>
  <c r="I725" i="1"/>
  <c r="H725" i="1"/>
  <c r="G725" i="1"/>
  <c r="E725" i="1"/>
  <c r="L724" i="1"/>
  <c r="J724" i="1"/>
  <c r="I724" i="1"/>
  <c r="H724" i="1"/>
  <c r="G724" i="1"/>
  <c r="E724" i="1"/>
  <c r="L723" i="1"/>
  <c r="J723" i="1"/>
  <c r="I723" i="1"/>
  <c r="H723" i="1"/>
  <c r="G723" i="1"/>
  <c r="E723" i="1"/>
  <c r="L722" i="1"/>
  <c r="J722" i="1"/>
  <c r="I722" i="1"/>
  <c r="H722" i="1"/>
  <c r="G722" i="1"/>
  <c r="E722" i="1"/>
  <c r="L721" i="1"/>
  <c r="J721" i="1"/>
  <c r="I721" i="1"/>
  <c r="H721" i="1"/>
  <c r="G721" i="1"/>
  <c r="E721" i="1"/>
  <c r="L720" i="1"/>
  <c r="J720" i="1"/>
  <c r="I720" i="1"/>
  <c r="H720" i="1"/>
  <c r="G720" i="1"/>
  <c r="E720" i="1"/>
  <c r="L719" i="1"/>
  <c r="J719" i="1"/>
  <c r="I719" i="1"/>
  <c r="H719" i="1"/>
  <c r="G719" i="1"/>
  <c r="E719" i="1"/>
  <c r="L718" i="1"/>
  <c r="J718" i="1"/>
  <c r="I718" i="1"/>
  <c r="H718" i="1"/>
  <c r="G718" i="1"/>
  <c r="E718" i="1"/>
  <c r="L717" i="1"/>
  <c r="J717" i="1"/>
  <c r="I717" i="1"/>
  <c r="H717" i="1"/>
  <c r="G717" i="1"/>
  <c r="E717" i="1"/>
  <c r="L716" i="1"/>
  <c r="J716" i="1"/>
  <c r="I716" i="1"/>
  <c r="H716" i="1"/>
  <c r="G716" i="1"/>
  <c r="E716" i="1"/>
  <c r="L715" i="1"/>
  <c r="J715" i="1"/>
  <c r="I715" i="1"/>
  <c r="H715" i="1"/>
  <c r="G715" i="1"/>
  <c r="E715" i="1"/>
  <c r="L714" i="1"/>
  <c r="J714" i="1"/>
  <c r="I714" i="1"/>
  <c r="H714" i="1"/>
  <c r="G714" i="1"/>
  <c r="E714" i="1"/>
  <c r="L713" i="1"/>
  <c r="J713" i="1"/>
  <c r="I713" i="1"/>
  <c r="H713" i="1"/>
  <c r="G713" i="1"/>
  <c r="E713" i="1"/>
  <c r="L712" i="1"/>
  <c r="J712" i="1"/>
  <c r="I712" i="1"/>
  <c r="H712" i="1"/>
  <c r="G712" i="1"/>
  <c r="E712" i="1"/>
  <c r="L711" i="1"/>
  <c r="J711" i="1"/>
  <c r="I711" i="1"/>
  <c r="H711" i="1"/>
  <c r="G711" i="1"/>
  <c r="E711" i="1"/>
  <c r="L710" i="1"/>
  <c r="J710" i="1"/>
  <c r="I710" i="1"/>
  <c r="H710" i="1"/>
  <c r="G710" i="1"/>
  <c r="E710" i="1"/>
  <c r="L709" i="1"/>
  <c r="J709" i="1"/>
  <c r="I709" i="1"/>
  <c r="H709" i="1"/>
  <c r="G709" i="1"/>
  <c r="E709" i="1"/>
  <c r="L708" i="1"/>
  <c r="J708" i="1"/>
  <c r="I708" i="1"/>
  <c r="H708" i="1"/>
  <c r="G708" i="1"/>
  <c r="E708" i="1"/>
  <c r="L707" i="1"/>
  <c r="J707" i="1"/>
  <c r="I707" i="1"/>
  <c r="H707" i="1"/>
  <c r="G707" i="1"/>
  <c r="E707" i="1"/>
  <c r="L706" i="1"/>
  <c r="J706" i="1"/>
  <c r="I706" i="1"/>
  <c r="H706" i="1"/>
  <c r="G706" i="1"/>
  <c r="E706" i="1"/>
  <c r="L705" i="1"/>
  <c r="J705" i="1"/>
  <c r="I705" i="1"/>
  <c r="H705" i="1"/>
  <c r="G705" i="1"/>
  <c r="E705" i="1"/>
  <c r="L704" i="1"/>
  <c r="J704" i="1"/>
  <c r="I704" i="1"/>
  <c r="H704" i="1"/>
  <c r="G704" i="1"/>
  <c r="E704" i="1"/>
  <c r="L703" i="1"/>
  <c r="J703" i="1"/>
  <c r="I703" i="1"/>
  <c r="H703" i="1"/>
  <c r="G703" i="1"/>
  <c r="E703" i="1"/>
  <c r="L702" i="1"/>
  <c r="J702" i="1"/>
  <c r="I702" i="1"/>
  <c r="H702" i="1"/>
  <c r="G702" i="1"/>
  <c r="E702" i="1"/>
  <c r="L701" i="1"/>
  <c r="J701" i="1"/>
  <c r="I701" i="1"/>
  <c r="H701" i="1"/>
  <c r="G701" i="1"/>
  <c r="E701" i="1"/>
  <c r="L700" i="1"/>
  <c r="J700" i="1"/>
  <c r="I700" i="1"/>
  <c r="H700" i="1"/>
  <c r="G700" i="1"/>
  <c r="E700" i="1"/>
  <c r="L699" i="1"/>
  <c r="J699" i="1"/>
  <c r="I699" i="1"/>
  <c r="H699" i="1"/>
  <c r="G699" i="1"/>
  <c r="E699" i="1"/>
  <c r="L698" i="1"/>
  <c r="J698" i="1"/>
  <c r="I698" i="1"/>
  <c r="H698" i="1"/>
  <c r="G698" i="1"/>
  <c r="E698" i="1"/>
  <c r="L697" i="1"/>
  <c r="J697" i="1"/>
  <c r="I697" i="1"/>
  <c r="H697" i="1"/>
  <c r="G697" i="1"/>
  <c r="E697" i="1"/>
  <c r="L696" i="1"/>
  <c r="J696" i="1"/>
  <c r="I696" i="1"/>
  <c r="H696" i="1"/>
  <c r="G696" i="1"/>
  <c r="E696" i="1"/>
  <c r="L695" i="1"/>
  <c r="J695" i="1"/>
  <c r="I695" i="1"/>
  <c r="H695" i="1"/>
  <c r="G695" i="1"/>
  <c r="E695" i="1"/>
  <c r="L694" i="1"/>
  <c r="J694" i="1"/>
  <c r="I694" i="1"/>
  <c r="H694" i="1"/>
  <c r="G694" i="1"/>
  <c r="E694" i="1"/>
  <c r="L693" i="1"/>
  <c r="J693" i="1"/>
  <c r="I693" i="1"/>
  <c r="H693" i="1"/>
  <c r="G693" i="1"/>
  <c r="E693" i="1"/>
  <c r="L692" i="1"/>
  <c r="J692" i="1"/>
  <c r="I692" i="1"/>
  <c r="H692" i="1"/>
  <c r="G692" i="1"/>
  <c r="E692" i="1"/>
  <c r="L691" i="1"/>
  <c r="J691" i="1"/>
  <c r="I691" i="1"/>
  <c r="H691" i="1"/>
  <c r="G691" i="1"/>
  <c r="E691" i="1"/>
  <c r="L690" i="1"/>
  <c r="J690" i="1"/>
  <c r="I690" i="1"/>
  <c r="H690" i="1"/>
  <c r="G690" i="1"/>
  <c r="E690" i="1"/>
  <c r="L689" i="1"/>
  <c r="J689" i="1"/>
  <c r="I689" i="1"/>
  <c r="H689" i="1"/>
  <c r="G689" i="1"/>
  <c r="E689" i="1"/>
  <c r="L688" i="1"/>
  <c r="J688" i="1"/>
  <c r="I688" i="1"/>
  <c r="H688" i="1"/>
  <c r="G688" i="1"/>
  <c r="E688" i="1"/>
  <c r="L687" i="1"/>
  <c r="J687" i="1"/>
  <c r="I687" i="1"/>
  <c r="H687" i="1"/>
  <c r="G687" i="1"/>
  <c r="E687" i="1"/>
  <c r="L686" i="1"/>
  <c r="J686" i="1"/>
  <c r="I686" i="1"/>
  <c r="H686" i="1"/>
  <c r="G686" i="1"/>
  <c r="E686" i="1"/>
  <c r="L685" i="1"/>
  <c r="J685" i="1"/>
  <c r="I685" i="1"/>
  <c r="H685" i="1"/>
  <c r="G685" i="1"/>
  <c r="E685" i="1"/>
  <c r="L684" i="1"/>
  <c r="J684" i="1"/>
  <c r="I684" i="1"/>
  <c r="H684" i="1"/>
  <c r="G684" i="1"/>
  <c r="E684" i="1"/>
  <c r="L683" i="1"/>
  <c r="J683" i="1"/>
  <c r="I683" i="1"/>
  <c r="H683" i="1"/>
  <c r="G683" i="1"/>
  <c r="E683" i="1"/>
  <c r="L682" i="1"/>
  <c r="J682" i="1"/>
  <c r="I682" i="1"/>
  <c r="H682" i="1"/>
  <c r="G682" i="1"/>
  <c r="E682" i="1"/>
  <c r="L681" i="1"/>
  <c r="J681" i="1"/>
  <c r="I681" i="1"/>
  <c r="H681" i="1"/>
  <c r="G681" i="1"/>
  <c r="E681" i="1"/>
  <c r="L680" i="1"/>
  <c r="J680" i="1"/>
  <c r="I680" i="1"/>
  <c r="H680" i="1"/>
  <c r="G680" i="1"/>
  <c r="E680" i="1"/>
  <c r="L679" i="1"/>
  <c r="J679" i="1"/>
  <c r="I679" i="1"/>
  <c r="H679" i="1"/>
  <c r="G679" i="1"/>
  <c r="E679" i="1"/>
  <c r="L678" i="1"/>
  <c r="J678" i="1"/>
  <c r="I678" i="1"/>
  <c r="H678" i="1"/>
  <c r="G678" i="1"/>
  <c r="E678" i="1"/>
  <c r="L677" i="1"/>
  <c r="J677" i="1"/>
  <c r="I677" i="1"/>
  <c r="H677" i="1"/>
  <c r="G677" i="1"/>
  <c r="E677" i="1"/>
  <c r="L676" i="1"/>
  <c r="J676" i="1"/>
  <c r="I676" i="1"/>
  <c r="H676" i="1"/>
  <c r="G676" i="1"/>
  <c r="E676" i="1"/>
  <c r="L675" i="1"/>
  <c r="J675" i="1"/>
  <c r="I675" i="1"/>
  <c r="H675" i="1"/>
  <c r="G675" i="1"/>
  <c r="E675" i="1"/>
  <c r="L674" i="1"/>
  <c r="J674" i="1"/>
  <c r="I674" i="1"/>
  <c r="H674" i="1"/>
  <c r="G674" i="1"/>
  <c r="E674" i="1"/>
  <c r="L673" i="1"/>
  <c r="J673" i="1"/>
  <c r="I673" i="1"/>
  <c r="H673" i="1"/>
  <c r="G673" i="1"/>
  <c r="E673" i="1"/>
  <c r="L672" i="1"/>
  <c r="J672" i="1"/>
  <c r="I672" i="1"/>
  <c r="H672" i="1"/>
  <c r="G672" i="1"/>
  <c r="E672" i="1"/>
  <c r="L671" i="1"/>
  <c r="J671" i="1"/>
  <c r="I671" i="1"/>
  <c r="H671" i="1"/>
  <c r="G671" i="1"/>
  <c r="E671" i="1"/>
  <c r="L670" i="1"/>
  <c r="J670" i="1"/>
  <c r="I670" i="1"/>
  <c r="H670" i="1"/>
  <c r="G670" i="1"/>
  <c r="E670" i="1"/>
  <c r="L669" i="1"/>
  <c r="J669" i="1"/>
  <c r="I669" i="1"/>
  <c r="H669" i="1"/>
  <c r="G669" i="1"/>
  <c r="E669" i="1"/>
  <c r="L668" i="1"/>
  <c r="J668" i="1"/>
  <c r="I668" i="1"/>
  <c r="H668" i="1"/>
  <c r="G668" i="1"/>
  <c r="E668" i="1"/>
  <c r="L667" i="1"/>
  <c r="J667" i="1"/>
  <c r="I667" i="1"/>
  <c r="H667" i="1"/>
  <c r="G667" i="1"/>
  <c r="E667" i="1"/>
  <c r="L666" i="1"/>
  <c r="J666" i="1"/>
  <c r="I666" i="1"/>
  <c r="H666" i="1"/>
  <c r="G666" i="1"/>
  <c r="E666" i="1"/>
  <c r="L665" i="1"/>
  <c r="J665" i="1"/>
  <c r="I665" i="1"/>
  <c r="H665" i="1"/>
  <c r="G665" i="1"/>
  <c r="E665" i="1"/>
  <c r="L664" i="1"/>
  <c r="J664" i="1"/>
  <c r="I664" i="1"/>
  <c r="H664" i="1"/>
  <c r="G664" i="1"/>
  <c r="E664" i="1"/>
  <c r="L663" i="1"/>
  <c r="J663" i="1"/>
  <c r="I663" i="1"/>
  <c r="H663" i="1"/>
  <c r="G663" i="1"/>
  <c r="E663" i="1"/>
  <c r="L662" i="1"/>
  <c r="J662" i="1"/>
  <c r="I662" i="1"/>
  <c r="H662" i="1"/>
  <c r="G662" i="1"/>
  <c r="E662" i="1"/>
  <c r="L661" i="1"/>
  <c r="J661" i="1"/>
  <c r="I661" i="1"/>
  <c r="H661" i="1"/>
  <c r="G661" i="1"/>
  <c r="E661" i="1"/>
  <c r="L660" i="1"/>
  <c r="J660" i="1"/>
  <c r="I660" i="1"/>
  <c r="H660" i="1"/>
  <c r="G660" i="1"/>
  <c r="E660" i="1"/>
  <c r="L659" i="1"/>
  <c r="J659" i="1"/>
  <c r="I659" i="1"/>
  <c r="H659" i="1"/>
  <c r="G659" i="1"/>
  <c r="E659" i="1"/>
  <c r="L658" i="1"/>
  <c r="J658" i="1"/>
  <c r="I658" i="1"/>
  <c r="H658" i="1"/>
  <c r="G658" i="1"/>
  <c r="E658" i="1"/>
  <c r="L657" i="1"/>
  <c r="J657" i="1"/>
  <c r="I657" i="1"/>
  <c r="H657" i="1"/>
  <c r="G657" i="1"/>
  <c r="E657" i="1"/>
  <c r="L656" i="1"/>
  <c r="J656" i="1"/>
  <c r="I656" i="1"/>
  <c r="H656" i="1"/>
  <c r="G656" i="1"/>
  <c r="E656" i="1"/>
  <c r="L655" i="1"/>
  <c r="J655" i="1"/>
  <c r="I655" i="1"/>
  <c r="H655" i="1"/>
  <c r="G655" i="1"/>
  <c r="E655" i="1"/>
  <c r="L654" i="1"/>
  <c r="J654" i="1"/>
  <c r="I654" i="1"/>
  <c r="H654" i="1"/>
  <c r="G654" i="1"/>
  <c r="E654" i="1"/>
  <c r="L653" i="1"/>
  <c r="J653" i="1"/>
  <c r="I653" i="1"/>
  <c r="H653" i="1"/>
  <c r="G653" i="1"/>
  <c r="E653" i="1"/>
  <c r="L652" i="1"/>
  <c r="J652" i="1"/>
  <c r="I652" i="1"/>
  <c r="H652" i="1"/>
  <c r="G652" i="1"/>
  <c r="E652" i="1"/>
  <c r="L651" i="1"/>
  <c r="J651" i="1"/>
  <c r="I651" i="1"/>
  <c r="H651" i="1"/>
  <c r="G651" i="1"/>
  <c r="E651" i="1"/>
  <c r="L650" i="1"/>
  <c r="J650" i="1"/>
  <c r="I650" i="1"/>
  <c r="H650" i="1"/>
  <c r="G650" i="1"/>
  <c r="E650" i="1"/>
  <c r="L649" i="1"/>
  <c r="J649" i="1"/>
  <c r="I649" i="1"/>
  <c r="H649" i="1"/>
  <c r="G649" i="1"/>
  <c r="E649" i="1"/>
  <c r="L648" i="1"/>
  <c r="J648" i="1"/>
  <c r="I648" i="1"/>
  <c r="H648" i="1"/>
  <c r="G648" i="1"/>
  <c r="E648" i="1"/>
  <c r="L647" i="1"/>
  <c r="J647" i="1"/>
  <c r="I647" i="1"/>
  <c r="H647" i="1"/>
  <c r="G647" i="1"/>
  <c r="E647" i="1"/>
  <c r="L646" i="1"/>
  <c r="J646" i="1"/>
  <c r="I646" i="1"/>
  <c r="H646" i="1"/>
  <c r="G646" i="1"/>
  <c r="E646" i="1"/>
  <c r="L645" i="1"/>
  <c r="J645" i="1"/>
  <c r="I645" i="1"/>
  <c r="H645" i="1"/>
  <c r="G645" i="1"/>
  <c r="E645" i="1"/>
  <c r="L644" i="1"/>
  <c r="J644" i="1"/>
  <c r="I644" i="1"/>
  <c r="H644" i="1"/>
  <c r="G644" i="1"/>
  <c r="E644" i="1"/>
  <c r="L643" i="1"/>
  <c r="J643" i="1"/>
  <c r="I643" i="1"/>
  <c r="H643" i="1"/>
  <c r="G643" i="1"/>
  <c r="E643" i="1"/>
  <c r="L642" i="1"/>
  <c r="J642" i="1"/>
  <c r="I642" i="1"/>
  <c r="H642" i="1"/>
  <c r="G642" i="1"/>
  <c r="E642" i="1"/>
  <c r="L641" i="1"/>
  <c r="J641" i="1"/>
  <c r="I641" i="1"/>
  <c r="H641" i="1"/>
  <c r="G641" i="1"/>
  <c r="E641" i="1"/>
  <c r="L640" i="1"/>
  <c r="J640" i="1"/>
  <c r="I640" i="1"/>
  <c r="H640" i="1"/>
  <c r="G640" i="1"/>
  <c r="E640" i="1"/>
  <c r="L639" i="1"/>
  <c r="J639" i="1"/>
  <c r="I639" i="1"/>
  <c r="H639" i="1"/>
  <c r="G639" i="1"/>
  <c r="E639" i="1"/>
  <c r="L638" i="1"/>
  <c r="J638" i="1"/>
  <c r="I638" i="1"/>
  <c r="H638" i="1"/>
  <c r="G638" i="1"/>
  <c r="E638" i="1"/>
  <c r="L637" i="1"/>
  <c r="J637" i="1"/>
  <c r="I637" i="1"/>
  <c r="H637" i="1"/>
  <c r="G637" i="1"/>
  <c r="E637" i="1"/>
  <c r="L636" i="1"/>
  <c r="J636" i="1"/>
  <c r="I636" i="1"/>
  <c r="H636" i="1"/>
  <c r="G636" i="1"/>
  <c r="E636" i="1"/>
  <c r="L635" i="1"/>
  <c r="J635" i="1"/>
  <c r="I635" i="1"/>
  <c r="H635" i="1"/>
  <c r="G635" i="1"/>
  <c r="E635" i="1"/>
  <c r="L634" i="1"/>
  <c r="J634" i="1"/>
  <c r="I634" i="1"/>
  <c r="H634" i="1"/>
  <c r="G634" i="1"/>
  <c r="E634" i="1"/>
  <c r="L633" i="1"/>
  <c r="J633" i="1"/>
  <c r="I633" i="1"/>
  <c r="H633" i="1"/>
  <c r="G633" i="1"/>
  <c r="E633" i="1"/>
  <c r="L632" i="1"/>
  <c r="J632" i="1"/>
  <c r="I632" i="1"/>
  <c r="H632" i="1"/>
  <c r="G632" i="1"/>
  <c r="E632" i="1"/>
  <c r="L631" i="1"/>
  <c r="J631" i="1"/>
  <c r="I631" i="1"/>
  <c r="H631" i="1"/>
  <c r="G631" i="1"/>
  <c r="E631" i="1"/>
  <c r="L630" i="1"/>
  <c r="J630" i="1"/>
  <c r="I630" i="1"/>
  <c r="H630" i="1"/>
  <c r="G630" i="1"/>
  <c r="E630" i="1"/>
  <c r="L629" i="1"/>
  <c r="J629" i="1"/>
  <c r="I629" i="1"/>
  <c r="H629" i="1"/>
  <c r="G629" i="1"/>
  <c r="E629" i="1"/>
  <c r="L628" i="1"/>
  <c r="J628" i="1"/>
  <c r="I628" i="1"/>
  <c r="H628" i="1"/>
  <c r="G628" i="1"/>
  <c r="E628" i="1"/>
  <c r="L627" i="1"/>
  <c r="J627" i="1"/>
  <c r="I627" i="1"/>
  <c r="H627" i="1"/>
  <c r="G627" i="1"/>
  <c r="E627" i="1"/>
  <c r="L626" i="1"/>
  <c r="J626" i="1"/>
  <c r="I626" i="1"/>
  <c r="H626" i="1"/>
  <c r="G626" i="1"/>
  <c r="E626" i="1"/>
  <c r="L625" i="1"/>
  <c r="J625" i="1"/>
  <c r="I625" i="1"/>
  <c r="H625" i="1"/>
  <c r="G625" i="1"/>
  <c r="E625" i="1"/>
  <c r="L624" i="1"/>
  <c r="J624" i="1"/>
  <c r="I624" i="1"/>
  <c r="H624" i="1"/>
  <c r="G624" i="1"/>
  <c r="E624" i="1"/>
  <c r="L623" i="1"/>
  <c r="J623" i="1"/>
  <c r="I623" i="1"/>
  <c r="H623" i="1"/>
  <c r="G623" i="1"/>
  <c r="E623" i="1"/>
  <c r="L622" i="1"/>
  <c r="J622" i="1"/>
  <c r="I622" i="1"/>
  <c r="H622" i="1"/>
  <c r="G622" i="1"/>
  <c r="E622" i="1"/>
  <c r="L621" i="1"/>
  <c r="J621" i="1"/>
  <c r="I621" i="1"/>
  <c r="H621" i="1"/>
  <c r="G621" i="1"/>
  <c r="E621" i="1"/>
  <c r="L620" i="1"/>
  <c r="J620" i="1"/>
  <c r="I620" i="1"/>
  <c r="H620" i="1"/>
  <c r="G620" i="1"/>
  <c r="E620" i="1"/>
  <c r="L619" i="1"/>
  <c r="J619" i="1"/>
  <c r="I619" i="1"/>
  <c r="H619" i="1"/>
  <c r="G619" i="1"/>
  <c r="E619" i="1"/>
  <c r="L618" i="1"/>
  <c r="J618" i="1"/>
  <c r="I618" i="1"/>
  <c r="H618" i="1"/>
  <c r="G618" i="1"/>
  <c r="E618" i="1"/>
  <c r="L617" i="1"/>
  <c r="J617" i="1"/>
  <c r="I617" i="1"/>
  <c r="H617" i="1"/>
  <c r="G617" i="1"/>
  <c r="E617" i="1"/>
  <c r="L616" i="1"/>
  <c r="J616" i="1"/>
  <c r="I616" i="1"/>
  <c r="H616" i="1"/>
  <c r="G616" i="1"/>
  <c r="E616" i="1"/>
  <c r="L615" i="1"/>
  <c r="J615" i="1"/>
  <c r="I615" i="1"/>
  <c r="H615" i="1"/>
  <c r="G615" i="1"/>
  <c r="E615" i="1"/>
  <c r="L614" i="1"/>
  <c r="J614" i="1"/>
  <c r="I614" i="1"/>
  <c r="H614" i="1"/>
  <c r="G614" i="1"/>
  <c r="E614" i="1"/>
  <c r="L613" i="1"/>
  <c r="J613" i="1"/>
  <c r="I613" i="1"/>
  <c r="H613" i="1"/>
  <c r="G613" i="1"/>
  <c r="E613" i="1"/>
  <c r="L612" i="1"/>
  <c r="J612" i="1"/>
  <c r="I612" i="1"/>
  <c r="H612" i="1"/>
  <c r="G612" i="1"/>
  <c r="E612" i="1"/>
  <c r="L611" i="1"/>
  <c r="J611" i="1"/>
  <c r="I611" i="1"/>
  <c r="H611" i="1"/>
  <c r="G611" i="1"/>
  <c r="E611" i="1"/>
  <c r="L610" i="1"/>
  <c r="J610" i="1"/>
  <c r="I610" i="1"/>
  <c r="H610" i="1"/>
  <c r="G610" i="1"/>
  <c r="E610" i="1"/>
  <c r="L609" i="1"/>
  <c r="J609" i="1"/>
  <c r="I609" i="1"/>
  <c r="H609" i="1"/>
  <c r="G609" i="1"/>
  <c r="E609" i="1"/>
  <c r="L608" i="1"/>
  <c r="J608" i="1"/>
  <c r="I608" i="1"/>
  <c r="H608" i="1"/>
  <c r="G608" i="1"/>
  <c r="E608" i="1"/>
  <c r="L607" i="1"/>
  <c r="J607" i="1"/>
  <c r="I607" i="1"/>
  <c r="H607" i="1"/>
  <c r="G607" i="1"/>
  <c r="E607" i="1"/>
  <c r="L606" i="1"/>
  <c r="J606" i="1"/>
  <c r="I606" i="1"/>
  <c r="H606" i="1"/>
  <c r="G606" i="1"/>
  <c r="E606" i="1"/>
  <c r="L605" i="1"/>
  <c r="J605" i="1"/>
  <c r="I605" i="1"/>
  <c r="H605" i="1"/>
  <c r="G605" i="1"/>
  <c r="E605" i="1"/>
  <c r="L604" i="1"/>
  <c r="J604" i="1"/>
  <c r="I604" i="1"/>
  <c r="H604" i="1"/>
  <c r="G604" i="1"/>
  <c r="E604" i="1"/>
  <c r="L603" i="1"/>
  <c r="J603" i="1"/>
  <c r="I603" i="1"/>
  <c r="H603" i="1"/>
  <c r="G603" i="1"/>
  <c r="E603" i="1"/>
  <c r="L602" i="1"/>
  <c r="J602" i="1"/>
  <c r="I602" i="1"/>
  <c r="H602" i="1"/>
  <c r="G602" i="1"/>
  <c r="E602" i="1"/>
  <c r="L601" i="1"/>
  <c r="J601" i="1"/>
  <c r="I601" i="1"/>
  <c r="H601" i="1"/>
  <c r="G601" i="1"/>
  <c r="E601" i="1"/>
  <c r="L600" i="1"/>
  <c r="J600" i="1"/>
  <c r="I600" i="1"/>
  <c r="H600" i="1"/>
  <c r="G600" i="1"/>
  <c r="E600" i="1"/>
  <c r="L599" i="1"/>
  <c r="J599" i="1"/>
  <c r="I599" i="1"/>
  <c r="H599" i="1"/>
  <c r="G599" i="1"/>
  <c r="E599" i="1"/>
  <c r="L598" i="1"/>
  <c r="J598" i="1"/>
  <c r="I598" i="1"/>
  <c r="H598" i="1"/>
  <c r="G598" i="1"/>
  <c r="E598" i="1"/>
  <c r="L597" i="1"/>
  <c r="J597" i="1"/>
  <c r="I597" i="1"/>
  <c r="H597" i="1"/>
  <c r="G597" i="1"/>
  <c r="E597" i="1"/>
  <c r="L596" i="1"/>
  <c r="J596" i="1"/>
  <c r="I596" i="1"/>
  <c r="H596" i="1"/>
  <c r="G596" i="1"/>
  <c r="E596" i="1"/>
  <c r="L595" i="1"/>
  <c r="J595" i="1"/>
  <c r="I595" i="1"/>
  <c r="H595" i="1"/>
  <c r="G595" i="1"/>
  <c r="E595" i="1"/>
  <c r="L594" i="1"/>
  <c r="J594" i="1"/>
  <c r="I594" i="1"/>
  <c r="H594" i="1"/>
  <c r="G594" i="1"/>
  <c r="E594" i="1"/>
  <c r="L593" i="1"/>
  <c r="J593" i="1"/>
  <c r="I593" i="1"/>
  <c r="H593" i="1"/>
  <c r="G593" i="1"/>
  <c r="E593" i="1"/>
  <c r="L592" i="1"/>
  <c r="J592" i="1"/>
  <c r="I592" i="1"/>
  <c r="H592" i="1"/>
  <c r="G592" i="1"/>
  <c r="E592" i="1"/>
  <c r="L591" i="1"/>
  <c r="J591" i="1"/>
  <c r="I591" i="1"/>
  <c r="H591" i="1"/>
  <c r="G591" i="1"/>
  <c r="E591" i="1"/>
  <c r="L590" i="1"/>
  <c r="J590" i="1"/>
  <c r="I590" i="1"/>
  <c r="H590" i="1"/>
  <c r="G590" i="1"/>
  <c r="E590" i="1"/>
  <c r="L589" i="1"/>
  <c r="J589" i="1"/>
  <c r="I589" i="1"/>
  <c r="H589" i="1"/>
  <c r="G589" i="1"/>
  <c r="E589" i="1"/>
  <c r="L588" i="1"/>
  <c r="J588" i="1"/>
  <c r="I588" i="1"/>
  <c r="H588" i="1"/>
  <c r="G588" i="1"/>
  <c r="E588" i="1"/>
  <c r="L587" i="1"/>
  <c r="J587" i="1"/>
  <c r="I587" i="1"/>
  <c r="H587" i="1"/>
  <c r="G587" i="1"/>
  <c r="E587" i="1"/>
  <c r="L586" i="1"/>
  <c r="J586" i="1"/>
  <c r="I586" i="1"/>
  <c r="H586" i="1"/>
  <c r="G586" i="1"/>
  <c r="E586" i="1"/>
  <c r="L585" i="1"/>
  <c r="J585" i="1"/>
  <c r="I585" i="1"/>
  <c r="H585" i="1"/>
  <c r="G585" i="1"/>
  <c r="E585" i="1"/>
  <c r="L584" i="1"/>
  <c r="J584" i="1"/>
  <c r="I584" i="1"/>
  <c r="H584" i="1"/>
  <c r="G584" i="1"/>
  <c r="E584" i="1"/>
  <c r="L583" i="1"/>
  <c r="J583" i="1"/>
  <c r="I583" i="1"/>
  <c r="H583" i="1"/>
  <c r="G583" i="1"/>
  <c r="E583" i="1"/>
  <c r="L582" i="1"/>
  <c r="J582" i="1"/>
  <c r="I582" i="1"/>
  <c r="H582" i="1"/>
  <c r="G582" i="1"/>
  <c r="E582" i="1"/>
  <c r="L581" i="1"/>
  <c r="J581" i="1"/>
  <c r="I581" i="1"/>
  <c r="H581" i="1"/>
  <c r="G581" i="1"/>
  <c r="E581" i="1"/>
  <c r="L580" i="1"/>
  <c r="J580" i="1"/>
  <c r="I580" i="1"/>
  <c r="H580" i="1"/>
  <c r="G580" i="1"/>
  <c r="E580" i="1"/>
  <c r="L579" i="1"/>
  <c r="J579" i="1"/>
  <c r="I579" i="1"/>
  <c r="H579" i="1"/>
  <c r="G579" i="1"/>
  <c r="E579" i="1"/>
  <c r="L578" i="1"/>
  <c r="J578" i="1"/>
  <c r="I578" i="1"/>
  <c r="H578" i="1"/>
  <c r="G578" i="1"/>
  <c r="E578" i="1"/>
  <c r="L577" i="1"/>
  <c r="J577" i="1"/>
  <c r="I577" i="1"/>
  <c r="H577" i="1"/>
  <c r="G577" i="1"/>
  <c r="E577" i="1"/>
  <c r="L576" i="1"/>
  <c r="J576" i="1"/>
  <c r="I576" i="1"/>
  <c r="H576" i="1"/>
  <c r="G576" i="1"/>
  <c r="E576" i="1"/>
  <c r="L575" i="1"/>
  <c r="J575" i="1"/>
  <c r="I575" i="1"/>
  <c r="H575" i="1"/>
  <c r="G575" i="1"/>
  <c r="E575" i="1"/>
  <c r="L574" i="1"/>
  <c r="J574" i="1"/>
  <c r="I574" i="1"/>
  <c r="H574" i="1"/>
  <c r="G574" i="1"/>
  <c r="E574" i="1"/>
  <c r="L573" i="1"/>
  <c r="J573" i="1"/>
  <c r="I573" i="1"/>
  <c r="H573" i="1"/>
  <c r="G573" i="1"/>
  <c r="E573" i="1"/>
  <c r="L572" i="1"/>
  <c r="J572" i="1"/>
  <c r="I572" i="1"/>
  <c r="H572" i="1"/>
  <c r="G572" i="1"/>
  <c r="E572" i="1"/>
  <c r="L571" i="1"/>
  <c r="J571" i="1"/>
  <c r="I571" i="1"/>
  <c r="H571" i="1"/>
  <c r="G571" i="1"/>
  <c r="E571" i="1"/>
  <c r="L570" i="1"/>
  <c r="J570" i="1"/>
  <c r="I570" i="1"/>
  <c r="H570" i="1"/>
  <c r="G570" i="1"/>
  <c r="E570" i="1"/>
  <c r="L569" i="1"/>
  <c r="J569" i="1"/>
  <c r="I569" i="1"/>
  <c r="H569" i="1"/>
  <c r="G569" i="1"/>
  <c r="E569" i="1"/>
  <c r="L568" i="1"/>
  <c r="J568" i="1"/>
  <c r="I568" i="1"/>
  <c r="H568" i="1"/>
  <c r="G568" i="1"/>
  <c r="E568" i="1"/>
  <c r="L567" i="1"/>
  <c r="J567" i="1"/>
  <c r="I567" i="1"/>
  <c r="H567" i="1"/>
  <c r="G567" i="1"/>
  <c r="E567" i="1"/>
  <c r="L566" i="1"/>
  <c r="J566" i="1"/>
  <c r="I566" i="1"/>
  <c r="H566" i="1"/>
  <c r="G566" i="1"/>
  <c r="E566" i="1"/>
  <c r="L565" i="1"/>
  <c r="J565" i="1"/>
  <c r="I565" i="1"/>
  <c r="H565" i="1"/>
  <c r="G565" i="1"/>
  <c r="E565" i="1"/>
  <c r="L564" i="1"/>
  <c r="J564" i="1"/>
  <c r="I564" i="1"/>
  <c r="H564" i="1"/>
  <c r="G564" i="1"/>
  <c r="E564" i="1"/>
  <c r="L563" i="1"/>
  <c r="J563" i="1"/>
  <c r="I563" i="1"/>
  <c r="H563" i="1"/>
  <c r="G563" i="1"/>
  <c r="E563" i="1"/>
  <c r="L562" i="1"/>
  <c r="J562" i="1"/>
  <c r="I562" i="1"/>
  <c r="H562" i="1"/>
  <c r="G562" i="1"/>
  <c r="E562" i="1"/>
  <c r="L561" i="1"/>
  <c r="J561" i="1"/>
  <c r="I561" i="1"/>
  <c r="H561" i="1"/>
  <c r="G561" i="1"/>
  <c r="E561" i="1"/>
  <c r="L560" i="1"/>
  <c r="J560" i="1"/>
  <c r="I560" i="1"/>
  <c r="H560" i="1"/>
  <c r="G560" i="1"/>
  <c r="E560" i="1"/>
  <c r="L559" i="1"/>
  <c r="J559" i="1"/>
  <c r="I559" i="1"/>
  <c r="H559" i="1"/>
  <c r="G559" i="1"/>
  <c r="E559" i="1"/>
  <c r="L558" i="1"/>
  <c r="J558" i="1"/>
  <c r="I558" i="1"/>
  <c r="H558" i="1"/>
  <c r="G558" i="1"/>
  <c r="E558" i="1"/>
  <c r="L557" i="1"/>
  <c r="J557" i="1"/>
  <c r="I557" i="1"/>
  <c r="H557" i="1"/>
  <c r="G557" i="1"/>
  <c r="E557" i="1"/>
  <c r="L556" i="1"/>
  <c r="J556" i="1"/>
  <c r="I556" i="1"/>
  <c r="H556" i="1"/>
  <c r="G556" i="1"/>
  <c r="E556" i="1"/>
  <c r="L555" i="1"/>
  <c r="J555" i="1"/>
  <c r="I555" i="1"/>
  <c r="H555" i="1"/>
  <c r="G555" i="1"/>
  <c r="E555" i="1"/>
  <c r="L554" i="1"/>
  <c r="J554" i="1"/>
  <c r="I554" i="1"/>
  <c r="H554" i="1"/>
  <c r="G554" i="1"/>
  <c r="E554" i="1"/>
  <c r="L553" i="1"/>
  <c r="J553" i="1"/>
  <c r="I553" i="1"/>
  <c r="H553" i="1"/>
  <c r="G553" i="1"/>
  <c r="E553" i="1"/>
  <c r="L552" i="1"/>
  <c r="J552" i="1"/>
  <c r="I552" i="1"/>
  <c r="H552" i="1"/>
  <c r="G552" i="1"/>
  <c r="E552" i="1"/>
  <c r="L551" i="1"/>
  <c r="J551" i="1"/>
  <c r="I551" i="1"/>
  <c r="H551" i="1"/>
  <c r="G551" i="1"/>
  <c r="E551" i="1"/>
  <c r="L550" i="1"/>
  <c r="J550" i="1"/>
  <c r="I550" i="1"/>
  <c r="H550" i="1"/>
  <c r="G550" i="1"/>
  <c r="E550" i="1"/>
  <c r="L549" i="1"/>
  <c r="J549" i="1"/>
  <c r="I549" i="1"/>
  <c r="H549" i="1"/>
  <c r="G549" i="1"/>
  <c r="E549" i="1"/>
  <c r="L548" i="1"/>
  <c r="J548" i="1"/>
  <c r="I548" i="1"/>
  <c r="H548" i="1"/>
  <c r="G548" i="1"/>
  <c r="E548" i="1"/>
  <c r="L547" i="1"/>
  <c r="J547" i="1"/>
  <c r="I547" i="1"/>
  <c r="H547" i="1"/>
  <c r="G547" i="1"/>
  <c r="E547" i="1"/>
  <c r="L546" i="1"/>
  <c r="J546" i="1"/>
  <c r="I546" i="1"/>
  <c r="H546" i="1"/>
  <c r="G546" i="1"/>
  <c r="E546" i="1"/>
  <c r="L545" i="1"/>
  <c r="J545" i="1"/>
  <c r="I545" i="1"/>
  <c r="H545" i="1"/>
  <c r="G545" i="1"/>
  <c r="E545" i="1"/>
  <c r="L544" i="1"/>
  <c r="J544" i="1"/>
  <c r="I544" i="1"/>
  <c r="H544" i="1"/>
  <c r="G544" i="1"/>
  <c r="E544" i="1"/>
  <c r="L543" i="1"/>
  <c r="J543" i="1"/>
  <c r="I543" i="1"/>
  <c r="H543" i="1"/>
  <c r="G543" i="1"/>
  <c r="E543" i="1"/>
  <c r="L542" i="1"/>
  <c r="J542" i="1"/>
  <c r="I542" i="1"/>
  <c r="H542" i="1"/>
  <c r="G542" i="1"/>
  <c r="E542" i="1"/>
  <c r="L541" i="1"/>
  <c r="J541" i="1"/>
  <c r="I541" i="1"/>
  <c r="H541" i="1"/>
  <c r="G541" i="1"/>
  <c r="E541" i="1"/>
  <c r="L540" i="1"/>
  <c r="J540" i="1"/>
  <c r="I540" i="1"/>
  <c r="H540" i="1"/>
  <c r="G540" i="1"/>
  <c r="E540" i="1"/>
  <c r="L539" i="1"/>
  <c r="J539" i="1"/>
  <c r="I539" i="1"/>
  <c r="H539" i="1"/>
  <c r="G539" i="1"/>
  <c r="E539" i="1"/>
  <c r="L538" i="1"/>
  <c r="J538" i="1"/>
  <c r="I538" i="1"/>
  <c r="H538" i="1"/>
  <c r="G538" i="1"/>
  <c r="E538" i="1"/>
  <c r="L537" i="1"/>
  <c r="J537" i="1"/>
  <c r="I537" i="1"/>
  <c r="H537" i="1"/>
  <c r="G537" i="1"/>
  <c r="E537" i="1"/>
  <c r="L536" i="1"/>
  <c r="J536" i="1"/>
  <c r="I536" i="1"/>
  <c r="H536" i="1"/>
  <c r="G536" i="1"/>
  <c r="E536" i="1"/>
  <c r="L535" i="1"/>
  <c r="J535" i="1"/>
  <c r="I535" i="1"/>
  <c r="H535" i="1"/>
  <c r="G535" i="1"/>
  <c r="E535" i="1"/>
  <c r="L534" i="1"/>
  <c r="J534" i="1"/>
  <c r="I534" i="1"/>
  <c r="H534" i="1"/>
  <c r="G534" i="1"/>
  <c r="E534" i="1"/>
  <c r="L533" i="1"/>
  <c r="J533" i="1"/>
  <c r="I533" i="1"/>
  <c r="H533" i="1"/>
  <c r="G533" i="1"/>
  <c r="E533" i="1"/>
  <c r="L532" i="1"/>
  <c r="J532" i="1"/>
  <c r="I532" i="1"/>
  <c r="H532" i="1"/>
  <c r="G532" i="1"/>
  <c r="E532" i="1"/>
  <c r="L531" i="1"/>
  <c r="J531" i="1"/>
  <c r="I531" i="1"/>
  <c r="H531" i="1"/>
  <c r="G531" i="1"/>
  <c r="E531" i="1"/>
  <c r="L530" i="1"/>
  <c r="J530" i="1"/>
  <c r="I530" i="1"/>
  <c r="H530" i="1"/>
  <c r="G530" i="1"/>
  <c r="E530" i="1"/>
  <c r="L529" i="1"/>
  <c r="J529" i="1"/>
  <c r="I529" i="1"/>
  <c r="H529" i="1"/>
  <c r="G529" i="1"/>
  <c r="E529" i="1"/>
  <c r="L528" i="1"/>
  <c r="J528" i="1"/>
  <c r="I528" i="1"/>
  <c r="H528" i="1"/>
  <c r="G528" i="1"/>
  <c r="E528" i="1"/>
  <c r="L527" i="1"/>
  <c r="J527" i="1"/>
  <c r="I527" i="1"/>
  <c r="H527" i="1"/>
  <c r="G527" i="1"/>
  <c r="E527" i="1"/>
  <c r="L526" i="1"/>
  <c r="J526" i="1"/>
  <c r="I526" i="1"/>
  <c r="H526" i="1"/>
  <c r="G526" i="1"/>
  <c r="E526" i="1"/>
  <c r="L525" i="1"/>
  <c r="J525" i="1"/>
  <c r="I525" i="1"/>
  <c r="H525" i="1"/>
  <c r="G525" i="1"/>
  <c r="E525" i="1"/>
  <c r="L524" i="1"/>
  <c r="J524" i="1"/>
  <c r="I524" i="1"/>
  <c r="H524" i="1"/>
  <c r="G524" i="1"/>
  <c r="E524" i="1"/>
  <c r="L523" i="1"/>
  <c r="J523" i="1"/>
  <c r="I523" i="1"/>
  <c r="H523" i="1"/>
  <c r="G523" i="1"/>
  <c r="E523" i="1"/>
  <c r="L522" i="1"/>
  <c r="J522" i="1"/>
  <c r="I522" i="1"/>
  <c r="H522" i="1"/>
  <c r="G522" i="1"/>
  <c r="E522" i="1"/>
  <c r="L521" i="1"/>
  <c r="J521" i="1"/>
  <c r="I521" i="1"/>
  <c r="H521" i="1"/>
  <c r="G521" i="1"/>
  <c r="E521" i="1"/>
  <c r="L520" i="1"/>
  <c r="J520" i="1"/>
  <c r="I520" i="1"/>
  <c r="H520" i="1"/>
  <c r="G520" i="1"/>
  <c r="E520" i="1"/>
  <c r="L519" i="1"/>
  <c r="J519" i="1"/>
  <c r="I519" i="1"/>
  <c r="H519" i="1"/>
  <c r="G519" i="1"/>
  <c r="E519" i="1"/>
  <c r="L518" i="1"/>
  <c r="J518" i="1"/>
  <c r="I518" i="1"/>
  <c r="H518" i="1"/>
  <c r="G518" i="1"/>
  <c r="E518" i="1"/>
  <c r="L517" i="1"/>
  <c r="J517" i="1"/>
  <c r="I517" i="1"/>
  <c r="H517" i="1"/>
  <c r="G517" i="1"/>
  <c r="E517" i="1"/>
  <c r="L516" i="1"/>
  <c r="J516" i="1"/>
  <c r="I516" i="1"/>
  <c r="H516" i="1"/>
  <c r="G516" i="1"/>
  <c r="E516" i="1"/>
  <c r="L515" i="1"/>
  <c r="J515" i="1"/>
  <c r="I515" i="1"/>
  <c r="H515" i="1"/>
  <c r="G515" i="1"/>
  <c r="E515" i="1"/>
  <c r="L514" i="1"/>
  <c r="J514" i="1"/>
  <c r="I514" i="1"/>
  <c r="H514" i="1"/>
  <c r="G514" i="1"/>
  <c r="E514" i="1"/>
  <c r="L513" i="1"/>
  <c r="J513" i="1"/>
  <c r="I513" i="1"/>
  <c r="H513" i="1"/>
  <c r="G513" i="1"/>
  <c r="E513" i="1"/>
  <c r="L512" i="1"/>
  <c r="J512" i="1"/>
  <c r="I512" i="1"/>
  <c r="H512" i="1"/>
  <c r="G512" i="1"/>
  <c r="E512" i="1"/>
  <c r="L511" i="1"/>
  <c r="J511" i="1"/>
  <c r="I511" i="1"/>
  <c r="H511" i="1"/>
  <c r="G511" i="1"/>
  <c r="E511" i="1"/>
  <c r="L510" i="1"/>
  <c r="J510" i="1"/>
  <c r="I510" i="1"/>
  <c r="H510" i="1"/>
  <c r="G510" i="1"/>
  <c r="E510" i="1"/>
  <c r="L509" i="1"/>
  <c r="J509" i="1"/>
  <c r="I509" i="1"/>
  <c r="H509" i="1"/>
  <c r="G509" i="1"/>
  <c r="E509" i="1"/>
  <c r="L508" i="1"/>
  <c r="J508" i="1"/>
  <c r="I508" i="1"/>
  <c r="H508" i="1"/>
  <c r="G508" i="1"/>
  <c r="E508" i="1"/>
  <c r="L507" i="1"/>
  <c r="J507" i="1"/>
  <c r="I507" i="1"/>
  <c r="H507" i="1"/>
  <c r="G507" i="1"/>
  <c r="E507" i="1"/>
  <c r="L506" i="1"/>
  <c r="J506" i="1"/>
  <c r="I506" i="1"/>
  <c r="H506" i="1"/>
  <c r="G506" i="1"/>
  <c r="E506" i="1"/>
  <c r="L505" i="1"/>
  <c r="J505" i="1"/>
  <c r="I505" i="1"/>
  <c r="H505" i="1"/>
  <c r="G505" i="1"/>
  <c r="E505" i="1"/>
  <c r="L504" i="1"/>
  <c r="J504" i="1"/>
  <c r="I504" i="1"/>
  <c r="H504" i="1"/>
  <c r="G504" i="1"/>
  <c r="E504" i="1"/>
  <c r="L503" i="1"/>
  <c r="J503" i="1"/>
  <c r="I503" i="1"/>
  <c r="H503" i="1"/>
  <c r="G503" i="1"/>
  <c r="E503" i="1"/>
  <c r="L502" i="1"/>
  <c r="J502" i="1"/>
  <c r="I502" i="1"/>
  <c r="H502" i="1"/>
  <c r="G502" i="1"/>
  <c r="E502" i="1"/>
  <c r="L501" i="1"/>
  <c r="J501" i="1"/>
  <c r="I501" i="1"/>
  <c r="H501" i="1"/>
  <c r="G501" i="1"/>
  <c r="E501" i="1"/>
  <c r="L500" i="1"/>
  <c r="J500" i="1"/>
  <c r="I500" i="1"/>
  <c r="H500" i="1"/>
  <c r="G500" i="1"/>
  <c r="E500" i="1"/>
  <c r="L499" i="1"/>
  <c r="J499" i="1"/>
  <c r="I499" i="1"/>
  <c r="H499" i="1"/>
  <c r="G499" i="1"/>
  <c r="E499" i="1"/>
  <c r="L498" i="1"/>
  <c r="J498" i="1"/>
  <c r="I498" i="1"/>
  <c r="H498" i="1"/>
  <c r="G498" i="1"/>
  <c r="E498" i="1"/>
  <c r="L497" i="1"/>
  <c r="J497" i="1"/>
  <c r="I497" i="1"/>
  <c r="H497" i="1"/>
  <c r="G497" i="1"/>
  <c r="E497" i="1"/>
  <c r="L496" i="1"/>
  <c r="J496" i="1"/>
  <c r="I496" i="1"/>
  <c r="H496" i="1"/>
  <c r="G496" i="1"/>
  <c r="E496" i="1"/>
  <c r="L495" i="1"/>
  <c r="J495" i="1"/>
  <c r="I495" i="1"/>
  <c r="H495" i="1"/>
  <c r="G495" i="1"/>
  <c r="E495" i="1"/>
  <c r="L494" i="1"/>
  <c r="J494" i="1"/>
  <c r="I494" i="1"/>
  <c r="H494" i="1"/>
  <c r="G494" i="1"/>
  <c r="E494" i="1"/>
  <c r="L493" i="1"/>
  <c r="J493" i="1"/>
  <c r="I493" i="1"/>
  <c r="H493" i="1"/>
  <c r="G493" i="1"/>
  <c r="E493" i="1"/>
  <c r="L492" i="1"/>
  <c r="J492" i="1"/>
  <c r="I492" i="1"/>
  <c r="H492" i="1"/>
  <c r="G492" i="1"/>
  <c r="E492" i="1"/>
  <c r="L491" i="1"/>
  <c r="J491" i="1"/>
  <c r="I491" i="1"/>
  <c r="H491" i="1"/>
  <c r="G491" i="1"/>
  <c r="E491" i="1"/>
  <c r="L490" i="1"/>
  <c r="J490" i="1"/>
  <c r="I490" i="1"/>
  <c r="H490" i="1"/>
  <c r="G490" i="1"/>
  <c r="E490" i="1"/>
  <c r="L489" i="1"/>
  <c r="J489" i="1"/>
  <c r="I489" i="1"/>
  <c r="H489" i="1"/>
  <c r="G489" i="1"/>
  <c r="E489" i="1"/>
  <c r="L488" i="1"/>
  <c r="J488" i="1"/>
  <c r="I488" i="1"/>
  <c r="H488" i="1"/>
  <c r="G488" i="1"/>
  <c r="E488" i="1"/>
  <c r="L487" i="1"/>
  <c r="J487" i="1"/>
  <c r="I487" i="1"/>
  <c r="H487" i="1"/>
  <c r="G487" i="1"/>
  <c r="E487" i="1"/>
  <c r="L486" i="1"/>
  <c r="J486" i="1"/>
  <c r="I486" i="1"/>
  <c r="H486" i="1"/>
  <c r="G486" i="1"/>
  <c r="E486" i="1"/>
  <c r="L485" i="1"/>
  <c r="J485" i="1"/>
  <c r="I485" i="1"/>
  <c r="H485" i="1"/>
  <c r="G485" i="1"/>
  <c r="E485" i="1"/>
  <c r="L484" i="1"/>
  <c r="J484" i="1"/>
  <c r="I484" i="1"/>
  <c r="H484" i="1"/>
  <c r="G484" i="1"/>
  <c r="E484" i="1"/>
  <c r="L483" i="1"/>
  <c r="J483" i="1"/>
  <c r="I483" i="1"/>
  <c r="H483" i="1"/>
  <c r="G483" i="1"/>
  <c r="E483" i="1"/>
  <c r="L482" i="1"/>
  <c r="J482" i="1"/>
  <c r="I482" i="1"/>
  <c r="H482" i="1"/>
  <c r="G482" i="1"/>
  <c r="E482" i="1"/>
  <c r="L481" i="1"/>
  <c r="J481" i="1"/>
  <c r="I481" i="1"/>
  <c r="H481" i="1"/>
  <c r="G481" i="1"/>
  <c r="E481" i="1"/>
  <c r="L480" i="1"/>
  <c r="J480" i="1"/>
  <c r="I480" i="1"/>
  <c r="H480" i="1"/>
  <c r="G480" i="1"/>
  <c r="E480" i="1"/>
  <c r="L479" i="1"/>
  <c r="J479" i="1"/>
  <c r="I479" i="1"/>
  <c r="H479" i="1"/>
  <c r="G479" i="1"/>
  <c r="E479" i="1"/>
  <c r="L478" i="1"/>
  <c r="J478" i="1"/>
  <c r="I478" i="1"/>
  <c r="H478" i="1"/>
  <c r="G478" i="1"/>
  <c r="E478" i="1"/>
  <c r="L477" i="1"/>
  <c r="J477" i="1"/>
  <c r="I477" i="1"/>
  <c r="H477" i="1"/>
  <c r="G477" i="1"/>
  <c r="E477" i="1"/>
  <c r="L476" i="1"/>
  <c r="J476" i="1"/>
  <c r="I476" i="1"/>
  <c r="H476" i="1"/>
  <c r="G476" i="1"/>
  <c r="E476" i="1"/>
  <c r="L475" i="1"/>
  <c r="J475" i="1"/>
  <c r="I475" i="1"/>
  <c r="H475" i="1"/>
  <c r="G475" i="1"/>
  <c r="E475" i="1"/>
  <c r="L474" i="1"/>
  <c r="J474" i="1"/>
  <c r="I474" i="1"/>
  <c r="H474" i="1"/>
  <c r="G474" i="1"/>
  <c r="E474" i="1"/>
  <c r="L473" i="1"/>
  <c r="J473" i="1"/>
  <c r="I473" i="1"/>
  <c r="H473" i="1"/>
  <c r="G473" i="1"/>
  <c r="E473" i="1"/>
  <c r="L472" i="1"/>
  <c r="J472" i="1"/>
  <c r="I472" i="1"/>
  <c r="H472" i="1"/>
  <c r="G472" i="1"/>
  <c r="E472" i="1"/>
  <c r="L471" i="1"/>
  <c r="J471" i="1"/>
  <c r="I471" i="1"/>
  <c r="H471" i="1"/>
  <c r="G471" i="1"/>
  <c r="E471" i="1"/>
  <c r="L470" i="1"/>
  <c r="J470" i="1"/>
  <c r="I470" i="1"/>
  <c r="H470" i="1"/>
  <c r="G470" i="1"/>
  <c r="E470" i="1"/>
  <c r="L469" i="1"/>
  <c r="J469" i="1"/>
  <c r="I469" i="1"/>
  <c r="H469" i="1"/>
  <c r="G469" i="1"/>
  <c r="E469" i="1"/>
  <c r="L468" i="1"/>
  <c r="J468" i="1"/>
  <c r="I468" i="1"/>
  <c r="H468" i="1"/>
  <c r="G468" i="1"/>
  <c r="E468" i="1"/>
  <c r="L467" i="1"/>
  <c r="J467" i="1"/>
  <c r="I467" i="1"/>
  <c r="H467" i="1"/>
  <c r="G467" i="1"/>
  <c r="E467" i="1"/>
  <c r="L466" i="1"/>
  <c r="J466" i="1"/>
  <c r="I466" i="1"/>
  <c r="H466" i="1"/>
  <c r="G466" i="1"/>
  <c r="E466" i="1"/>
  <c r="L465" i="1"/>
  <c r="J465" i="1"/>
  <c r="I465" i="1"/>
  <c r="H465" i="1"/>
  <c r="G465" i="1"/>
  <c r="E465" i="1"/>
  <c r="L464" i="1"/>
  <c r="J464" i="1"/>
  <c r="I464" i="1"/>
  <c r="H464" i="1"/>
  <c r="G464" i="1"/>
  <c r="E464" i="1"/>
  <c r="L463" i="1"/>
  <c r="J463" i="1"/>
  <c r="I463" i="1"/>
  <c r="H463" i="1"/>
  <c r="G463" i="1"/>
  <c r="E463" i="1"/>
  <c r="L462" i="1"/>
  <c r="J462" i="1"/>
  <c r="I462" i="1"/>
  <c r="H462" i="1"/>
  <c r="G462" i="1"/>
  <c r="E462" i="1"/>
  <c r="L461" i="1"/>
  <c r="J461" i="1"/>
  <c r="I461" i="1"/>
  <c r="H461" i="1"/>
  <c r="G461" i="1"/>
  <c r="E461" i="1"/>
  <c r="L460" i="1"/>
  <c r="J460" i="1"/>
  <c r="I460" i="1"/>
  <c r="H460" i="1"/>
  <c r="G460" i="1"/>
  <c r="E460" i="1"/>
  <c r="L459" i="1"/>
  <c r="J459" i="1"/>
  <c r="I459" i="1"/>
  <c r="H459" i="1"/>
  <c r="G459" i="1"/>
  <c r="E459" i="1"/>
  <c r="L458" i="1"/>
  <c r="J458" i="1"/>
  <c r="I458" i="1"/>
  <c r="H458" i="1"/>
  <c r="G458" i="1"/>
  <c r="E458" i="1"/>
  <c r="L457" i="1"/>
  <c r="J457" i="1"/>
  <c r="I457" i="1"/>
  <c r="H457" i="1"/>
  <c r="G457" i="1"/>
  <c r="E457" i="1"/>
  <c r="L456" i="1"/>
  <c r="J456" i="1"/>
  <c r="I456" i="1"/>
  <c r="H456" i="1"/>
  <c r="G456" i="1"/>
  <c r="E456" i="1"/>
  <c r="L455" i="1"/>
  <c r="J455" i="1"/>
  <c r="I455" i="1"/>
  <c r="H455" i="1"/>
  <c r="G455" i="1"/>
  <c r="E455" i="1"/>
  <c r="L454" i="1"/>
  <c r="J454" i="1"/>
  <c r="I454" i="1"/>
  <c r="H454" i="1"/>
  <c r="G454" i="1"/>
  <c r="E454" i="1"/>
  <c r="L453" i="1"/>
  <c r="J453" i="1"/>
  <c r="I453" i="1"/>
  <c r="H453" i="1"/>
  <c r="G453" i="1"/>
  <c r="E453" i="1"/>
  <c r="L452" i="1"/>
  <c r="J452" i="1"/>
  <c r="I452" i="1"/>
  <c r="H452" i="1"/>
  <c r="G452" i="1"/>
  <c r="E452" i="1"/>
  <c r="L451" i="1"/>
  <c r="J451" i="1"/>
  <c r="I451" i="1"/>
  <c r="H451" i="1"/>
  <c r="G451" i="1"/>
  <c r="E451" i="1"/>
  <c r="L450" i="1"/>
  <c r="J450" i="1"/>
  <c r="I450" i="1"/>
  <c r="H450" i="1"/>
  <c r="G450" i="1"/>
  <c r="E450" i="1"/>
  <c r="L449" i="1"/>
  <c r="J449" i="1"/>
  <c r="I449" i="1"/>
  <c r="H449" i="1"/>
  <c r="G449" i="1"/>
  <c r="E449" i="1"/>
  <c r="L448" i="1"/>
  <c r="J448" i="1"/>
  <c r="I448" i="1"/>
  <c r="H448" i="1"/>
  <c r="G448" i="1"/>
  <c r="E448" i="1"/>
  <c r="L447" i="1"/>
  <c r="J447" i="1"/>
  <c r="I447" i="1"/>
  <c r="H447" i="1"/>
  <c r="G447" i="1"/>
  <c r="E447" i="1"/>
  <c r="L446" i="1"/>
  <c r="J446" i="1"/>
  <c r="I446" i="1"/>
  <c r="H446" i="1"/>
  <c r="G446" i="1"/>
  <c r="E446" i="1"/>
  <c r="L445" i="1"/>
  <c r="J445" i="1"/>
  <c r="I445" i="1"/>
  <c r="H445" i="1"/>
  <c r="G445" i="1"/>
  <c r="E445" i="1"/>
  <c r="L444" i="1"/>
  <c r="J444" i="1"/>
  <c r="I444" i="1"/>
  <c r="H444" i="1"/>
  <c r="G444" i="1"/>
  <c r="E444" i="1"/>
  <c r="L443" i="1"/>
  <c r="J443" i="1"/>
  <c r="I443" i="1"/>
  <c r="H443" i="1"/>
  <c r="G443" i="1"/>
  <c r="E443" i="1"/>
  <c r="L442" i="1"/>
  <c r="J442" i="1"/>
  <c r="I442" i="1"/>
  <c r="H442" i="1"/>
  <c r="G442" i="1"/>
  <c r="E442" i="1"/>
  <c r="L441" i="1"/>
  <c r="J441" i="1"/>
  <c r="I441" i="1"/>
  <c r="H441" i="1"/>
  <c r="G441" i="1"/>
  <c r="E441" i="1"/>
  <c r="L440" i="1"/>
  <c r="J440" i="1"/>
  <c r="I440" i="1"/>
  <c r="H440" i="1"/>
  <c r="G440" i="1"/>
  <c r="E440" i="1"/>
  <c r="L439" i="1"/>
  <c r="J439" i="1"/>
  <c r="I439" i="1"/>
  <c r="H439" i="1"/>
  <c r="G439" i="1"/>
  <c r="E439" i="1"/>
  <c r="L438" i="1"/>
  <c r="J438" i="1"/>
  <c r="I438" i="1"/>
  <c r="H438" i="1"/>
  <c r="G438" i="1"/>
  <c r="E438" i="1"/>
  <c r="L437" i="1"/>
  <c r="J437" i="1"/>
  <c r="I437" i="1"/>
  <c r="H437" i="1"/>
  <c r="G437" i="1"/>
  <c r="E437" i="1"/>
  <c r="L436" i="1"/>
  <c r="J436" i="1"/>
  <c r="I436" i="1"/>
  <c r="H436" i="1"/>
  <c r="G436" i="1"/>
  <c r="E436" i="1"/>
  <c r="L435" i="1"/>
  <c r="J435" i="1"/>
  <c r="I435" i="1"/>
  <c r="H435" i="1"/>
  <c r="G435" i="1"/>
  <c r="E435" i="1"/>
  <c r="L434" i="1"/>
  <c r="J434" i="1"/>
  <c r="I434" i="1"/>
  <c r="H434" i="1"/>
  <c r="G434" i="1"/>
  <c r="E434" i="1"/>
  <c r="L433" i="1"/>
  <c r="J433" i="1"/>
  <c r="I433" i="1"/>
  <c r="H433" i="1"/>
  <c r="G433" i="1"/>
  <c r="E433" i="1"/>
  <c r="L432" i="1"/>
  <c r="J432" i="1"/>
  <c r="I432" i="1"/>
  <c r="H432" i="1"/>
  <c r="G432" i="1"/>
  <c r="E432" i="1"/>
  <c r="L431" i="1"/>
  <c r="J431" i="1"/>
  <c r="I431" i="1"/>
  <c r="H431" i="1"/>
  <c r="G431" i="1"/>
  <c r="E431" i="1"/>
  <c r="L430" i="1"/>
  <c r="J430" i="1"/>
  <c r="I430" i="1"/>
  <c r="H430" i="1"/>
  <c r="G430" i="1"/>
  <c r="E430" i="1"/>
  <c r="L429" i="1"/>
  <c r="J429" i="1"/>
  <c r="I429" i="1"/>
  <c r="H429" i="1"/>
  <c r="G429" i="1"/>
  <c r="E429" i="1"/>
  <c r="L428" i="1"/>
  <c r="J428" i="1"/>
  <c r="I428" i="1"/>
  <c r="H428" i="1"/>
  <c r="G428" i="1"/>
  <c r="E428" i="1"/>
  <c r="L427" i="1"/>
  <c r="J427" i="1"/>
  <c r="I427" i="1"/>
  <c r="H427" i="1"/>
  <c r="G427" i="1"/>
  <c r="E427" i="1"/>
  <c r="L426" i="1"/>
  <c r="J426" i="1"/>
  <c r="I426" i="1"/>
  <c r="H426" i="1"/>
  <c r="G426" i="1"/>
  <c r="E426" i="1"/>
  <c r="L425" i="1"/>
  <c r="J425" i="1"/>
  <c r="I425" i="1"/>
  <c r="H425" i="1"/>
  <c r="G425" i="1"/>
  <c r="E425" i="1"/>
  <c r="L424" i="1"/>
  <c r="J424" i="1"/>
  <c r="I424" i="1"/>
  <c r="H424" i="1"/>
  <c r="G424" i="1"/>
  <c r="E424" i="1"/>
  <c r="L423" i="1"/>
  <c r="J423" i="1"/>
  <c r="I423" i="1"/>
  <c r="H423" i="1"/>
  <c r="G423" i="1"/>
  <c r="E423" i="1"/>
  <c r="L422" i="1"/>
  <c r="J422" i="1"/>
  <c r="I422" i="1"/>
  <c r="H422" i="1"/>
  <c r="G422" i="1"/>
  <c r="E422" i="1"/>
  <c r="L421" i="1"/>
  <c r="J421" i="1"/>
  <c r="I421" i="1"/>
  <c r="H421" i="1"/>
  <c r="G421" i="1"/>
  <c r="E421" i="1"/>
  <c r="L420" i="1"/>
  <c r="J420" i="1"/>
  <c r="I420" i="1"/>
  <c r="H420" i="1"/>
  <c r="G420" i="1"/>
  <c r="E420" i="1"/>
  <c r="L419" i="1"/>
  <c r="J419" i="1"/>
  <c r="I419" i="1"/>
  <c r="H419" i="1"/>
  <c r="G419" i="1"/>
  <c r="E419" i="1"/>
  <c r="L418" i="1"/>
  <c r="J418" i="1"/>
  <c r="I418" i="1"/>
  <c r="H418" i="1"/>
  <c r="G418" i="1"/>
  <c r="E418" i="1"/>
  <c r="L417" i="1"/>
  <c r="J417" i="1"/>
  <c r="I417" i="1"/>
  <c r="H417" i="1"/>
  <c r="G417" i="1"/>
  <c r="E417" i="1"/>
  <c r="L416" i="1"/>
  <c r="J416" i="1"/>
  <c r="I416" i="1"/>
  <c r="H416" i="1"/>
  <c r="G416" i="1"/>
  <c r="E416" i="1"/>
  <c r="L415" i="1"/>
  <c r="J415" i="1"/>
  <c r="I415" i="1"/>
  <c r="H415" i="1"/>
  <c r="G415" i="1"/>
  <c r="E415" i="1"/>
  <c r="L414" i="1"/>
  <c r="J414" i="1"/>
  <c r="I414" i="1"/>
  <c r="H414" i="1"/>
  <c r="G414" i="1"/>
  <c r="E414" i="1"/>
  <c r="L413" i="1"/>
  <c r="J413" i="1"/>
  <c r="I413" i="1"/>
  <c r="H413" i="1"/>
  <c r="G413" i="1"/>
  <c r="E413" i="1"/>
  <c r="L412" i="1"/>
  <c r="J412" i="1"/>
  <c r="I412" i="1"/>
  <c r="H412" i="1"/>
  <c r="G412" i="1"/>
  <c r="E412" i="1"/>
  <c r="L411" i="1"/>
  <c r="J411" i="1"/>
  <c r="I411" i="1"/>
  <c r="H411" i="1"/>
  <c r="G411" i="1"/>
  <c r="E411" i="1"/>
  <c r="L410" i="1"/>
  <c r="J410" i="1"/>
  <c r="I410" i="1"/>
  <c r="H410" i="1"/>
  <c r="G410" i="1"/>
  <c r="E410" i="1"/>
  <c r="L409" i="1"/>
  <c r="J409" i="1"/>
  <c r="I409" i="1"/>
  <c r="H409" i="1"/>
  <c r="G409" i="1"/>
  <c r="E409" i="1"/>
  <c r="L408" i="1"/>
  <c r="J408" i="1"/>
  <c r="I408" i="1"/>
  <c r="H408" i="1"/>
  <c r="G408" i="1"/>
  <c r="E408" i="1"/>
  <c r="L407" i="1"/>
  <c r="J407" i="1"/>
  <c r="I407" i="1"/>
  <c r="H407" i="1"/>
  <c r="G407" i="1"/>
  <c r="E407" i="1"/>
  <c r="L406" i="1"/>
  <c r="J406" i="1"/>
  <c r="I406" i="1"/>
  <c r="H406" i="1"/>
  <c r="G406" i="1"/>
  <c r="E406" i="1"/>
  <c r="L405" i="1"/>
  <c r="J405" i="1"/>
  <c r="I405" i="1"/>
  <c r="H405" i="1"/>
  <c r="G405" i="1"/>
  <c r="E405" i="1"/>
  <c r="L404" i="1"/>
  <c r="J404" i="1"/>
  <c r="I404" i="1"/>
  <c r="H404" i="1"/>
  <c r="G404" i="1"/>
  <c r="E404" i="1"/>
  <c r="L403" i="1"/>
  <c r="J403" i="1"/>
  <c r="I403" i="1"/>
  <c r="H403" i="1"/>
  <c r="G403" i="1"/>
  <c r="E403" i="1"/>
  <c r="L402" i="1"/>
  <c r="J402" i="1"/>
  <c r="I402" i="1"/>
  <c r="H402" i="1"/>
  <c r="G402" i="1"/>
  <c r="E402" i="1"/>
  <c r="L401" i="1"/>
  <c r="J401" i="1"/>
  <c r="I401" i="1"/>
  <c r="H401" i="1"/>
  <c r="G401" i="1"/>
  <c r="E401" i="1"/>
  <c r="L400" i="1"/>
  <c r="J400" i="1"/>
  <c r="I400" i="1"/>
  <c r="H400" i="1"/>
  <c r="G400" i="1"/>
  <c r="E400" i="1"/>
  <c r="L399" i="1"/>
  <c r="J399" i="1"/>
  <c r="I399" i="1"/>
  <c r="H399" i="1"/>
  <c r="G399" i="1"/>
  <c r="E399" i="1"/>
  <c r="L398" i="1"/>
  <c r="J398" i="1"/>
  <c r="I398" i="1"/>
  <c r="H398" i="1"/>
  <c r="G398" i="1"/>
  <c r="E398" i="1"/>
  <c r="L397" i="1"/>
  <c r="J397" i="1"/>
  <c r="I397" i="1"/>
  <c r="H397" i="1"/>
  <c r="G397" i="1"/>
  <c r="E397" i="1"/>
  <c r="L396" i="1"/>
  <c r="J396" i="1"/>
  <c r="I396" i="1"/>
  <c r="H396" i="1"/>
  <c r="G396" i="1"/>
  <c r="E396" i="1"/>
  <c r="L395" i="1"/>
  <c r="J395" i="1"/>
  <c r="I395" i="1"/>
  <c r="H395" i="1"/>
  <c r="G395" i="1"/>
  <c r="E395" i="1"/>
  <c r="L394" i="1"/>
  <c r="J394" i="1"/>
  <c r="I394" i="1"/>
  <c r="H394" i="1"/>
  <c r="G394" i="1"/>
  <c r="E394" i="1"/>
  <c r="L393" i="1"/>
  <c r="J393" i="1"/>
  <c r="I393" i="1"/>
  <c r="H393" i="1"/>
  <c r="G393" i="1"/>
  <c r="E393" i="1"/>
  <c r="L392" i="1"/>
  <c r="J392" i="1"/>
  <c r="I392" i="1"/>
  <c r="H392" i="1"/>
  <c r="G392" i="1"/>
  <c r="E392" i="1"/>
  <c r="L391" i="1"/>
  <c r="J391" i="1"/>
  <c r="I391" i="1"/>
  <c r="H391" i="1"/>
  <c r="G391" i="1"/>
  <c r="E391" i="1"/>
  <c r="L390" i="1"/>
  <c r="J390" i="1"/>
  <c r="I390" i="1"/>
  <c r="H390" i="1"/>
  <c r="G390" i="1"/>
  <c r="E390" i="1"/>
  <c r="L389" i="1"/>
  <c r="J389" i="1"/>
  <c r="I389" i="1"/>
  <c r="H389" i="1"/>
  <c r="G389" i="1"/>
  <c r="E389" i="1"/>
  <c r="L388" i="1"/>
  <c r="J388" i="1"/>
  <c r="I388" i="1"/>
  <c r="H388" i="1"/>
  <c r="G388" i="1"/>
  <c r="E388" i="1"/>
  <c r="L387" i="1"/>
  <c r="J387" i="1"/>
  <c r="I387" i="1"/>
  <c r="H387" i="1"/>
  <c r="G387" i="1"/>
  <c r="E387" i="1"/>
  <c r="L386" i="1"/>
  <c r="J386" i="1"/>
  <c r="I386" i="1"/>
  <c r="H386" i="1"/>
  <c r="G386" i="1"/>
  <c r="E386" i="1"/>
  <c r="L385" i="1"/>
  <c r="J385" i="1"/>
  <c r="I385" i="1"/>
  <c r="H385" i="1"/>
  <c r="G385" i="1"/>
  <c r="E385" i="1"/>
  <c r="L384" i="1"/>
  <c r="J384" i="1"/>
  <c r="I384" i="1"/>
  <c r="H384" i="1"/>
  <c r="G384" i="1"/>
  <c r="E384" i="1"/>
  <c r="L383" i="1"/>
  <c r="J383" i="1"/>
  <c r="I383" i="1"/>
  <c r="H383" i="1"/>
  <c r="G383" i="1"/>
  <c r="E383" i="1"/>
  <c r="L382" i="1"/>
  <c r="J382" i="1"/>
  <c r="I382" i="1"/>
  <c r="H382" i="1"/>
  <c r="G382" i="1"/>
  <c r="E382" i="1"/>
  <c r="L381" i="1"/>
  <c r="J381" i="1"/>
  <c r="I381" i="1"/>
  <c r="H381" i="1"/>
  <c r="G381" i="1"/>
  <c r="E381" i="1"/>
  <c r="L380" i="1"/>
  <c r="J380" i="1"/>
  <c r="I380" i="1"/>
  <c r="H380" i="1"/>
  <c r="G380" i="1"/>
  <c r="E380" i="1"/>
  <c r="L379" i="1"/>
  <c r="J379" i="1"/>
  <c r="I379" i="1"/>
  <c r="H379" i="1"/>
  <c r="G379" i="1"/>
  <c r="E379" i="1"/>
  <c r="L378" i="1"/>
  <c r="J378" i="1"/>
  <c r="I378" i="1"/>
  <c r="H378" i="1"/>
  <c r="G378" i="1"/>
  <c r="E378" i="1"/>
  <c r="L377" i="1"/>
  <c r="J377" i="1"/>
  <c r="I377" i="1"/>
  <c r="H377" i="1"/>
  <c r="G377" i="1"/>
  <c r="E377" i="1"/>
  <c r="L376" i="1"/>
  <c r="J376" i="1"/>
  <c r="I376" i="1"/>
  <c r="H376" i="1"/>
  <c r="G376" i="1"/>
  <c r="E376" i="1"/>
  <c r="L375" i="1"/>
  <c r="J375" i="1"/>
  <c r="I375" i="1"/>
  <c r="H375" i="1"/>
  <c r="G375" i="1"/>
  <c r="E375" i="1"/>
  <c r="L374" i="1"/>
  <c r="J374" i="1"/>
  <c r="I374" i="1"/>
  <c r="H374" i="1"/>
  <c r="G374" i="1"/>
  <c r="E374" i="1"/>
  <c r="L373" i="1"/>
  <c r="J373" i="1"/>
  <c r="I373" i="1"/>
  <c r="H373" i="1"/>
  <c r="G373" i="1"/>
  <c r="E373" i="1"/>
  <c r="L372" i="1"/>
  <c r="J372" i="1"/>
  <c r="I372" i="1"/>
  <c r="H372" i="1"/>
  <c r="G372" i="1"/>
  <c r="E372" i="1"/>
  <c r="L371" i="1"/>
  <c r="J371" i="1"/>
  <c r="I371" i="1"/>
  <c r="H371" i="1"/>
  <c r="G371" i="1"/>
  <c r="E371" i="1"/>
  <c r="L370" i="1"/>
  <c r="J370" i="1"/>
  <c r="I370" i="1"/>
  <c r="H370" i="1"/>
  <c r="G370" i="1"/>
  <c r="E370" i="1"/>
  <c r="L369" i="1"/>
  <c r="J369" i="1"/>
  <c r="I369" i="1"/>
  <c r="H369" i="1"/>
  <c r="G369" i="1"/>
  <c r="E369" i="1"/>
  <c r="L368" i="1"/>
  <c r="J368" i="1"/>
  <c r="I368" i="1"/>
  <c r="H368" i="1"/>
  <c r="G368" i="1"/>
  <c r="E368" i="1"/>
  <c r="L367" i="1"/>
  <c r="J367" i="1"/>
  <c r="I367" i="1"/>
  <c r="H367" i="1"/>
  <c r="G367" i="1"/>
  <c r="E367" i="1"/>
  <c r="L366" i="1"/>
  <c r="J366" i="1"/>
  <c r="I366" i="1"/>
  <c r="H366" i="1"/>
  <c r="G366" i="1"/>
  <c r="E366" i="1"/>
  <c r="L365" i="1"/>
  <c r="J365" i="1"/>
  <c r="I365" i="1"/>
  <c r="H365" i="1"/>
  <c r="G365" i="1"/>
  <c r="E365" i="1"/>
  <c r="L364" i="1"/>
  <c r="J364" i="1"/>
  <c r="I364" i="1"/>
  <c r="H364" i="1"/>
  <c r="G364" i="1"/>
  <c r="E364" i="1"/>
  <c r="L363" i="1"/>
  <c r="J363" i="1"/>
  <c r="I363" i="1"/>
  <c r="H363" i="1"/>
  <c r="G363" i="1"/>
  <c r="E363" i="1"/>
  <c r="L362" i="1"/>
  <c r="J362" i="1"/>
  <c r="I362" i="1"/>
  <c r="H362" i="1"/>
  <c r="G362" i="1"/>
  <c r="E362" i="1"/>
  <c r="L361" i="1"/>
  <c r="J361" i="1"/>
  <c r="I361" i="1"/>
  <c r="H361" i="1"/>
  <c r="G361" i="1"/>
  <c r="E361" i="1"/>
  <c r="L360" i="1"/>
  <c r="J360" i="1"/>
  <c r="I360" i="1"/>
  <c r="H360" i="1"/>
  <c r="G360" i="1"/>
  <c r="E360" i="1"/>
  <c r="L359" i="1"/>
  <c r="J359" i="1"/>
  <c r="I359" i="1"/>
  <c r="H359" i="1"/>
  <c r="G359" i="1"/>
  <c r="E359" i="1"/>
  <c r="L358" i="1"/>
  <c r="J358" i="1"/>
  <c r="I358" i="1"/>
  <c r="H358" i="1"/>
  <c r="G358" i="1"/>
  <c r="E358" i="1"/>
  <c r="L357" i="1"/>
  <c r="J357" i="1"/>
  <c r="I357" i="1"/>
  <c r="H357" i="1"/>
  <c r="G357" i="1"/>
  <c r="E357" i="1"/>
  <c r="L356" i="1"/>
  <c r="J356" i="1"/>
  <c r="I356" i="1"/>
  <c r="H356" i="1"/>
  <c r="G356" i="1"/>
  <c r="E356" i="1"/>
  <c r="L355" i="1"/>
  <c r="J355" i="1"/>
  <c r="I355" i="1"/>
  <c r="H355" i="1"/>
  <c r="G355" i="1"/>
  <c r="E355" i="1"/>
  <c r="L354" i="1"/>
  <c r="J354" i="1"/>
  <c r="I354" i="1"/>
  <c r="H354" i="1"/>
  <c r="G354" i="1"/>
  <c r="E354" i="1"/>
  <c r="L353" i="1"/>
  <c r="J353" i="1"/>
  <c r="I353" i="1"/>
  <c r="H353" i="1"/>
  <c r="G353" i="1"/>
  <c r="E353" i="1"/>
  <c r="L352" i="1"/>
  <c r="J352" i="1"/>
  <c r="I352" i="1"/>
  <c r="H352" i="1"/>
  <c r="G352" i="1"/>
  <c r="E352" i="1"/>
  <c r="L351" i="1"/>
  <c r="J351" i="1"/>
  <c r="I351" i="1"/>
  <c r="H351" i="1"/>
  <c r="G351" i="1"/>
  <c r="E351" i="1"/>
  <c r="L350" i="1"/>
  <c r="J350" i="1"/>
  <c r="I350" i="1"/>
  <c r="H350" i="1"/>
  <c r="G350" i="1"/>
  <c r="E350" i="1"/>
  <c r="L349" i="1"/>
  <c r="J349" i="1"/>
  <c r="I349" i="1"/>
  <c r="H349" i="1"/>
  <c r="G349" i="1"/>
  <c r="E349" i="1"/>
  <c r="L348" i="1"/>
  <c r="J348" i="1"/>
  <c r="I348" i="1"/>
  <c r="H348" i="1"/>
  <c r="G348" i="1"/>
  <c r="E348" i="1"/>
  <c r="L347" i="1"/>
  <c r="J347" i="1"/>
  <c r="I347" i="1"/>
  <c r="H347" i="1"/>
  <c r="G347" i="1"/>
  <c r="E347" i="1"/>
  <c r="L346" i="1"/>
  <c r="J346" i="1"/>
  <c r="I346" i="1"/>
  <c r="H346" i="1"/>
  <c r="G346" i="1"/>
  <c r="E346" i="1"/>
  <c r="L345" i="1"/>
  <c r="J345" i="1"/>
  <c r="I345" i="1"/>
  <c r="H345" i="1"/>
  <c r="G345" i="1"/>
  <c r="E345" i="1"/>
  <c r="L344" i="1"/>
  <c r="J344" i="1"/>
  <c r="I344" i="1"/>
  <c r="H344" i="1"/>
  <c r="G344" i="1"/>
  <c r="E344" i="1"/>
  <c r="L343" i="1"/>
  <c r="J343" i="1"/>
  <c r="I343" i="1"/>
  <c r="H343" i="1"/>
  <c r="G343" i="1"/>
  <c r="E343" i="1"/>
  <c r="L342" i="1"/>
  <c r="J342" i="1"/>
  <c r="I342" i="1"/>
  <c r="H342" i="1"/>
  <c r="G342" i="1"/>
  <c r="E342" i="1"/>
  <c r="L341" i="1"/>
  <c r="J341" i="1"/>
  <c r="I341" i="1"/>
  <c r="H341" i="1"/>
  <c r="G341" i="1"/>
  <c r="E341" i="1"/>
  <c r="L340" i="1"/>
  <c r="J340" i="1"/>
  <c r="I340" i="1"/>
  <c r="H340" i="1"/>
  <c r="G340" i="1"/>
  <c r="E340" i="1"/>
  <c r="L339" i="1"/>
  <c r="J339" i="1"/>
  <c r="I339" i="1"/>
  <c r="H339" i="1"/>
  <c r="G339" i="1"/>
  <c r="E339" i="1"/>
  <c r="L338" i="1"/>
  <c r="J338" i="1"/>
  <c r="I338" i="1"/>
  <c r="H338" i="1"/>
  <c r="G338" i="1"/>
  <c r="E338" i="1"/>
  <c r="L337" i="1"/>
  <c r="J337" i="1"/>
  <c r="I337" i="1"/>
  <c r="H337" i="1"/>
  <c r="G337" i="1"/>
  <c r="E337" i="1"/>
  <c r="L336" i="1"/>
  <c r="J336" i="1"/>
  <c r="I336" i="1"/>
  <c r="H336" i="1"/>
  <c r="G336" i="1"/>
  <c r="E336" i="1"/>
  <c r="L335" i="1"/>
  <c r="J335" i="1"/>
  <c r="I335" i="1"/>
  <c r="H335" i="1"/>
  <c r="G335" i="1"/>
  <c r="E335" i="1"/>
  <c r="L334" i="1"/>
  <c r="J334" i="1"/>
  <c r="I334" i="1"/>
  <c r="H334" i="1"/>
  <c r="G334" i="1"/>
  <c r="E334" i="1"/>
  <c r="L333" i="1"/>
  <c r="J333" i="1"/>
  <c r="I333" i="1"/>
  <c r="H333" i="1"/>
  <c r="G333" i="1"/>
  <c r="E333" i="1"/>
  <c r="L332" i="1"/>
  <c r="J332" i="1"/>
  <c r="I332" i="1"/>
  <c r="H332" i="1"/>
  <c r="G332" i="1"/>
  <c r="E332" i="1"/>
  <c r="L331" i="1"/>
  <c r="J331" i="1"/>
  <c r="I331" i="1"/>
  <c r="H331" i="1"/>
  <c r="G331" i="1"/>
  <c r="E331" i="1"/>
  <c r="L330" i="1"/>
  <c r="J330" i="1"/>
  <c r="I330" i="1"/>
  <c r="H330" i="1"/>
  <c r="G330" i="1"/>
  <c r="E330" i="1"/>
  <c r="L329" i="1"/>
  <c r="J329" i="1"/>
  <c r="I329" i="1"/>
  <c r="H329" i="1"/>
  <c r="G329" i="1"/>
  <c r="E329" i="1"/>
  <c r="L328" i="1"/>
  <c r="J328" i="1"/>
  <c r="I328" i="1"/>
  <c r="H328" i="1"/>
  <c r="G328" i="1"/>
  <c r="E328" i="1"/>
  <c r="L327" i="1"/>
  <c r="J327" i="1"/>
  <c r="I327" i="1"/>
  <c r="H327" i="1"/>
  <c r="G327" i="1"/>
  <c r="E327" i="1"/>
  <c r="L326" i="1"/>
  <c r="J326" i="1"/>
  <c r="I326" i="1"/>
  <c r="H326" i="1"/>
  <c r="G326" i="1"/>
  <c r="E326" i="1"/>
  <c r="L325" i="1"/>
  <c r="J325" i="1"/>
  <c r="I325" i="1"/>
  <c r="H325" i="1"/>
  <c r="G325" i="1"/>
  <c r="E325" i="1"/>
  <c r="L324" i="1"/>
  <c r="J324" i="1"/>
  <c r="I324" i="1"/>
  <c r="H324" i="1"/>
  <c r="G324" i="1"/>
  <c r="E324" i="1"/>
  <c r="L323" i="1"/>
  <c r="J323" i="1"/>
  <c r="I323" i="1"/>
  <c r="H323" i="1"/>
  <c r="G323" i="1"/>
  <c r="E323" i="1"/>
  <c r="L322" i="1"/>
  <c r="J322" i="1"/>
  <c r="I322" i="1"/>
  <c r="H322" i="1"/>
  <c r="G322" i="1"/>
  <c r="E322" i="1"/>
  <c r="L321" i="1"/>
  <c r="J321" i="1"/>
  <c r="I321" i="1"/>
  <c r="H321" i="1"/>
  <c r="G321" i="1"/>
  <c r="E321" i="1"/>
  <c r="L320" i="1"/>
  <c r="J320" i="1"/>
  <c r="I320" i="1"/>
  <c r="H320" i="1"/>
  <c r="G320" i="1"/>
  <c r="E320" i="1"/>
  <c r="L319" i="1"/>
  <c r="J319" i="1"/>
  <c r="I319" i="1"/>
  <c r="H319" i="1"/>
  <c r="G319" i="1"/>
  <c r="E319" i="1"/>
  <c r="L318" i="1"/>
  <c r="J318" i="1"/>
  <c r="I318" i="1"/>
  <c r="H318" i="1"/>
  <c r="G318" i="1"/>
  <c r="E318" i="1"/>
  <c r="L317" i="1"/>
  <c r="J317" i="1"/>
  <c r="I317" i="1"/>
  <c r="H317" i="1"/>
  <c r="G317" i="1"/>
  <c r="E317" i="1"/>
  <c r="L316" i="1"/>
  <c r="J316" i="1"/>
  <c r="I316" i="1"/>
  <c r="H316" i="1"/>
  <c r="G316" i="1"/>
  <c r="E316" i="1"/>
  <c r="L315" i="1"/>
  <c r="J315" i="1"/>
  <c r="I315" i="1"/>
  <c r="H315" i="1"/>
  <c r="G315" i="1"/>
  <c r="E315" i="1"/>
  <c r="L314" i="1"/>
  <c r="J314" i="1"/>
  <c r="I314" i="1"/>
  <c r="H314" i="1"/>
  <c r="G314" i="1"/>
  <c r="E314" i="1"/>
  <c r="L313" i="1"/>
  <c r="J313" i="1"/>
  <c r="I313" i="1"/>
  <c r="H313" i="1"/>
  <c r="G313" i="1"/>
  <c r="E313" i="1"/>
  <c r="L312" i="1"/>
  <c r="J312" i="1"/>
  <c r="I312" i="1"/>
  <c r="H312" i="1"/>
  <c r="G312" i="1"/>
  <c r="E312" i="1"/>
  <c r="L311" i="1"/>
  <c r="J311" i="1"/>
  <c r="I311" i="1"/>
  <c r="H311" i="1"/>
  <c r="G311" i="1"/>
  <c r="E311" i="1"/>
  <c r="L310" i="1"/>
  <c r="J310" i="1"/>
  <c r="I310" i="1"/>
  <c r="H310" i="1"/>
  <c r="G310" i="1"/>
  <c r="E310" i="1"/>
  <c r="L309" i="1"/>
  <c r="J309" i="1"/>
  <c r="I309" i="1"/>
  <c r="H309" i="1"/>
  <c r="G309" i="1"/>
  <c r="E309" i="1"/>
  <c r="L308" i="1"/>
  <c r="J308" i="1"/>
  <c r="I308" i="1"/>
  <c r="H308" i="1"/>
  <c r="G308" i="1"/>
  <c r="E308" i="1"/>
  <c r="L307" i="1"/>
  <c r="J307" i="1"/>
  <c r="I307" i="1"/>
  <c r="H307" i="1"/>
  <c r="G307" i="1"/>
  <c r="E307" i="1"/>
  <c r="L306" i="1"/>
  <c r="J306" i="1"/>
  <c r="I306" i="1"/>
  <c r="H306" i="1"/>
  <c r="G306" i="1"/>
  <c r="E306" i="1"/>
  <c r="L305" i="1"/>
  <c r="J305" i="1"/>
  <c r="I305" i="1"/>
  <c r="H305" i="1"/>
  <c r="G305" i="1"/>
  <c r="E305" i="1"/>
  <c r="L304" i="1"/>
  <c r="J304" i="1"/>
  <c r="I304" i="1"/>
  <c r="H304" i="1"/>
  <c r="G304" i="1"/>
  <c r="E304" i="1"/>
  <c r="L303" i="1"/>
  <c r="J303" i="1"/>
  <c r="I303" i="1"/>
  <c r="H303" i="1"/>
  <c r="G303" i="1"/>
  <c r="E303" i="1"/>
  <c r="L302" i="1"/>
  <c r="J302" i="1"/>
  <c r="I302" i="1"/>
  <c r="H302" i="1"/>
  <c r="G302" i="1"/>
  <c r="E302" i="1"/>
  <c r="L301" i="1"/>
  <c r="J301" i="1"/>
  <c r="I301" i="1"/>
  <c r="H301" i="1"/>
  <c r="G301" i="1"/>
  <c r="E301" i="1"/>
  <c r="L300" i="1"/>
  <c r="J300" i="1"/>
  <c r="I300" i="1"/>
  <c r="H300" i="1"/>
  <c r="G300" i="1"/>
  <c r="E300" i="1"/>
  <c r="L299" i="1"/>
  <c r="J299" i="1"/>
  <c r="I299" i="1"/>
  <c r="H299" i="1"/>
  <c r="G299" i="1"/>
  <c r="E299" i="1"/>
  <c r="L298" i="1"/>
  <c r="J298" i="1"/>
  <c r="I298" i="1"/>
  <c r="H298" i="1"/>
  <c r="G298" i="1"/>
  <c r="E298" i="1"/>
  <c r="L297" i="1"/>
  <c r="J297" i="1"/>
  <c r="I297" i="1"/>
  <c r="H297" i="1"/>
  <c r="G297" i="1"/>
  <c r="E297" i="1"/>
  <c r="L296" i="1"/>
  <c r="J296" i="1"/>
  <c r="I296" i="1"/>
  <c r="H296" i="1"/>
  <c r="G296" i="1"/>
  <c r="E296" i="1"/>
  <c r="L295" i="1"/>
  <c r="J295" i="1"/>
  <c r="I295" i="1"/>
  <c r="H295" i="1"/>
  <c r="G295" i="1"/>
  <c r="E295" i="1"/>
  <c r="L294" i="1"/>
  <c r="J294" i="1"/>
  <c r="I294" i="1"/>
  <c r="H294" i="1"/>
  <c r="G294" i="1"/>
  <c r="E294" i="1"/>
  <c r="L293" i="1"/>
  <c r="J293" i="1"/>
  <c r="I293" i="1"/>
  <c r="H293" i="1"/>
  <c r="G293" i="1"/>
  <c r="E293" i="1"/>
  <c r="L292" i="1"/>
  <c r="J292" i="1"/>
  <c r="I292" i="1"/>
  <c r="H292" i="1"/>
  <c r="G292" i="1"/>
  <c r="E292" i="1"/>
  <c r="L291" i="1"/>
  <c r="J291" i="1"/>
  <c r="I291" i="1"/>
  <c r="H291" i="1"/>
  <c r="G291" i="1"/>
  <c r="E291" i="1"/>
  <c r="L290" i="1"/>
  <c r="J290" i="1"/>
  <c r="I290" i="1"/>
  <c r="H290" i="1"/>
  <c r="G290" i="1"/>
  <c r="E290" i="1"/>
  <c r="L289" i="1"/>
  <c r="J289" i="1"/>
  <c r="I289" i="1"/>
  <c r="H289" i="1"/>
  <c r="G289" i="1"/>
  <c r="E289" i="1"/>
  <c r="L288" i="1"/>
  <c r="J288" i="1"/>
  <c r="I288" i="1"/>
  <c r="H288" i="1"/>
  <c r="G288" i="1"/>
  <c r="E288" i="1"/>
  <c r="L287" i="1"/>
  <c r="J287" i="1"/>
  <c r="I287" i="1"/>
  <c r="H287" i="1"/>
  <c r="G287" i="1"/>
  <c r="E287" i="1"/>
  <c r="L286" i="1"/>
  <c r="J286" i="1"/>
  <c r="I286" i="1"/>
  <c r="H286" i="1"/>
  <c r="G286" i="1"/>
  <c r="E286" i="1"/>
  <c r="L285" i="1"/>
  <c r="J285" i="1"/>
  <c r="I285" i="1"/>
  <c r="H285" i="1"/>
  <c r="G285" i="1"/>
  <c r="E285" i="1"/>
  <c r="L284" i="1"/>
  <c r="J284" i="1"/>
  <c r="I284" i="1"/>
  <c r="H284" i="1"/>
  <c r="G284" i="1"/>
  <c r="E284" i="1"/>
  <c r="L283" i="1"/>
  <c r="J283" i="1"/>
  <c r="I283" i="1"/>
  <c r="H283" i="1"/>
  <c r="G283" i="1"/>
  <c r="E283" i="1"/>
  <c r="L282" i="1"/>
  <c r="J282" i="1"/>
  <c r="I282" i="1"/>
  <c r="H282" i="1"/>
  <c r="G282" i="1"/>
  <c r="E282" i="1"/>
  <c r="L281" i="1"/>
  <c r="J281" i="1"/>
  <c r="I281" i="1"/>
  <c r="H281" i="1"/>
  <c r="G281" i="1"/>
  <c r="E281" i="1"/>
  <c r="L280" i="1"/>
  <c r="J280" i="1"/>
  <c r="I280" i="1"/>
  <c r="H280" i="1"/>
  <c r="G280" i="1"/>
  <c r="E280" i="1"/>
  <c r="L279" i="1"/>
  <c r="J279" i="1"/>
  <c r="I279" i="1"/>
  <c r="H279" i="1"/>
  <c r="G279" i="1"/>
  <c r="E279" i="1"/>
  <c r="L278" i="1"/>
  <c r="J278" i="1"/>
  <c r="I278" i="1"/>
  <c r="H278" i="1"/>
  <c r="G278" i="1"/>
  <c r="E278" i="1"/>
  <c r="L277" i="1"/>
  <c r="J277" i="1"/>
  <c r="I277" i="1"/>
  <c r="H277" i="1"/>
  <c r="G277" i="1"/>
  <c r="E277" i="1"/>
  <c r="L276" i="1"/>
  <c r="J276" i="1"/>
  <c r="I276" i="1"/>
  <c r="H276" i="1"/>
  <c r="G276" i="1"/>
  <c r="E276" i="1"/>
  <c r="L275" i="1"/>
  <c r="J275" i="1"/>
  <c r="I275" i="1"/>
  <c r="H275" i="1"/>
  <c r="G275" i="1"/>
  <c r="E275" i="1"/>
  <c r="L274" i="1"/>
  <c r="J274" i="1"/>
  <c r="I274" i="1"/>
  <c r="H274" i="1"/>
  <c r="G274" i="1"/>
  <c r="E274" i="1"/>
  <c r="L273" i="1"/>
  <c r="J273" i="1"/>
  <c r="I273" i="1"/>
  <c r="H273" i="1"/>
  <c r="G273" i="1"/>
  <c r="E273" i="1"/>
  <c r="L272" i="1"/>
  <c r="J272" i="1"/>
  <c r="I272" i="1"/>
  <c r="H272" i="1"/>
  <c r="G272" i="1"/>
  <c r="E272" i="1"/>
  <c r="L271" i="1"/>
  <c r="J271" i="1"/>
  <c r="I271" i="1"/>
  <c r="H271" i="1"/>
  <c r="G271" i="1"/>
  <c r="E271" i="1"/>
  <c r="L270" i="1"/>
  <c r="J270" i="1"/>
  <c r="I270" i="1"/>
  <c r="H270" i="1"/>
  <c r="G270" i="1"/>
  <c r="E270" i="1"/>
  <c r="L269" i="1"/>
  <c r="J269" i="1"/>
  <c r="I269" i="1"/>
  <c r="H269" i="1"/>
  <c r="G269" i="1"/>
  <c r="E269" i="1"/>
  <c r="L268" i="1"/>
  <c r="J268" i="1"/>
  <c r="I268" i="1"/>
  <c r="H268" i="1"/>
  <c r="G268" i="1"/>
  <c r="E268" i="1"/>
  <c r="L267" i="1"/>
  <c r="J267" i="1"/>
  <c r="I267" i="1"/>
  <c r="H267" i="1"/>
  <c r="G267" i="1"/>
  <c r="E267" i="1"/>
  <c r="L266" i="1"/>
  <c r="J266" i="1"/>
  <c r="I266" i="1"/>
  <c r="H266" i="1"/>
  <c r="G266" i="1"/>
  <c r="E266" i="1"/>
  <c r="L265" i="1"/>
  <c r="J265" i="1"/>
  <c r="I265" i="1"/>
  <c r="H265" i="1"/>
  <c r="G265" i="1"/>
  <c r="E265" i="1"/>
  <c r="L264" i="1"/>
  <c r="J264" i="1"/>
  <c r="I264" i="1"/>
  <c r="H264" i="1"/>
  <c r="G264" i="1"/>
  <c r="E264" i="1"/>
  <c r="L263" i="1"/>
  <c r="J263" i="1"/>
  <c r="I263" i="1"/>
  <c r="H263" i="1"/>
  <c r="G263" i="1"/>
  <c r="E263" i="1"/>
  <c r="L262" i="1"/>
  <c r="J262" i="1"/>
  <c r="I262" i="1"/>
  <c r="H262" i="1"/>
  <c r="G262" i="1"/>
  <c r="E262" i="1"/>
  <c r="L261" i="1"/>
  <c r="J261" i="1"/>
  <c r="I261" i="1"/>
  <c r="H261" i="1"/>
  <c r="G261" i="1"/>
  <c r="E261" i="1"/>
  <c r="L260" i="1"/>
  <c r="J260" i="1"/>
  <c r="I260" i="1"/>
  <c r="H260" i="1"/>
  <c r="G260" i="1"/>
  <c r="E260" i="1"/>
  <c r="L259" i="1"/>
  <c r="J259" i="1"/>
  <c r="I259" i="1"/>
  <c r="H259" i="1"/>
  <c r="G259" i="1"/>
  <c r="E259" i="1"/>
  <c r="L258" i="1"/>
  <c r="J258" i="1"/>
  <c r="I258" i="1"/>
  <c r="H258" i="1"/>
  <c r="G258" i="1"/>
  <c r="E258" i="1"/>
  <c r="L257" i="1"/>
  <c r="J257" i="1"/>
  <c r="I257" i="1"/>
  <c r="H257" i="1"/>
  <c r="G257" i="1"/>
  <c r="E257" i="1"/>
  <c r="L256" i="1"/>
  <c r="J256" i="1"/>
  <c r="I256" i="1"/>
  <c r="H256" i="1"/>
  <c r="G256" i="1"/>
  <c r="E256" i="1"/>
  <c r="L255" i="1"/>
  <c r="J255" i="1"/>
  <c r="I255" i="1"/>
  <c r="H255" i="1"/>
  <c r="G255" i="1"/>
  <c r="E255" i="1"/>
  <c r="L254" i="1"/>
  <c r="J254" i="1"/>
  <c r="I254" i="1"/>
  <c r="H254" i="1"/>
  <c r="G254" i="1"/>
  <c r="E254" i="1"/>
  <c r="L253" i="1"/>
  <c r="J253" i="1"/>
  <c r="I253" i="1"/>
  <c r="H253" i="1"/>
  <c r="G253" i="1"/>
  <c r="E253" i="1"/>
  <c r="L252" i="1"/>
  <c r="J252" i="1"/>
  <c r="I252" i="1"/>
  <c r="H252" i="1"/>
  <c r="G252" i="1"/>
  <c r="E252" i="1"/>
  <c r="L251" i="1"/>
  <c r="J251" i="1"/>
  <c r="I251" i="1"/>
  <c r="H251" i="1"/>
  <c r="G251" i="1"/>
  <c r="E251" i="1"/>
  <c r="L250" i="1"/>
  <c r="J250" i="1"/>
  <c r="I250" i="1"/>
  <c r="H250" i="1"/>
  <c r="G250" i="1"/>
  <c r="E250" i="1"/>
  <c r="L249" i="1"/>
  <c r="J249" i="1"/>
  <c r="I249" i="1"/>
  <c r="H249" i="1"/>
  <c r="G249" i="1"/>
  <c r="E249" i="1"/>
  <c r="L248" i="1"/>
  <c r="J248" i="1"/>
  <c r="I248" i="1"/>
  <c r="H248" i="1"/>
  <c r="G248" i="1"/>
  <c r="E248" i="1"/>
  <c r="L247" i="1"/>
  <c r="J247" i="1"/>
  <c r="I247" i="1"/>
  <c r="H247" i="1"/>
  <c r="G247" i="1"/>
  <c r="E247" i="1"/>
  <c r="L246" i="1"/>
  <c r="J246" i="1"/>
  <c r="I246" i="1"/>
  <c r="H246" i="1"/>
  <c r="G246" i="1"/>
  <c r="E246" i="1"/>
  <c r="L245" i="1"/>
  <c r="J245" i="1"/>
  <c r="I245" i="1"/>
  <c r="H245" i="1"/>
  <c r="G245" i="1"/>
  <c r="E245" i="1"/>
  <c r="L244" i="1"/>
  <c r="J244" i="1"/>
  <c r="I244" i="1"/>
  <c r="H244" i="1"/>
  <c r="G244" i="1"/>
  <c r="E244" i="1"/>
  <c r="L243" i="1"/>
  <c r="J243" i="1"/>
  <c r="I243" i="1"/>
  <c r="H243" i="1"/>
  <c r="G243" i="1"/>
  <c r="E243" i="1"/>
  <c r="L242" i="1"/>
  <c r="J242" i="1"/>
  <c r="I242" i="1"/>
  <c r="H242" i="1"/>
  <c r="G242" i="1"/>
  <c r="E242" i="1"/>
  <c r="L241" i="1"/>
  <c r="J241" i="1"/>
  <c r="I241" i="1"/>
  <c r="H241" i="1"/>
  <c r="G241" i="1"/>
  <c r="E241" i="1"/>
  <c r="L240" i="1"/>
  <c r="J240" i="1"/>
  <c r="I240" i="1"/>
  <c r="H240" i="1"/>
  <c r="G240" i="1"/>
  <c r="E240" i="1"/>
  <c r="L239" i="1"/>
  <c r="J239" i="1"/>
  <c r="I239" i="1"/>
  <c r="H239" i="1"/>
  <c r="G239" i="1"/>
  <c r="E239" i="1"/>
  <c r="L238" i="1"/>
  <c r="J238" i="1"/>
  <c r="I238" i="1"/>
  <c r="H238" i="1"/>
  <c r="G238" i="1"/>
  <c r="E238" i="1"/>
  <c r="L237" i="1"/>
  <c r="J237" i="1"/>
  <c r="I237" i="1"/>
  <c r="H237" i="1"/>
  <c r="G237" i="1"/>
  <c r="E237" i="1"/>
  <c r="L236" i="1"/>
  <c r="J236" i="1"/>
  <c r="I236" i="1"/>
  <c r="H236" i="1"/>
  <c r="G236" i="1"/>
  <c r="E236" i="1"/>
  <c r="L235" i="1"/>
  <c r="J235" i="1"/>
  <c r="I235" i="1"/>
  <c r="H235" i="1"/>
  <c r="G235" i="1"/>
  <c r="E235" i="1"/>
  <c r="L234" i="1"/>
  <c r="J234" i="1"/>
  <c r="I234" i="1"/>
  <c r="H234" i="1"/>
  <c r="G234" i="1"/>
  <c r="E234" i="1"/>
  <c r="L233" i="1"/>
  <c r="J233" i="1"/>
  <c r="I233" i="1"/>
  <c r="H233" i="1"/>
  <c r="G233" i="1"/>
  <c r="E233" i="1"/>
  <c r="L232" i="1"/>
  <c r="J232" i="1"/>
  <c r="I232" i="1"/>
  <c r="H232" i="1"/>
  <c r="G232" i="1"/>
  <c r="E232" i="1"/>
  <c r="L231" i="1"/>
  <c r="J231" i="1"/>
  <c r="I231" i="1"/>
  <c r="H231" i="1"/>
  <c r="G231" i="1"/>
  <c r="E231" i="1"/>
  <c r="L230" i="1"/>
  <c r="J230" i="1"/>
  <c r="I230" i="1"/>
  <c r="H230" i="1"/>
  <c r="G230" i="1"/>
  <c r="E230" i="1"/>
  <c r="L229" i="1"/>
  <c r="J229" i="1"/>
  <c r="I229" i="1"/>
  <c r="H229" i="1"/>
  <c r="G229" i="1"/>
  <c r="E229" i="1"/>
  <c r="L228" i="1"/>
  <c r="J228" i="1"/>
  <c r="I228" i="1"/>
  <c r="H228" i="1"/>
  <c r="G228" i="1"/>
  <c r="E228" i="1"/>
  <c r="L227" i="1"/>
  <c r="J227" i="1"/>
  <c r="I227" i="1"/>
  <c r="H227" i="1"/>
  <c r="G227" i="1"/>
  <c r="E227" i="1"/>
  <c r="L226" i="1"/>
  <c r="J226" i="1"/>
  <c r="I226" i="1"/>
  <c r="H226" i="1"/>
  <c r="G226" i="1"/>
  <c r="E226" i="1"/>
  <c r="L225" i="1"/>
  <c r="J225" i="1"/>
  <c r="I225" i="1"/>
  <c r="H225" i="1"/>
  <c r="G225" i="1"/>
  <c r="E225" i="1"/>
  <c r="L224" i="1"/>
  <c r="J224" i="1"/>
  <c r="I224" i="1"/>
  <c r="H224" i="1"/>
  <c r="G224" i="1"/>
  <c r="E224" i="1"/>
  <c r="L223" i="1"/>
  <c r="J223" i="1"/>
  <c r="I223" i="1"/>
  <c r="H223" i="1"/>
  <c r="G223" i="1"/>
  <c r="E223" i="1"/>
  <c r="L222" i="1"/>
  <c r="J222" i="1"/>
  <c r="I222" i="1"/>
  <c r="H222" i="1"/>
  <c r="G222" i="1"/>
  <c r="E222" i="1"/>
  <c r="L221" i="1"/>
  <c r="J221" i="1"/>
  <c r="I221" i="1"/>
  <c r="H221" i="1"/>
  <c r="G221" i="1"/>
  <c r="E221" i="1"/>
  <c r="L220" i="1"/>
  <c r="J220" i="1"/>
  <c r="I220" i="1"/>
  <c r="H220" i="1"/>
  <c r="G220" i="1"/>
  <c r="E220" i="1"/>
  <c r="L219" i="1"/>
  <c r="J219" i="1"/>
  <c r="I219" i="1"/>
  <c r="H219" i="1"/>
  <c r="G219" i="1"/>
  <c r="E219" i="1"/>
  <c r="L218" i="1"/>
  <c r="J218" i="1"/>
  <c r="I218" i="1"/>
  <c r="H218" i="1"/>
  <c r="G218" i="1"/>
  <c r="E218" i="1"/>
  <c r="L217" i="1"/>
  <c r="J217" i="1"/>
  <c r="I217" i="1"/>
  <c r="H217" i="1"/>
  <c r="G217" i="1"/>
  <c r="E217" i="1"/>
  <c r="L216" i="1"/>
  <c r="J216" i="1"/>
  <c r="I216" i="1"/>
  <c r="H216" i="1"/>
  <c r="G216" i="1"/>
  <c r="E216" i="1"/>
  <c r="L215" i="1"/>
  <c r="J215" i="1"/>
  <c r="I215" i="1"/>
  <c r="H215" i="1"/>
  <c r="G215" i="1"/>
  <c r="E215" i="1"/>
  <c r="L214" i="1"/>
  <c r="J214" i="1"/>
  <c r="I214" i="1"/>
  <c r="H214" i="1"/>
  <c r="G214" i="1"/>
  <c r="E214" i="1"/>
  <c r="L213" i="1"/>
  <c r="J213" i="1"/>
  <c r="I213" i="1"/>
  <c r="H213" i="1"/>
  <c r="G213" i="1"/>
  <c r="E213" i="1"/>
  <c r="L212" i="1"/>
  <c r="J212" i="1"/>
  <c r="I212" i="1"/>
  <c r="H212" i="1"/>
  <c r="G212" i="1"/>
  <c r="E212" i="1"/>
  <c r="L211" i="1"/>
  <c r="J211" i="1"/>
  <c r="I211" i="1"/>
  <c r="H211" i="1"/>
  <c r="G211" i="1"/>
  <c r="E211" i="1"/>
  <c r="L210" i="1"/>
  <c r="J210" i="1"/>
  <c r="I210" i="1"/>
  <c r="H210" i="1"/>
  <c r="G210" i="1"/>
  <c r="E210" i="1"/>
  <c r="L209" i="1"/>
  <c r="J209" i="1"/>
  <c r="I209" i="1"/>
  <c r="H209" i="1"/>
  <c r="G209" i="1"/>
  <c r="E209" i="1"/>
  <c r="L208" i="1"/>
  <c r="J208" i="1"/>
  <c r="I208" i="1"/>
  <c r="H208" i="1"/>
  <c r="G208" i="1"/>
  <c r="E208" i="1"/>
  <c r="L207" i="1"/>
  <c r="J207" i="1"/>
  <c r="I207" i="1"/>
  <c r="H207" i="1"/>
  <c r="G207" i="1"/>
  <c r="E207" i="1"/>
  <c r="L206" i="1"/>
  <c r="J206" i="1"/>
  <c r="I206" i="1"/>
  <c r="H206" i="1"/>
  <c r="G206" i="1"/>
  <c r="E206" i="1"/>
  <c r="L205" i="1"/>
  <c r="J205" i="1"/>
  <c r="I205" i="1"/>
  <c r="H205" i="1"/>
  <c r="G205" i="1"/>
  <c r="E205" i="1"/>
  <c r="L204" i="1"/>
  <c r="J204" i="1"/>
  <c r="I204" i="1"/>
  <c r="H204" i="1"/>
  <c r="G204" i="1"/>
  <c r="E204" i="1"/>
  <c r="L203" i="1"/>
  <c r="J203" i="1"/>
  <c r="I203" i="1"/>
  <c r="H203" i="1"/>
  <c r="G203" i="1"/>
  <c r="E203" i="1"/>
  <c r="L202" i="1"/>
  <c r="J202" i="1"/>
  <c r="I202" i="1"/>
  <c r="H202" i="1"/>
  <c r="G202" i="1"/>
  <c r="E202" i="1"/>
  <c r="L201" i="1"/>
  <c r="J201" i="1"/>
  <c r="I201" i="1"/>
  <c r="H201" i="1"/>
  <c r="G201" i="1"/>
  <c r="E201" i="1"/>
  <c r="L200" i="1"/>
  <c r="J200" i="1"/>
  <c r="I200" i="1"/>
  <c r="H200" i="1"/>
  <c r="G200" i="1"/>
  <c r="E200" i="1"/>
  <c r="L199" i="1"/>
  <c r="J199" i="1"/>
  <c r="I199" i="1"/>
  <c r="H199" i="1"/>
  <c r="G199" i="1"/>
  <c r="E199" i="1"/>
  <c r="L198" i="1"/>
  <c r="J198" i="1"/>
  <c r="I198" i="1"/>
  <c r="H198" i="1"/>
  <c r="G198" i="1"/>
  <c r="E198" i="1"/>
  <c r="L197" i="1"/>
  <c r="J197" i="1"/>
  <c r="I197" i="1"/>
  <c r="H197" i="1"/>
  <c r="G197" i="1"/>
  <c r="E197" i="1"/>
  <c r="L196" i="1"/>
  <c r="J196" i="1"/>
  <c r="I196" i="1"/>
  <c r="H196" i="1"/>
  <c r="G196" i="1"/>
  <c r="E196" i="1"/>
  <c r="L195" i="1"/>
  <c r="J195" i="1"/>
  <c r="I195" i="1"/>
  <c r="H195" i="1"/>
  <c r="G195" i="1"/>
  <c r="E195" i="1"/>
  <c r="L194" i="1"/>
  <c r="J194" i="1"/>
  <c r="I194" i="1"/>
  <c r="H194" i="1"/>
  <c r="G194" i="1"/>
  <c r="E194" i="1"/>
  <c r="L193" i="1"/>
  <c r="J193" i="1"/>
  <c r="I193" i="1"/>
  <c r="H193" i="1"/>
  <c r="G193" i="1"/>
  <c r="E193" i="1"/>
  <c r="L192" i="1"/>
  <c r="J192" i="1"/>
  <c r="I192" i="1"/>
  <c r="H192" i="1"/>
  <c r="G192" i="1"/>
  <c r="E192" i="1"/>
  <c r="L191" i="1"/>
  <c r="J191" i="1"/>
  <c r="I191" i="1"/>
  <c r="H191" i="1"/>
  <c r="G191" i="1"/>
  <c r="E191" i="1"/>
  <c r="L190" i="1"/>
  <c r="J190" i="1"/>
  <c r="I190" i="1"/>
  <c r="H190" i="1"/>
  <c r="G190" i="1"/>
  <c r="E190" i="1"/>
  <c r="L189" i="1"/>
  <c r="J189" i="1"/>
  <c r="I189" i="1"/>
  <c r="H189" i="1"/>
  <c r="G189" i="1"/>
  <c r="E189" i="1"/>
  <c r="L188" i="1"/>
  <c r="J188" i="1"/>
  <c r="I188" i="1"/>
  <c r="H188" i="1"/>
  <c r="G188" i="1"/>
  <c r="E188" i="1"/>
  <c r="L187" i="1"/>
  <c r="J187" i="1"/>
  <c r="I187" i="1"/>
  <c r="H187" i="1"/>
  <c r="G187" i="1"/>
  <c r="E187" i="1"/>
  <c r="L186" i="1"/>
  <c r="J186" i="1"/>
  <c r="I186" i="1"/>
  <c r="H186" i="1"/>
  <c r="G186" i="1"/>
  <c r="E186" i="1"/>
  <c r="L185" i="1"/>
  <c r="J185" i="1"/>
  <c r="I185" i="1"/>
  <c r="H185" i="1"/>
  <c r="G185" i="1"/>
  <c r="E185" i="1"/>
  <c r="L184" i="1"/>
  <c r="J184" i="1"/>
  <c r="I184" i="1"/>
  <c r="H184" i="1"/>
  <c r="G184" i="1"/>
  <c r="E184" i="1"/>
  <c r="L183" i="1"/>
  <c r="J183" i="1"/>
  <c r="I183" i="1"/>
  <c r="H183" i="1"/>
  <c r="G183" i="1"/>
  <c r="E183" i="1"/>
  <c r="L182" i="1"/>
  <c r="J182" i="1"/>
  <c r="I182" i="1"/>
  <c r="H182" i="1"/>
  <c r="G182" i="1"/>
  <c r="E182" i="1"/>
  <c r="L181" i="1"/>
  <c r="J181" i="1"/>
  <c r="I181" i="1"/>
  <c r="H181" i="1"/>
  <c r="G181" i="1"/>
  <c r="E181" i="1"/>
  <c r="L180" i="1"/>
  <c r="J180" i="1"/>
  <c r="I180" i="1"/>
  <c r="H180" i="1"/>
  <c r="G180" i="1"/>
  <c r="E180" i="1"/>
  <c r="L179" i="1"/>
  <c r="J179" i="1"/>
  <c r="I179" i="1"/>
  <c r="H179" i="1"/>
  <c r="G179" i="1"/>
  <c r="E179" i="1"/>
  <c r="L178" i="1"/>
  <c r="J178" i="1"/>
  <c r="I178" i="1"/>
  <c r="H178" i="1"/>
  <c r="G178" i="1"/>
  <c r="E178" i="1"/>
  <c r="L177" i="1"/>
  <c r="J177" i="1"/>
  <c r="I177" i="1"/>
  <c r="H177" i="1"/>
  <c r="G177" i="1"/>
  <c r="E177" i="1"/>
  <c r="L176" i="1"/>
  <c r="J176" i="1"/>
  <c r="I176" i="1"/>
  <c r="H176" i="1"/>
  <c r="G176" i="1"/>
  <c r="E176" i="1"/>
  <c r="L175" i="1"/>
  <c r="J175" i="1"/>
  <c r="I175" i="1"/>
  <c r="H175" i="1"/>
  <c r="G175" i="1"/>
  <c r="E175" i="1"/>
  <c r="L174" i="1"/>
  <c r="J174" i="1"/>
  <c r="I174" i="1"/>
  <c r="H174" i="1"/>
  <c r="G174" i="1"/>
  <c r="E174" i="1"/>
  <c r="L173" i="1"/>
  <c r="J173" i="1"/>
  <c r="I173" i="1"/>
  <c r="H173" i="1"/>
  <c r="G173" i="1"/>
  <c r="E173" i="1"/>
  <c r="L172" i="1"/>
  <c r="J172" i="1"/>
  <c r="I172" i="1"/>
  <c r="H172" i="1"/>
  <c r="G172" i="1"/>
  <c r="E172" i="1"/>
  <c r="L171" i="1"/>
  <c r="J171" i="1"/>
  <c r="I171" i="1"/>
  <c r="H171" i="1"/>
  <c r="G171" i="1"/>
  <c r="E171" i="1"/>
  <c r="L170" i="1"/>
  <c r="J170" i="1"/>
  <c r="I170" i="1"/>
  <c r="H170" i="1"/>
  <c r="G170" i="1"/>
  <c r="E170" i="1"/>
  <c r="L169" i="1"/>
  <c r="J169" i="1"/>
  <c r="I169" i="1"/>
  <c r="H169" i="1"/>
  <c r="G169" i="1"/>
  <c r="E169" i="1"/>
  <c r="L168" i="1"/>
  <c r="J168" i="1"/>
  <c r="I168" i="1"/>
  <c r="H168" i="1"/>
  <c r="G168" i="1"/>
  <c r="E168" i="1"/>
  <c r="L167" i="1"/>
  <c r="J167" i="1"/>
  <c r="I167" i="1"/>
  <c r="H167" i="1"/>
  <c r="G167" i="1"/>
  <c r="E167" i="1"/>
  <c r="L166" i="1"/>
  <c r="J166" i="1"/>
  <c r="I166" i="1"/>
  <c r="H166" i="1"/>
  <c r="G166" i="1"/>
  <c r="E166" i="1"/>
  <c r="L165" i="1"/>
  <c r="J165" i="1"/>
  <c r="I165" i="1"/>
  <c r="H165" i="1"/>
  <c r="G165" i="1"/>
  <c r="E165" i="1"/>
  <c r="L164" i="1"/>
  <c r="J164" i="1"/>
  <c r="I164" i="1"/>
  <c r="H164" i="1"/>
  <c r="G164" i="1"/>
  <c r="E164" i="1"/>
  <c r="L163" i="1"/>
  <c r="J163" i="1"/>
  <c r="I163" i="1"/>
  <c r="H163" i="1"/>
  <c r="G163" i="1"/>
  <c r="E163" i="1"/>
  <c r="L162" i="1"/>
  <c r="J162" i="1"/>
  <c r="I162" i="1"/>
  <c r="H162" i="1"/>
  <c r="G162" i="1"/>
  <c r="E162" i="1"/>
  <c r="L161" i="1"/>
  <c r="J161" i="1"/>
  <c r="I161" i="1"/>
  <c r="H161" i="1"/>
  <c r="G161" i="1"/>
  <c r="E161" i="1"/>
  <c r="L160" i="1"/>
  <c r="J160" i="1"/>
  <c r="I160" i="1"/>
  <c r="H160" i="1"/>
  <c r="G160" i="1"/>
  <c r="E160" i="1"/>
  <c r="L159" i="1"/>
  <c r="J159" i="1"/>
  <c r="I159" i="1"/>
  <c r="H159" i="1"/>
  <c r="G159" i="1"/>
  <c r="E159" i="1"/>
  <c r="L158" i="1"/>
  <c r="J158" i="1"/>
  <c r="I158" i="1"/>
  <c r="H158" i="1"/>
  <c r="G158" i="1"/>
  <c r="E158" i="1"/>
  <c r="L157" i="1"/>
  <c r="J157" i="1"/>
  <c r="I157" i="1"/>
  <c r="H157" i="1"/>
  <c r="G157" i="1"/>
  <c r="E157" i="1"/>
  <c r="L156" i="1"/>
  <c r="J156" i="1"/>
  <c r="I156" i="1"/>
  <c r="H156" i="1"/>
  <c r="G156" i="1"/>
  <c r="E156" i="1"/>
  <c r="L155" i="1"/>
  <c r="J155" i="1"/>
  <c r="I155" i="1"/>
  <c r="H155" i="1"/>
  <c r="G155" i="1"/>
  <c r="E155" i="1"/>
  <c r="L154" i="1"/>
  <c r="J154" i="1"/>
  <c r="I154" i="1"/>
  <c r="H154" i="1"/>
  <c r="G154" i="1"/>
  <c r="E154" i="1"/>
  <c r="L153" i="1"/>
  <c r="J153" i="1"/>
  <c r="I153" i="1"/>
  <c r="H153" i="1"/>
  <c r="G153" i="1"/>
  <c r="E153" i="1"/>
  <c r="L152" i="1"/>
  <c r="J152" i="1"/>
  <c r="I152" i="1"/>
  <c r="H152" i="1"/>
  <c r="G152" i="1"/>
  <c r="E152" i="1"/>
  <c r="L151" i="1"/>
  <c r="J151" i="1"/>
  <c r="I151" i="1"/>
  <c r="H151" i="1"/>
  <c r="G151" i="1"/>
  <c r="E151" i="1"/>
  <c r="L150" i="1"/>
  <c r="J150" i="1"/>
  <c r="I150" i="1"/>
  <c r="H150" i="1"/>
  <c r="G150" i="1"/>
  <c r="E150" i="1"/>
  <c r="L149" i="1"/>
  <c r="J149" i="1"/>
  <c r="I149" i="1"/>
  <c r="H149" i="1"/>
  <c r="G149" i="1"/>
  <c r="E149" i="1"/>
  <c r="L148" i="1"/>
  <c r="J148" i="1"/>
  <c r="I148" i="1"/>
  <c r="H148" i="1"/>
  <c r="G148" i="1"/>
  <c r="E148" i="1"/>
  <c r="L147" i="1"/>
  <c r="J147" i="1"/>
  <c r="I147" i="1"/>
  <c r="H147" i="1"/>
  <c r="G147" i="1"/>
  <c r="E147" i="1"/>
  <c r="L146" i="1"/>
  <c r="J146" i="1"/>
  <c r="I146" i="1"/>
  <c r="H146" i="1"/>
  <c r="G146" i="1"/>
  <c r="E146" i="1"/>
  <c r="L145" i="1"/>
  <c r="J145" i="1"/>
  <c r="I145" i="1"/>
  <c r="H145" i="1"/>
  <c r="G145" i="1"/>
  <c r="E145" i="1"/>
  <c r="L144" i="1"/>
  <c r="J144" i="1"/>
  <c r="I144" i="1"/>
  <c r="H144" i="1"/>
  <c r="G144" i="1"/>
  <c r="E144" i="1"/>
  <c r="L143" i="1"/>
  <c r="J143" i="1"/>
  <c r="I143" i="1"/>
  <c r="H143" i="1"/>
  <c r="G143" i="1"/>
  <c r="E143" i="1"/>
  <c r="L142" i="1"/>
  <c r="J142" i="1"/>
  <c r="I142" i="1"/>
  <c r="H142" i="1"/>
  <c r="G142" i="1"/>
  <c r="E142" i="1"/>
  <c r="L141" i="1"/>
  <c r="J141" i="1"/>
  <c r="I141" i="1"/>
  <c r="H141" i="1"/>
  <c r="G141" i="1"/>
  <c r="E141" i="1"/>
  <c r="L140" i="1"/>
  <c r="J140" i="1"/>
  <c r="I140" i="1"/>
  <c r="H140" i="1"/>
  <c r="G140" i="1"/>
  <c r="E140" i="1"/>
  <c r="L139" i="1"/>
  <c r="J139" i="1"/>
  <c r="I139" i="1"/>
  <c r="H139" i="1"/>
  <c r="G139" i="1"/>
  <c r="E139" i="1"/>
  <c r="L138" i="1"/>
  <c r="J138" i="1"/>
  <c r="I138" i="1"/>
  <c r="H138" i="1"/>
  <c r="G138" i="1"/>
  <c r="E138" i="1"/>
  <c r="L137" i="1"/>
  <c r="J137" i="1"/>
  <c r="I137" i="1"/>
  <c r="H137" i="1"/>
  <c r="G137" i="1"/>
  <c r="E137" i="1"/>
  <c r="L136" i="1"/>
  <c r="J136" i="1"/>
  <c r="I136" i="1"/>
  <c r="H136" i="1"/>
  <c r="G136" i="1"/>
  <c r="E136" i="1"/>
  <c r="L135" i="1"/>
  <c r="J135" i="1"/>
  <c r="I135" i="1"/>
  <c r="H135" i="1"/>
  <c r="G135" i="1"/>
  <c r="E135" i="1"/>
  <c r="L134" i="1"/>
  <c r="J134" i="1"/>
  <c r="I134" i="1"/>
  <c r="H134" i="1"/>
  <c r="G134" i="1"/>
  <c r="E134" i="1"/>
  <c r="L133" i="1"/>
  <c r="J133" i="1"/>
  <c r="I133" i="1"/>
  <c r="H133" i="1"/>
  <c r="G133" i="1"/>
  <c r="E133" i="1"/>
  <c r="L132" i="1"/>
  <c r="J132" i="1"/>
  <c r="I132" i="1"/>
  <c r="H132" i="1"/>
  <c r="G132" i="1"/>
  <c r="E132" i="1"/>
  <c r="L131" i="1"/>
  <c r="J131" i="1"/>
  <c r="I131" i="1"/>
  <c r="H131" i="1"/>
  <c r="G131" i="1"/>
  <c r="E131" i="1"/>
  <c r="L130" i="1"/>
  <c r="J130" i="1"/>
  <c r="I130" i="1"/>
  <c r="H130" i="1"/>
  <c r="G130" i="1"/>
  <c r="E130" i="1"/>
  <c r="L129" i="1"/>
  <c r="J129" i="1"/>
  <c r="I129" i="1"/>
  <c r="H129" i="1"/>
  <c r="G129" i="1"/>
  <c r="E129" i="1"/>
  <c r="L128" i="1"/>
  <c r="J128" i="1"/>
  <c r="I128" i="1"/>
  <c r="H128" i="1"/>
  <c r="G128" i="1"/>
  <c r="E128" i="1"/>
  <c r="L127" i="1"/>
  <c r="J127" i="1"/>
  <c r="I127" i="1"/>
  <c r="H127" i="1"/>
  <c r="G127" i="1"/>
  <c r="E127" i="1"/>
  <c r="L126" i="1"/>
  <c r="J126" i="1"/>
  <c r="I126" i="1"/>
  <c r="H126" i="1"/>
  <c r="G126" i="1"/>
  <c r="E126" i="1"/>
  <c r="L125" i="1"/>
  <c r="J125" i="1"/>
  <c r="I125" i="1"/>
  <c r="H125" i="1"/>
  <c r="G125" i="1"/>
  <c r="E125" i="1"/>
  <c r="L124" i="1"/>
  <c r="J124" i="1"/>
  <c r="I124" i="1"/>
  <c r="H124" i="1"/>
  <c r="G124" i="1"/>
  <c r="E124" i="1"/>
  <c r="L123" i="1"/>
  <c r="J123" i="1"/>
  <c r="I123" i="1"/>
  <c r="H123" i="1"/>
  <c r="G123" i="1"/>
  <c r="E123" i="1"/>
  <c r="L122" i="1"/>
  <c r="J122" i="1"/>
  <c r="I122" i="1"/>
  <c r="H122" i="1"/>
  <c r="G122" i="1"/>
  <c r="E122" i="1"/>
  <c r="L121" i="1"/>
  <c r="J121" i="1"/>
  <c r="I121" i="1"/>
  <c r="H121" i="1"/>
  <c r="G121" i="1"/>
  <c r="E121" i="1"/>
  <c r="L120" i="1"/>
  <c r="J120" i="1"/>
  <c r="I120" i="1"/>
  <c r="H120" i="1"/>
  <c r="G120" i="1"/>
  <c r="E120" i="1"/>
  <c r="L119" i="1"/>
  <c r="J119" i="1"/>
  <c r="I119" i="1"/>
  <c r="H119" i="1"/>
  <c r="G119" i="1"/>
  <c r="E119" i="1"/>
  <c r="L118" i="1"/>
  <c r="J118" i="1"/>
  <c r="I118" i="1"/>
  <c r="H118" i="1"/>
  <c r="G118" i="1"/>
  <c r="E118" i="1"/>
  <c r="L117" i="1"/>
  <c r="J117" i="1"/>
  <c r="I117" i="1"/>
  <c r="H117" i="1"/>
  <c r="G117" i="1"/>
  <c r="E117" i="1"/>
  <c r="L116" i="1"/>
  <c r="J116" i="1"/>
  <c r="I116" i="1"/>
  <c r="H116" i="1"/>
  <c r="G116" i="1"/>
  <c r="E116" i="1"/>
  <c r="L115" i="1"/>
  <c r="J115" i="1"/>
  <c r="I115" i="1"/>
  <c r="H115" i="1"/>
  <c r="G115" i="1"/>
  <c r="E115" i="1"/>
  <c r="L114" i="1"/>
  <c r="J114" i="1"/>
  <c r="I114" i="1"/>
  <c r="H114" i="1"/>
  <c r="G114" i="1"/>
  <c r="E114" i="1"/>
  <c r="L113" i="1"/>
  <c r="J113" i="1"/>
  <c r="I113" i="1"/>
  <c r="H113" i="1"/>
  <c r="G113" i="1"/>
  <c r="E113" i="1"/>
  <c r="L112" i="1"/>
  <c r="J112" i="1"/>
  <c r="I112" i="1"/>
  <c r="H112" i="1"/>
  <c r="G112" i="1"/>
  <c r="E112" i="1"/>
  <c r="L111" i="1"/>
  <c r="J111" i="1"/>
  <c r="I111" i="1"/>
  <c r="H111" i="1"/>
  <c r="G111" i="1"/>
  <c r="E111" i="1"/>
  <c r="L110" i="1"/>
  <c r="J110" i="1"/>
  <c r="I110" i="1"/>
  <c r="H110" i="1"/>
  <c r="G110" i="1"/>
  <c r="E110" i="1"/>
  <c r="L109" i="1"/>
  <c r="J109" i="1"/>
  <c r="I109" i="1"/>
  <c r="H109" i="1"/>
  <c r="G109" i="1"/>
  <c r="E109" i="1"/>
  <c r="L108" i="1"/>
  <c r="J108" i="1"/>
  <c r="I108" i="1"/>
  <c r="H108" i="1"/>
  <c r="G108" i="1"/>
  <c r="E108" i="1"/>
  <c r="L107" i="1"/>
  <c r="J107" i="1"/>
  <c r="I107" i="1"/>
  <c r="H107" i="1"/>
  <c r="G107" i="1"/>
  <c r="E107" i="1"/>
  <c r="L106" i="1"/>
  <c r="J106" i="1"/>
  <c r="I106" i="1"/>
  <c r="H106" i="1"/>
  <c r="G106" i="1"/>
  <c r="E106" i="1"/>
  <c r="L105" i="1"/>
  <c r="J105" i="1"/>
  <c r="I105" i="1"/>
  <c r="H105" i="1"/>
  <c r="G105" i="1"/>
  <c r="E105" i="1"/>
  <c r="L104" i="1"/>
  <c r="J104" i="1"/>
  <c r="I104" i="1"/>
  <c r="H104" i="1"/>
  <c r="G104" i="1"/>
  <c r="E104" i="1"/>
  <c r="L103" i="1"/>
  <c r="J103" i="1"/>
  <c r="I103" i="1"/>
  <c r="H103" i="1"/>
  <c r="G103" i="1"/>
  <c r="E103" i="1"/>
  <c r="L102" i="1"/>
  <c r="J102" i="1"/>
  <c r="I102" i="1"/>
  <c r="H102" i="1"/>
  <c r="G102" i="1"/>
  <c r="E102" i="1"/>
  <c r="L101" i="1"/>
  <c r="J101" i="1"/>
  <c r="I101" i="1"/>
  <c r="H101" i="1"/>
  <c r="G101" i="1"/>
  <c r="E101" i="1"/>
  <c r="L100" i="1"/>
  <c r="J100" i="1"/>
  <c r="I100" i="1"/>
  <c r="H100" i="1"/>
  <c r="G100" i="1"/>
  <c r="E100" i="1"/>
  <c r="L99" i="1"/>
  <c r="J99" i="1"/>
  <c r="I99" i="1"/>
  <c r="H99" i="1"/>
  <c r="G99" i="1"/>
  <c r="E99" i="1"/>
  <c r="L98" i="1"/>
  <c r="J98" i="1"/>
  <c r="I98" i="1"/>
  <c r="H98" i="1"/>
  <c r="G98" i="1"/>
  <c r="E98" i="1"/>
  <c r="L97" i="1"/>
  <c r="J97" i="1"/>
  <c r="I97" i="1"/>
  <c r="H97" i="1"/>
  <c r="G97" i="1"/>
  <c r="E97" i="1"/>
  <c r="L96" i="1"/>
  <c r="J96" i="1"/>
  <c r="I96" i="1"/>
  <c r="H96" i="1"/>
  <c r="G96" i="1"/>
  <c r="E96" i="1"/>
  <c r="L95" i="1"/>
  <c r="J95" i="1"/>
  <c r="I95" i="1"/>
  <c r="H95" i="1"/>
  <c r="G95" i="1"/>
  <c r="E95" i="1"/>
  <c r="L94" i="1"/>
  <c r="J94" i="1"/>
  <c r="I94" i="1"/>
  <c r="H94" i="1"/>
  <c r="G94" i="1"/>
  <c r="E94" i="1"/>
  <c r="L93" i="1"/>
  <c r="J93" i="1"/>
  <c r="I93" i="1"/>
  <c r="H93" i="1"/>
  <c r="G93" i="1"/>
  <c r="E93" i="1"/>
  <c r="L92" i="1"/>
  <c r="J92" i="1"/>
  <c r="I92" i="1"/>
  <c r="H92" i="1"/>
  <c r="G92" i="1"/>
  <c r="E92" i="1"/>
  <c r="L91" i="1"/>
  <c r="J91" i="1"/>
  <c r="I91" i="1"/>
  <c r="H91" i="1"/>
  <c r="G91" i="1"/>
  <c r="E91" i="1"/>
  <c r="L90" i="1"/>
  <c r="J90" i="1"/>
  <c r="I90" i="1"/>
  <c r="H90" i="1"/>
  <c r="G90" i="1"/>
  <c r="E90" i="1"/>
  <c r="L89" i="1"/>
  <c r="J89" i="1"/>
  <c r="I89" i="1"/>
  <c r="H89" i="1"/>
  <c r="G89" i="1"/>
  <c r="E89" i="1"/>
  <c r="L88" i="1"/>
  <c r="J88" i="1"/>
  <c r="I88" i="1"/>
  <c r="H88" i="1"/>
  <c r="G88" i="1"/>
  <c r="E88" i="1"/>
  <c r="L87" i="1"/>
  <c r="J87" i="1"/>
  <c r="I87" i="1"/>
  <c r="H87" i="1"/>
  <c r="G87" i="1"/>
  <c r="E87" i="1"/>
  <c r="L86" i="1"/>
  <c r="J86" i="1"/>
  <c r="I86" i="1"/>
  <c r="H86" i="1"/>
  <c r="G86" i="1"/>
  <c r="E86" i="1"/>
  <c r="L85" i="1"/>
  <c r="J85" i="1"/>
  <c r="I85" i="1"/>
  <c r="H85" i="1"/>
  <c r="G85" i="1"/>
  <c r="E85" i="1"/>
  <c r="L84" i="1"/>
  <c r="J84" i="1"/>
  <c r="I84" i="1"/>
  <c r="H84" i="1"/>
  <c r="G84" i="1"/>
  <c r="E84" i="1"/>
  <c r="L83" i="1"/>
  <c r="J83" i="1"/>
  <c r="I83" i="1"/>
  <c r="H83" i="1"/>
  <c r="G83" i="1"/>
  <c r="E83" i="1"/>
  <c r="L82" i="1"/>
  <c r="J82" i="1"/>
  <c r="I82" i="1"/>
  <c r="H82" i="1"/>
  <c r="G82" i="1"/>
  <c r="E82" i="1"/>
  <c r="L81" i="1"/>
  <c r="J81" i="1"/>
  <c r="I81" i="1"/>
  <c r="H81" i="1"/>
  <c r="G81" i="1"/>
  <c r="E81" i="1"/>
  <c r="L80" i="1"/>
  <c r="J80" i="1"/>
  <c r="I80" i="1"/>
  <c r="H80" i="1"/>
  <c r="G80" i="1"/>
  <c r="E80" i="1"/>
  <c r="L79" i="1"/>
  <c r="J79" i="1"/>
  <c r="I79" i="1"/>
  <c r="H79" i="1"/>
  <c r="G79" i="1"/>
  <c r="E79" i="1"/>
  <c r="L78" i="1"/>
  <c r="J78" i="1"/>
  <c r="I78" i="1"/>
  <c r="H78" i="1"/>
  <c r="G78" i="1"/>
  <c r="E78" i="1"/>
  <c r="L77" i="1"/>
  <c r="J77" i="1"/>
  <c r="I77" i="1"/>
  <c r="H77" i="1"/>
  <c r="G77" i="1"/>
  <c r="E77" i="1"/>
  <c r="L76" i="1"/>
  <c r="J76" i="1"/>
  <c r="I76" i="1"/>
  <c r="H76" i="1"/>
  <c r="G76" i="1"/>
  <c r="E76" i="1"/>
  <c r="L75" i="1"/>
  <c r="J75" i="1"/>
  <c r="I75" i="1"/>
  <c r="H75" i="1"/>
  <c r="G75" i="1"/>
  <c r="E75" i="1"/>
  <c r="L74" i="1"/>
  <c r="J74" i="1"/>
  <c r="I74" i="1"/>
  <c r="H74" i="1"/>
  <c r="G74" i="1"/>
  <c r="E74" i="1"/>
  <c r="L73" i="1"/>
  <c r="J73" i="1"/>
  <c r="I73" i="1"/>
  <c r="H73" i="1"/>
  <c r="G73" i="1"/>
  <c r="E73" i="1"/>
  <c r="L72" i="1"/>
  <c r="J72" i="1"/>
  <c r="I72" i="1"/>
  <c r="H72" i="1"/>
  <c r="G72" i="1"/>
  <c r="E72" i="1"/>
  <c r="L71" i="1"/>
  <c r="J71" i="1"/>
  <c r="I71" i="1"/>
  <c r="H71" i="1"/>
  <c r="G71" i="1"/>
  <c r="E71" i="1"/>
  <c r="L70" i="1"/>
  <c r="J70" i="1"/>
  <c r="I70" i="1"/>
  <c r="H70" i="1"/>
  <c r="G70" i="1"/>
  <c r="E70" i="1"/>
  <c r="L69" i="1"/>
  <c r="J69" i="1"/>
  <c r="I69" i="1"/>
  <c r="H69" i="1"/>
  <c r="G69" i="1"/>
  <c r="E69" i="1"/>
  <c r="L68" i="1"/>
  <c r="J68" i="1"/>
  <c r="I68" i="1"/>
  <c r="H68" i="1"/>
  <c r="G68" i="1"/>
  <c r="E68" i="1"/>
  <c r="L67" i="1"/>
  <c r="J67" i="1"/>
  <c r="I67" i="1"/>
  <c r="H67" i="1"/>
  <c r="G67" i="1"/>
  <c r="E67" i="1"/>
  <c r="L66" i="1"/>
  <c r="J66" i="1"/>
  <c r="I66" i="1"/>
  <c r="H66" i="1"/>
  <c r="G66" i="1"/>
  <c r="E66" i="1"/>
  <c r="L65" i="1"/>
  <c r="J65" i="1"/>
  <c r="I65" i="1"/>
  <c r="H65" i="1"/>
  <c r="G65" i="1"/>
  <c r="E65" i="1"/>
  <c r="L64" i="1"/>
  <c r="J64" i="1"/>
  <c r="I64" i="1"/>
  <c r="H64" i="1"/>
  <c r="G64" i="1"/>
  <c r="E64" i="1"/>
  <c r="L63" i="1"/>
  <c r="J63" i="1"/>
  <c r="I63" i="1"/>
  <c r="H63" i="1"/>
  <c r="G63" i="1"/>
  <c r="E63" i="1"/>
  <c r="L62" i="1"/>
  <c r="J62" i="1"/>
  <c r="I62" i="1"/>
  <c r="H62" i="1"/>
  <c r="G62" i="1"/>
  <c r="E62" i="1"/>
  <c r="L61" i="1"/>
  <c r="J61" i="1"/>
  <c r="I61" i="1"/>
  <c r="H61" i="1"/>
  <c r="G61" i="1"/>
  <c r="E61" i="1"/>
  <c r="L60" i="1"/>
  <c r="J60" i="1"/>
  <c r="I60" i="1"/>
  <c r="H60" i="1"/>
  <c r="G60" i="1"/>
  <c r="E60" i="1"/>
  <c r="L59" i="1"/>
  <c r="J59" i="1"/>
  <c r="I59" i="1"/>
  <c r="H59" i="1"/>
  <c r="G59" i="1"/>
  <c r="E59" i="1"/>
  <c r="L58" i="1"/>
  <c r="J58" i="1"/>
  <c r="I58" i="1"/>
  <c r="H58" i="1"/>
  <c r="G58" i="1"/>
  <c r="E58" i="1"/>
  <c r="L57" i="1"/>
  <c r="J57" i="1"/>
  <c r="I57" i="1"/>
  <c r="H57" i="1"/>
  <c r="G57" i="1"/>
  <c r="E57" i="1"/>
  <c r="L56" i="1"/>
  <c r="J56" i="1"/>
  <c r="I56" i="1"/>
  <c r="H56" i="1"/>
  <c r="G56" i="1"/>
  <c r="E56" i="1"/>
  <c r="L55" i="1"/>
  <c r="J55" i="1"/>
  <c r="I55" i="1"/>
  <c r="H55" i="1"/>
  <c r="G55" i="1"/>
  <c r="E55" i="1"/>
  <c r="L54" i="1"/>
  <c r="J54" i="1"/>
  <c r="I54" i="1"/>
  <c r="H54" i="1"/>
  <c r="G54" i="1"/>
  <c r="E54" i="1"/>
  <c r="L53" i="1"/>
  <c r="J53" i="1"/>
  <c r="I53" i="1"/>
  <c r="H53" i="1"/>
  <c r="G53" i="1"/>
  <c r="E53" i="1"/>
  <c r="L52" i="1"/>
  <c r="J52" i="1"/>
  <c r="I52" i="1"/>
  <c r="H52" i="1"/>
  <c r="G52" i="1"/>
  <c r="E52" i="1"/>
  <c r="L51" i="1"/>
  <c r="J51" i="1"/>
  <c r="I51" i="1"/>
  <c r="H51" i="1"/>
  <c r="G51" i="1"/>
  <c r="E51" i="1"/>
  <c r="L50" i="1"/>
  <c r="J50" i="1"/>
  <c r="I50" i="1"/>
  <c r="H50" i="1"/>
  <c r="G50" i="1"/>
  <c r="E50" i="1"/>
  <c r="L49" i="1"/>
  <c r="J49" i="1"/>
  <c r="I49" i="1"/>
  <c r="H49" i="1"/>
  <c r="G49" i="1"/>
  <c r="E49" i="1"/>
  <c r="L48" i="1"/>
  <c r="J48" i="1"/>
  <c r="I48" i="1"/>
  <c r="H48" i="1"/>
  <c r="G48" i="1"/>
  <c r="E48" i="1"/>
  <c r="L47" i="1"/>
  <c r="J47" i="1"/>
  <c r="I47" i="1"/>
  <c r="H47" i="1"/>
  <c r="G47" i="1"/>
  <c r="E47" i="1"/>
  <c r="L46" i="1"/>
  <c r="J46" i="1"/>
  <c r="I46" i="1"/>
  <c r="H46" i="1"/>
  <c r="G46" i="1"/>
  <c r="E46" i="1"/>
  <c r="L45" i="1"/>
  <c r="J45" i="1"/>
  <c r="I45" i="1"/>
  <c r="H45" i="1"/>
  <c r="G45" i="1"/>
  <c r="E45" i="1"/>
  <c r="L44" i="1"/>
  <c r="J44" i="1"/>
  <c r="I44" i="1"/>
  <c r="H44" i="1"/>
  <c r="G44" i="1"/>
  <c r="E44" i="1"/>
  <c r="L43" i="1"/>
  <c r="J43" i="1"/>
  <c r="I43" i="1"/>
  <c r="H43" i="1"/>
  <c r="G43" i="1"/>
  <c r="E43" i="1"/>
  <c r="L42" i="1"/>
  <c r="J42" i="1"/>
  <c r="I42" i="1"/>
  <c r="H42" i="1"/>
  <c r="G42" i="1"/>
  <c r="E42" i="1"/>
  <c r="L41" i="1"/>
  <c r="J41" i="1"/>
  <c r="I41" i="1"/>
  <c r="H41" i="1"/>
  <c r="G41" i="1"/>
  <c r="E41" i="1"/>
  <c r="L40" i="1"/>
  <c r="J40" i="1"/>
  <c r="I40" i="1"/>
  <c r="H40" i="1"/>
  <c r="G40" i="1"/>
  <c r="E40" i="1"/>
  <c r="L39" i="1"/>
  <c r="J39" i="1"/>
  <c r="I39" i="1"/>
  <c r="H39" i="1"/>
  <c r="G39" i="1"/>
  <c r="E39" i="1"/>
  <c r="L38" i="1"/>
  <c r="J38" i="1"/>
  <c r="I38" i="1"/>
  <c r="H38" i="1"/>
  <c r="G38" i="1"/>
  <c r="E38" i="1"/>
  <c r="L37" i="1"/>
  <c r="J37" i="1"/>
  <c r="I37" i="1"/>
  <c r="H37" i="1"/>
  <c r="G37" i="1"/>
  <c r="E37" i="1"/>
  <c r="L36" i="1"/>
  <c r="J36" i="1"/>
  <c r="I36" i="1"/>
  <c r="H36" i="1"/>
  <c r="G36" i="1"/>
  <c r="E36" i="1"/>
  <c r="L35" i="1"/>
  <c r="J35" i="1"/>
  <c r="I35" i="1"/>
  <c r="H35" i="1"/>
  <c r="G35" i="1"/>
  <c r="E35" i="1"/>
  <c r="L34" i="1"/>
  <c r="J34" i="1"/>
  <c r="I34" i="1"/>
  <c r="H34" i="1"/>
  <c r="G34" i="1"/>
  <c r="E34" i="1"/>
  <c r="L33" i="1"/>
  <c r="J33" i="1"/>
  <c r="I33" i="1"/>
  <c r="H33" i="1"/>
  <c r="G33" i="1"/>
  <c r="E33" i="1"/>
  <c r="L32" i="1"/>
  <c r="J32" i="1"/>
  <c r="I32" i="1"/>
  <c r="H32" i="1"/>
  <c r="G32" i="1"/>
  <c r="E32" i="1"/>
  <c r="L31" i="1"/>
  <c r="J31" i="1"/>
  <c r="I31" i="1"/>
  <c r="H31" i="1"/>
  <c r="G31" i="1"/>
  <c r="E31" i="1"/>
  <c r="L30" i="1"/>
  <c r="J30" i="1"/>
  <c r="I30" i="1"/>
  <c r="H30" i="1"/>
  <c r="G30" i="1"/>
  <c r="E30" i="1"/>
  <c r="L29" i="1"/>
  <c r="J29" i="1"/>
  <c r="I29" i="1"/>
  <c r="H29" i="1"/>
  <c r="G29" i="1"/>
  <c r="E29" i="1"/>
  <c r="L28" i="1"/>
  <c r="J28" i="1"/>
  <c r="I28" i="1"/>
  <c r="H28" i="1"/>
  <c r="G28" i="1"/>
  <c r="E28" i="1"/>
  <c r="L27" i="1"/>
  <c r="J27" i="1"/>
  <c r="I27" i="1"/>
  <c r="H27" i="1"/>
  <c r="G27" i="1"/>
  <c r="E27" i="1"/>
  <c r="L26" i="1"/>
  <c r="J26" i="1"/>
  <c r="I26" i="1"/>
  <c r="H26" i="1"/>
  <c r="G26" i="1"/>
  <c r="E26" i="1"/>
  <c r="L25" i="1"/>
  <c r="J25" i="1"/>
  <c r="I25" i="1"/>
  <c r="H25" i="1"/>
  <c r="G25" i="1"/>
  <c r="E25" i="1"/>
  <c r="L24" i="1"/>
  <c r="J24" i="1"/>
  <c r="I24" i="1"/>
  <c r="H24" i="1"/>
  <c r="G24" i="1"/>
  <c r="E24" i="1"/>
  <c r="L23" i="1"/>
  <c r="J23" i="1"/>
  <c r="I23" i="1"/>
  <c r="H23" i="1"/>
  <c r="G23" i="1"/>
  <c r="E23" i="1"/>
  <c r="L22" i="1"/>
  <c r="J22" i="1"/>
  <c r="I22" i="1"/>
  <c r="H22" i="1"/>
  <c r="G22" i="1"/>
  <c r="E22" i="1"/>
  <c r="L21" i="1"/>
  <c r="J21" i="1"/>
  <c r="I21" i="1"/>
  <c r="H21" i="1"/>
  <c r="G21" i="1"/>
  <c r="E21" i="1"/>
  <c r="L20" i="1"/>
  <c r="J20" i="1"/>
  <c r="I20" i="1"/>
  <c r="H20" i="1"/>
  <c r="G20" i="1"/>
  <c r="E20" i="1"/>
  <c r="L19" i="1"/>
  <c r="J19" i="1"/>
  <c r="I19" i="1"/>
  <c r="H19" i="1"/>
  <c r="G19" i="1"/>
  <c r="E19" i="1"/>
  <c r="L18" i="1"/>
  <c r="J18" i="1"/>
  <c r="I18" i="1"/>
  <c r="H18" i="1"/>
  <c r="G18" i="1"/>
  <c r="E18" i="1"/>
  <c r="L17" i="1"/>
  <c r="J17" i="1"/>
  <c r="I17" i="1"/>
  <c r="H17" i="1"/>
  <c r="G17" i="1"/>
  <c r="E17" i="1"/>
  <c r="L16" i="1"/>
  <c r="J16" i="1"/>
  <c r="I16" i="1"/>
  <c r="H16" i="1"/>
  <c r="G16" i="1"/>
  <c r="E16" i="1"/>
  <c r="L15" i="1"/>
  <c r="J15" i="1"/>
  <c r="I15" i="1"/>
  <c r="H15" i="1"/>
  <c r="G15" i="1"/>
  <c r="E15" i="1"/>
  <c r="L14" i="1"/>
  <c r="J14" i="1"/>
  <c r="I14" i="1"/>
  <c r="H14" i="1"/>
  <c r="G14" i="1"/>
  <c r="E14" i="1"/>
  <c r="L13" i="1"/>
  <c r="J13" i="1"/>
  <c r="I13" i="1"/>
  <c r="H13" i="1"/>
  <c r="G13" i="1"/>
  <c r="E13" i="1"/>
  <c r="L12" i="1"/>
  <c r="J12" i="1"/>
  <c r="I12" i="1"/>
  <c r="H12" i="1"/>
  <c r="G12" i="1"/>
  <c r="E12" i="1"/>
  <c r="L11" i="1"/>
  <c r="J11" i="1"/>
  <c r="I11" i="1"/>
  <c r="H11" i="1"/>
  <c r="G11" i="1"/>
  <c r="E11" i="1"/>
  <c r="L10" i="1"/>
  <c r="J10" i="1"/>
  <c r="I10" i="1"/>
  <c r="H10" i="1"/>
  <c r="G10" i="1"/>
  <c r="E10" i="1"/>
  <c r="L9" i="1"/>
  <c r="J9" i="1"/>
  <c r="I9" i="1"/>
  <c r="H9" i="1"/>
  <c r="G9" i="1"/>
  <c r="E9" i="1"/>
  <c r="L8" i="1"/>
  <c r="J8" i="1"/>
  <c r="I8" i="1"/>
  <c r="H8" i="1"/>
  <c r="G8" i="1"/>
  <c r="E8" i="1"/>
  <c r="L7" i="1"/>
  <c r="J7" i="1"/>
  <c r="I7" i="1"/>
  <c r="H7" i="1"/>
  <c r="G7" i="1"/>
  <c r="E7" i="1"/>
  <c r="L6" i="1"/>
  <c r="J6" i="1"/>
  <c r="I6" i="1"/>
  <c r="H6" i="1"/>
  <c r="G6" i="1"/>
  <c r="E6" i="1"/>
  <c r="L5" i="1"/>
  <c r="J5" i="1"/>
  <c r="I5" i="1"/>
  <c r="H5" i="1"/>
  <c r="G5" i="1"/>
  <c r="E5" i="1"/>
  <c r="L4" i="1"/>
  <c r="J4" i="1"/>
  <c r="I4" i="1"/>
  <c r="H4" i="1"/>
  <c r="G4" i="1"/>
  <c r="E4" i="1"/>
  <c r="L3" i="1"/>
  <c r="J3" i="1"/>
  <c r="I3" i="1"/>
  <c r="H3" i="1"/>
  <c r="G3" i="1"/>
  <c r="E3" i="1"/>
  <c r="L2" i="1"/>
  <c r="J2" i="1"/>
  <c r="I2" i="1"/>
  <c r="H2" i="1"/>
  <c r="G2" i="1"/>
  <c r="E2" i="1"/>
  <c r="A9" i="22"/>
  <c r="A5" i="22"/>
</calcChain>
</file>

<file path=xl/sharedStrings.xml><?xml version="1.0" encoding="utf-8"?>
<sst xmlns="http://schemas.openxmlformats.org/spreadsheetml/2006/main" count="17073" uniqueCount="361">
  <si>
    <t>SALES</t>
  </si>
  <si>
    <t>MSRP</t>
  </si>
  <si>
    <t>CITY</t>
  </si>
  <si>
    <t>COUNTRY</t>
  </si>
  <si>
    <t>DEALSIZE</t>
  </si>
  <si>
    <t>Motorcycles</t>
  </si>
  <si>
    <t>S10_1678</t>
  </si>
  <si>
    <t>Land of Toys Inc.</t>
  </si>
  <si>
    <t>NYC</t>
  </si>
  <si>
    <t>USA</t>
  </si>
  <si>
    <t>Small</t>
  </si>
  <si>
    <t>Reims Collectables</t>
  </si>
  <si>
    <t>Reims</t>
  </si>
  <si>
    <t>France</t>
  </si>
  <si>
    <t>Lyon Souveniers</t>
  </si>
  <si>
    <t>Paris</t>
  </si>
  <si>
    <t>Medium</t>
  </si>
  <si>
    <t>Toys4GrownUps.com</t>
  </si>
  <si>
    <t>Pasadena</t>
  </si>
  <si>
    <t>Corporate Gift Ideas Co.</t>
  </si>
  <si>
    <t>San Francisco</t>
  </si>
  <si>
    <t>Technics Stores Inc.</t>
  </si>
  <si>
    <t>Burlingame</t>
  </si>
  <si>
    <t>Daedalus Designs Imports</t>
  </si>
  <si>
    <t>Lille</t>
  </si>
  <si>
    <t>Herkku Gifts</t>
  </si>
  <si>
    <t>Bergen</t>
  </si>
  <si>
    <t>Norway</t>
  </si>
  <si>
    <t>Mini Wheels Co.</t>
  </si>
  <si>
    <t>Auto Canal Petit</t>
  </si>
  <si>
    <t>Australian Collectors, Co.</t>
  </si>
  <si>
    <t>Melbourne</t>
  </si>
  <si>
    <t>Australia</t>
  </si>
  <si>
    <t>Vitachrome Inc.</t>
  </si>
  <si>
    <t>Tekni Collectables Inc.</t>
  </si>
  <si>
    <t>Newark</t>
  </si>
  <si>
    <t>Gift Depot Inc.</t>
  </si>
  <si>
    <t>Bridgewater</t>
  </si>
  <si>
    <t>La Rochelle Gifts</t>
  </si>
  <si>
    <t>Nantes</t>
  </si>
  <si>
    <t>Marta's Replicas Co.</t>
  </si>
  <si>
    <t>Cambridge</t>
  </si>
  <si>
    <t>Toys of Finland, Co.</t>
  </si>
  <si>
    <t>Helsinki</t>
  </si>
  <si>
    <t>Finland</t>
  </si>
  <si>
    <t>Baane Mini Imports</t>
  </si>
  <si>
    <t>Stavern</t>
  </si>
  <si>
    <t>Diecast Classics Inc.</t>
  </si>
  <si>
    <t>Allentown</t>
  </si>
  <si>
    <t>Salzburg Collectables</t>
  </si>
  <si>
    <t>Salzburg</t>
  </si>
  <si>
    <t>Austria</t>
  </si>
  <si>
    <t>Large</t>
  </si>
  <si>
    <t>Souveniers And Things Co.</t>
  </si>
  <si>
    <t>Chatswood</t>
  </si>
  <si>
    <t>FunGiftIdeas.com</t>
  </si>
  <si>
    <t>New Bedford</t>
  </si>
  <si>
    <t>UK Collectables, Ltd.</t>
  </si>
  <si>
    <t>Liverpool</t>
  </si>
  <si>
    <t>UK</t>
  </si>
  <si>
    <t>Euro Shopping Channel</t>
  </si>
  <si>
    <t>Madrid</t>
  </si>
  <si>
    <t>Spain</t>
  </si>
  <si>
    <t>Classic Cars</t>
  </si>
  <si>
    <t>S10_1949</t>
  </si>
  <si>
    <t>Volvo Model Replicas, Co</t>
  </si>
  <si>
    <t>Lule</t>
  </si>
  <si>
    <t>Sweden</t>
  </si>
  <si>
    <t>Corrida Auto Replicas, Ltd</t>
  </si>
  <si>
    <t>Dragon Souveniers, Ltd.</t>
  </si>
  <si>
    <t>Singapore</t>
  </si>
  <si>
    <t>Japan</t>
  </si>
  <si>
    <t>Classic Legends Inc.</t>
  </si>
  <si>
    <t>Australian Gift Network, Co</t>
  </si>
  <si>
    <t>South Brisbane</t>
  </si>
  <si>
    <t>Classic Gift Ideas, Inc</t>
  </si>
  <si>
    <t>Philadelphia</t>
  </si>
  <si>
    <t>Saveley &amp; Henriot, Co.</t>
  </si>
  <si>
    <t>Lyon</t>
  </si>
  <si>
    <t>Canadian Gift Exchange Network</t>
  </si>
  <si>
    <t>Vancouver</t>
  </si>
  <si>
    <t>Canada</t>
  </si>
  <si>
    <t>West Coast Collectables Co.</t>
  </si>
  <si>
    <t>Burbank</t>
  </si>
  <si>
    <t>Cambridge Collectables Co.</t>
  </si>
  <si>
    <t>Super Scale Inc.</t>
  </si>
  <si>
    <t>New Haven</t>
  </si>
  <si>
    <t>Tokyo Collectables, Ltd</t>
  </si>
  <si>
    <t>Minato-ku</t>
  </si>
  <si>
    <t>Amica Models &amp; Co.</t>
  </si>
  <si>
    <t>Torino</t>
  </si>
  <si>
    <t>Italy</t>
  </si>
  <si>
    <t>Scandinavian Gift Ideas</t>
  </si>
  <si>
    <t>Boras</t>
  </si>
  <si>
    <t>Auto Assoc. &amp; Cie.</t>
  </si>
  <si>
    <t>Versailles</t>
  </si>
  <si>
    <t>Mini Gifts Distributors Ltd.</t>
  </si>
  <si>
    <t>San Rafael</t>
  </si>
  <si>
    <t>Online Diecast Creations Co.</t>
  </si>
  <si>
    <t>Nashua</t>
  </si>
  <si>
    <t>Collectables For Less Inc.</t>
  </si>
  <si>
    <t>Brickhaven</t>
  </si>
  <si>
    <t>Anna's Decorations, Ltd</t>
  </si>
  <si>
    <t>North Sydney</t>
  </si>
  <si>
    <t>Quebec Home Shopping Network</t>
  </si>
  <si>
    <t>Montreal</t>
  </si>
  <si>
    <t>S10_2016</t>
  </si>
  <si>
    <t>Osaka Souveniers Co.</t>
  </si>
  <si>
    <t>Osaka</t>
  </si>
  <si>
    <t>Motor Mint Distributors Inc.</t>
  </si>
  <si>
    <t>Atelier graphique</t>
  </si>
  <si>
    <t>Mini Classics</t>
  </si>
  <si>
    <t>White Plains</t>
  </si>
  <si>
    <t>S10_4698</t>
  </si>
  <si>
    <t>S10_4757</t>
  </si>
  <si>
    <t>Danish Wholesale Imports</t>
  </si>
  <si>
    <t>Kobenhavn</t>
  </si>
  <si>
    <t>Denmark</t>
  </si>
  <si>
    <t>Stylish Desk Decors, Co.</t>
  </si>
  <si>
    <t>London</t>
  </si>
  <si>
    <t>Mini Creations Ltd.</t>
  </si>
  <si>
    <t>Alpha Cognac</t>
  </si>
  <si>
    <t>Toulouse</t>
  </si>
  <si>
    <t>Double Decker Gift Stores, Ltd</t>
  </si>
  <si>
    <t>Enaco Distributors</t>
  </si>
  <si>
    <t>Barcelona</t>
  </si>
  <si>
    <t>Men 'R' US Retailers, Ltd.</t>
  </si>
  <si>
    <t>Los Angeles</t>
  </si>
  <si>
    <t>Collectable Mini Designs Co.</t>
  </si>
  <si>
    <t>San Diego</t>
  </si>
  <si>
    <t>Petit Auto</t>
  </si>
  <si>
    <t>Bruxelles</t>
  </si>
  <si>
    <t>Belgium</t>
  </si>
  <si>
    <t>Royal Canadian Collectables, Ltd.</t>
  </si>
  <si>
    <t>Tsawassen</t>
  </si>
  <si>
    <t>Gifts4AllAges.com</t>
  </si>
  <si>
    <t>Boston</t>
  </si>
  <si>
    <t>giftsbymail.co.uk</t>
  </si>
  <si>
    <t>Cowes</t>
  </si>
  <si>
    <t>Oulu Toy Supplies, Inc.</t>
  </si>
  <si>
    <t>Oulu</t>
  </si>
  <si>
    <t>The Sharp Gifts Warehouse</t>
  </si>
  <si>
    <t>San Jose</t>
  </si>
  <si>
    <t>S10_4962</t>
  </si>
  <si>
    <t>La Corne D'abondance, Co.</t>
  </si>
  <si>
    <t>Mini Auto Werke</t>
  </si>
  <si>
    <t>Graz</t>
  </si>
  <si>
    <t>Diecast Collectables</t>
  </si>
  <si>
    <t>Handji Gifts&amp; Co</t>
  </si>
  <si>
    <t>S12_1099</t>
  </si>
  <si>
    <t>Cruz &amp; Sons Co.</t>
  </si>
  <si>
    <t>Makati City</t>
  </si>
  <si>
    <t>Philippines</t>
  </si>
  <si>
    <t>Marseille Mini Autos</t>
  </si>
  <si>
    <t>Marseille</t>
  </si>
  <si>
    <t>Toms Spezialitten, Ltd</t>
  </si>
  <si>
    <t>Koln</t>
  </si>
  <si>
    <t>Germany</t>
  </si>
  <si>
    <t>Vida Sport, Ltd</t>
  </si>
  <si>
    <t>Gensve</t>
  </si>
  <si>
    <t>Switzerland</t>
  </si>
  <si>
    <t>L'ordine Souveniers</t>
  </si>
  <si>
    <t>Reggio Emilia</t>
  </si>
  <si>
    <t>Online Mini Collectables</t>
  </si>
  <si>
    <t>Blauer See Auto, Co.</t>
  </si>
  <si>
    <t>Frankfurt</t>
  </si>
  <si>
    <t>Suominen Souveniers</t>
  </si>
  <si>
    <t>Espoo</t>
  </si>
  <si>
    <t>S12_1108</t>
  </si>
  <si>
    <t>Muscle Machine Inc</t>
  </si>
  <si>
    <t>Clover Collections, Co.</t>
  </si>
  <si>
    <t>Dublin</t>
  </si>
  <si>
    <t>Ireland</t>
  </si>
  <si>
    <t>CAF Imports</t>
  </si>
  <si>
    <t>AV Stores, Co.</t>
  </si>
  <si>
    <t>Manchester</t>
  </si>
  <si>
    <t>Heintze Collectables</t>
  </si>
  <si>
    <t>Aaarhus</t>
  </si>
  <si>
    <t>Trucks and Buses</t>
  </si>
  <si>
    <t>S12_1666</t>
  </si>
  <si>
    <t>S12_2823</t>
  </si>
  <si>
    <t>Microscale Inc.</t>
  </si>
  <si>
    <t>S12_3148</t>
  </si>
  <si>
    <t>S12_3380</t>
  </si>
  <si>
    <t>Boards &amp; Toys Co.</t>
  </si>
  <si>
    <t>Glendale</t>
  </si>
  <si>
    <t>S12_3891</t>
  </si>
  <si>
    <t>S12_3990</t>
  </si>
  <si>
    <t>S12_4473</t>
  </si>
  <si>
    <t>Iberia Gift Imports, Corp.</t>
  </si>
  <si>
    <t>Sevilla</t>
  </si>
  <si>
    <t>Signal Collectibles Ltd.</t>
  </si>
  <si>
    <t>Brisbane</t>
  </si>
  <si>
    <t>S12_4675</t>
  </si>
  <si>
    <t>Mini Caravy</t>
  </si>
  <si>
    <t>Strasbourg</t>
  </si>
  <si>
    <t>S18_1097</t>
  </si>
  <si>
    <t>S18_1129</t>
  </si>
  <si>
    <t>Signal Gift Stores</t>
  </si>
  <si>
    <t>Las Vegas</t>
  </si>
  <si>
    <t>Norway Gifts By Mail, Co.</t>
  </si>
  <si>
    <t>Oslo</t>
  </si>
  <si>
    <t>Vintage Cars</t>
  </si>
  <si>
    <t>S18_1342</t>
  </si>
  <si>
    <t>Rovelli Gifts</t>
  </si>
  <si>
    <t>Bergamo</t>
  </si>
  <si>
    <t>Australian Collectables, Ltd</t>
  </si>
  <si>
    <t>Glen Waverly</t>
  </si>
  <si>
    <t>S18_1367</t>
  </si>
  <si>
    <t>S18_1589</t>
  </si>
  <si>
    <t>Planes</t>
  </si>
  <si>
    <t>S18_1662</t>
  </si>
  <si>
    <t>Gift Ideas Corp.</t>
  </si>
  <si>
    <t>Bavarian Collectables Imports, Co.</t>
  </si>
  <si>
    <t>Munich</t>
  </si>
  <si>
    <t>Royale Belge</t>
  </si>
  <si>
    <t>Charleroi</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</si>
  <si>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</si>
  <si>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</si>
  <si>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</si>
  <si>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</si>
  <si>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</si>
  <si>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</si>
  <si>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</si>
  <si>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</si>
  <si>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</si>
  <si>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</si>
  <si>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</si>
  <si>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</si>
  <si>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</si>
  <si>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</si>
  <si>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</si>
  <si>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</si>
  <si>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</si>
  <si>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</si>
  <si>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</si>
  <si>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</si>
  <si>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</si>
  <si>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</si>
  <si>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</si>
  <si>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</si>
  <si>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</si>
  <si>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</si>
  <si>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</si>
  <si>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</si>
  <si>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</si>
  <si>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</si>
  <si>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</si>
  <si>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</si>
  <si>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</si>
  <si>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</si>
  <si>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</si>
  <si>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</si>
  <si>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</si>
  <si>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</si>
  <si>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</si>
  <si>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</si>
  <si>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</si>
  <si>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</si>
  <si>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</si>
  <si>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</si>
  <si>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</si>
  <si>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</si>
  <si>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</si>
  <si>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</si>
  <si>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</si>
  <si>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</si>
  <si>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</si>
  <si>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</si>
  <si>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</si>
  <si>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</si>
  <si>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</si>
  <si>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</si>
  <si>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</si>
  <si>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</si>
  <si>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</si>
  <si>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</si>
  <si>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</si>
  <si>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</si>
  <si>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</si>
  <si>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</si>
  <si>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</si>
  <si>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</si>
  <si>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</si>
  <si>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</si>
  <si>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</si>
  <si>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</si>
  <si>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</si>
  <si>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</si>
  <si>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</si>
  <si>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</si>
  <si>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</si>
  <si>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</si>
  <si>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</si>
  <si>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</si>
  <si>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</si>
  <si>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</si>
  <si>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</si>
  <si>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</si>
  <si>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</si>
  <si>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</si>
  <si>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</si>
  <si>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</si>
  <si>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</si>
  <si>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</si>
  <si>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</si>
  <si>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</si>
  <si>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Profit</t>
  </si>
  <si>
    <t xml:space="preserve">Status </t>
  </si>
  <si>
    <t>Row Labels</t>
  </si>
  <si>
    <t>Grand Total</t>
  </si>
  <si>
    <t>Sum of SALES</t>
  </si>
  <si>
    <t>Total</t>
  </si>
  <si>
    <t>ORDER_DATE</t>
  </si>
  <si>
    <t>QUANTITY_ORDERED</t>
  </si>
  <si>
    <t>PRODUCT_CODE</t>
  </si>
  <si>
    <t>CUSTOMER_NAME</t>
  </si>
  <si>
    <t>Loss</t>
  </si>
  <si>
    <t xml:space="preserve">Selling price </t>
  </si>
  <si>
    <t xml:space="preserve">Estimated Cost Price (50%)	</t>
  </si>
  <si>
    <t>Profit per unit</t>
  </si>
  <si>
    <t>Total profit / loss</t>
  </si>
  <si>
    <t>CUSTOMER_CODE</t>
  </si>
  <si>
    <t>May</t>
  </si>
  <si>
    <t>Nov</t>
  </si>
  <si>
    <t>Oct</t>
  </si>
  <si>
    <t>Feb</t>
  </si>
  <si>
    <t>Jan</t>
  </si>
  <si>
    <t>Mar</t>
  </si>
  <si>
    <t>Apr</t>
  </si>
  <si>
    <t>Aug</t>
  </si>
  <si>
    <t>Jun</t>
  </si>
  <si>
    <t>Sep</t>
  </si>
  <si>
    <t>Jul</t>
  </si>
  <si>
    <t>Dec</t>
  </si>
  <si>
    <t>Sum of Total profit / loss</t>
  </si>
  <si>
    <t>Net profit</t>
  </si>
  <si>
    <t>Total sales</t>
  </si>
  <si>
    <t>MONTH</t>
  </si>
  <si>
    <t>YEAR</t>
  </si>
  <si>
    <t>PRODUCT</t>
  </si>
  <si>
    <t xml:space="preserve">Top customer </t>
  </si>
  <si>
    <t>year vs sales</t>
  </si>
  <si>
    <t>sum of net profit</t>
  </si>
  <si>
    <t>z</t>
  </si>
  <si>
    <t>8982.13-9482.13</t>
  </si>
  <si>
    <t>7482.13-7982.13</t>
  </si>
  <si>
    <t>6482.13-6982.13</t>
  </si>
  <si>
    <t>5982.13-6482.13</t>
  </si>
  <si>
    <t>6982.13-7482.13</t>
  </si>
  <si>
    <t>482.13-982.13</t>
  </si>
  <si>
    <t>5482.13-5982.13</t>
  </si>
  <si>
    <t>4982.13-5482.13</t>
  </si>
  <si>
    <t>982.13-1482.13</t>
  </si>
  <si>
    <t>1482.13-1982.13</t>
  </si>
  <si>
    <t>4482.13-4982.13</t>
  </si>
  <si>
    <t>3982.13-4482.13</t>
  </si>
  <si>
    <t>3482.13-3982.13</t>
  </si>
  <si>
    <t>1982.13-2482.13</t>
  </si>
  <si>
    <t>2482.13-2982.13</t>
  </si>
  <si>
    <t>2982.13-3482.13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</si>
</sst>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800]dddd\,\ mmmm\ dd\,\ yyyy"/>
    <numFmt numFmtId="165" formatCode="&quot;₹&quot;\ #,##0.00"/>
    <numFmt numFmtId="166" formatCode="&quot;₹&quot;\ #,##0.0"/>
    <numFmt numFmtId="167" formatCode="&quot;₹&quot;\ #,#00,&quot;k&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left"/>
    </xf>
    <xf numFmtId="0" fontId="0" fillId="0" borderId="0" xfId="0" applyAlignment="1">
      <alignment horizontal="center"/>
    </xf>
    <xf numFmtId="164" fontId="0" fillId="0" borderId="0" xfId="0" applyNumberFormat="1" applyAlignment="1">
      <alignment horizontal="center"/>
    </xf>
    <xf numFmtId="0" fontId="0" fillId="0" borderId="10" xfId="0" applyBorder="1" applyAlignment="1">
      <alignment horizontal="center"/>
    </xf>
    <xf numFmtId="0" fontId="0" fillId="0" borderId="0" xfId="0" applyAlignment="1">
      <alignment horizontal="center" wrapText="1"/>
    </xf>
    <xf numFmtId="165" fontId="0" fillId="0" borderId="0" xfId="0" applyNumberFormat="1"/>
    <xf numFmtId="166" fontId="0" fillId="0" borderId="0" xfId="0" applyNumberFormat="1" applyAlignment="1">
      <alignment horizontal="center"/>
    </xf>
    <xf numFmtId="167" fontId="0" fillId="0" borderId="0" xfId="0" applyNumberFormat="1"/>
    <xf numFmtId="0" fontId="0" fillId="0" borderId="0" xfId="0" pivotButton="1"/>
    <xf numFmtId="166" fontId="0" fillId="0" borderId="0" xfId="0" applyNumberFormat="1" applyAlignment="1">
      <alignment horizontal="left"/>
    </xf>
    <xf numFmtId="166" fontId="0" fillId="0" borderId="0" xfId="0" applyNumberFormat="1"/>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numFmt numFmtId="167" formatCode="&quot;₹&quot;\ #,#00,&quot;k&quot;"/>
    </dxf>
    <dxf>
      <numFmt numFmtId="165" formatCode="&quot;₹&quot;\ #,##0.00"/>
    </dxf>
    <dxf>
      <numFmt numFmtId="165" formatCode="&quot;₹&quot;\ #,##0.00"/>
    </dxf>
    <dxf>
      <numFmt numFmtId="165" formatCode="&quot;₹&quot;\ #,##0.00"/>
    </dxf>
    <dxf>
      <numFmt numFmtId="165" formatCode="&quot;₹&quot;\ #,##0.00"/>
    </dxf>
    <dxf>
      <numFmt numFmtId="167" formatCode="&quot;₹&quot;\ #,#00,&quot;k&quot;"/>
    </dxf>
    <dxf>
      <numFmt numFmtId="165" formatCode="&quot;₹&quot;\ #,##0.00"/>
    </dxf>
    <dxf>
      <numFmt numFmtId="165" formatCode="&quot;₹&quot;\ #,##0.00"/>
    </dxf>
    <dxf>
      <numFmt numFmtId="167" formatCode="&quot;₹&quot;\ #,#00,&quot;k&quot;"/>
    </dxf>
    <dxf>
      <numFmt numFmtId="167" formatCode="&quot;₹&quot;\ #,#00,&quot;k&quot;"/>
    </dxf>
    <dxf>
      <numFmt numFmtId="165" formatCode="&quot;₹&quot;\ #,##0.00"/>
    </dxf>
    <dxf>
      <numFmt numFmtId="165" formatCode="&quot;₹&quot;\ #,##0.00"/>
    </dxf>
    <dxf>
      <numFmt numFmtId="167" formatCode="&quot;₹&quot;\ #,#00,&quot;k&quot;"/>
    </dxf>
    <dxf>
      <numFmt numFmtId="167" formatCode="&quot;₹&quot;\ #,#00,&quot;k&quot;"/>
    </dxf>
    <dxf>
      <numFmt numFmtId="167" formatCode="&quot;₹&quot;\ #,#00,&quot;k&quot;"/>
    </dxf>
    <dxf>
      <numFmt numFmtId="165" formatCode="&quot;₹&quot;\ #,##0.0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F800]dddd\,\ mmmm\ dd\,\ yyyy"/>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6" formatCode="&quot;₹&quot;\ #,##0.0"/>
      <alignment horizontal="center" vertical="bottom" textRotation="0" wrapText="0" indent="0" justifyLastLine="0" shrinkToFit="0" readingOrder="0"/>
    </dxf>
    <dxf>
      <numFmt numFmtId="166" formatCode="&quot;₹&quot;\ #,##0.0"/>
      <alignment horizontal="center" vertical="bottom" textRotation="0" wrapText="0" indent="0" justifyLastLine="0" shrinkToFit="0" readingOrder="0"/>
    </dxf>
    <dxf>
      <numFmt numFmtId="166" formatCode="&quot;₹&quot;\ #,##0.0"/>
      <alignment horizontal="center" vertical="bottom" textRotation="0" wrapText="0" indent="0" justifyLastLine="0" shrinkToFit="0" readingOrder="0"/>
    </dxf>
    <dxf>
      <numFmt numFmtId="166" formatCode="&quot;₹&quot;\ #,##0.0"/>
      <alignment horizontal="center" vertical="bottom" textRotation="0" wrapText="0" indent="0" justifyLastLine="0" shrinkToFit="0" readingOrder="0"/>
    </dxf>
    <dxf>
      <numFmt numFmtId="166" formatCode="&quot;₹&quot;\ #,##0.0"/>
      <alignment horizontal="center" vertical="bottom" textRotation="0" wrapText="0" indent="0" justifyLastLine="0" shrinkToFit="0" readingOrder="0"/>
    </dxf>
    <dxf>
      <numFmt numFmtId="166" formatCode="&quot;₹&quot;\ #,##0.0"/>
      <alignment horizontal="center" vertical="bottom" textRotation="0" wrapText="0" indent="0" justifyLastLine="0" shrinkToFit="0" readingOrder="0"/>
    </dxf>
    <dxf>
      <numFmt numFmtId="166" formatCode="&quot;₹&quot;\ #,##0.0"/>
      <alignment horizontal="center" vertical="bottom" textRotation="0" wrapText="0" indent="0" justifyLastLine="0" shrinkToFit="0" readingOrder="0"/>
    </dxf>
    <dxf>
      <numFmt numFmtId="166" formatCode="&quot;₹&quot;\ #,##0.0"/>
      <alignment horizontal="center" vertical="bottom" textRotation="0" wrapText="0" indent="0" justifyLastLine="0" shrinkToFit="0" readingOrder="0"/>
    </dxf>
    <dxf>
      <numFmt numFmtId="166" formatCode="&quot;₹&quot;\ #,##0.0"/>
      <alignment horizontal="center" vertical="bottom" textRotation="0" wrapText="0" indent="0" justifyLastLine="0" shrinkToFit="0" readingOrder="0"/>
    </dxf>
    <dxf>
      <numFmt numFmtId="166" formatCode="&quot;₹&quot;\ #,##0.0"/>
      <alignment horizontal="center" vertical="bottom" textRotation="0" wrapText="0" indent="0" justifyLastLine="0" shrinkToFit="0" readingOrder="0"/>
    </dxf>
    <dxf>
      <numFmt numFmtId="166" formatCode="&quot;₹&quot;\ #,##0.0"/>
      <alignment horizontal="center" vertical="bottom" textRotation="0" wrapText="0" indent="0" justifyLastLine="0" shrinkToFit="0" readingOrder="0"/>
    </dxf>
    <dxf>
      <numFmt numFmtId="166" formatCode="&quot;₹&quot;\ #,##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336699"/>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[Sales_dataset.xlsx]pivot table !PivotTable8</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Sales</a:t>
            </a:r>
            <a:r>
              <a:rPr lang="en-IN" baseline="0"/>
              <a:t> by year </a:t>
            </a:r>
            <a:endParaRPr lang="en-IN"/>
          </a:p>
        </c:rich>
      </c:tx>
      <c:layout>
        <c:manualLayout>
          <c:xMode val="edge"/>
          <c:yMode val="edge"/>
          <c:x val="0.34652498157823441"/>
          <c:y val="1.112095748816975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IN"/>
        </a:p>
      </c:txPr>
    </c:title>
    <c:autoTitleDeleted val="0"/>
    <c:pivotFmts>
      <c:pivotFmt>
        <c:idx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hade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
        <c:spPr>
          <a:solidFill>
            <a:schemeClr val="accent3"/>
          </a:solidFill>
          <a:ln>
            <a:solidFill>
              <a:schemeClr val="bg1"/>
            </a:solidFill>
          </a:ln>
          <a:effectLst>
            <a:outerShdw blurRad="88900" sx="102000" sy="102000" algn="ctr" rotWithShape="0">
              <a:prstClr val="black">
                <a:alpha val="20000"/>
              </a:prstClr>
            </a:outerShdw>
          </a:effectLst>
          <a:scene3d>
            <a:camera prst="orthographicFront"/>
            <a:lightRig rig="threePt" dir="t"/>
          </a:scene3d>
          <a:sp3d prstMaterial="matte">
            <a:contourClr>
              <a:schemeClr val="bg1"/>
            </a:contourClr>
          </a:sp3d>
        </c:spPr>
      </c:pivotFmt>
      <c:pivotFmt>
        <c:idx val="3"/>
        <c:spPr>
          <a:solidFill>
            <a:schemeClr val="accent3">
              <a:tint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6363114943695691E-2"/>
          <c:y val="0.24286638608387207"/>
          <c:w val="0.78867144388942645"/>
          <c:h val="0.64485331480181762"/>
        </c:manualLayout>
      </c:layout>
      <c:pie3DChart>
        <c:varyColors val="1"/>
        <c:ser>
          <c:idx val="0"/>
          <c:order val="0"/>
          <c:tx>
            <c:strRef>
              <c:f>'pivot table '!$E$14</c:f>
              <c:strCache>
                <c:ptCount val="1"/>
                <c:pt idx="0">
                  <c:v>Total</c:v>
                </c:pt>
              </c:strCache>
            </c:strRef>
          </c:tx>
          <c:dPt>
            <c:idx val="0"/>
            <c:bubble3D val="0"/>
            <c:spPr>
              <a:solidFill>
                <a:schemeClr val="accent3">
                  <a:shade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2-1017-4FE1-B11E-EEDE0166E6F5}"/>
              </c:ext>
            </c:extLst>
          </c:dPt>
          <c:dPt>
            <c:idx val="1"/>
            <c:bubble3D val="0"/>
            <c:spPr>
              <a:solidFill>
                <a:schemeClr val="accent3"/>
              </a:solidFill>
              <a:ln>
                <a:solidFill>
                  <a:schemeClr val="bg1"/>
                </a:solidFill>
              </a:ln>
              <a:effectLst>
                <a:outerShdw blurRad="88900" sx="102000" sy="102000" algn="ctr" rotWithShape="0">
                  <a:prstClr val="black">
                    <a:alpha val="20000"/>
                  </a:prstClr>
                </a:outerShdw>
              </a:effectLst>
              <a:scene3d>
                <a:camera prst="orthographicFront"/>
                <a:lightRig rig="threePt" dir="t"/>
              </a:scene3d>
              <a:sp3d prstMaterial="matte">
                <a:contourClr>
                  <a:schemeClr val="bg1"/>
                </a:contourClr>
              </a:sp3d>
            </c:spPr>
            <c:extLst>
              <c:ext xmlns:c16="http://schemas.microsoft.com/office/drawing/2014/chart" uri="{C3380CC4-5D6E-409C-BE32-E72D297353CC}">
                <c16:uniqueId val="{00000003-1017-4FE1-B11E-EEDE0166E6F5}"/>
              </c:ext>
            </c:extLst>
          </c:dPt>
          <c:dPt>
            <c:idx val="2"/>
            <c:bubble3D val="0"/>
            <c:spPr>
              <a:solidFill>
                <a:schemeClr val="accent3">
                  <a:tint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4-1017-4FE1-B11E-EEDE0166E6F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 '!$D$15:$D$18</c:f>
              <c:strCache>
                <c:ptCount val="3"/>
                <c:pt idx="0">
                  <c:v>2003</c:v>
                </c:pt>
                <c:pt idx="1">
                  <c:v>2004</c:v>
                </c:pt>
                <c:pt idx="2">
                  <c:v>2005</c:v>
                </c:pt>
              </c:strCache>
            </c:strRef>
          </c:cat>
          <c:val>
            <c:numRef>
              <c:f>'pivot table '!$E$15:$E$18</c:f>
              <c:numCache>
                <c:formatCode>"₹"\ #,##0.00</c:formatCode>
                <c:ptCount val="3"/>
                <c:pt idx="0">
                  <c:v>2898969.9399999985</c:v>
                </c:pt>
                <c:pt idx="1">
                  <c:v>3913700.8699999987</c:v>
                </c:pt>
                <c:pt idx="2">
                  <c:v>1479035.9800000011</c:v>
                </c:pt>
              </c:numCache>
            </c:numRef>
          </c:val>
          <c:extLst>
            <c:ext xmlns:c16="http://schemas.microsoft.com/office/drawing/2014/chart" uri="{C3380CC4-5D6E-409C-BE32-E72D297353CC}">
              <c16:uniqueId val="{00000000-1017-4FE1-B11E-EEDE0166E6F5}"/>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[Sales_dataset.xlsx]pivot table !PivotTable9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aseline="0"/>
              <a:t>SALES BY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1.1008495177715698E-2"/>
              <c:y val="4.785765400272750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2.7521237944289467E-3"/>
              <c:y val="-8.7738018781253827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53929800400964"/>
          <c:y val="0.12890874613890607"/>
          <c:w val="0.83746056367251442"/>
          <c:h val="0.51716341263371013"/>
        </c:manualLayout>
      </c:layout>
      <c:bar3DChart>
        <c:barDir val="col"/>
        <c:grouping val="clustered"/>
        <c:varyColors val="0"/>
        <c:ser>
          <c:idx val="0"/>
          <c:order val="0"/>
          <c:tx>
            <c:strRef>
              <c:f>'pivot table '!$E$31</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2-6DE7-47B8-BFAE-A071545AAB7E}"/>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3-6DE7-47B8-BFAE-A071545AAB7E}"/>
              </c:ext>
            </c:extLst>
          </c:dPt>
          <c:dLbls>
            <c:dLbl>
              <c:idx val="0"/>
              <c:layout>
                <c:manualLayout>
                  <c:x val="-1.1008495177715698E-2"/>
                  <c:y val="4.785765400272750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DE7-47B8-BFAE-A071545AAB7E}"/>
                </c:ext>
              </c:extLst>
            </c:dLbl>
            <c:dLbl>
              <c:idx val="1"/>
              <c:layout>
                <c:manualLayout>
                  <c:x val="-2.7521237944289467E-3"/>
                  <c:y val="-8.7738018781253827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DE7-47B8-BFAE-A071545AAB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'!$D$32:$D$42</c:f>
              <c:strCache>
                <c:ptCount val="10"/>
                <c:pt idx="0">
                  <c:v>Dragon Souveniers, Ltd.</c:v>
                </c:pt>
                <c:pt idx="1">
                  <c:v>Souveniers And Things Co.</c:v>
                </c:pt>
                <c:pt idx="2">
                  <c:v>The Sharp Gifts Warehouse</c:v>
                </c:pt>
                <c:pt idx="3">
                  <c:v>AV Stores, Co.</c:v>
                </c:pt>
                <c:pt idx="4">
                  <c:v>Land of Toys Inc.</c:v>
                </c:pt>
                <c:pt idx="5">
                  <c:v>Muscle Machine Inc</c:v>
                </c:pt>
                <c:pt idx="6">
                  <c:v>La Rochelle Gifts</c:v>
                </c:pt>
                <c:pt idx="7">
                  <c:v>Australian Collectors, Co.</c:v>
                </c:pt>
                <c:pt idx="8">
                  <c:v>Mini Gifts Distributors Ltd.</c:v>
                </c:pt>
                <c:pt idx="9">
                  <c:v>Euro Shopping Channel</c:v>
                </c:pt>
              </c:strCache>
            </c:strRef>
          </c:cat>
          <c:val>
            <c:numRef>
              <c:f>'pivot table '!$E$32:$E$42</c:f>
              <c:numCache>
                <c:formatCode>"₹"\ #,#00,"k"</c:formatCode>
                <c:ptCount val="10"/>
                <c:pt idx="0">
                  <c:v>131279.95000000001</c:v>
                </c:pt>
                <c:pt idx="1">
                  <c:v>133223.38000000003</c:v>
                </c:pt>
                <c:pt idx="2">
                  <c:v>136383.04000000004</c:v>
                </c:pt>
                <c:pt idx="3">
                  <c:v>136873.24999999997</c:v>
                </c:pt>
                <c:pt idx="4">
                  <c:v>138798.17000000001</c:v>
                </c:pt>
                <c:pt idx="5">
                  <c:v>151782.03999999998</c:v>
                </c:pt>
                <c:pt idx="6">
                  <c:v>153909.82000000004</c:v>
                </c:pt>
                <c:pt idx="7">
                  <c:v>164575.87000000005</c:v>
                </c:pt>
                <c:pt idx="8">
                  <c:v>530587.19000000006</c:v>
                </c:pt>
                <c:pt idx="9">
                  <c:v>766195.04999999993</c:v>
                </c:pt>
              </c:numCache>
            </c:numRef>
          </c:val>
          <c:extLst>
            <c:ext xmlns:c16="http://schemas.microsoft.com/office/drawing/2014/chart" uri="{C3380CC4-5D6E-409C-BE32-E72D297353CC}">
              <c16:uniqueId val="{00000000-6DE7-47B8-BFAE-A071545AAB7E}"/>
            </c:ext>
          </c:extLst>
        </c:ser>
        <c:dLbls>
          <c:showLegendKey val="0"/>
          <c:showVal val="1"/>
          <c:showCatName val="0"/>
          <c:showSerName val="0"/>
          <c:showPercent val="0"/>
          <c:showBubbleSize val="0"/>
        </c:dLbls>
        <c:gapWidth val="150"/>
        <c:shape val="box"/>
        <c:axId val="139105456"/>
        <c:axId val="139104016"/>
        <c:axId val="0"/>
      </c:bar3DChart>
      <c:catAx>
        <c:axId val="139105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Customer</a:t>
                </a:r>
                <a:r>
                  <a:rPr lang="en-IN" baseline="0"/>
                  <a:t> name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04016"/>
        <c:crosses val="autoZero"/>
        <c:auto val="1"/>
        <c:lblAlgn val="ctr"/>
        <c:lblOffset val="100"/>
        <c:noMultiLvlLbl val="0"/>
      </c:catAx>
      <c:valAx>
        <c:axId val="139104016"/>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a:t>
                </a:r>
              </a:p>
            </c:rich>
          </c:tx>
          <c:layout>
            <c:manualLayout>
              <c:xMode val="edge"/>
              <c:yMode val="edge"/>
              <c:x val="9.4402727495357677E-2"/>
              <c:y val="0.3557143369290390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quot;k&quot;" sourceLinked="1"/>
        <c:majorTickMark val="out"/>
        <c:minorTickMark val="none"/>
        <c:tickLblPos val="nextTo"/>
        <c:crossAx val="1391054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table !PivotTable11</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innerShdw blurRad="63500" dist="50800" dir="16200000">
              <a:prstClr val="black">
                <a:alpha val="50000"/>
              </a:prstClr>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'!$R$7</c:f>
              <c:strCache>
                <c:ptCount val="1"/>
                <c:pt idx="0">
                  <c:v>Sum of SALES</c:v>
                </c:pt>
              </c:strCache>
            </c:strRef>
          </c:tx>
          <c:spPr>
            <a:solidFill>
              <a:schemeClr val="accent1"/>
            </a:solidFill>
            <a:ln>
              <a:noFill/>
            </a:ln>
            <a:effectLst/>
            <a:sp3d/>
          </c:spPr>
          <c:invertIfNegative val="0"/>
          <c:cat>
            <c:strRef>
              <c:f>'pivot table '!$Q$8:$Q$20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'!$R$8:$R$20</c:f>
              <c:numCache>
                <c:formatCode>"₹"\ #,#00,"k"</c:formatCode>
                <c:ptCount val="12"/>
                <c:pt idx="0">
                  <c:v>800719.31000000017</c:v>
                </c:pt>
                <c:pt idx="1">
                  <c:v>848407.2899999998</c:v>
                </c:pt>
                <c:pt idx="2">
                  <c:v>653863.24</c:v>
                </c:pt>
                <c:pt idx="3">
                  <c:v>606758.54</c:v>
                </c:pt>
                <c:pt idx="4">
                  <c:v>682352.24999999977</c:v>
                </c:pt>
                <c:pt idx="5">
                  <c:v>578892.74999999988</c:v>
                </c:pt>
                <c:pt idx="6">
                  <c:v>418143.91999999987</c:v>
                </c:pt>
                <c:pt idx="7">
                  <c:v>601689.52000000025</c:v>
                </c:pt>
                <c:pt idx="8">
                  <c:v>453614.22999999992</c:v>
                </c:pt>
                <c:pt idx="9">
                  <c:v>1050098.2</c:v>
                </c:pt>
                <c:pt idx="10">
                  <c:v>1231011.73</c:v>
                </c:pt>
                <c:pt idx="11">
                  <c:v>366155.80999999994</c:v>
                </c:pt>
              </c:numCache>
            </c:numRef>
          </c:val>
          <c:extLst>
            <c:ext xmlns:c16="http://schemas.microsoft.com/office/drawing/2014/chart" uri="{C3380CC4-5D6E-409C-BE32-E72D297353CC}">
              <c16:uniqueId val="{00000000-953C-4078-BD26-6A2E7649A70C}"/>
            </c:ext>
          </c:extLst>
        </c:ser>
        <c:ser>
          <c:idx val="1"/>
          <c:order val="1"/>
          <c:tx>
            <c:strRef>
              <c:f>'pivot table '!$S$7</c:f>
              <c:strCache>
                <c:ptCount val="1"/>
                <c:pt idx="0">
                  <c:v>sum of net profit</c:v>
                </c:pt>
              </c:strCache>
            </c:strRef>
          </c:tx>
          <c:spPr>
            <a:solidFill>
              <a:schemeClr val="accent2"/>
            </a:solidFill>
            <a:ln>
              <a:noFill/>
            </a:ln>
            <a:effectLst>
              <a:innerShdw blurRad="63500" dist="50800" dir="16200000">
                <a:prstClr val="black">
                  <a:alpha val="50000"/>
                </a:prstClr>
              </a:innerShdw>
            </a:effectLst>
            <a:sp3d/>
          </c:spPr>
          <c:invertIfNegative val="0"/>
          <c:cat>
            <c:strRef>
              <c:f>'pivot table '!$Q$8:$Q$20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'!$S$8:$S$20</c:f>
              <c:numCache>
                <c:formatCode>"₹"\ #,#00,"k"</c:formatCode>
                <c:ptCount val="12"/>
                <c:pt idx="0">
                  <c:v>314037.31</c:v>
                </c:pt>
                <c:pt idx="1">
                  <c:v>349857.29000000004</c:v>
                </c:pt>
                <c:pt idx="2">
                  <c:v>266179.73999999993</c:v>
                </c:pt>
                <c:pt idx="3">
                  <c:v>231527.0400000001</c:v>
                </c:pt>
                <c:pt idx="4">
                  <c:v>250523.75000000003</c:v>
                </c:pt>
                <c:pt idx="5">
                  <c:v>235062.24999999997</c:v>
                </c:pt>
                <c:pt idx="6">
                  <c:v>177782.41999999998</c:v>
                </c:pt>
                <c:pt idx="7">
                  <c:v>238123.01999999996</c:v>
                </c:pt>
                <c:pt idx="8">
                  <c:v>178798.72999999998</c:v>
                </c:pt>
                <c:pt idx="9">
                  <c:v>419921.20000000013</c:v>
                </c:pt>
                <c:pt idx="10">
                  <c:v>484629.23</c:v>
                </c:pt>
                <c:pt idx="11">
                  <c:v>146593.81</c:v>
                </c:pt>
              </c:numCache>
            </c:numRef>
          </c:val>
          <c:extLst>
            <c:ext xmlns:c16="http://schemas.microsoft.com/office/drawing/2014/chart" uri="{C3380CC4-5D6E-409C-BE32-E72D297353CC}">
              <c16:uniqueId val="{00000001-953C-4078-BD26-6A2E7649A70C}"/>
            </c:ext>
          </c:extLst>
        </c:ser>
        <c:dLbls>
          <c:showLegendKey val="0"/>
          <c:showVal val="0"/>
          <c:showCatName val="0"/>
          <c:showSerName val="0"/>
          <c:showPercent val="0"/>
          <c:showBubbleSize val="0"/>
        </c:dLbls>
        <c:gapWidth val="150"/>
        <c:shape val="box"/>
        <c:axId val="1800717856"/>
        <c:axId val="1800725056"/>
        <c:axId val="0"/>
      </c:bar3DChart>
      <c:catAx>
        <c:axId val="18007178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725056"/>
        <c:crosses val="autoZero"/>
        <c:auto val="1"/>
        <c:lblAlgn val="ctr"/>
        <c:lblOffset val="100"/>
        <c:noMultiLvlLbl val="0"/>
      </c:catAx>
      <c:valAx>
        <c:axId val="1800725056"/>
        <c:scaling>
          <c:orientation val="minMax"/>
        </c:scaling>
        <c:delete val="0"/>
        <c:axPos val="l"/>
        <c:majorGridlines>
          <c:spPr>
            <a:ln w="9525" cap="flat" cmpd="sng" algn="ctr">
              <a:solidFill>
                <a:schemeClr val="tx1">
                  <a:lumMod val="15000"/>
                  <a:lumOff val="85000"/>
                </a:schemeClr>
              </a:solidFill>
              <a:round/>
            </a:ln>
            <a:effectLst>
              <a:innerShdw blurRad="63500" dist="50800" dir="18900000">
                <a:prstClr val="black">
                  <a:alpha val="13000"/>
                </a:prstClr>
              </a:innerShdw>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717856"/>
        <c:crosses val="autoZero"/>
        <c:crossBetween val="between"/>
      </c:valAx>
      <c:spPr>
        <a:noFill/>
        <a:ln>
          <a:noFill/>
        </a:ln>
        <a:effectLst/>
      </c:spPr>
    </c:plotArea>
    <c:legend>
      <c:legendPos val="r"/>
      <c:layout>
        <c:manualLayout>
          <c:xMode val="edge"/>
          <c:yMode val="edge"/>
          <c:x val="0.76865753446151819"/>
          <c:y val="0.42217230967006281"/>
          <c:w val="0.16455538079799226"/>
          <c:h val="0.154921340809745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table !PivotTable12</c:name>
    <c:fmtId val="5"/>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sales</a:t>
            </a:r>
            <a:r>
              <a:rPr lang="en-US" baseline="0"/>
              <a:t> by product</a:t>
            </a: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19050" cap="flat" cmpd="sng" algn="ctr">
          <a:solidFill>
            <a:schemeClr val="tx1">
              <a:lumMod val="25000"/>
              <a:lumOff val="75000"/>
            </a:schemeClr>
          </a:solidFill>
          <a:round/>
        </a:ln>
        <a:effectLst/>
        <a:sp3d contourW="19050">
          <a:contourClr>
            <a:schemeClr val="tx1">
              <a:lumMod val="25000"/>
              <a:lumOff val="75000"/>
            </a:schemeClr>
          </a:contourClr>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 '!$R$29</c:f>
              <c:strCache>
                <c:ptCount val="1"/>
                <c:pt idx="0">
                  <c:v>Total</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cat>
            <c:strRef>
              <c:f>'pivot table '!$Q$30:$Q$37</c:f>
              <c:strCache>
                <c:ptCount val="7"/>
                <c:pt idx="0">
                  <c:v>Classic Cars</c:v>
                </c:pt>
                <c:pt idx="1">
                  <c:v>Motorcycles</c:v>
                </c:pt>
                <c:pt idx="2">
                  <c:v>Planes</c:v>
                </c:pt>
                <c:pt idx="3">
                  <c:v>Ships</c:v>
                </c:pt>
                <c:pt idx="4">
                  <c:v>Trains</c:v>
                </c:pt>
                <c:pt idx="5">
                  <c:v>Trucks and Buses</c:v>
                </c:pt>
                <c:pt idx="6">
                  <c:v>Vintage Cars</c:v>
                </c:pt>
              </c:strCache>
            </c:strRef>
          </c:cat>
          <c:val>
            <c:numRef>
              <c:f>'pivot table '!$R$30:$R$37</c:f>
              <c:numCache>
                <c:formatCode>"₹"\ #,#00,"k"</c:formatCode>
                <c:ptCount val="7"/>
                <c:pt idx="0">
                  <c:v>2969366.3999999994</c:v>
                </c:pt>
                <c:pt idx="1">
                  <c:v>971086.29</c:v>
                </c:pt>
                <c:pt idx="2">
                  <c:v>877942.20999999985</c:v>
                </c:pt>
                <c:pt idx="3">
                  <c:v>677940.39999999991</c:v>
                </c:pt>
                <c:pt idx="4">
                  <c:v>203804.26</c:v>
                </c:pt>
                <c:pt idx="5">
                  <c:v>947355.18000000028</c:v>
                </c:pt>
                <c:pt idx="6">
                  <c:v>1644212.0500000003</c:v>
                </c:pt>
              </c:numCache>
            </c:numRef>
          </c:val>
          <c:extLst>
            <c:ext xmlns:c16="http://schemas.microsoft.com/office/drawing/2014/chart" uri="{C3380CC4-5D6E-409C-BE32-E72D297353CC}">
              <c16:uniqueId val="{00000000-1A75-4ED5-A247-3CD4FFE1C4CA}"/>
            </c:ext>
          </c:extLst>
        </c:ser>
        <c:dLbls>
          <c:showLegendKey val="0"/>
          <c:showVal val="0"/>
          <c:showCatName val="0"/>
          <c:showSerName val="0"/>
          <c:showPercent val="0"/>
          <c:showBubbleSize val="0"/>
        </c:dLbls>
        <c:gapWidth val="150"/>
        <c:shape val="box"/>
        <c:axId val="1841047536"/>
        <c:axId val="1841064336"/>
        <c:axId val="0"/>
      </c:bar3DChart>
      <c:catAx>
        <c:axId val="184104753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Products</a:t>
                </a:r>
              </a:p>
            </c:rich>
          </c:tx>
          <c:layout>
            <c:manualLayout>
              <c:xMode val="edge"/>
              <c:yMode val="edge"/>
              <c:x val="3.536930461035806E-2"/>
              <c:y val="0.43163473519505818"/>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064336"/>
        <c:crosses val="autoZero"/>
        <c:auto val="1"/>
        <c:lblAlgn val="ctr"/>
        <c:lblOffset val="100"/>
        <c:noMultiLvlLbl val="0"/>
      </c:catAx>
      <c:valAx>
        <c:axId val="1841064336"/>
        <c:scaling>
          <c:orientation val="minMax"/>
        </c:scaling>
        <c:delete val="0"/>
        <c:axPos val="b"/>
        <c:majorGridlines>
          <c:spPr>
            <a:ln>
              <a:solidFill>
                <a:schemeClr val="tx1">
                  <a:lumMod val="15000"/>
                  <a:lumOff val="85000"/>
                </a:schemeClr>
              </a:solidFill>
            </a:ln>
            <a:effectLst/>
          </c:spPr>
        </c:majorGridlines>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0475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table !PivotTable10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mn-lt"/>
              </a:rPr>
              <a:t>PROFIT</a:t>
            </a:r>
            <a:r>
              <a:rPr lang="en-US" sz="2400" baseline="0">
                <a:latin typeface="+mn-lt"/>
              </a:rPr>
              <a:t> BY CUSTOMER</a:t>
            </a:r>
            <a:endParaRPr lang="en-US" sz="2400">
              <a:latin typeface="+mn-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 '!$E$47</c:f>
              <c:strCache>
                <c:ptCount val="1"/>
                <c:pt idx="0">
                  <c:v>Total</c:v>
                </c:pt>
              </c:strCache>
            </c:strRef>
          </c:tx>
          <c:spPr>
            <a:solidFill>
              <a:schemeClr val="accent1"/>
            </a:solidFill>
            <a:ln>
              <a:noFill/>
            </a:ln>
            <a:effectLst/>
            <a:sp3d/>
          </c:spPr>
          <c:invertIfNegative val="0"/>
          <c:cat>
            <c:strRef>
              <c:f>'pivot table '!$D$48:$D$58</c:f>
              <c:strCache>
                <c:ptCount val="10"/>
                <c:pt idx="0">
                  <c:v>AV Stores, Co.</c:v>
                </c:pt>
                <c:pt idx="1">
                  <c:v>Muscle Machine Inc</c:v>
                </c:pt>
                <c:pt idx="2">
                  <c:v>Land of Toys Inc.</c:v>
                </c:pt>
                <c:pt idx="3">
                  <c:v>The Sharp Gifts Warehouse</c:v>
                </c:pt>
                <c:pt idx="4">
                  <c:v>Rovelli Gifts</c:v>
                </c:pt>
                <c:pt idx="5">
                  <c:v>Souveniers And Things Co.</c:v>
                </c:pt>
                <c:pt idx="6">
                  <c:v>Australian Collectors, Co.</c:v>
                </c:pt>
                <c:pt idx="7">
                  <c:v>La Rochelle Gifts</c:v>
                </c:pt>
                <c:pt idx="8">
                  <c:v>Mini Gifts Distributors Ltd.</c:v>
                </c:pt>
                <c:pt idx="9">
                  <c:v>Euro Shopping Channel</c:v>
                </c:pt>
              </c:strCache>
            </c:strRef>
          </c:cat>
          <c:val>
            <c:numRef>
              <c:f>'pivot table '!$E$48:$E$58</c:f>
              <c:numCache>
                <c:formatCode>"₹"\ #,#00,"k"</c:formatCode>
                <c:ptCount val="10"/>
                <c:pt idx="0">
                  <c:v>55411.250000000007</c:v>
                </c:pt>
                <c:pt idx="1">
                  <c:v>55591.040000000001</c:v>
                </c:pt>
                <c:pt idx="2">
                  <c:v>56961.17</c:v>
                </c:pt>
                <c:pt idx="3">
                  <c:v>57033.04</c:v>
                </c:pt>
                <c:pt idx="4">
                  <c:v>58003.140000000014</c:v>
                </c:pt>
                <c:pt idx="5">
                  <c:v>58904.37999999999</c:v>
                </c:pt>
                <c:pt idx="6">
                  <c:v>64804.369999999988</c:v>
                </c:pt>
                <c:pt idx="7">
                  <c:v>65556.820000000007</c:v>
                </c:pt>
                <c:pt idx="8">
                  <c:v>204735.68999999997</c:v>
                </c:pt>
                <c:pt idx="9">
                  <c:v>311957.55000000005</c:v>
                </c:pt>
              </c:numCache>
            </c:numRef>
          </c:val>
          <c:extLst>
            <c:ext xmlns:c16="http://schemas.microsoft.com/office/drawing/2014/chart" uri="{C3380CC4-5D6E-409C-BE32-E72D297353CC}">
              <c16:uniqueId val="{00000000-EBE6-4E14-BE32-9299AF5F7C81}"/>
            </c:ext>
          </c:extLst>
        </c:ser>
        <c:dLbls>
          <c:showLegendKey val="0"/>
          <c:showVal val="0"/>
          <c:showCatName val="0"/>
          <c:showSerName val="0"/>
          <c:showPercent val="0"/>
          <c:showBubbleSize val="0"/>
        </c:dLbls>
        <c:gapWidth val="150"/>
        <c:shape val="box"/>
        <c:axId val="1429767840"/>
        <c:axId val="1429770240"/>
        <c:axId val="0"/>
      </c:bar3DChart>
      <c:catAx>
        <c:axId val="1429767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Customer</a:t>
                </a:r>
                <a:r>
                  <a:rPr lang="en-IN" baseline="0"/>
                  <a:t> name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770240"/>
        <c:crosses val="autoZero"/>
        <c:auto val="1"/>
        <c:lblAlgn val="ctr"/>
        <c:lblOffset val="100"/>
        <c:noMultiLvlLbl val="0"/>
      </c:catAx>
      <c:valAx>
        <c:axId val="1429770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7678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table !PivotTable13</c:name>
    <c:fmtId val="1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PROFIT BY PRODUCT</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19050" cap="flat" cmpd="sng" algn="ctr">
          <a:solidFill>
            <a:schemeClr val="tx1">
              <a:lumMod val="25000"/>
              <a:lumOff val="75000"/>
            </a:schemeClr>
          </a:solidFill>
          <a:round/>
        </a:ln>
        <a:effectLst/>
        <a:sp3d contourW="19050">
          <a:contourClr>
            <a:schemeClr val="tx1">
              <a:lumMod val="25000"/>
              <a:lumOff val="75000"/>
            </a:schemeClr>
          </a:contourClr>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 '!$T$47</c:f>
              <c:strCache>
                <c:ptCount val="1"/>
                <c:pt idx="0">
                  <c:v>Total</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cat>
            <c:strRef>
              <c:f>'pivot table '!$S$48:$S$55</c:f>
              <c:strCache>
                <c:ptCount val="7"/>
                <c:pt idx="0">
                  <c:v>Classic Cars</c:v>
                </c:pt>
                <c:pt idx="1">
                  <c:v>Motorcycles</c:v>
                </c:pt>
                <c:pt idx="2">
                  <c:v>Planes</c:v>
                </c:pt>
                <c:pt idx="3">
                  <c:v>Ships</c:v>
                </c:pt>
                <c:pt idx="4">
                  <c:v>Trains</c:v>
                </c:pt>
                <c:pt idx="5">
                  <c:v>Trucks and Buses</c:v>
                </c:pt>
                <c:pt idx="6">
                  <c:v>Vintage Cars</c:v>
                </c:pt>
              </c:strCache>
            </c:strRef>
          </c:cat>
          <c:val>
            <c:numRef>
              <c:f>'pivot table '!$T$48:$T$55</c:f>
              <c:numCache>
                <c:formatCode>"₹"\ #,#00,"k"</c:formatCode>
                <c:ptCount val="7"/>
                <c:pt idx="0">
                  <c:v>927257.90000000084</c:v>
                </c:pt>
                <c:pt idx="1">
                  <c:v>401502.2900000001</c:v>
                </c:pt>
                <c:pt idx="2">
                  <c:v>401904.71</c:v>
                </c:pt>
                <c:pt idx="3">
                  <c:v>328288.40000000002</c:v>
                </c:pt>
                <c:pt idx="4">
                  <c:v>105282.26</c:v>
                </c:pt>
                <c:pt idx="5">
                  <c:v>392161.18000000017</c:v>
                </c:pt>
                <c:pt idx="6">
                  <c:v>736639.04999999993</c:v>
                </c:pt>
              </c:numCache>
            </c:numRef>
          </c:val>
          <c:extLst>
            <c:ext xmlns:c16="http://schemas.microsoft.com/office/drawing/2014/chart" uri="{C3380CC4-5D6E-409C-BE32-E72D297353CC}">
              <c16:uniqueId val="{00000000-2556-4074-8A95-7A735B8644C6}"/>
            </c:ext>
          </c:extLst>
        </c:ser>
        <c:dLbls>
          <c:showLegendKey val="0"/>
          <c:showVal val="0"/>
          <c:showCatName val="0"/>
          <c:showSerName val="0"/>
          <c:showPercent val="0"/>
          <c:showBubbleSize val="0"/>
        </c:dLbls>
        <c:gapWidth val="150"/>
        <c:shape val="box"/>
        <c:axId val="1585973600"/>
        <c:axId val="1585976000"/>
        <c:axId val="0"/>
      </c:bar3DChart>
      <c:catAx>
        <c:axId val="158597360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Products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976000"/>
        <c:crosses val="autoZero"/>
        <c:auto val="1"/>
        <c:lblAlgn val="ctr"/>
        <c:lblOffset val="100"/>
        <c:noMultiLvlLbl val="0"/>
      </c:catAx>
      <c:valAx>
        <c:axId val="1585976000"/>
        <c:scaling>
          <c:orientation val="minMax"/>
        </c:scaling>
        <c:delete val="0"/>
        <c:axPos val="b"/>
        <c:majorGridlines>
          <c:spPr>
            <a:ln>
              <a:solidFill>
                <a:schemeClr val="tx1">
                  <a:lumMod val="15000"/>
                  <a:lumOff val="85000"/>
                </a:schemeClr>
              </a:solidFill>
            </a:ln>
            <a:effectLst/>
          </c:spPr>
        </c:majorGridlines>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Profit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9736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table !PivotTable14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 '!$AE$8</c:f>
              <c:strCache>
                <c:ptCount val="1"/>
                <c:pt idx="0">
                  <c:v>Total</c:v>
                </c:pt>
              </c:strCache>
            </c:strRef>
          </c:tx>
          <c:spPr>
            <a:solidFill>
              <a:schemeClr val="accent1"/>
            </a:solidFill>
            <a:ln>
              <a:noFill/>
            </a:ln>
            <a:effectLst/>
            <a:sp3d/>
          </c:spPr>
          <c:invertIfNegative val="0"/>
          <c:cat>
            <c:strRef>
              <c:f>'pivot table '!$AD$9:$AD$28</c:f>
              <c:strCache>
                <c:ptCount val="19"/>
                <c:pt idx="0">
                  <c:v>Ireland</c:v>
                </c:pt>
                <c:pt idx="1">
                  <c:v>Philippines</c:v>
                </c:pt>
                <c:pt idx="2">
                  <c:v>Switzerland</c:v>
                </c:pt>
                <c:pt idx="3">
                  <c:v>Belgium</c:v>
                </c:pt>
                <c:pt idx="4">
                  <c:v>Japan</c:v>
                </c:pt>
                <c:pt idx="5">
                  <c:v>Austria</c:v>
                </c:pt>
                <c:pt idx="6">
                  <c:v>Sweden</c:v>
                </c:pt>
                <c:pt idx="7">
                  <c:v>Germany</c:v>
                </c:pt>
                <c:pt idx="8">
                  <c:v>Denmark</c:v>
                </c:pt>
                <c:pt idx="9">
                  <c:v>Canada</c:v>
                </c:pt>
                <c:pt idx="10">
                  <c:v>Singapore</c:v>
                </c:pt>
                <c:pt idx="11">
                  <c:v>Norway</c:v>
                </c:pt>
                <c:pt idx="12">
                  <c:v>Finland</c:v>
                </c:pt>
                <c:pt idx="13">
                  <c:v>Italy</c:v>
                </c:pt>
                <c:pt idx="14">
                  <c:v>UK</c:v>
                </c:pt>
                <c:pt idx="15">
                  <c:v>Australia</c:v>
                </c:pt>
                <c:pt idx="16">
                  <c:v>France</c:v>
                </c:pt>
                <c:pt idx="17">
                  <c:v>Spain</c:v>
                </c:pt>
                <c:pt idx="18">
                  <c:v>USA</c:v>
                </c:pt>
              </c:strCache>
            </c:strRef>
          </c:cat>
          <c:val>
            <c:numRef>
              <c:f>'pivot table '!$AE$9:$AE$28</c:f>
              <c:numCache>
                <c:formatCode>"₹"\ #,#00,"k"</c:formatCode>
                <c:ptCount val="19"/>
                <c:pt idx="0">
                  <c:v>43237.240000000005</c:v>
                </c:pt>
                <c:pt idx="1">
                  <c:v>80291.17</c:v>
                </c:pt>
                <c:pt idx="2">
                  <c:v>93344.909999999989</c:v>
                </c:pt>
                <c:pt idx="3">
                  <c:v>94528.88</c:v>
                </c:pt>
                <c:pt idx="4">
                  <c:v>153076.69</c:v>
                </c:pt>
                <c:pt idx="5">
                  <c:v>172793.04999999996</c:v>
                </c:pt>
                <c:pt idx="6">
                  <c:v>174264.1</c:v>
                </c:pt>
                <c:pt idx="7">
                  <c:v>178689.08000000002</c:v>
                </c:pt>
                <c:pt idx="8">
                  <c:v>192747.63000000003</c:v>
                </c:pt>
                <c:pt idx="9">
                  <c:v>193504.34</c:v>
                </c:pt>
                <c:pt idx="10">
                  <c:v>227985.50000000006</c:v>
                </c:pt>
                <c:pt idx="11">
                  <c:v>246115.80000000005</c:v>
                </c:pt>
                <c:pt idx="12">
                  <c:v>268714.7</c:v>
                </c:pt>
                <c:pt idx="13">
                  <c:v>309402.86999999994</c:v>
                </c:pt>
                <c:pt idx="14">
                  <c:v>413203.34000000014</c:v>
                </c:pt>
                <c:pt idx="15">
                  <c:v>521598.4599999999</c:v>
                </c:pt>
                <c:pt idx="16">
                  <c:v>920077.84999999986</c:v>
                </c:pt>
                <c:pt idx="17">
                  <c:v>1021705.97</c:v>
                </c:pt>
                <c:pt idx="18">
                  <c:v>2986425.2099999995</c:v>
                </c:pt>
              </c:numCache>
            </c:numRef>
          </c:val>
          <c:extLst>
            <c:ext xmlns:c16="http://schemas.microsoft.com/office/drawing/2014/chart" uri="{C3380CC4-5D6E-409C-BE32-E72D297353CC}">
              <c16:uniqueId val="{00000000-C1EB-494E-A4C2-71D9D303D8E2}"/>
            </c:ext>
          </c:extLst>
        </c:ser>
        <c:dLbls>
          <c:showLegendKey val="0"/>
          <c:showVal val="0"/>
          <c:showCatName val="0"/>
          <c:showSerName val="0"/>
          <c:showPercent val="0"/>
          <c:showBubbleSize val="0"/>
        </c:dLbls>
        <c:gapWidth val="150"/>
        <c:shape val="box"/>
        <c:axId val="139105936"/>
        <c:axId val="2076460096"/>
        <c:axId val="0"/>
      </c:bar3DChart>
      <c:catAx>
        <c:axId val="1391059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Country</a:t>
                </a:r>
              </a:p>
            </c:rich>
          </c:tx>
          <c:layout>
            <c:manualLayout>
              <c:xMode val="edge"/>
              <c:yMode val="edge"/>
              <c:x val="4.0294838145231847E-2"/>
              <c:y val="0.4002825167687372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460096"/>
        <c:crosses val="autoZero"/>
        <c:auto val="1"/>
        <c:lblAlgn val="ctr"/>
        <c:lblOffset val="100"/>
        <c:noMultiLvlLbl val="0"/>
      </c:catAx>
      <c:valAx>
        <c:axId val="2076460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059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table !PivotTable1</c:name>
    <c:fmtId val="1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Profit</a:t>
            </a:r>
            <a:r>
              <a:rPr lang="en-US" baseline="0"/>
              <a:t> vs loss</a:t>
            </a:r>
            <a:endParaRPr lang="en-US"/>
          </a:p>
        </c:rich>
      </c:tx>
      <c:layout>
        <c:manualLayout>
          <c:xMode val="edge"/>
          <c:yMode val="edge"/>
          <c:x val="0.3141803225487475"/>
          <c:y val="2.220678044698227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pivotFmt>
      <c:pivotFmt>
        <c:idx val="2"/>
        <c:spPr>
          <a:solidFill>
            <a:schemeClr val="tx2">
              <a:lumMod val="60000"/>
              <a:lumOff val="40000"/>
            </a:schemeClr>
          </a:soli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'!$AE$36</c:f>
              <c:strCache>
                <c:ptCount val="1"/>
                <c:pt idx="0">
                  <c:v>Total</c:v>
                </c:pt>
              </c:strCache>
            </c:strRef>
          </c:tx>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c:spPr>
          <c:dPt>
            <c:idx val="0"/>
            <c:bubble3D val="0"/>
            <c:spPr>
              <a:solidFill>
                <a:schemeClr val="tx2">
                  <a:lumMod val="60000"/>
                  <a:lumOff val="40000"/>
                </a:schemeClr>
              </a:solidFill>
              <a:ln>
                <a:noFill/>
              </a:ln>
              <a:effectLst/>
              <a:sp3d/>
            </c:spPr>
            <c:extLst>
              <c:ext xmlns:c16="http://schemas.microsoft.com/office/drawing/2014/chart" uri="{C3380CC4-5D6E-409C-BE32-E72D297353CC}">
                <c16:uniqueId val="{00000003-775A-4521-B7DB-61933BD7C641}"/>
              </c:ext>
            </c:extLst>
          </c:dPt>
          <c:dPt>
            <c:idx val="1"/>
            <c:bubble3D val="0"/>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extLst>
              <c:ext xmlns:c16="http://schemas.microsoft.com/office/drawing/2014/chart" uri="{C3380CC4-5D6E-409C-BE32-E72D297353CC}">
                <c16:uniqueId val="{00000002-775A-4521-B7DB-61933BD7C64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 '!$AD$37:$AD$39</c:f>
              <c:strCache>
                <c:ptCount val="2"/>
                <c:pt idx="0">
                  <c:v>Loss</c:v>
                </c:pt>
                <c:pt idx="1">
                  <c:v>Profit</c:v>
                </c:pt>
              </c:strCache>
            </c:strRef>
          </c:cat>
          <c:val>
            <c:numRef>
              <c:f>'pivot table '!$AE$37:$AE$39</c:f>
              <c:numCache>
                <c:formatCode>"₹"\ #,#00,"k"</c:formatCode>
                <c:ptCount val="2"/>
                <c:pt idx="0">
                  <c:v>-47138.559999999983</c:v>
                </c:pt>
                <c:pt idx="1">
                  <c:v>3340174.3499999968</c:v>
                </c:pt>
              </c:numCache>
            </c:numRef>
          </c:val>
          <c:extLst>
            <c:ext xmlns:c16="http://schemas.microsoft.com/office/drawing/2014/chart" uri="{C3380CC4-5D6E-409C-BE32-E72D297353CC}">
              <c16:uniqueId val="{00000000-775A-4521-B7DB-61933BD7C641}"/>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tabel_2!PivotTable2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v/s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tabel_2'!$B$3</c:f>
              <c:strCache>
                <c:ptCount val="1"/>
                <c:pt idx="0">
                  <c:v>Total</c:v>
                </c:pt>
              </c:strCache>
            </c:strRef>
          </c:tx>
          <c:spPr>
            <a:solidFill>
              <a:schemeClr val="accent1"/>
            </a:solidFill>
            <a:ln>
              <a:noFill/>
            </a:ln>
            <a:effectLst/>
          </c:spPr>
          <c:invertIfNegative val="0"/>
          <c:cat>
            <c:strRef>
              <c:f>'pivot tabel_2'!$A$4:$A$20</c:f>
              <c:strCache>
                <c:ptCount val="16"/>
                <c:pt idx="0">
                  <c:v>8982.13-9482.13</c:v>
                </c:pt>
                <c:pt idx="1">
                  <c:v>7482.13-7982.13</c:v>
                </c:pt>
                <c:pt idx="2">
                  <c:v>6482.13-6982.13</c:v>
                </c:pt>
                <c:pt idx="3">
                  <c:v>5982.13-6482.13</c:v>
                </c:pt>
                <c:pt idx="4">
                  <c:v>6982.13-7482.13</c:v>
                </c:pt>
                <c:pt idx="5">
                  <c:v>482.13-982.13</c:v>
                </c:pt>
                <c:pt idx="6">
                  <c:v>5482.13-5982.13</c:v>
                </c:pt>
                <c:pt idx="7">
                  <c:v>4982.13-5482.13</c:v>
                </c:pt>
                <c:pt idx="8">
                  <c:v>982.13-1482.13</c:v>
                </c:pt>
                <c:pt idx="9">
                  <c:v>1482.13-1982.13</c:v>
                </c:pt>
                <c:pt idx="10">
                  <c:v>4482.13-4982.13</c:v>
                </c:pt>
                <c:pt idx="11">
                  <c:v>3982.13-4482.13</c:v>
                </c:pt>
                <c:pt idx="12">
                  <c:v>3482.13-3982.13</c:v>
                </c:pt>
                <c:pt idx="13">
                  <c:v>1982.13-2482.13</c:v>
                </c:pt>
                <c:pt idx="14">
                  <c:v>2482.13-2982.13</c:v>
                </c:pt>
                <c:pt idx="15">
                  <c:v>2982.13-3482.13</c:v>
                </c:pt>
              </c:strCache>
            </c:strRef>
          </c:cat>
          <c:val>
            <c:numRef>
              <c:f>'pivot tabel_2'!$B$4:$B$20</c:f>
              <c:numCache>
                <c:formatCode>"₹"\ #,##0.0</c:formatCode>
                <c:ptCount val="16"/>
                <c:pt idx="0">
                  <c:v>3470.6600000000003</c:v>
                </c:pt>
                <c:pt idx="1">
                  <c:v>6756.25</c:v>
                </c:pt>
                <c:pt idx="2">
                  <c:v>7263.5</c:v>
                </c:pt>
                <c:pt idx="3">
                  <c:v>11236.2</c:v>
                </c:pt>
                <c:pt idx="4">
                  <c:v>12421</c:v>
                </c:pt>
                <c:pt idx="5">
                  <c:v>14232.680000000002</c:v>
                </c:pt>
                <c:pt idx="6">
                  <c:v>24713.93</c:v>
                </c:pt>
                <c:pt idx="7">
                  <c:v>66834.899999999994</c:v>
                </c:pt>
                <c:pt idx="8">
                  <c:v>85917.869999999981</c:v>
                </c:pt>
                <c:pt idx="9">
                  <c:v>239565.74000000002</c:v>
                </c:pt>
                <c:pt idx="10">
                  <c:v>412617.3</c:v>
                </c:pt>
                <c:pt idx="11">
                  <c:v>419152.14999999991</c:v>
                </c:pt>
                <c:pt idx="12">
                  <c:v>474312.09000000008</c:v>
                </c:pt>
                <c:pt idx="13">
                  <c:v>480640.46000000014</c:v>
                </c:pt>
                <c:pt idx="14">
                  <c:v>511906.5400000001</c:v>
                </c:pt>
                <c:pt idx="15">
                  <c:v>521994.52000000008</c:v>
                </c:pt>
              </c:numCache>
            </c:numRef>
          </c:val>
          <c:extLst>
            <c:ext xmlns:c16="http://schemas.microsoft.com/office/drawing/2014/chart" uri="{C3380CC4-5D6E-409C-BE32-E72D297353CC}">
              <c16:uniqueId val="{00000000-5E5B-4DF6-8365-419E2FF8E3CE}"/>
            </c:ext>
          </c:extLst>
        </c:ser>
        <c:dLbls>
          <c:showLegendKey val="0"/>
          <c:showVal val="0"/>
          <c:showCatName val="0"/>
          <c:showSerName val="0"/>
          <c:showPercent val="0"/>
          <c:showBubbleSize val="0"/>
        </c:dLbls>
        <c:gapWidth val="219"/>
        <c:overlap val="-27"/>
        <c:axId val="1995999007"/>
        <c:axId val="1995992767"/>
      </c:barChart>
      <c:catAx>
        <c:axId val="1995999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992767"/>
        <c:crosses val="autoZero"/>
        <c:auto val="1"/>
        <c:lblAlgn val="ctr"/>
        <c:lblOffset val="100"/>
        <c:noMultiLvlLbl val="0"/>
      </c:catAx>
      <c:valAx>
        <c:axId val="19959927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9990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table !PivotTable9</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mn-lt"/>
              </a:rPr>
              <a:t>SALES BY CUSTOMER</a:t>
            </a:r>
          </a:p>
        </c:rich>
      </c:tx>
      <c:overlay val="0"/>
      <c:spPr>
        <a:noFill/>
        <a:ln>
          <a:noFill/>
        </a:ln>
        <a:effectLst/>
      </c:spPr>
    </c:title>
    <c:autoTitleDeleted val="0"/>
    <c:pivotFmts>
      <c:pivotFmt>
        <c:idx val="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outerShdw blurRad="50800" dist="38100" dir="13500000" algn="br" rotWithShape="0">
            <a:schemeClr val="accent6">
              <a:lumMod val="75000"/>
              <a:alpha val="40000"/>
            </a:schemeClr>
          </a:outerShdw>
        </a:effectLst>
        <a:sp3d/>
      </c:spPr>
    </c:sideWall>
    <c:backWall>
      <c:thickness val="0"/>
      <c:spPr>
        <a:noFill/>
        <a:ln>
          <a:noFill/>
        </a:ln>
        <a:effectLst>
          <a:outerShdw blurRad="50800" dist="38100" dir="13500000" algn="br" rotWithShape="0">
            <a:schemeClr val="accent6">
              <a:lumMod val="75000"/>
              <a:alpha val="40000"/>
            </a:schemeClr>
          </a:outerShdw>
        </a:effectLst>
        <a:sp3d/>
      </c:spPr>
    </c:backWall>
    <c:plotArea>
      <c:layout/>
      <c:bar3DChart>
        <c:barDir val="col"/>
        <c:grouping val="stacked"/>
        <c:varyColors val="0"/>
        <c:ser>
          <c:idx val="0"/>
          <c:order val="0"/>
          <c:tx>
            <c:strRef>
              <c:f>'pivot table '!$E$31</c:f>
              <c:strCache>
                <c:ptCount val="1"/>
                <c:pt idx="0">
                  <c:v>Total</c:v>
                </c:pt>
              </c:strCache>
            </c:strRef>
          </c:tx>
          <c:spPr>
            <a:solidFill>
              <a:schemeClr val="accent1"/>
            </a:solidFill>
            <a:ln>
              <a:noFill/>
            </a:ln>
            <a:effectLst/>
            <a:sp3d/>
          </c:spPr>
          <c:invertIfNegative val="0"/>
          <c:cat>
            <c:strRef>
              <c:f>'pivot table '!$D$32:$D$42</c:f>
              <c:strCache>
                <c:ptCount val="10"/>
                <c:pt idx="0">
                  <c:v>Dragon Souveniers, Ltd.</c:v>
                </c:pt>
                <c:pt idx="1">
                  <c:v>Souveniers And Things Co.</c:v>
                </c:pt>
                <c:pt idx="2">
                  <c:v>The Sharp Gifts Warehouse</c:v>
                </c:pt>
                <c:pt idx="3">
                  <c:v>AV Stores, Co.</c:v>
                </c:pt>
                <c:pt idx="4">
                  <c:v>Land of Toys Inc.</c:v>
                </c:pt>
                <c:pt idx="5">
                  <c:v>Muscle Machine Inc</c:v>
                </c:pt>
                <c:pt idx="6">
                  <c:v>La Rochelle Gifts</c:v>
                </c:pt>
                <c:pt idx="7">
                  <c:v>Australian Collectors, Co.</c:v>
                </c:pt>
                <c:pt idx="8">
                  <c:v>Mini Gifts Distributors Ltd.</c:v>
                </c:pt>
                <c:pt idx="9">
                  <c:v>Euro Shopping Channel</c:v>
                </c:pt>
              </c:strCache>
            </c:strRef>
          </c:cat>
          <c:val>
            <c:numRef>
              <c:f>'pivot table '!$E$32:$E$42</c:f>
              <c:numCache>
                <c:formatCode>"₹"\ #,#00,"k"</c:formatCode>
                <c:ptCount val="10"/>
                <c:pt idx="0">
                  <c:v>131279.95000000001</c:v>
                </c:pt>
                <c:pt idx="1">
                  <c:v>133223.38000000003</c:v>
                </c:pt>
                <c:pt idx="2">
                  <c:v>136383.04000000004</c:v>
                </c:pt>
                <c:pt idx="3">
                  <c:v>136873.24999999997</c:v>
                </c:pt>
                <c:pt idx="4">
                  <c:v>138798.17000000001</c:v>
                </c:pt>
                <c:pt idx="5">
                  <c:v>151782.03999999998</c:v>
                </c:pt>
                <c:pt idx="6">
                  <c:v>153909.82000000004</c:v>
                </c:pt>
                <c:pt idx="7">
                  <c:v>164575.87000000005</c:v>
                </c:pt>
                <c:pt idx="8">
                  <c:v>530587.19000000006</c:v>
                </c:pt>
                <c:pt idx="9">
                  <c:v>766195.04999999993</c:v>
                </c:pt>
              </c:numCache>
            </c:numRef>
          </c:val>
          <c:extLst>
            <c:ext xmlns:c16="http://schemas.microsoft.com/office/drawing/2014/chart" uri="{C3380CC4-5D6E-409C-BE32-E72D297353CC}">
              <c16:uniqueId val="{00000000-5B9C-4F61-8A3F-18678F462103}"/>
            </c:ext>
          </c:extLst>
        </c:ser>
        <c:dLbls>
          <c:showLegendKey val="0"/>
          <c:showVal val="0"/>
          <c:showCatName val="0"/>
          <c:showSerName val="0"/>
          <c:showPercent val="0"/>
          <c:showBubbleSize val="0"/>
        </c:dLbls>
        <c:gapWidth val="150"/>
        <c:shape val="box"/>
        <c:axId val="1429767840"/>
        <c:axId val="1429770240"/>
        <c:axId val="0"/>
      </c:bar3DChart>
      <c:catAx>
        <c:axId val="1429767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Customer</a:t>
                </a:r>
                <a:r>
                  <a:rPr lang="en-IN" baseline="0"/>
                  <a:t> name</a:t>
                </a:r>
                <a:endParaRPr lang="en-IN"/>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770240"/>
        <c:crosses val="autoZero"/>
        <c:auto val="1"/>
        <c:lblAlgn val="ctr"/>
        <c:lblOffset val="100"/>
        <c:noMultiLvlLbl val="0"/>
      </c:catAx>
      <c:valAx>
        <c:axId val="14297702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a:t>
                </a:r>
              </a:p>
            </c:rich>
          </c:tx>
          <c:overlay val="0"/>
          <c:spPr>
            <a:noFill/>
            <a:ln>
              <a:noFill/>
            </a:ln>
            <a:effectLst/>
          </c:spPr>
        </c:title>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767840"/>
        <c:crosses val="autoZero"/>
        <c:crossBetween val="between"/>
      </c:valAx>
    </c:plotArea>
    <c:plotVisOnly val="1"/>
    <c:dispBlanksAs val="gap"/>
    <c:showDLblsOverMax val="0"/>
    <c:extLst/>
  </c:chart>
  <c:spPr>
    <a:solidFill>
      <a:schemeClr val="bg1"/>
    </a:solidFill>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table !PivotTable11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a:t>Monthlly</a:t>
            </a:r>
            <a:r>
              <a:rPr lang="en-IN" sz="2000" baseline="0"/>
              <a:t> Sales and Profit Overview</a:t>
            </a:r>
            <a:endParaRPr lang="en-IN" sz="2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innerShdw blurRad="63500" dist="50800" dir="16200000">
              <a:prstClr val="black">
                <a:alpha val="50000"/>
              </a:prstClr>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innerShdw blurRad="63500" dist="50800" dir="16200000">
              <a:prstClr val="black">
                <a:alpha val="50000"/>
              </a:prstClr>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innerShdw blurRad="63500" dist="50800" dir="16200000">
              <a:prstClr val="black">
                <a:alpha val="50000"/>
              </a:prstClr>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innerShdw blurRad="63500" dist="50800" dir="16200000">
              <a:prstClr val="black">
                <a:alpha val="50000"/>
              </a:prstClr>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innerShdw blurRad="63500" dist="50800" dir="16200000">
              <a:prstClr val="black">
                <a:alpha val="50000"/>
              </a:prstClr>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440226133999581"/>
          <c:y val="0.14644560015068231"/>
          <c:w val="0.6078500828354132"/>
          <c:h val="0.7614931816243935"/>
        </c:manualLayout>
      </c:layout>
      <c:bar3DChart>
        <c:barDir val="col"/>
        <c:grouping val="clustered"/>
        <c:varyColors val="0"/>
        <c:ser>
          <c:idx val="0"/>
          <c:order val="0"/>
          <c:tx>
            <c:strRef>
              <c:f>'pivot table '!$R$7</c:f>
              <c:strCache>
                <c:ptCount val="1"/>
                <c:pt idx="0">
                  <c:v>Sum of SALES</c:v>
                </c:pt>
              </c:strCache>
            </c:strRef>
          </c:tx>
          <c:spPr>
            <a:solidFill>
              <a:schemeClr val="accent1"/>
            </a:solidFill>
            <a:ln>
              <a:noFill/>
            </a:ln>
            <a:effectLst/>
            <a:sp3d/>
          </c:spPr>
          <c:invertIfNegative val="0"/>
          <c:cat>
            <c:strRef>
              <c:f>'pivot table '!$Q$8:$Q$20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'!$R$8:$R$20</c:f>
              <c:numCache>
                <c:formatCode>"₹"\ #,#00,"k"</c:formatCode>
                <c:ptCount val="12"/>
                <c:pt idx="0">
                  <c:v>800719.31000000017</c:v>
                </c:pt>
                <c:pt idx="1">
                  <c:v>848407.2899999998</c:v>
                </c:pt>
                <c:pt idx="2">
                  <c:v>653863.24</c:v>
                </c:pt>
                <c:pt idx="3">
                  <c:v>606758.54</c:v>
                </c:pt>
                <c:pt idx="4">
                  <c:v>682352.24999999977</c:v>
                </c:pt>
                <c:pt idx="5">
                  <c:v>578892.74999999988</c:v>
                </c:pt>
                <c:pt idx="6">
                  <c:v>418143.91999999987</c:v>
                </c:pt>
                <c:pt idx="7">
                  <c:v>601689.52000000025</c:v>
                </c:pt>
                <c:pt idx="8">
                  <c:v>453614.22999999992</c:v>
                </c:pt>
                <c:pt idx="9">
                  <c:v>1050098.2</c:v>
                </c:pt>
                <c:pt idx="10">
                  <c:v>1231011.73</c:v>
                </c:pt>
                <c:pt idx="11">
                  <c:v>366155.80999999994</c:v>
                </c:pt>
              </c:numCache>
            </c:numRef>
          </c:val>
          <c:extLst>
            <c:ext xmlns:c16="http://schemas.microsoft.com/office/drawing/2014/chart" uri="{C3380CC4-5D6E-409C-BE32-E72D297353CC}">
              <c16:uniqueId val="{00000000-6D2C-46FB-BCB1-7E8038A88D75}"/>
            </c:ext>
          </c:extLst>
        </c:ser>
        <c:ser>
          <c:idx val="1"/>
          <c:order val="1"/>
          <c:tx>
            <c:strRef>
              <c:f>'pivot table '!$S$7</c:f>
              <c:strCache>
                <c:ptCount val="1"/>
                <c:pt idx="0">
                  <c:v>sum of net profit</c:v>
                </c:pt>
              </c:strCache>
            </c:strRef>
          </c:tx>
          <c:spPr>
            <a:solidFill>
              <a:schemeClr val="accent2"/>
            </a:solidFill>
            <a:ln>
              <a:noFill/>
            </a:ln>
            <a:effectLst>
              <a:innerShdw blurRad="63500" dist="50800" dir="16200000">
                <a:prstClr val="black">
                  <a:alpha val="50000"/>
                </a:prstClr>
              </a:innerShdw>
            </a:effectLst>
            <a:sp3d/>
          </c:spPr>
          <c:invertIfNegative val="0"/>
          <c:cat>
            <c:strRef>
              <c:f>'pivot table '!$Q$8:$Q$20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'!$S$8:$S$20</c:f>
              <c:numCache>
                <c:formatCode>"₹"\ #,#00,"k"</c:formatCode>
                <c:ptCount val="12"/>
                <c:pt idx="0">
                  <c:v>314037.31</c:v>
                </c:pt>
                <c:pt idx="1">
                  <c:v>349857.29000000004</c:v>
                </c:pt>
                <c:pt idx="2">
                  <c:v>266179.73999999993</c:v>
                </c:pt>
                <c:pt idx="3">
                  <c:v>231527.0400000001</c:v>
                </c:pt>
                <c:pt idx="4">
                  <c:v>250523.75000000003</c:v>
                </c:pt>
                <c:pt idx="5">
                  <c:v>235062.24999999997</c:v>
                </c:pt>
                <c:pt idx="6">
                  <c:v>177782.41999999998</c:v>
                </c:pt>
                <c:pt idx="7">
                  <c:v>238123.01999999996</c:v>
                </c:pt>
                <c:pt idx="8">
                  <c:v>178798.72999999998</c:v>
                </c:pt>
                <c:pt idx="9">
                  <c:v>419921.20000000013</c:v>
                </c:pt>
                <c:pt idx="10">
                  <c:v>484629.23</c:v>
                </c:pt>
                <c:pt idx="11">
                  <c:v>146593.81</c:v>
                </c:pt>
              </c:numCache>
            </c:numRef>
          </c:val>
          <c:extLst>
            <c:ext xmlns:c16="http://schemas.microsoft.com/office/drawing/2014/chart" uri="{C3380CC4-5D6E-409C-BE32-E72D297353CC}">
              <c16:uniqueId val="{00000001-6D2C-46FB-BCB1-7E8038A88D75}"/>
            </c:ext>
          </c:extLst>
        </c:ser>
        <c:dLbls>
          <c:showLegendKey val="0"/>
          <c:showVal val="0"/>
          <c:showCatName val="0"/>
          <c:showSerName val="0"/>
          <c:showPercent val="0"/>
          <c:showBubbleSize val="0"/>
        </c:dLbls>
        <c:gapWidth val="150"/>
        <c:shape val="box"/>
        <c:axId val="1800717856"/>
        <c:axId val="1800725056"/>
        <c:axId val="0"/>
      </c:bar3DChart>
      <c:catAx>
        <c:axId val="18007178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725056"/>
        <c:crosses val="autoZero"/>
        <c:auto val="1"/>
        <c:lblAlgn val="ctr"/>
        <c:lblOffset val="100"/>
        <c:noMultiLvlLbl val="0"/>
      </c:catAx>
      <c:valAx>
        <c:axId val="1800725056"/>
        <c:scaling>
          <c:orientation val="minMax"/>
        </c:scaling>
        <c:delete val="0"/>
        <c:axPos val="l"/>
        <c:majorGridlines>
          <c:spPr>
            <a:ln w="9525" cap="flat" cmpd="sng" algn="ctr">
              <a:noFill/>
              <a:round/>
            </a:ln>
            <a:effectLst>
              <a:innerShdw blurRad="63500" dist="50800" dir="18900000">
                <a:prstClr val="black">
                  <a:alpha val="13000"/>
                </a:prstClr>
              </a:innerShdw>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717856"/>
        <c:crosses val="autoZero"/>
        <c:crossBetween val="between"/>
      </c:valAx>
      <c:spPr>
        <a:noFill/>
        <a:ln>
          <a:noFill/>
        </a:ln>
        <a:effectLst/>
      </c:spPr>
    </c:plotArea>
    <c:legend>
      <c:legendPos val="r"/>
      <c:layout>
        <c:manualLayout>
          <c:xMode val="edge"/>
          <c:yMode val="edge"/>
          <c:x val="0.74414224441886367"/>
          <c:y val="0.36385326688547409"/>
          <c:w val="0.22107128002780654"/>
          <c:h val="0.213240348222874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[Sales_dataset.xlsx]pivot table !PivotTable8</c:name>
    <c:fmtId val="3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Sales</a:t>
            </a:r>
            <a:r>
              <a:rPr lang="en-IN" baseline="0"/>
              <a:t> by year </a:t>
            </a:r>
            <a:endParaRPr lang="en-IN"/>
          </a:p>
        </c:rich>
      </c:tx>
      <c:layout>
        <c:manualLayout>
          <c:xMode val="edge"/>
          <c:yMode val="edge"/>
          <c:x val="0.34652498157823441"/>
          <c:y val="1.112095748816975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IN"/>
        </a:p>
      </c:txPr>
    </c:title>
    <c:autoTitleDeleted val="0"/>
    <c:pivotFmts>
      <c:pivotFmt>
        <c:idx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3">
              <a:shade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
        <c:spPr>
          <a:solidFill>
            <a:schemeClr val="accent3"/>
          </a:solidFill>
          <a:ln>
            <a:solidFill>
              <a:schemeClr val="bg1"/>
            </a:solidFill>
          </a:ln>
          <a:effectLst>
            <a:outerShdw blurRad="88900" sx="102000" sy="102000" algn="ctr" rotWithShape="0">
              <a:prstClr val="black">
                <a:alpha val="20000"/>
              </a:prstClr>
            </a:outerShdw>
          </a:effectLst>
          <a:scene3d>
            <a:camera prst="orthographicFront"/>
            <a:lightRig rig="threePt" dir="t"/>
          </a:scene3d>
          <a:sp3d prstMaterial="matte">
            <a:contourClr>
              <a:schemeClr val="bg1"/>
            </a:contourClr>
          </a:sp3d>
        </c:spPr>
      </c:pivotFmt>
      <c:pivotFmt>
        <c:idx val="3"/>
        <c:spPr>
          <a:solidFill>
            <a:schemeClr val="accent3">
              <a:tint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3">
              <a:shade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3"/>
          </a:solidFill>
          <a:ln>
            <a:solidFill>
              <a:schemeClr val="bg1"/>
            </a:solidFill>
          </a:ln>
          <a:effectLst>
            <a:outerShdw blurRad="88900" sx="102000" sy="102000" algn="ctr" rotWithShape="0">
              <a:prstClr val="black">
                <a:alpha val="20000"/>
              </a:prstClr>
            </a:outerShdw>
          </a:effectLst>
          <a:scene3d>
            <a:camera prst="orthographicFront"/>
            <a:lightRig rig="threePt" dir="t"/>
          </a:scene3d>
          <a:sp3d prstMaterial="matte">
            <a:contourClr>
              <a:schemeClr val="bg1"/>
            </a:contourClr>
          </a:sp3d>
        </c:spPr>
      </c:pivotFmt>
      <c:pivotFmt>
        <c:idx val="7"/>
        <c:spPr>
          <a:solidFill>
            <a:schemeClr val="accent3">
              <a:tint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8"/>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3">
              <a:shade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3"/>
          </a:solidFill>
          <a:ln>
            <a:solidFill>
              <a:schemeClr val="bg1"/>
            </a:solidFill>
          </a:ln>
          <a:effectLst>
            <a:outerShdw blurRad="88900" sx="102000" sy="102000" algn="ctr" rotWithShape="0">
              <a:prstClr val="black">
                <a:alpha val="20000"/>
              </a:prstClr>
            </a:outerShdw>
          </a:effectLst>
          <a:scene3d>
            <a:camera prst="orthographicFront"/>
            <a:lightRig rig="threePt" dir="t"/>
          </a:scene3d>
          <a:sp3d prstMaterial="matte">
            <a:contourClr>
              <a:schemeClr val="bg1"/>
            </a:contourClr>
          </a:sp3d>
        </c:spPr>
      </c:pivotFmt>
      <c:pivotFmt>
        <c:idx val="11"/>
        <c:spPr>
          <a:solidFill>
            <a:schemeClr val="accent3">
              <a:tint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2"/>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3">
              <a:shade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4"/>
        <c:spPr>
          <a:solidFill>
            <a:schemeClr val="accent3"/>
          </a:solidFill>
          <a:ln>
            <a:solidFill>
              <a:schemeClr val="bg1"/>
            </a:solidFill>
          </a:ln>
          <a:effectLst>
            <a:outerShdw blurRad="88900" sx="102000" sy="102000" algn="ctr" rotWithShape="0">
              <a:prstClr val="black">
                <a:alpha val="20000"/>
              </a:prstClr>
            </a:outerShdw>
          </a:effectLst>
          <a:scene3d>
            <a:camera prst="orthographicFront"/>
            <a:lightRig rig="threePt" dir="t"/>
          </a:scene3d>
          <a:sp3d prstMaterial="matte">
            <a:contourClr>
              <a:schemeClr val="bg1"/>
            </a:contourClr>
          </a:sp3d>
        </c:spPr>
      </c:pivotFmt>
      <c:pivotFmt>
        <c:idx val="15"/>
        <c:spPr>
          <a:solidFill>
            <a:schemeClr val="accent3">
              <a:tint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6"/>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3">
              <a:shade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8"/>
        <c:spPr>
          <a:solidFill>
            <a:schemeClr val="accent3"/>
          </a:solidFill>
          <a:ln>
            <a:solidFill>
              <a:schemeClr val="bg1"/>
            </a:solidFill>
          </a:ln>
          <a:effectLst>
            <a:outerShdw blurRad="88900" sx="102000" sy="102000" algn="ctr" rotWithShape="0">
              <a:prstClr val="black">
                <a:alpha val="20000"/>
              </a:prstClr>
            </a:outerShdw>
          </a:effectLst>
          <a:scene3d>
            <a:camera prst="orthographicFront"/>
            <a:lightRig rig="threePt" dir="t"/>
          </a:scene3d>
          <a:sp3d prstMaterial="matte">
            <a:contourClr>
              <a:schemeClr val="bg1"/>
            </a:contourClr>
          </a:sp3d>
        </c:spPr>
      </c:pivotFmt>
      <c:pivotFmt>
        <c:idx val="19"/>
        <c:spPr>
          <a:solidFill>
            <a:schemeClr val="accent3">
              <a:tint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7840831926157836E-2"/>
          <c:y val="0.25567201894128322"/>
          <c:w val="0.78867144388942645"/>
          <c:h val="0.64485331480181762"/>
        </c:manualLayout>
      </c:layout>
      <c:pie3DChart>
        <c:varyColors val="1"/>
        <c:ser>
          <c:idx val="0"/>
          <c:order val="0"/>
          <c:tx>
            <c:strRef>
              <c:f>'pivot table '!$E$14</c:f>
              <c:strCache>
                <c:ptCount val="1"/>
                <c:pt idx="0">
                  <c:v>Total</c:v>
                </c:pt>
              </c:strCache>
            </c:strRef>
          </c:tx>
          <c:dPt>
            <c:idx val="0"/>
            <c:bubble3D val="0"/>
            <c:spPr>
              <a:solidFill>
                <a:schemeClr val="accent3">
                  <a:shade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D72A-416A-B923-F1698E356A25}"/>
              </c:ext>
            </c:extLst>
          </c:dPt>
          <c:dPt>
            <c:idx val="1"/>
            <c:bubble3D val="0"/>
            <c:spPr>
              <a:solidFill>
                <a:schemeClr val="accent3"/>
              </a:solidFill>
              <a:ln>
                <a:solidFill>
                  <a:schemeClr val="bg1"/>
                </a:solidFill>
              </a:ln>
              <a:effectLst>
                <a:outerShdw blurRad="88900" sx="102000" sy="102000" algn="ctr" rotWithShape="0">
                  <a:prstClr val="black">
                    <a:alpha val="20000"/>
                  </a:prstClr>
                </a:outerShdw>
              </a:effectLst>
              <a:scene3d>
                <a:camera prst="orthographicFront"/>
                <a:lightRig rig="threePt" dir="t"/>
              </a:scene3d>
              <a:sp3d prstMaterial="matte">
                <a:contourClr>
                  <a:schemeClr val="bg1"/>
                </a:contourClr>
              </a:sp3d>
            </c:spPr>
            <c:extLst>
              <c:ext xmlns:c16="http://schemas.microsoft.com/office/drawing/2014/chart" uri="{C3380CC4-5D6E-409C-BE32-E72D297353CC}">
                <c16:uniqueId val="{00000003-D72A-416A-B923-F1698E356A25}"/>
              </c:ext>
            </c:extLst>
          </c:dPt>
          <c:dPt>
            <c:idx val="2"/>
            <c:bubble3D val="0"/>
            <c:spPr>
              <a:solidFill>
                <a:schemeClr val="accent3">
                  <a:tint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D72A-416A-B923-F1698E356A25}"/>
              </c:ext>
            </c:extLst>
          </c:dPt>
          <c:dLbls>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'!$D$15:$D$18</c:f>
              <c:strCache>
                <c:ptCount val="3"/>
                <c:pt idx="0">
                  <c:v>2003</c:v>
                </c:pt>
                <c:pt idx="1">
                  <c:v>2004</c:v>
                </c:pt>
                <c:pt idx="2">
                  <c:v>2005</c:v>
                </c:pt>
              </c:strCache>
            </c:strRef>
          </c:cat>
          <c:val>
            <c:numRef>
              <c:f>'pivot table '!$E$15:$E$18</c:f>
              <c:numCache>
                <c:formatCode>"₹"\ #,##0.00</c:formatCode>
                <c:ptCount val="3"/>
                <c:pt idx="0">
                  <c:v>2898969.9399999985</c:v>
                </c:pt>
                <c:pt idx="1">
                  <c:v>3913700.8699999987</c:v>
                </c:pt>
                <c:pt idx="2">
                  <c:v>1479035.9800000011</c:v>
                </c:pt>
              </c:numCache>
            </c:numRef>
          </c:val>
          <c:extLst>
            <c:ext xmlns:c16="http://schemas.microsoft.com/office/drawing/2014/chart" uri="{C3380CC4-5D6E-409C-BE32-E72D297353CC}">
              <c16:uniqueId val="{00000006-D72A-416A-B923-F1698E356A25}"/>
            </c:ext>
          </c:extLst>
        </c:ser>
        <c:dLbls>
          <c:showLegendKey val="0"/>
          <c:showVal val="0"/>
          <c:showCatName val="0"/>
          <c:showSerName val="0"/>
          <c:showPercent val="0"/>
          <c:showBubbleSize val="0"/>
          <c:showLeaderLines val="0"/>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table !PivotTable12</c:name>
    <c:fmtId val="1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sales by product</a:t>
            </a:r>
          </a:p>
        </c:rich>
      </c:tx>
      <c:overlay val="0"/>
      <c:spPr>
        <a:noFill/>
        <a:ln>
          <a:noFill/>
        </a:ln>
        <a:effectLst/>
      </c:spPr>
    </c:title>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delete val="1"/>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delete val="1"/>
          <c:extLst>
            <c:ext xmlns:c15="http://schemas.microsoft.com/office/drawing/2012/chart" uri="{CE6537A1-D6FC-4f65-9D91-7224C49458BB}"/>
          </c:extLst>
        </c:dLbl>
      </c:pivotFmt>
      <c:pivotFmt>
        <c:idx val="2"/>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delete val="1"/>
          <c:extLst>
            <c:ext xmlns:c15="http://schemas.microsoft.com/office/drawing/2012/chart" uri="{CE6537A1-D6FC-4f65-9D91-7224C49458BB}"/>
          </c:extLst>
        </c:dLbl>
      </c:pivotFmt>
      <c:pivotFmt>
        <c:idx val="3"/>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delete val="1"/>
          <c:extLst>
            <c:ext xmlns:c15="http://schemas.microsoft.com/office/drawing/2012/chart" uri="{CE6537A1-D6FC-4f65-9D91-7224C49458BB}"/>
          </c:extLst>
        </c:dLbl>
      </c:pivotFmt>
      <c:pivotFmt>
        <c:idx val="4"/>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delete val="1"/>
          <c:extLst>
            <c:ext xmlns:c15="http://schemas.microsoft.com/office/drawing/2012/chart" uri="{CE6537A1-D6FC-4f65-9D91-7224C49458BB}"/>
          </c:extLst>
        </c:dLbl>
      </c:pivotFmt>
      <c:pivotFmt>
        <c:idx val="5"/>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19050" cap="flat" cmpd="sng" algn="ctr">
          <a:solidFill>
            <a:schemeClr val="tx1">
              <a:lumMod val="25000"/>
              <a:lumOff val="75000"/>
            </a:schemeClr>
          </a:solidFill>
          <a:round/>
        </a:ln>
        <a:effectLst/>
        <a:sp3d contourW="19050">
          <a:contourClr>
            <a:schemeClr val="tx1">
              <a:lumMod val="25000"/>
              <a:lumOff val="75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0484357091967909"/>
          <c:y val="0.19254226763616977"/>
          <c:w val="0.75193661769505071"/>
          <c:h val="0.66354951495937287"/>
        </c:manualLayout>
      </c:layout>
      <c:bar3DChart>
        <c:barDir val="bar"/>
        <c:grouping val="stacked"/>
        <c:varyColors val="0"/>
        <c:ser>
          <c:idx val="0"/>
          <c:order val="0"/>
          <c:tx>
            <c:strRef>
              <c:f>'pivot table '!$R$29</c:f>
              <c:strCache>
                <c:ptCount val="1"/>
                <c:pt idx="0">
                  <c:v>Total</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 '!$Q$30:$Q$37</c:f>
              <c:strCache>
                <c:ptCount val="7"/>
                <c:pt idx="0">
                  <c:v>Classic Cars</c:v>
                </c:pt>
                <c:pt idx="1">
                  <c:v>Motorcycles</c:v>
                </c:pt>
                <c:pt idx="2">
                  <c:v>Planes</c:v>
                </c:pt>
                <c:pt idx="3">
                  <c:v>Ships</c:v>
                </c:pt>
                <c:pt idx="4">
                  <c:v>Trains</c:v>
                </c:pt>
                <c:pt idx="5">
                  <c:v>Trucks and Buses</c:v>
                </c:pt>
                <c:pt idx="6">
                  <c:v>Vintage Cars</c:v>
                </c:pt>
              </c:strCache>
            </c:strRef>
          </c:cat>
          <c:val>
            <c:numRef>
              <c:f>'pivot table '!$R$30:$R$37</c:f>
              <c:numCache>
                <c:formatCode>"₹"\ #,#00,"k"</c:formatCode>
                <c:ptCount val="7"/>
                <c:pt idx="0">
                  <c:v>2969366.3999999994</c:v>
                </c:pt>
                <c:pt idx="1">
                  <c:v>971086.29</c:v>
                </c:pt>
                <c:pt idx="2">
                  <c:v>877942.20999999985</c:v>
                </c:pt>
                <c:pt idx="3">
                  <c:v>677940.39999999991</c:v>
                </c:pt>
                <c:pt idx="4">
                  <c:v>203804.26</c:v>
                </c:pt>
                <c:pt idx="5">
                  <c:v>947355.18000000028</c:v>
                </c:pt>
                <c:pt idx="6">
                  <c:v>1644212.0500000003</c:v>
                </c:pt>
              </c:numCache>
            </c:numRef>
          </c:val>
          <c:extLst>
            <c:ext xmlns:c16="http://schemas.microsoft.com/office/drawing/2014/chart" uri="{C3380CC4-5D6E-409C-BE32-E72D297353CC}">
              <c16:uniqueId val="{00000000-D3C3-4D16-8CC0-2CE7FF48D3E5}"/>
            </c:ext>
          </c:extLst>
        </c:ser>
        <c:dLbls>
          <c:showLegendKey val="0"/>
          <c:showVal val="1"/>
          <c:showCatName val="0"/>
          <c:showSerName val="0"/>
          <c:showPercent val="0"/>
          <c:showBubbleSize val="0"/>
        </c:dLbls>
        <c:gapWidth val="150"/>
        <c:shape val="box"/>
        <c:axId val="1585973600"/>
        <c:axId val="1585976000"/>
        <c:axId val="0"/>
      </c:bar3DChart>
      <c:catAx>
        <c:axId val="158597360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Products</a:t>
                </a:r>
              </a:p>
            </c:rich>
          </c:tx>
          <c:overlay val="0"/>
          <c:spPr>
            <a:noFill/>
            <a:ln>
              <a:noFill/>
            </a:ln>
            <a:effectLst/>
          </c:sp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976000"/>
        <c:crosses val="autoZero"/>
        <c:auto val="1"/>
        <c:lblAlgn val="ctr"/>
        <c:lblOffset val="100"/>
        <c:noMultiLvlLbl val="0"/>
      </c:catAx>
      <c:valAx>
        <c:axId val="1585976000"/>
        <c:scaling>
          <c:orientation val="minMax"/>
        </c:scaling>
        <c:delete val="0"/>
        <c:axPos val="b"/>
        <c:majorGridlines>
          <c:spPr>
            <a:ln>
              <a:noFill/>
            </a:ln>
            <a:effectLst/>
          </c:spPr>
        </c:majorGridlines>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Sales</a:t>
                </a:r>
              </a:p>
            </c:rich>
          </c:tx>
          <c:overlay val="0"/>
          <c:spPr>
            <a:noFill/>
            <a:ln>
              <a:noFill/>
            </a:ln>
            <a:effectLst/>
          </c:spPr>
        </c:title>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973600"/>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table !PivotTable10</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mn-lt"/>
              </a:rPr>
              <a:t>PROFIT</a:t>
            </a:r>
            <a:r>
              <a:rPr lang="en-US" sz="2400" baseline="0">
                <a:latin typeface="+mn-lt"/>
              </a:rPr>
              <a:t> BY CUSTOMER</a:t>
            </a:r>
            <a:endParaRPr lang="en-US" sz="2400">
              <a:latin typeface="+mn-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088685185990068"/>
          <c:y val="0.15481084326504693"/>
          <c:w val="0.79988558259002096"/>
          <c:h val="0.49397766736862098"/>
        </c:manualLayout>
      </c:layout>
      <c:bar3DChart>
        <c:barDir val="col"/>
        <c:grouping val="stacked"/>
        <c:varyColors val="0"/>
        <c:ser>
          <c:idx val="0"/>
          <c:order val="0"/>
          <c:tx>
            <c:strRef>
              <c:f>'pivot table '!$E$47</c:f>
              <c:strCache>
                <c:ptCount val="1"/>
                <c:pt idx="0">
                  <c:v>Total</c:v>
                </c:pt>
              </c:strCache>
            </c:strRef>
          </c:tx>
          <c:spPr>
            <a:solidFill>
              <a:schemeClr val="accent1"/>
            </a:solidFill>
            <a:ln>
              <a:noFill/>
            </a:ln>
            <a:effectLst/>
            <a:sp3d/>
          </c:spPr>
          <c:invertIfNegative val="0"/>
          <c:cat>
            <c:strRef>
              <c:f>'pivot table '!$D$48:$D$58</c:f>
              <c:strCache>
                <c:ptCount val="10"/>
                <c:pt idx="0">
                  <c:v>AV Stores, Co.</c:v>
                </c:pt>
                <c:pt idx="1">
                  <c:v>Muscle Machine Inc</c:v>
                </c:pt>
                <c:pt idx="2">
                  <c:v>Land of Toys Inc.</c:v>
                </c:pt>
                <c:pt idx="3">
                  <c:v>The Sharp Gifts Warehouse</c:v>
                </c:pt>
                <c:pt idx="4">
                  <c:v>Rovelli Gifts</c:v>
                </c:pt>
                <c:pt idx="5">
                  <c:v>Souveniers And Things Co.</c:v>
                </c:pt>
                <c:pt idx="6">
                  <c:v>Australian Collectors, Co.</c:v>
                </c:pt>
                <c:pt idx="7">
                  <c:v>La Rochelle Gifts</c:v>
                </c:pt>
                <c:pt idx="8">
                  <c:v>Mini Gifts Distributors Ltd.</c:v>
                </c:pt>
                <c:pt idx="9">
                  <c:v>Euro Shopping Channel</c:v>
                </c:pt>
              </c:strCache>
            </c:strRef>
          </c:cat>
          <c:val>
            <c:numRef>
              <c:f>'pivot table '!$E$48:$E$58</c:f>
              <c:numCache>
                <c:formatCode>"₹"\ #,#00,"k"</c:formatCode>
                <c:ptCount val="10"/>
                <c:pt idx="0">
                  <c:v>55411.250000000007</c:v>
                </c:pt>
                <c:pt idx="1">
                  <c:v>55591.040000000001</c:v>
                </c:pt>
                <c:pt idx="2">
                  <c:v>56961.17</c:v>
                </c:pt>
                <c:pt idx="3">
                  <c:v>57033.04</c:v>
                </c:pt>
                <c:pt idx="4">
                  <c:v>58003.140000000014</c:v>
                </c:pt>
                <c:pt idx="5">
                  <c:v>58904.37999999999</c:v>
                </c:pt>
                <c:pt idx="6">
                  <c:v>64804.369999999988</c:v>
                </c:pt>
                <c:pt idx="7">
                  <c:v>65556.820000000007</c:v>
                </c:pt>
                <c:pt idx="8">
                  <c:v>204735.68999999997</c:v>
                </c:pt>
                <c:pt idx="9">
                  <c:v>311957.55000000005</c:v>
                </c:pt>
              </c:numCache>
            </c:numRef>
          </c:val>
          <c:extLst>
            <c:ext xmlns:c16="http://schemas.microsoft.com/office/drawing/2014/chart" uri="{C3380CC4-5D6E-409C-BE32-E72D297353CC}">
              <c16:uniqueId val="{00000000-776C-4943-85A8-8BD259B52850}"/>
            </c:ext>
          </c:extLst>
        </c:ser>
        <c:dLbls>
          <c:showLegendKey val="0"/>
          <c:showVal val="0"/>
          <c:showCatName val="0"/>
          <c:showSerName val="0"/>
          <c:showPercent val="0"/>
          <c:showBubbleSize val="0"/>
        </c:dLbls>
        <c:gapWidth val="150"/>
        <c:shape val="box"/>
        <c:axId val="1429767840"/>
        <c:axId val="1429770240"/>
        <c:axId val="0"/>
      </c:bar3DChart>
      <c:catAx>
        <c:axId val="1429767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Customer</a:t>
                </a:r>
                <a:r>
                  <a:rPr lang="en-IN" baseline="0"/>
                  <a:t> name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770240"/>
        <c:crosses val="autoZero"/>
        <c:auto val="1"/>
        <c:lblAlgn val="ctr"/>
        <c:lblOffset val="100"/>
        <c:noMultiLvlLbl val="0"/>
      </c:catAx>
      <c:valAx>
        <c:axId val="14297702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7678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table !PivotTable13</c:name>
    <c:fmtId val="2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PROFIT BY PRODUCT</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19050" cap="flat" cmpd="sng" algn="ctr">
          <a:solidFill>
            <a:schemeClr val="tx1">
              <a:lumMod val="25000"/>
              <a:lumOff val="75000"/>
            </a:schemeClr>
          </a:solidFill>
          <a:round/>
        </a:ln>
        <a:effectLst/>
        <a:sp3d contourW="19050">
          <a:contourClr>
            <a:schemeClr val="tx1">
              <a:lumMod val="25000"/>
              <a:lumOff val="75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549172053619381"/>
          <c:y val="8.9452556193734725E-2"/>
          <c:w val="0.69987772220465727"/>
          <c:h val="0.81409092245203585"/>
        </c:manualLayout>
      </c:layout>
      <c:bar3DChart>
        <c:barDir val="bar"/>
        <c:grouping val="clustered"/>
        <c:varyColors val="0"/>
        <c:ser>
          <c:idx val="0"/>
          <c:order val="0"/>
          <c:tx>
            <c:strRef>
              <c:f>'pivot table '!$T$47</c:f>
              <c:strCache>
                <c:ptCount val="1"/>
                <c:pt idx="0">
                  <c:v>Total</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'!$S$48:$S$55</c:f>
              <c:strCache>
                <c:ptCount val="7"/>
                <c:pt idx="0">
                  <c:v>Classic Cars</c:v>
                </c:pt>
                <c:pt idx="1">
                  <c:v>Motorcycles</c:v>
                </c:pt>
                <c:pt idx="2">
                  <c:v>Planes</c:v>
                </c:pt>
                <c:pt idx="3">
                  <c:v>Ships</c:v>
                </c:pt>
                <c:pt idx="4">
                  <c:v>Trains</c:v>
                </c:pt>
                <c:pt idx="5">
                  <c:v>Trucks and Buses</c:v>
                </c:pt>
                <c:pt idx="6">
                  <c:v>Vintage Cars</c:v>
                </c:pt>
              </c:strCache>
            </c:strRef>
          </c:cat>
          <c:val>
            <c:numRef>
              <c:f>'pivot table '!$T$48:$T$55</c:f>
              <c:numCache>
                <c:formatCode>"₹"\ #,#00,"k"</c:formatCode>
                <c:ptCount val="7"/>
                <c:pt idx="0">
                  <c:v>927257.90000000084</c:v>
                </c:pt>
                <c:pt idx="1">
                  <c:v>401502.2900000001</c:v>
                </c:pt>
                <c:pt idx="2">
                  <c:v>401904.71</c:v>
                </c:pt>
                <c:pt idx="3">
                  <c:v>328288.40000000002</c:v>
                </c:pt>
                <c:pt idx="4">
                  <c:v>105282.26</c:v>
                </c:pt>
                <c:pt idx="5">
                  <c:v>392161.18000000017</c:v>
                </c:pt>
                <c:pt idx="6">
                  <c:v>736639.04999999993</c:v>
                </c:pt>
              </c:numCache>
            </c:numRef>
          </c:val>
          <c:extLst>
            <c:ext xmlns:c16="http://schemas.microsoft.com/office/drawing/2014/chart" uri="{C3380CC4-5D6E-409C-BE32-E72D297353CC}">
              <c16:uniqueId val="{00000000-8EE7-414D-B1D9-47F71CA34BDF}"/>
            </c:ext>
          </c:extLst>
        </c:ser>
        <c:dLbls>
          <c:showLegendKey val="0"/>
          <c:showVal val="1"/>
          <c:showCatName val="0"/>
          <c:showSerName val="0"/>
          <c:showPercent val="0"/>
          <c:showBubbleSize val="0"/>
        </c:dLbls>
        <c:gapWidth val="150"/>
        <c:shape val="box"/>
        <c:axId val="1585973600"/>
        <c:axId val="1585976000"/>
        <c:axId val="0"/>
      </c:bar3DChart>
      <c:catAx>
        <c:axId val="158597360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Products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976000"/>
        <c:crosses val="autoZero"/>
        <c:auto val="1"/>
        <c:lblAlgn val="ctr"/>
        <c:lblOffset val="100"/>
        <c:noMultiLvlLbl val="0"/>
      </c:catAx>
      <c:valAx>
        <c:axId val="158597600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Profit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9736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table !PivotTable1</c:name>
    <c:fmtId val="2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Profit</a:t>
            </a:r>
            <a:r>
              <a:rPr lang="en-US" baseline="0"/>
              <a:t> vs loss</a:t>
            </a:r>
            <a:endParaRPr lang="en-US"/>
          </a:p>
        </c:rich>
      </c:tx>
      <c:layout>
        <c:manualLayout>
          <c:xMode val="edge"/>
          <c:yMode val="edge"/>
          <c:x val="0.3141803225487475"/>
          <c:y val="2.220678044698227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tx2">
              <a:lumMod val="60000"/>
              <a:lumOff val="40000"/>
            </a:schemeClr>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tx2">
              <a:lumMod val="60000"/>
              <a:lumOff val="40000"/>
            </a:schemeClr>
          </a:solidFill>
          <a:ln>
            <a:noFill/>
          </a:ln>
          <a:effectLst/>
          <a:sp3d/>
        </c:spPr>
      </c:pivotFmt>
      <c:pivotFmt>
        <c:idx val="5"/>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pivotFmt>
      <c:pivotFmt>
        <c:idx val="6"/>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tx2">
              <a:lumMod val="60000"/>
              <a:lumOff val="40000"/>
            </a:schemeClr>
          </a:solidFill>
          <a:ln>
            <a:noFill/>
          </a:ln>
          <a:effectLst/>
          <a:sp3d/>
        </c:spPr>
      </c:pivotFmt>
      <c:pivotFmt>
        <c:idx val="8"/>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pivotFmt>
      <c:pivotFmt>
        <c:idx val="9"/>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tx2">
              <a:lumMod val="60000"/>
              <a:lumOff val="40000"/>
            </a:schemeClr>
          </a:solidFill>
          <a:ln>
            <a:noFill/>
          </a:ln>
          <a:effectLst/>
          <a:sp3d/>
        </c:spPr>
      </c:pivotFmt>
      <c:pivotFmt>
        <c:idx val="11"/>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pivotFmt>
      <c:pivotFmt>
        <c:idx val="12"/>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tx2">
              <a:lumMod val="60000"/>
              <a:lumOff val="40000"/>
            </a:schemeClr>
          </a:solidFill>
          <a:ln>
            <a:noFill/>
          </a:ln>
          <a:effectLst/>
          <a:sp3d/>
        </c:spPr>
      </c:pivotFmt>
      <c:pivotFmt>
        <c:idx val="14"/>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2182121352477999E-2"/>
          <c:y val="0.26946286066412017"/>
          <c:w val="0.87742405939652535"/>
          <c:h val="0.72762628243327443"/>
        </c:manualLayout>
      </c:layout>
      <c:pie3DChart>
        <c:varyColors val="1"/>
        <c:ser>
          <c:idx val="0"/>
          <c:order val="0"/>
          <c:tx>
            <c:strRef>
              <c:f>'pivot table '!$AE$36</c:f>
              <c:strCache>
                <c:ptCount val="1"/>
                <c:pt idx="0">
                  <c:v>Total</c:v>
                </c:pt>
              </c:strCache>
            </c:strRef>
          </c:tx>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c:spPr>
          <c:dPt>
            <c:idx val="0"/>
            <c:bubble3D val="0"/>
            <c:spPr>
              <a:solidFill>
                <a:schemeClr val="tx2">
                  <a:lumMod val="60000"/>
                  <a:lumOff val="40000"/>
                </a:schemeClr>
              </a:solidFill>
              <a:ln>
                <a:noFill/>
              </a:ln>
              <a:effectLst/>
              <a:sp3d/>
            </c:spPr>
            <c:extLst>
              <c:ext xmlns:c16="http://schemas.microsoft.com/office/drawing/2014/chart" uri="{C3380CC4-5D6E-409C-BE32-E72D297353CC}">
                <c16:uniqueId val="{00000001-BDDD-441F-ACC5-154BDA792D17}"/>
              </c:ext>
            </c:extLst>
          </c:dPt>
          <c:dPt>
            <c:idx val="1"/>
            <c:bubble3D val="0"/>
            <c:spPr>
              <a:gradFill flip="none" rotWithShape="1">
                <a:gsLst>
                  <a:gs pos="0">
                    <a:schemeClr val="tx2">
                      <a:lumMod val="75000"/>
                      <a:shade val="30000"/>
                      <a:satMod val="115000"/>
                    </a:schemeClr>
                  </a:gs>
                  <a:gs pos="50000">
                    <a:schemeClr val="tx2">
                      <a:lumMod val="75000"/>
                      <a:shade val="67500"/>
                      <a:satMod val="115000"/>
                    </a:schemeClr>
                  </a:gs>
                  <a:gs pos="100000">
                    <a:schemeClr val="tx2">
                      <a:lumMod val="75000"/>
                      <a:shade val="100000"/>
                      <a:satMod val="115000"/>
                    </a:schemeClr>
                  </a:gs>
                </a:gsLst>
                <a:lin ang="8100000" scaled="1"/>
                <a:tileRect/>
              </a:gradFill>
              <a:ln>
                <a:noFill/>
              </a:ln>
              <a:effectLst/>
              <a:sp3d/>
            </c:spPr>
            <c:extLst>
              <c:ext xmlns:c16="http://schemas.microsoft.com/office/drawing/2014/chart" uri="{C3380CC4-5D6E-409C-BE32-E72D297353CC}">
                <c16:uniqueId val="{00000003-BDDD-441F-ACC5-154BDA792D1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 '!$AD$37:$AD$39</c:f>
              <c:strCache>
                <c:ptCount val="2"/>
                <c:pt idx="0">
                  <c:v>Loss</c:v>
                </c:pt>
                <c:pt idx="1">
                  <c:v>Profit</c:v>
                </c:pt>
              </c:strCache>
            </c:strRef>
          </c:cat>
          <c:val>
            <c:numRef>
              <c:f>'pivot table '!$AE$37:$AE$39</c:f>
              <c:numCache>
                <c:formatCode>"₹"\ #,#00,"k"</c:formatCode>
                <c:ptCount val="2"/>
                <c:pt idx="0">
                  <c:v>-47138.559999999983</c:v>
                </c:pt>
                <c:pt idx="1">
                  <c:v>3340174.3499999968</c:v>
                </c:pt>
              </c:numCache>
            </c:numRef>
          </c:val>
          <c:extLst>
            <c:ext xmlns:c16="http://schemas.microsoft.com/office/drawing/2014/chart" uri="{C3380CC4-5D6E-409C-BE32-E72D297353CC}">
              <c16:uniqueId val="{00000004-BDDD-441F-ACC5-154BDA792D17}"/>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table !PivotTable14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506789285595301E-2"/>
              <c:y val="-4.31398240729230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500251765160534E-2"/>
              <c:y val="-5.98471737939300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925346218569445E-2"/>
              <c:y val="-3.7570707499253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500251765160534E-2"/>
              <c:y val="-7.65545235149369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500251765160534E-2"/>
              <c:y val="-9.60464315227784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506789285595301E-2"/>
              <c:y val="-0.115538339530619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949371424472585E-2"/>
              <c:y val="-0.154522155546303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75198643264646E-2"/>
              <c:y val="-0.143383922398964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500251765160534E-2"/>
              <c:y val="-0.179583180127813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9494926017181013E-2"/>
              <c:y val="-0.215915285017980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500251765160534E-2"/>
              <c:y val="-0.199075088135654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480814742624926E-2"/>
              <c:y val="-0.218746900451952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475475170738234E-2"/>
              <c:y val="-0.215960050172082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1865515296477616E-3"/>
              <c:y val="-2.92410814207933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9470135598851243E-2"/>
              <c:y val="-0.157436194294812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25084662214407"/>
          <c:y val="0.10777892964358117"/>
          <c:w val="0.82976461724589412"/>
          <c:h val="0.75463877030402282"/>
        </c:manualLayout>
      </c:layout>
      <c:lineChart>
        <c:grouping val="standard"/>
        <c:varyColors val="0"/>
        <c:ser>
          <c:idx val="0"/>
          <c:order val="0"/>
          <c:tx>
            <c:strRef>
              <c:f>'pivot table '!$AE$8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4183-47E6-BC87-93BE7B6EFFBB}"/>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4183-47E6-BC87-93BE7B6EFFBB}"/>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4183-47E6-BC87-93BE7B6EFFBB}"/>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4183-47E6-BC87-93BE7B6EFFBB}"/>
              </c:ext>
            </c:extLst>
          </c:dPt>
          <c:dPt>
            <c:idx val="7"/>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4-4183-47E6-BC87-93BE7B6EFFBB}"/>
              </c:ext>
            </c:extLst>
          </c:dPt>
          <c:dPt>
            <c:idx val="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4183-47E6-BC87-93BE7B6EFFBB}"/>
              </c:ext>
            </c:extLst>
          </c:dPt>
          <c:dPt>
            <c:idx val="9"/>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7-4183-47E6-BC87-93BE7B6EFFBB}"/>
              </c:ext>
            </c:extLst>
          </c:dPt>
          <c:dPt>
            <c:idx val="1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6-4183-47E6-BC87-93BE7B6EFFBB}"/>
              </c:ext>
            </c:extLst>
          </c:dPt>
          <c:dPt>
            <c:idx val="1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8-4183-47E6-BC87-93BE7B6EFFBB}"/>
              </c:ext>
            </c:extLst>
          </c:dPt>
          <c:dPt>
            <c:idx val="1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A-4183-47E6-BC87-93BE7B6EFFBB}"/>
              </c:ext>
            </c:extLst>
          </c:dPt>
          <c:dPt>
            <c:idx val="1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9-4183-47E6-BC87-93BE7B6EFFBB}"/>
              </c:ext>
            </c:extLst>
          </c:dPt>
          <c:dPt>
            <c:idx val="1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B-4183-47E6-BC87-93BE7B6EFFBB}"/>
              </c:ext>
            </c:extLst>
          </c:dPt>
          <c:dPt>
            <c:idx val="1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C-4183-47E6-BC87-93BE7B6EFFBB}"/>
              </c:ext>
            </c:extLst>
          </c:dPt>
          <c:dPt>
            <c:idx val="1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E-4183-47E6-BC87-93BE7B6EFFBB}"/>
              </c:ext>
            </c:extLst>
          </c:dPt>
          <c:dPt>
            <c:idx val="17"/>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D-4183-47E6-BC87-93BE7B6EFFBB}"/>
              </c:ext>
            </c:extLst>
          </c:dPt>
          <c:dLbls>
            <c:dLbl>
              <c:idx val="3"/>
              <c:layout>
                <c:manualLayout>
                  <c:x val="-3.6925346218569445E-2"/>
                  <c:y val="-3.75707074992539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183-47E6-BC87-93BE7B6EFFBB}"/>
                </c:ext>
              </c:extLst>
            </c:dLbl>
            <c:dLbl>
              <c:idx val="4"/>
              <c:layout>
                <c:manualLayout>
                  <c:x val="-4.3506789285595301E-2"/>
                  <c:y val="-4.31398240729230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183-47E6-BC87-93BE7B6EFFBB}"/>
                </c:ext>
              </c:extLst>
            </c:dLbl>
            <c:dLbl>
              <c:idx val="5"/>
              <c:layout>
                <c:manualLayout>
                  <c:x val="-4.1500251765160534E-2"/>
                  <c:y val="-5.984717379393007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183-47E6-BC87-93BE7B6EFFBB}"/>
                </c:ext>
              </c:extLst>
            </c:dLbl>
            <c:dLbl>
              <c:idx val="6"/>
              <c:layout>
                <c:manualLayout>
                  <c:x val="-4.1500251765160534E-2"/>
                  <c:y val="-7.65545235149369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183-47E6-BC87-93BE7B6EFFBB}"/>
                </c:ext>
              </c:extLst>
            </c:dLbl>
            <c:dLbl>
              <c:idx val="7"/>
              <c:layout>
                <c:manualLayout>
                  <c:x val="-4.1500251765160534E-2"/>
                  <c:y val="-9.604643152277846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183-47E6-BC87-93BE7B6EFFBB}"/>
                </c:ext>
              </c:extLst>
            </c:dLbl>
            <c:dLbl>
              <c:idx val="8"/>
              <c:layout>
                <c:manualLayout>
                  <c:x val="-4.3506789285595301E-2"/>
                  <c:y val="-0.1155383395306199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183-47E6-BC87-93BE7B6EFFBB}"/>
                </c:ext>
              </c:extLst>
            </c:dLbl>
            <c:dLbl>
              <c:idx val="9"/>
              <c:layout>
                <c:manualLayout>
                  <c:x val="-4.75198643264646E-2"/>
                  <c:y val="-0.1433839223989649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183-47E6-BC87-93BE7B6EFFBB}"/>
                </c:ext>
              </c:extLst>
            </c:dLbl>
            <c:dLbl>
              <c:idx val="10"/>
              <c:layout>
                <c:manualLayout>
                  <c:x val="-3.949371424472585E-2"/>
                  <c:y val="-0.1545221555463030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183-47E6-BC87-93BE7B6EFFBB}"/>
                </c:ext>
              </c:extLst>
            </c:dLbl>
            <c:dLbl>
              <c:idx val="11"/>
              <c:layout>
                <c:manualLayout>
                  <c:x val="-4.1500251765160534E-2"/>
                  <c:y val="-0.1795831801278135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183-47E6-BC87-93BE7B6EFFBB}"/>
                </c:ext>
              </c:extLst>
            </c:dLbl>
            <c:dLbl>
              <c:idx val="12"/>
              <c:layout>
                <c:manualLayout>
                  <c:x val="-4.1500251765160534E-2"/>
                  <c:y val="-0.1990750881356549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183-47E6-BC87-93BE7B6EFFBB}"/>
                </c:ext>
              </c:extLst>
            </c:dLbl>
            <c:dLbl>
              <c:idx val="13"/>
              <c:layout>
                <c:manualLayout>
                  <c:x val="-3.9494926017181013E-2"/>
                  <c:y val="-0.2159152850179806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183-47E6-BC87-93BE7B6EFFBB}"/>
                </c:ext>
              </c:extLst>
            </c:dLbl>
            <c:dLbl>
              <c:idx val="14"/>
              <c:layout>
                <c:manualLayout>
                  <c:x val="-4.3480814742624926E-2"/>
                  <c:y val="-0.2187469004519526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183-47E6-BC87-93BE7B6EFFBB}"/>
                </c:ext>
              </c:extLst>
            </c:dLbl>
            <c:dLbl>
              <c:idx val="15"/>
              <c:layout>
                <c:manualLayout>
                  <c:x val="-4.1475475170738234E-2"/>
                  <c:y val="-0.2159600501720826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183-47E6-BC87-93BE7B6EFFBB}"/>
                </c:ext>
              </c:extLst>
            </c:dLbl>
            <c:dLbl>
              <c:idx val="16"/>
              <c:layout>
                <c:manualLayout>
                  <c:x val="-3.9470135598851243E-2"/>
                  <c:y val="-0.1574361942948127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4183-47E6-BC87-93BE7B6EFFBB}"/>
                </c:ext>
              </c:extLst>
            </c:dLbl>
            <c:dLbl>
              <c:idx val="17"/>
              <c:layout>
                <c:manualLayout>
                  <c:x val="-6.1865515296477616E-3"/>
                  <c:y val="-2.924108142079332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183-47E6-BC87-93BE7B6EFF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'!$AD$9:$AD$28</c:f>
              <c:strCache>
                <c:ptCount val="19"/>
                <c:pt idx="0">
                  <c:v>Ireland</c:v>
                </c:pt>
                <c:pt idx="1">
                  <c:v>Philippines</c:v>
                </c:pt>
                <c:pt idx="2">
                  <c:v>Switzerland</c:v>
                </c:pt>
                <c:pt idx="3">
                  <c:v>Belgium</c:v>
                </c:pt>
                <c:pt idx="4">
                  <c:v>Japan</c:v>
                </c:pt>
                <c:pt idx="5">
                  <c:v>Austria</c:v>
                </c:pt>
                <c:pt idx="6">
                  <c:v>Sweden</c:v>
                </c:pt>
                <c:pt idx="7">
                  <c:v>Germany</c:v>
                </c:pt>
                <c:pt idx="8">
                  <c:v>Denmark</c:v>
                </c:pt>
                <c:pt idx="9">
                  <c:v>Canada</c:v>
                </c:pt>
                <c:pt idx="10">
                  <c:v>Singapore</c:v>
                </c:pt>
                <c:pt idx="11">
                  <c:v>Norway</c:v>
                </c:pt>
                <c:pt idx="12">
                  <c:v>Finland</c:v>
                </c:pt>
                <c:pt idx="13">
                  <c:v>Italy</c:v>
                </c:pt>
                <c:pt idx="14">
                  <c:v>UK</c:v>
                </c:pt>
                <c:pt idx="15">
                  <c:v>Australia</c:v>
                </c:pt>
                <c:pt idx="16">
                  <c:v>France</c:v>
                </c:pt>
                <c:pt idx="17">
                  <c:v>Spain</c:v>
                </c:pt>
                <c:pt idx="18">
                  <c:v>USA</c:v>
                </c:pt>
              </c:strCache>
            </c:strRef>
          </c:cat>
          <c:val>
            <c:numRef>
              <c:f>'pivot table '!$AE$9:$AE$28</c:f>
              <c:numCache>
                <c:formatCode>"₹"\ #,#00,"k"</c:formatCode>
                <c:ptCount val="19"/>
                <c:pt idx="0">
                  <c:v>43237.240000000005</c:v>
                </c:pt>
                <c:pt idx="1">
                  <c:v>80291.17</c:v>
                </c:pt>
                <c:pt idx="2">
                  <c:v>93344.909999999989</c:v>
                </c:pt>
                <c:pt idx="3">
                  <c:v>94528.88</c:v>
                </c:pt>
                <c:pt idx="4">
                  <c:v>153076.69</c:v>
                </c:pt>
                <c:pt idx="5">
                  <c:v>172793.04999999996</c:v>
                </c:pt>
                <c:pt idx="6">
                  <c:v>174264.1</c:v>
                </c:pt>
                <c:pt idx="7">
                  <c:v>178689.08000000002</c:v>
                </c:pt>
                <c:pt idx="8">
                  <c:v>192747.63000000003</c:v>
                </c:pt>
                <c:pt idx="9">
                  <c:v>193504.34</c:v>
                </c:pt>
                <c:pt idx="10">
                  <c:v>227985.50000000006</c:v>
                </c:pt>
                <c:pt idx="11">
                  <c:v>246115.80000000005</c:v>
                </c:pt>
                <c:pt idx="12">
                  <c:v>268714.7</c:v>
                </c:pt>
                <c:pt idx="13">
                  <c:v>309402.86999999994</c:v>
                </c:pt>
                <c:pt idx="14">
                  <c:v>413203.34000000014</c:v>
                </c:pt>
                <c:pt idx="15">
                  <c:v>521598.4599999999</c:v>
                </c:pt>
                <c:pt idx="16">
                  <c:v>920077.84999999986</c:v>
                </c:pt>
                <c:pt idx="17">
                  <c:v>1021705.97</c:v>
                </c:pt>
                <c:pt idx="18">
                  <c:v>2986425.2099999995</c:v>
                </c:pt>
              </c:numCache>
            </c:numRef>
          </c:val>
          <c:smooth val="0"/>
          <c:extLst>
            <c:ext xmlns:c16="http://schemas.microsoft.com/office/drawing/2014/chart" uri="{C3380CC4-5D6E-409C-BE32-E72D297353CC}">
              <c16:uniqueId val="{00000000-4073-49E2-82BD-D40B30ECB3A4}"/>
            </c:ext>
          </c:extLst>
        </c:ser>
        <c:dLbls>
          <c:dLblPos val="t"/>
          <c:showLegendKey val="0"/>
          <c:showVal val="1"/>
          <c:showCatName val="0"/>
          <c:showSerName val="0"/>
          <c:showPercent val="0"/>
          <c:showBubbleSize val="0"/>
        </c:dLbls>
        <c:marker val="1"/>
        <c:smooth val="0"/>
        <c:axId val="139105936"/>
        <c:axId val="2076460096"/>
      </c:lineChart>
      <c:catAx>
        <c:axId val="139105936"/>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460096"/>
        <c:crosses val="autoZero"/>
        <c:auto val="1"/>
        <c:lblAlgn val="ctr"/>
        <c:lblOffset val="100"/>
        <c:noMultiLvlLbl val="0"/>
      </c:catAx>
      <c:valAx>
        <c:axId val="2076460096"/>
        <c:scaling>
          <c:orientation val="minMax"/>
        </c:scaling>
        <c:delete val="0"/>
        <c:axPos val="l"/>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a:t>
                </a:r>
              </a:p>
            </c:rich>
          </c:tx>
          <c:layout>
            <c:manualLayout>
              <c:xMode val="edge"/>
              <c:yMode val="edge"/>
              <c:x val="1.3721467181383751E-2"/>
              <c:y val="0.4318596994787495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391059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[Sales_dataset.xlsx]pivot tabel_2!PivotTable2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v/s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tabel_2'!$B$3</c:f>
              <c:strCache>
                <c:ptCount val="1"/>
                <c:pt idx="0">
                  <c:v>Total</c:v>
                </c:pt>
              </c:strCache>
            </c:strRef>
          </c:tx>
          <c:spPr>
            <a:solidFill>
              <a:schemeClr val="accent1"/>
            </a:solidFill>
            <a:ln>
              <a:noFill/>
            </a:ln>
            <a:effectLst/>
          </c:spPr>
          <c:invertIfNegative val="0"/>
          <c:cat>
            <c:strRef>
              <c:f>'pivot tabel_2'!$A$4:$A$20</c:f>
              <c:strCache>
                <c:ptCount val="16"/>
                <c:pt idx="0">
                  <c:v>8982.13-9482.13</c:v>
                </c:pt>
                <c:pt idx="1">
                  <c:v>7482.13-7982.13</c:v>
                </c:pt>
                <c:pt idx="2">
                  <c:v>6482.13-6982.13</c:v>
                </c:pt>
                <c:pt idx="3">
                  <c:v>5982.13-6482.13</c:v>
                </c:pt>
                <c:pt idx="4">
                  <c:v>6982.13-7482.13</c:v>
                </c:pt>
                <c:pt idx="5">
                  <c:v>482.13-982.13</c:v>
                </c:pt>
                <c:pt idx="6">
                  <c:v>5482.13-5982.13</c:v>
                </c:pt>
                <c:pt idx="7">
                  <c:v>4982.13-5482.13</c:v>
                </c:pt>
                <c:pt idx="8">
                  <c:v>982.13-1482.13</c:v>
                </c:pt>
                <c:pt idx="9">
                  <c:v>1482.13-1982.13</c:v>
                </c:pt>
                <c:pt idx="10">
                  <c:v>4482.13-4982.13</c:v>
                </c:pt>
                <c:pt idx="11">
                  <c:v>3982.13-4482.13</c:v>
                </c:pt>
                <c:pt idx="12">
                  <c:v>3482.13-3982.13</c:v>
                </c:pt>
                <c:pt idx="13">
                  <c:v>1982.13-2482.13</c:v>
                </c:pt>
                <c:pt idx="14">
                  <c:v>2482.13-2982.13</c:v>
                </c:pt>
                <c:pt idx="15">
                  <c:v>2982.13-3482.13</c:v>
                </c:pt>
              </c:strCache>
            </c:strRef>
          </c:cat>
          <c:val>
            <c:numRef>
              <c:f>'pivot tabel_2'!$B$4:$B$20</c:f>
              <c:numCache>
                <c:formatCode>"₹"\ #,##0.0</c:formatCode>
                <c:ptCount val="16"/>
                <c:pt idx="0">
                  <c:v>3470.6600000000003</c:v>
                </c:pt>
                <c:pt idx="1">
                  <c:v>6756.25</c:v>
                </c:pt>
                <c:pt idx="2">
                  <c:v>7263.5</c:v>
                </c:pt>
                <c:pt idx="3">
                  <c:v>11236.2</c:v>
                </c:pt>
                <c:pt idx="4">
                  <c:v>12421</c:v>
                </c:pt>
                <c:pt idx="5">
                  <c:v>14232.680000000002</c:v>
                </c:pt>
                <c:pt idx="6">
                  <c:v>24713.93</c:v>
                </c:pt>
                <c:pt idx="7">
                  <c:v>66834.899999999994</c:v>
                </c:pt>
                <c:pt idx="8">
                  <c:v>85917.869999999981</c:v>
                </c:pt>
                <c:pt idx="9">
                  <c:v>239565.74000000002</c:v>
                </c:pt>
                <c:pt idx="10">
                  <c:v>412617.3</c:v>
                </c:pt>
                <c:pt idx="11">
                  <c:v>419152.14999999991</c:v>
                </c:pt>
                <c:pt idx="12">
                  <c:v>474312.09000000008</c:v>
                </c:pt>
                <c:pt idx="13">
                  <c:v>480640.46000000014</c:v>
                </c:pt>
                <c:pt idx="14">
                  <c:v>511906.5400000001</c:v>
                </c:pt>
                <c:pt idx="15">
                  <c:v>521994.52000000008</c:v>
                </c:pt>
              </c:numCache>
            </c:numRef>
          </c:val>
          <c:extLst>
            <c:ext xmlns:c16="http://schemas.microsoft.com/office/drawing/2014/chart" uri="{C3380CC4-5D6E-409C-BE32-E72D297353CC}">
              <c16:uniqueId val="{00000000-5A7E-4897-A81D-FC47A1F7CAEB}"/>
            </c:ext>
          </c:extLst>
        </c:ser>
        <c:dLbls>
          <c:showLegendKey val="0"/>
          <c:showVal val="0"/>
          <c:showCatName val="0"/>
          <c:showSerName val="0"/>
          <c:showPercent val="0"/>
          <c:showBubbleSize val="0"/>
        </c:dLbls>
        <c:gapWidth val="219"/>
        <c:overlap val="-27"/>
        <c:axId val="1995999007"/>
        <c:axId val="1995992767"/>
      </c:barChart>
      <c:catAx>
        <c:axId val="1995999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992767"/>
        <c:crosses val="autoZero"/>
        <c:auto val="1"/>
        <c:lblAlgn val="ctr"/>
        <c:lblOffset val="100"/>
        <c:noMultiLvlLbl val="0"/>
      </c:catAx>
      <c:valAx>
        <c:axId val="19959927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9990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6">
  <a:schemeClr val="accent3"/>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7.xml"/><Relationship Id="rId13" Type="http://schemas.openxmlformats.org/officeDocument/2006/relationships/image" Target="../media/image5.png"/><Relationship Id="rId3" Type="http://schemas.openxmlformats.org/officeDocument/2006/relationships/chart" Target="../charts/chart12.xml"/><Relationship Id="rId7" Type="http://schemas.openxmlformats.org/officeDocument/2006/relationships/chart" Target="../charts/chart16.xml"/><Relationship Id="rId12" Type="http://schemas.openxmlformats.org/officeDocument/2006/relationships/image" Target="../media/image4.svg"/><Relationship Id="rId17" Type="http://schemas.openxmlformats.org/officeDocument/2006/relationships/chart" Target="../charts/chart18.xml"/><Relationship Id="rId2" Type="http://schemas.openxmlformats.org/officeDocument/2006/relationships/chart" Target="../charts/chart11.xml"/><Relationship Id="rId16" Type="http://schemas.openxmlformats.org/officeDocument/2006/relationships/image" Target="../media/image8.svg"/><Relationship Id="rId1" Type="http://schemas.openxmlformats.org/officeDocument/2006/relationships/chart" Target="../charts/chart10.xml"/><Relationship Id="rId6" Type="http://schemas.openxmlformats.org/officeDocument/2006/relationships/chart" Target="../charts/chart15.xml"/><Relationship Id="rId11" Type="http://schemas.openxmlformats.org/officeDocument/2006/relationships/image" Target="../media/image3.png"/><Relationship Id="rId5" Type="http://schemas.openxmlformats.org/officeDocument/2006/relationships/chart" Target="../charts/chart14.xml"/><Relationship Id="rId15" Type="http://schemas.openxmlformats.org/officeDocument/2006/relationships/image" Target="../media/image7.png"/><Relationship Id="rId10" Type="http://schemas.openxmlformats.org/officeDocument/2006/relationships/image" Target="../media/image2.svg"/><Relationship Id="rId4" Type="http://schemas.openxmlformats.org/officeDocument/2006/relationships/chart" Target="../charts/chart13.xml"/><Relationship Id="rId9" Type="http://schemas.openxmlformats.org/officeDocument/2006/relationships/image" Target="../media/image1.png"/><Relationship Id="rId1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5</xdr:col>
      <xdr:colOff>544000</xdr:colOff>
      <xdr:row>6</xdr:row>
      <xdr:rowOff>100652</xdr:rowOff>
    </xdr:from>
    <xdr:to>
      <xdr:col>12</xdr:col>
      <xdr:colOff>122794</xdr:colOff>
      <xdr:row>18</xdr:row>
      <xdr:rowOff>166442</xdr:rowOff>
    </xdr:to>
    <xdr:graphicFrame macro="">
      <xdr:nvGraphicFramePr>
        <xdr:cNvPr id="3" name="Chart 1">
          <a:extLst>
            <a:ext uri="{FF2B5EF4-FFF2-40B4-BE49-F238E27FC236}">
              <a16:creationId xmlns:a16="http://schemas.microsoft.com/office/drawing/2014/main" id="{4C1D65E0-42AB-522F-3440-6FFFD99EA0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279531</xdr:colOff>
      <xdr:row>25</xdr:row>
      <xdr:rowOff>114163</xdr:rowOff>
    </xdr:from>
    <xdr:to>
      <xdr:col>13</xdr:col>
      <xdr:colOff>25531</xdr:colOff>
      <xdr:row>45</xdr:row>
      <xdr:rowOff>36000</xdr:rowOff>
    </xdr:to>
    <xdr:graphicFrame macro="">
      <xdr:nvGraphicFramePr>
        <xdr:cNvPr id="4" name="Chart 2">
          <a:extLst>
            <a:ext uri="{FF2B5EF4-FFF2-40B4-BE49-F238E27FC236}">
              <a16:creationId xmlns:a16="http://schemas.microsoft.com/office/drawing/2014/main" id="{7DDF68FD-8B72-F513-CCDC-92A1559776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199114</xdr:colOff>
      <xdr:row>5</xdr:row>
      <xdr:rowOff>176632</xdr:rowOff>
    </xdr:from>
    <xdr:to>
      <xdr:col>26</xdr:col>
      <xdr:colOff>520583</xdr:colOff>
      <xdr:row>21</xdr:row>
      <xdr:rowOff>61632</xdr:rowOff>
    </xdr:to>
    <xdr:graphicFrame macro="">
      <xdr:nvGraphicFramePr>
        <xdr:cNvPr id="5" name="Chart 4">
          <a:extLst>
            <a:ext uri="{FF2B5EF4-FFF2-40B4-BE49-F238E27FC236}">
              <a16:creationId xmlns:a16="http://schemas.microsoft.com/office/drawing/2014/main" id="{42481318-2B8A-9E2A-73BB-11FF25C8AC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1010161</xdr:colOff>
      <xdr:row>26</xdr:row>
      <xdr:rowOff>51861</xdr:rowOff>
    </xdr:from>
    <xdr:to>
      <xdr:col>26</xdr:col>
      <xdr:colOff>218591</xdr:colOff>
      <xdr:row>41</xdr:row>
      <xdr:rowOff>65509</xdr:rowOff>
    </xdr:to>
    <xdr:graphicFrame macro="">
      <xdr:nvGraphicFramePr>
        <xdr:cNvPr id="6" name="Chart 5">
          <a:extLst>
            <a:ext uri="{FF2B5EF4-FFF2-40B4-BE49-F238E27FC236}">
              <a16:creationId xmlns:a16="http://schemas.microsoft.com/office/drawing/2014/main" id="{9BAD75FA-558B-90AA-51E3-EF359D3F52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599721</xdr:colOff>
      <xdr:row>46</xdr:row>
      <xdr:rowOff>46566</xdr:rowOff>
    </xdr:from>
    <xdr:to>
      <xdr:col>17</xdr:col>
      <xdr:colOff>352778</xdr:colOff>
      <xdr:row>76</xdr:row>
      <xdr:rowOff>112887</xdr:rowOff>
    </xdr:to>
    <xdr:graphicFrame macro="">
      <xdr:nvGraphicFramePr>
        <xdr:cNvPr id="7" name="Chart 6">
          <a:extLst>
            <a:ext uri="{FF2B5EF4-FFF2-40B4-BE49-F238E27FC236}">
              <a16:creationId xmlns:a16="http://schemas.microsoft.com/office/drawing/2014/main" id="{4DFCD013-F1B5-1411-6768-D5BA4FDB33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204611</xdr:colOff>
      <xdr:row>43</xdr:row>
      <xdr:rowOff>131233</xdr:rowOff>
    </xdr:from>
    <xdr:to>
      <xdr:col>27</xdr:col>
      <xdr:colOff>529167</xdr:colOff>
      <xdr:row>58</xdr:row>
      <xdr:rowOff>122766</xdr:rowOff>
    </xdr:to>
    <xdr:graphicFrame macro="">
      <xdr:nvGraphicFramePr>
        <xdr:cNvPr id="9" name="Chart 8">
          <a:extLst>
            <a:ext uri="{FF2B5EF4-FFF2-40B4-BE49-F238E27FC236}">
              <a16:creationId xmlns:a16="http://schemas.microsoft.com/office/drawing/2014/main" id="{5024CDED-CDE6-BAE9-F55F-5CD6941B4E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31</xdr:col>
      <xdr:colOff>484572</xdr:colOff>
      <xdr:row>7</xdr:row>
      <xdr:rowOff>111711</xdr:rowOff>
    </xdr:from>
    <xdr:to>
      <xdr:col>37</xdr:col>
      <xdr:colOff>565950</xdr:colOff>
      <xdr:row>22</xdr:row>
      <xdr:rowOff>80639</xdr:rowOff>
    </xdr:to>
    <xdr:graphicFrame macro="">
      <xdr:nvGraphicFramePr>
        <xdr:cNvPr id="14" name="Chart 13">
          <a:extLst>
            <a:ext uri="{FF2B5EF4-FFF2-40B4-BE49-F238E27FC236}">
              <a16:creationId xmlns:a16="http://schemas.microsoft.com/office/drawing/2014/main" id="{4E4FAF49-BC3D-B835-60E8-E7537A94A7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31</xdr:col>
      <xdr:colOff>103909</xdr:colOff>
      <xdr:row>32</xdr:row>
      <xdr:rowOff>145472</xdr:rowOff>
    </xdr:from>
    <xdr:to>
      <xdr:col>37</xdr:col>
      <xdr:colOff>173182</xdr:colOff>
      <xdr:row>48</xdr:row>
      <xdr:rowOff>6927</xdr:rowOff>
    </xdr:to>
    <xdr:graphicFrame macro="">
      <xdr:nvGraphicFramePr>
        <xdr:cNvPr id="19" name="Chart 18">
          <a:extLst>
            <a:ext uri="{FF2B5EF4-FFF2-40B4-BE49-F238E27FC236}">
              <a16:creationId xmlns:a16="http://schemas.microsoft.com/office/drawing/2014/main" id="{6EA56474-1C6E-CDCC-2565-B525C0A0FF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355600</xdr:colOff>
      <xdr:row>2</xdr:row>
      <xdr:rowOff>111125</xdr:rowOff>
    </xdr:from>
    <xdr:to>
      <xdr:col>8</xdr:col>
      <xdr:colOff>184150</xdr:colOff>
      <xdr:row>17</xdr:row>
      <xdr:rowOff>92075</xdr:rowOff>
    </xdr:to>
    <xdr:graphicFrame macro="">
      <xdr:nvGraphicFramePr>
        <xdr:cNvPr id="3" name="Chart 2">
          <a:extLst>
            <a:ext uri="{FF2B5EF4-FFF2-40B4-BE49-F238E27FC236}">
              <a16:creationId xmlns:a16="http://schemas.microsoft.com/office/drawing/2014/main" id="{FCB098A4-8D60-9F39-511B-60B7E5E8DA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29</xdr:col>
      <xdr:colOff>352779</xdr:colOff>
      <xdr:row>33</xdr:row>
      <xdr:rowOff>123472</xdr:rowOff>
    </xdr:from>
    <xdr:to>
      <xdr:col>39</xdr:col>
      <xdr:colOff>423334</xdr:colOff>
      <xdr:row>58</xdr:row>
      <xdr:rowOff>35277</xdr:rowOff>
    </xdr:to>
    <xdr:sp macro="" textlink="">
      <xdr:nvSpPr>
        <xdr:cNvPr id="26" name="Rectangle 25">
          <a:extLst>
            <a:ext uri="{FF2B5EF4-FFF2-40B4-BE49-F238E27FC236}">
              <a16:creationId xmlns:a16="http://schemas.microsoft.com/office/drawing/2014/main" id="{83A6AC99-C0F1-ECD8-C6FC-89F888CBE633}"/>
            </a:ext>
          </a:extLst>
        </xdr:cNvPr>
        <xdr:cNvSpPr/>
      </xdr:nvSpPr>
      <xdr:spPr>
        <a:xfrm>
          <a:off x="18256251" y="5944305"/>
          <a:ext cx="6244166" cy="4321528"/>
        </a:xfrm>
        <a:prstGeom prst="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246944</xdr:colOff>
      <xdr:row>34</xdr:row>
      <xdr:rowOff>2</xdr:rowOff>
    </xdr:from>
    <xdr:to>
      <xdr:col>17</xdr:col>
      <xdr:colOff>493888</xdr:colOff>
      <xdr:row>58</xdr:row>
      <xdr:rowOff>0</xdr:rowOff>
    </xdr:to>
    <xdr:sp macro="" textlink="">
      <xdr:nvSpPr>
        <xdr:cNvPr id="21" name="Rectangle 20">
          <a:extLst>
            <a:ext uri="{FF2B5EF4-FFF2-40B4-BE49-F238E27FC236}">
              <a16:creationId xmlns:a16="http://schemas.microsoft.com/office/drawing/2014/main" id="{7029279D-815B-1671-C563-357A5BA07D9B}"/>
            </a:ext>
          </a:extLst>
        </xdr:cNvPr>
        <xdr:cNvSpPr/>
      </xdr:nvSpPr>
      <xdr:spPr>
        <a:xfrm>
          <a:off x="5185833" y="5997224"/>
          <a:ext cx="5803194" cy="4233332"/>
        </a:xfrm>
        <a:prstGeom prst="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529167</xdr:colOff>
      <xdr:row>6</xdr:row>
      <xdr:rowOff>88194</xdr:rowOff>
    </xdr:from>
    <xdr:to>
      <xdr:col>31</xdr:col>
      <xdr:colOff>299862</xdr:colOff>
      <xdr:row>32</xdr:row>
      <xdr:rowOff>158750</xdr:rowOff>
    </xdr:to>
    <xdr:sp macro="" textlink="">
      <xdr:nvSpPr>
        <xdr:cNvPr id="13" name="Rectangle 12">
          <a:extLst>
            <a:ext uri="{FF2B5EF4-FFF2-40B4-BE49-F238E27FC236}">
              <a16:creationId xmlns:a16="http://schemas.microsoft.com/office/drawing/2014/main" id="{DD555FE0-1928-2B4E-43B8-A61559F519D3}"/>
            </a:ext>
          </a:extLst>
        </xdr:cNvPr>
        <xdr:cNvSpPr/>
      </xdr:nvSpPr>
      <xdr:spPr>
        <a:xfrm>
          <a:off x="14111111" y="1146527"/>
          <a:ext cx="5326945" cy="4656667"/>
        </a:xfrm>
        <a:prstGeom prst="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141110</xdr:colOff>
      <xdr:row>14</xdr:row>
      <xdr:rowOff>1</xdr:rowOff>
    </xdr:from>
    <xdr:to>
      <xdr:col>14</xdr:col>
      <xdr:colOff>141111</xdr:colOff>
      <xdr:row>32</xdr:row>
      <xdr:rowOff>52917</xdr:rowOff>
    </xdr:to>
    <xdr:sp macro="" textlink="">
      <xdr:nvSpPr>
        <xdr:cNvPr id="2" name="Rectangle 1">
          <a:extLst>
            <a:ext uri="{FF2B5EF4-FFF2-40B4-BE49-F238E27FC236}">
              <a16:creationId xmlns:a16="http://schemas.microsoft.com/office/drawing/2014/main" id="{A62BCFD8-6D99-55C9-8001-9439159010DC}"/>
            </a:ext>
          </a:extLst>
        </xdr:cNvPr>
        <xdr:cNvSpPr/>
      </xdr:nvSpPr>
      <xdr:spPr>
        <a:xfrm>
          <a:off x="5079999" y="2469445"/>
          <a:ext cx="3704168" cy="3227916"/>
        </a:xfrm>
        <a:prstGeom prst="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0</xdr:colOff>
      <xdr:row>6</xdr:row>
      <xdr:rowOff>64096</xdr:rowOff>
    </xdr:from>
    <xdr:to>
      <xdr:col>53</xdr:col>
      <xdr:colOff>101425</xdr:colOff>
      <xdr:row>34</xdr:row>
      <xdr:rowOff>-1</xdr:rowOff>
    </xdr:to>
    <xdr:sp macro="" textlink="">
      <xdr:nvSpPr>
        <xdr:cNvPr id="7" name="Rectangle 6">
          <a:extLst>
            <a:ext uri="{FF2B5EF4-FFF2-40B4-BE49-F238E27FC236}">
              <a16:creationId xmlns:a16="http://schemas.microsoft.com/office/drawing/2014/main" id="{BDE63AFC-7AB9-8D04-211C-15092FC53E31}"/>
            </a:ext>
          </a:extLst>
        </xdr:cNvPr>
        <xdr:cNvSpPr/>
      </xdr:nvSpPr>
      <xdr:spPr>
        <a:xfrm>
          <a:off x="26546528" y="1122429"/>
          <a:ext cx="6275036" cy="4874792"/>
        </a:xfrm>
        <a:prstGeom prst="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440973</xdr:colOff>
      <xdr:row>6</xdr:row>
      <xdr:rowOff>125676</xdr:rowOff>
    </xdr:from>
    <xdr:to>
      <xdr:col>42</xdr:col>
      <xdr:colOff>350863</xdr:colOff>
      <xdr:row>32</xdr:row>
      <xdr:rowOff>123472</xdr:rowOff>
    </xdr:to>
    <xdr:sp macro="" textlink="">
      <xdr:nvSpPr>
        <xdr:cNvPr id="6" name="Rectangle 5">
          <a:extLst>
            <a:ext uri="{FF2B5EF4-FFF2-40B4-BE49-F238E27FC236}">
              <a16:creationId xmlns:a16="http://schemas.microsoft.com/office/drawing/2014/main" id="{0712CC4B-3B2D-1E19-2616-F9C1DD430133}"/>
            </a:ext>
          </a:extLst>
        </xdr:cNvPr>
        <xdr:cNvSpPr/>
      </xdr:nvSpPr>
      <xdr:spPr>
        <a:xfrm>
          <a:off x="19579167" y="1184009"/>
          <a:ext cx="6700863" cy="4583907"/>
        </a:xfrm>
        <a:prstGeom prst="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41521</xdr:colOff>
      <xdr:row>0</xdr:row>
      <xdr:rowOff>53420</xdr:rowOff>
    </xdr:from>
    <xdr:to>
      <xdr:col>52</xdr:col>
      <xdr:colOff>546301</xdr:colOff>
      <xdr:row>5</xdr:row>
      <xdr:rowOff>36709</xdr:rowOff>
    </xdr:to>
    <xdr:sp macro="" textlink="">
      <xdr:nvSpPr>
        <xdr:cNvPr id="3" name="Rectangle: Rounded Corners 2">
          <a:extLst>
            <a:ext uri="{FF2B5EF4-FFF2-40B4-BE49-F238E27FC236}">
              <a16:creationId xmlns:a16="http://schemas.microsoft.com/office/drawing/2014/main" id="{D0361700-CFF3-E877-4358-4178746F8CB1}"/>
            </a:ext>
          </a:extLst>
        </xdr:cNvPr>
        <xdr:cNvSpPr/>
      </xdr:nvSpPr>
      <xdr:spPr>
        <a:xfrm>
          <a:off x="4976378" y="53420"/>
          <a:ext cx="27646494" cy="890432"/>
        </a:xfrm>
        <a:prstGeom prst="round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1891</xdr:colOff>
      <xdr:row>15</xdr:row>
      <xdr:rowOff>40533</xdr:rowOff>
    </xdr:from>
    <xdr:to>
      <xdr:col>1</xdr:col>
      <xdr:colOff>229681</xdr:colOff>
      <xdr:row>17</xdr:row>
      <xdr:rowOff>60798</xdr:rowOff>
    </xdr:to>
    <xdr:sp macro="" textlink="">
      <xdr:nvSpPr>
        <xdr:cNvPr id="4" name="Rectangle: Rounded Corners 3">
          <a:extLst>
            <a:ext uri="{FF2B5EF4-FFF2-40B4-BE49-F238E27FC236}">
              <a16:creationId xmlns:a16="http://schemas.microsoft.com/office/drawing/2014/main" id="{A2DCFDE8-5AE1-15D9-E163-E14230D29B88}"/>
            </a:ext>
          </a:extLst>
        </xdr:cNvPr>
        <xdr:cNvSpPr/>
      </xdr:nvSpPr>
      <xdr:spPr>
        <a:xfrm>
          <a:off x="609870" y="2776437"/>
          <a:ext cx="227790" cy="385052"/>
        </a:xfrm>
        <a:prstGeom prst="round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242879</xdr:colOff>
      <xdr:row>1</xdr:row>
      <xdr:rowOff>23514</xdr:rowOff>
    </xdr:from>
    <xdr:to>
      <xdr:col>7</xdr:col>
      <xdr:colOff>416719</xdr:colOff>
      <xdr:row>62</xdr:row>
      <xdr:rowOff>148641</xdr:rowOff>
    </xdr:to>
    <xdr:sp macro="" textlink="">
      <xdr:nvSpPr>
        <xdr:cNvPr id="5" name="Rectangle: Rounded Corners 4">
          <a:extLst>
            <a:ext uri="{FF2B5EF4-FFF2-40B4-BE49-F238E27FC236}">
              <a16:creationId xmlns:a16="http://schemas.microsoft.com/office/drawing/2014/main" id="{2F8C4BFF-C157-EA6C-13D2-648205E72A15}"/>
            </a:ext>
          </a:extLst>
        </xdr:cNvPr>
        <xdr:cNvSpPr/>
      </xdr:nvSpPr>
      <xdr:spPr>
        <a:xfrm>
          <a:off x="242879" y="199903"/>
          <a:ext cx="4495368" cy="10884849"/>
        </a:xfrm>
        <a:prstGeom prst="round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72571</xdr:colOff>
      <xdr:row>9</xdr:row>
      <xdr:rowOff>145143</xdr:rowOff>
    </xdr:from>
    <xdr:to>
      <xdr:col>13</xdr:col>
      <xdr:colOff>526143</xdr:colOff>
      <xdr:row>13</xdr:row>
      <xdr:rowOff>54429</xdr:rowOff>
    </xdr:to>
    <xdr:sp macro="" textlink="">
      <xdr:nvSpPr>
        <xdr:cNvPr id="9" name="Rectangle 8">
          <a:extLst>
            <a:ext uri="{FF2B5EF4-FFF2-40B4-BE49-F238E27FC236}">
              <a16:creationId xmlns:a16="http://schemas.microsoft.com/office/drawing/2014/main" id="{2BD4956B-150E-589D-BFAB-66BF791AB7A6}"/>
            </a:ext>
          </a:extLst>
        </xdr:cNvPr>
        <xdr:cNvSpPr/>
      </xdr:nvSpPr>
      <xdr:spPr>
        <a:xfrm>
          <a:off x="5007428" y="1778000"/>
          <a:ext cx="3537858" cy="635000"/>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85990</xdr:colOff>
      <xdr:row>6</xdr:row>
      <xdr:rowOff>23397</xdr:rowOff>
    </xdr:from>
    <xdr:to>
      <xdr:col>13</xdr:col>
      <xdr:colOff>526143</xdr:colOff>
      <xdr:row>9</xdr:row>
      <xdr:rowOff>72573</xdr:rowOff>
    </xdr:to>
    <xdr:sp macro="" textlink="">
      <xdr:nvSpPr>
        <xdr:cNvPr id="16" name="Rectangle 15">
          <a:extLst>
            <a:ext uri="{FF2B5EF4-FFF2-40B4-BE49-F238E27FC236}">
              <a16:creationId xmlns:a16="http://schemas.microsoft.com/office/drawing/2014/main" id="{596ECAF7-0ADE-9BB7-E02B-95A41A084A0A}"/>
            </a:ext>
          </a:extLst>
        </xdr:cNvPr>
        <xdr:cNvSpPr/>
      </xdr:nvSpPr>
      <xdr:spPr>
        <a:xfrm>
          <a:off x="5020847" y="1111968"/>
          <a:ext cx="3524439" cy="593462"/>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53795</xdr:colOff>
      <xdr:row>10</xdr:row>
      <xdr:rowOff>46656</xdr:rowOff>
    </xdr:from>
    <xdr:to>
      <xdr:col>11</xdr:col>
      <xdr:colOff>35055</xdr:colOff>
      <xdr:row>15</xdr:row>
      <xdr:rowOff>82911</xdr:rowOff>
    </xdr:to>
    <xdr:sp macro="" textlink="">
      <xdr:nvSpPr>
        <xdr:cNvPr id="17" name="TextBox 16">
          <a:extLst>
            <a:ext uri="{FF2B5EF4-FFF2-40B4-BE49-F238E27FC236}">
              <a16:creationId xmlns:a16="http://schemas.microsoft.com/office/drawing/2014/main" id="{A6BBF614-D07F-0303-FC23-EA7E3239B657}"/>
            </a:ext>
          </a:extLst>
        </xdr:cNvPr>
        <xdr:cNvSpPr txBox="1"/>
      </xdr:nvSpPr>
      <xdr:spPr>
        <a:xfrm>
          <a:off x="4988652" y="1860942"/>
          <a:ext cx="1831832" cy="943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latin typeface="+mn-lt"/>
            </a:rPr>
            <a:t>Total</a:t>
          </a:r>
          <a:r>
            <a:rPr lang="en-US" sz="2400" b="1" baseline="0">
              <a:latin typeface="+mn-lt"/>
            </a:rPr>
            <a:t> Profit</a:t>
          </a:r>
          <a:r>
            <a:rPr lang="en-US" sz="2000" b="1" baseline="0">
              <a:latin typeface="+mn-lt"/>
            </a:rPr>
            <a:t>: :</a:t>
          </a:r>
          <a:endParaRPr lang="en-US" sz="2000" b="1">
            <a:latin typeface="+mn-lt"/>
          </a:endParaRPr>
        </a:p>
      </xdr:txBody>
    </xdr:sp>
    <xdr:clientData/>
  </xdr:twoCellAnchor>
  <xdr:twoCellAnchor>
    <xdr:from>
      <xdr:col>10</xdr:col>
      <xdr:colOff>490269</xdr:colOff>
      <xdr:row>10</xdr:row>
      <xdr:rowOff>94985</xdr:rowOff>
    </xdr:from>
    <xdr:to>
      <xdr:col>13</xdr:col>
      <xdr:colOff>417284</xdr:colOff>
      <xdr:row>13</xdr:row>
      <xdr:rowOff>-1</xdr:rowOff>
    </xdr:to>
    <xdr:sp macro="" textlink="'pivot table '!$A$9">
      <xdr:nvSpPr>
        <xdr:cNvPr id="18" name="TextBox 17">
          <a:extLst>
            <a:ext uri="{FF2B5EF4-FFF2-40B4-BE49-F238E27FC236}">
              <a16:creationId xmlns:a16="http://schemas.microsoft.com/office/drawing/2014/main" id="{13F85EFD-D856-F001-BAAD-45911107172A}"/>
            </a:ext>
          </a:extLst>
        </xdr:cNvPr>
        <xdr:cNvSpPr txBox="1"/>
      </xdr:nvSpPr>
      <xdr:spPr>
        <a:xfrm>
          <a:off x="6658840" y="1909271"/>
          <a:ext cx="1777587" cy="4492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C4C673-8596-4A8D-9105-15BEFB168940}" type="TxLink">
            <a:rPr lang="en-US" sz="2000" b="0" i="0" u="none" strike="noStrike">
              <a:solidFill>
                <a:srgbClr val="000000"/>
              </a:solidFill>
              <a:latin typeface="Calibri"/>
              <a:ea typeface="Calibri"/>
              <a:cs typeface="Calibri"/>
            </a:rPr>
            <a:pPr/>
            <a:t>₹ 32,93,035.79</a:t>
          </a:fld>
          <a:endParaRPr lang="en-US" sz="2000" b="0" i="0" u="none" strike="noStrike">
            <a:solidFill>
              <a:srgbClr val="000000"/>
            </a:solidFill>
            <a:latin typeface="Calibri"/>
            <a:ea typeface="Calibri"/>
            <a:cs typeface="Calibri"/>
          </a:endParaRPr>
        </a:p>
      </xdr:txBody>
    </xdr:sp>
    <xdr:clientData/>
  </xdr:twoCellAnchor>
  <xdr:twoCellAnchor>
    <xdr:from>
      <xdr:col>14</xdr:col>
      <xdr:colOff>280420</xdr:colOff>
      <xdr:row>6</xdr:row>
      <xdr:rowOff>79863</xdr:rowOff>
    </xdr:from>
    <xdr:to>
      <xdr:col>22</xdr:col>
      <xdr:colOff>302066</xdr:colOff>
      <xdr:row>31</xdr:row>
      <xdr:rowOff>83786</xdr:rowOff>
    </xdr:to>
    <xdr:sp macro="" textlink="">
      <xdr:nvSpPr>
        <xdr:cNvPr id="20" name="Rectangle 19">
          <a:extLst>
            <a:ext uri="{FF2B5EF4-FFF2-40B4-BE49-F238E27FC236}">
              <a16:creationId xmlns:a16="http://schemas.microsoft.com/office/drawing/2014/main" id="{8B60ADAC-515D-3BEC-CAF5-B483FA710636}"/>
            </a:ext>
          </a:extLst>
        </xdr:cNvPr>
        <xdr:cNvSpPr/>
      </xdr:nvSpPr>
      <xdr:spPr>
        <a:xfrm>
          <a:off x="8923476" y="1138196"/>
          <a:ext cx="4960534" cy="4413646"/>
        </a:xfrm>
        <a:prstGeom prst="rect">
          <a:avLst/>
        </a:prstGeom>
        <a:solidFill>
          <a:schemeClr val="accent6">
            <a:lumMod val="60000"/>
            <a:lumOff val="40000"/>
          </a:schemeClr>
        </a:solid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401658</xdr:colOff>
      <xdr:row>6</xdr:row>
      <xdr:rowOff>153026</xdr:rowOff>
    </xdr:from>
    <xdr:to>
      <xdr:col>22</xdr:col>
      <xdr:colOff>194028</xdr:colOff>
      <xdr:row>30</xdr:row>
      <xdr:rowOff>158750</xdr:rowOff>
    </xdr:to>
    <xdr:graphicFrame macro="">
      <xdr:nvGraphicFramePr>
        <xdr:cNvPr id="19" name="Chart 2">
          <a:extLst>
            <a:ext uri="{FF2B5EF4-FFF2-40B4-BE49-F238E27FC236}">
              <a16:creationId xmlns:a16="http://schemas.microsoft.com/office/drawing/2014/main" id="{A3F11F57-FC57-4432-94B8-BAE05A187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131184</xdr:colOff>
      <xdr:row>33</xdr:row>
      <xdr:rowOff>123473</xdr:rowOff>
    </xdr:from>
    <xdr:to>
      <xdr:col>28</xdr:col>
      <xdr:colOff>582084</xdr:colOff>
      <xdr:row>58</xdr:row>
      <xdr:rowOff>17638</xdr:rowOff>
    </xdr:to>
    <xdr:sp macro="" textlink="">
      <xdr:nvSpPr>
        <xdr:cNvPr id="23" name="Rectangle 22">
          <a:extLst>
            <a:ext uri="{FF2B5EF4-FFF2-40B4-BE49-F238E27FC236}">
              <a16:creationId xmlns:a16="http://schemas.microsoft.com/office/drawing/2014/main" id="{56373A06-900E-55B3-0B34-EE222CE84B4A}"/>
            </a:ext>
          </a:extLst>
        </xdr:cNvPr>
        <xdr:cNvSpPr/>
      </xdr:nvSpPr>
      <xdr:spPr>
        <a:xfrm>
          <a:off x="11243684" y="5944306"/>
          <a:ext cx="6624511" cy="4303888"/>
        </a:xfrm>
        <a:prstGeom prst="rect">
          <a:avLst/>
        </a:prstGeom>
        <a:solidFill>
          <a:schemeClr val="accent6">
            <a:lumMod val="60000"/>
            <a:lumOff val="40000"/>
          </a:schemeClr>
        </a:solid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299861</xdr:colOff>
      <xdr:row>34</xdr:row>
      <xdr:rowOff>70555</xdr:rowOff>
    </xdr:from>
    <xdr:to>
      <xdr:col>28</xdr:col>
      <xdr:colOff>423333</xdr:colOff>
      <xdr:row>57</xdr:row>
      <xdr:rowOff>35277</xdr:rowOff>
    </xdr:to>
    <xdr:graphicFrame macro="">
      <xdr:nvGraphicFramePr>
        <xdr:cNvPr id="22" name="Chart 21">
          <a:extLst>
            <a:ext uri="{FF2B5EF4-FFF2-40B4-BE49-F238E27FC236}">
              <a16:creationId xmlns:a16="http://schemas.microsoft.com/office/drawing/2014/main" id="{0A14B29C-1FD6-47BD-B799-F759AA6B44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229305</xdr:colOff>
      <xdr:row>14</xdr:row>
      <xdr:rowOff>88195</xdr:rowOff>
    </xdr:from>
    <xdr:to>
      <xdr:col>14</xdr:col>
      <xdr:colOff>52916</xdr:colOff>
      <xdr:row>31</xdr:row>
      <xdr:rowOff>99713</xdr:rowOff>
    </xdr:to>
    <xdr:graphicFrame macro="">
      <xdr:nvGraphicFramePr>
        <xdr:cNvPr id="25" name="Chart 1">
          <a:extLst>
            <a:ext uri="{FF2B5EF4-FFF2-40B4-BE49-F238E27FC236}">
              <a16:creationId xmlns:a16="http://schemas.microsoft.com/office/drawing/2014/main" id="{524E5C60-D869-4DFB-A5AA-63FC5825B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40</xdr:col>
      <xdr:colOff>194030</xdr:colOff>
      <xdr:row>34</xdr:row>
      <xdr:rowOff>119367</xdr:rowOff>
    </xdr:from>
    <xdr:to>
      <xdr:col>52</xdr:col>
      <xdr:colOff>476252</xdr:colOff>
      <xdr:row>58</xdr:row>
      <xdr:rowOff>17639</xdr:rowOff>
    </xdr:to>
    <xdr:sp macro="" textlink="">
      <xdr:nvSpPr>
        <xdr:cNvPr id="28" name="Rectangle 27">
          <a:extLst>
            <a:ext uri="{FF2B5EF4-FFF2-40B4-BE49-F238E27FC236}">
              <a16:creationId xmlns:a16="http://schemas.microsoft.com/office/drawing/2014/main" id="{C3FABD52-7422-5449-6BC6-D6C09941A173}"/>
            </a:ext>
          </a:extLst>
        </xdr:cNvPr>
        <xdr:cNvSpPr/>
      </xdr:nvSpPr>
      <xdr:spPr>
        <a:xfrm>
          <a:off x="24888474" y="6116589"/>
          <a:ext cx="7690556" cy="4131606"/>
        </a:xfrm>
        <a:prstGeom prst="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370418</xdr:colOff>
      <xdr:row>35</xdr:row>
      <xdr:rowOff>70556</xdr:rowOff>
    </xdr:from>
    <xdr:to>
      <xdr:col>52</xdr:col>
      <xdr:colOff>335138</xdr:colOff>
      <xdr:row>57</xdr:row>
      <xdr:rowOff>70556</xdr:rowOff>
    </xdr:to>
    <xdr:graphicFrame macro="">
      <xdr:nvGraphicFramePr>
        <xdr:cNvPr id="27" name="Chart 26">
          <a:extLst>
            <a:ext uri="{FF2B5EF4-FFF2-40B4-BE49-F238E27FC236}">
              <a16:creationId xmlns:a16="http://schemas.microsoft.com/office/drawing/2014/main" id="{7F7DEA7F-6556-4959-8646-3DBBF6A157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73023</xdr:colOff>
      <xdr:row>7</xdr:row>
      <xdr:rowOff>35277</xdr:rowOff>
    </xdr:from>
    <xdr:to>
      <xdr:col>31</xdr:col>
      <xdr:colOff>176388</xdr:colOff>
      <xdr:row>32</xdr:row>
      <xdr:rowOff>0</xdr:rowOff>
    </xdr:to>
    <xdr:graphicFrame macro="">
      <xdr:nvGraphicFramePr>
        <xdr:cNvPr id="29" name="Chart 28">
          <a:extLst>
            <a:ext uri="{FF2B5EF4-FFF2-40B4-BE49-F238E27FC236}">
              <a16:creationId xmlns:a16="http://schemas.microsoft.com/office/drawing/2014/main" id="{A2FB4A6C-B15D-48AB-80FC-7F574A16E6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176388</xdr:colOff>
      <xdr:row>7</xdr:row>
      <xdr:rowOff>30867</xdr:rowOff>
    </xdr:from>
    <xdr:to>
      <xdr:col>52</xdr:col>
      <xdr:colOff>580881</xdr:colOff>
      <xdr:row>33</xdr:row>
      <xdr:rowOff>70556</xdr:rowOff>
    </xdr:to>
    <xdr:graphicFrame macro="">
      <xdr:nvGraphicFramePr>
        <xdr:cNvPr id="31" name="Chart 30">
          <a:extLst>
            <a:ext uri="{FF2B5EF4-FFF2-40B4-BE49-F238E27FC236}">
              <a16:creationId xmlns:a16="http://schemas.microsoft.com/office/drawing/2014/main" id="{8A7DCFB5-23D7-4D6A-AD86-EF2D02BF8E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388057</xdr:colOff>
      <xdr:row>35</xdr:row>
      <xdr:rowOff>60781</xdr:rowOff>
    </xdr:from>
    <xdr:to>
      <xdr:col>17</xdr:col>
      <xdr:colOff>229307</xdr:colOff>
      <xdr:row>57</xdr:row>
      <xdr:rowOff>0</xdr:rowOff>
    </xdr:to>
    <xdr:graphicFrame macro="">
      <xdr:nvGraphicFramePr>
        <xdr:cNvPr id="32" name="Chart 31">
          <a:extLst>
            <a:ext uri="{FF2B5EF4-FFF2-40B4-BE49-F238E27FC236}">
              <a16:creationId xmlns:a16="http://schemas.microsoft.com/office/drawing/2014/main" id="{665DBD7B-7515-485F-8D40-530835AB88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31</xdr:col>
      <xdr:colOff>582084</xdr:colOff>
      <xdr:row>7</xdr:row>
      <xdr:rowOff>28895</xdr:rowOff>
    </xdr:from>
    <xdr:to>
      <xdr:col>42</xdr:col>
      <xdr:colOff>203333</xdr:colOff>
      <xdr:row>31</xdr:row>
      <xdr:rowOff>158749</xdr:rowOff>
    </xdr:to>
    <xdr:graphicFrame macro="">
      <xdr:nvGraphicFramePr>
        <xdr:cNvPr id="33" name="Chart 32">
          <a:extLst>
            <a:ext uri="{FF2B5EF4-FFF2-40B4-BE49-F238E27FC236}">
              <a16:creationId xmlns:a16="http://schemas.microsoft.com/office/drawing/2014/main" id="{7E265BFF-3E1B-40C5-9EDB-3E7596449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52366</xdr:colOff>
      <xdr:row>6</xdr:row>
      <xdr:rowOff>56130</xdr:rowOff>
    </xdr:from>
    <xdr:to>
      <xdr:col>10</xdr:col>
      <xdr:colOff>540655</xdr:colOff>
      <xdr:row>8</xdr:row>
      <xdr:rowOff>69069</xdr:rowOff>
    </xdr:to>
    <xdr:sp macro="" textlink="">
      <xdr:nvSpPr>
        <xdr:cNvPr id="14" name="TextBox 13">
          <a:extLst>
            <a:ext uri="{FF2B5EF4-FFF2-40B4-BE49-F238E27FC236}">
              <a16:creationId xmlns:a16="http://schemas.microsoft.com/office/drawing/2014/main" id="{52FBF832-F154-096A-4707-F3FDAE82A313}"/>
            </a:ext>
          </a:extLst>
        </xdr:cNvPr>
        <xdr:cNvSpPr txBox="1"/>
      </xdr:nvSpPr>
      <xdr:spPr>
        <a:xfrm>
          <a:off x="4987223" y="1144701"/>
          <a:ext cx="1722003" cy="375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latin typeface="+mn-lt"/>
            </a:rPr>
            <a:t>Total</a:t>
          </a:r>
          <a:r>
            <a:rPr lang="en-US" sz="2000" b="1" baseline="0">
              <a:latin typeface="+mn-lt"/>
            </a:rPr>
            <a:t> </a:t>
          </a:r>
          <a:r>
            <a:rPr lang="en-US" sz="2400" b="1" baseline="0">
              <a:latin typeface="+mn-lt"/>
            </a:rPr>
            <a:t>Sales</a:t>
          </a:r>
          <a:r>
            <a:rPr lang="en-US" sz="2000" b="1" baseline="0">
              <a:latin typeface="+mn-lt"/>
            </a:rPr>
            <a:t> :</a:t>
          </a:r>
          <a:endParaRPr lang="en-US" sz="2000" b="1">
            <a:latin typeface="+mn-lt"/>
          </a:endParaRPr>
        </a:p>
      </xdr:txBody>
    </xdr:sp>
    <xdr:clientData/>
  </xdr:twoCellAnchor>
  <xdr:twoCellAnchor>
    <xdr:from>
      <xdr:col>10</xdr:col>
      <xdr:colOff>417286</xdr:colOff>
      <xdr:row>6</xdr:row>
      <xdr:rowOff>90716</xdr:rowOff>
    </xdr:from>
    <xdr:to>
      <xdr:col>13</xdr:col>
      <xdr:colOff>399143</xdr:colOff>
      <xdr:row>8</xdr:row>
      <xdr:rowOff>163285</xdr:rowOff>
    </xdr:to>
    <xdr:sp macro="" textlink="'pivot table '!$A$5">
      <xdr:nvSpPr>
        <xdr:cNvPr id="15" name="TextBox 14">
          <a:extLst>
            <a:ext uri="{FF2B5EF4-FFF2-40B4-BE49-F238E27FC236}">
              <a16:creationId xmlns:a16="http://schemas.microsoft.com/office/drawing/2014/main" id="{58AFD3AC-C683-A6B4-BB7F-A48F04EBF4D1}"/>
            </a:ext>
          </a:extLst>
        </xdr:cNvPr>
        <xdr:cNvSpPr txBox="1"/>
      </xdr:nvSpPr>
      <xdr:spPr>
        <a:xfrm>
          <a:off x="6585857" y="1179287"/>
          <a:ext cx="1832429" cy="4354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B54FA3F-6CC9-4399-AFB2-265F1073AA51}" type="TxLink">
            <a:rPr lang="en-US" sz="2000" b="0" i="0" u="none" strike="noStrike">
              <a:solidFill>
                <a:srgbClr val="000000"/>
              </a:solidFill>
              <a:latin typeface="Calibri"/>
              <a:ea typeface="Calibri"/>
              <a:cs typeface="Calibri"/>
            </a:rPr>
            <a:pPr/>
            <a:t>₹ 82,91,706.79</a:t>
          </a:fld>
          <a:endParaRPr lang="en-US" sz="2000"/>
        </a:p>
      </xdr:txBody>
    </xdr:sp>
    <xdr:clientData/>
  </xdr:twoCellAnchor>
  <xdr:twoCellAnchor>
    <xdr:from>
      <xdr:col>23</xdr:col>
      <xdr:colOff>422327</xdr:colOff>
      <xdr:row>0</xdr:row>
      <xdr:rowOff>102419</xdr:rowOff>
    </xdr:from>
    <xdr:to>
      <xdr:col>41</xdr:col>
      <xdr:colOff>278942</xdr:colOff>
      <xdr:row>4</xdr:row>
      <xdr:rowOff>81936</xdr:rowOff>
    </xdr:to>
    <xdr:sp macro="" textlink="">
      <xdr:nvSpPr>
        <xdr:cNvPr id="8" name="TextBox 7">
          <a:extLst>
            <a:ext uri="{FF2B5EF4-FFF2-40B4-BE49-F238E27FC236}">
              <a16:creationId xmlns:a16="http://schemas.microsoft.com/office/drawing/2014/main" id="{774CC359-A4C1-C9B5-86BC-6BF8D969D0A2}"/>
            </a:ext>
          </a:extLst>
        </xdr:cNvPr>
        <xdr:cNvSpPr txBox="1"/>
      </xdr:nvSpPr>
      <xdr:spPr>
        <a:xfrm>
          <a:off x="14597768" y="102419"/>
          <a:ext cx="10950439" cy="726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4000" b="1">
              <a:solidFill>
                <a:schemeClr val="accent1">
                  <a:lumMod val="75000"/>
                </a:schemeClr>
              </a:solidFill>
              <a:latin typeface="Baskerville Old Face" panose="02020602080505020303" pitchFamily="18" charset="0"/>
            </a:rPr>
            <a:t>  SALES AND PROFIT DASHBOARD</a:t>
          </a:r>
        </a:p>
      </xdr:txBody>
    </xdr:sp>
    <xdr:clientData/>
  </xdr:twoCellAnchor>
  <xdr:twoCellAnchor editAs="oneCell">
    <xdr:from>
      <xdr:col>0</xdr:col>
      <xdr:colOff>472579</xdr:colOff>
      <xdr:row>7</xdr:row>
      <xdr:rowOff>42332</xdr:rowOff>
    </xdr:from>
    <xdr:to>
      <xdr:col>7</xdr:col>
      <xdr:colOff>187853</xdr:colOff>
      <xdr:row>21</xdr:row>
      <xdr:rowOff>81934</xdr:rowOff>
    </xdr:to>
    <mc:AlternateContent xmlns:mc="http://schemas.openxmlformats.org/markup-compatibility/2006" xmlns:a14="http://schemas.microsoft.com/office/drawing/2010/main">
      <mc:Choice Requires="a14">
        <xdr:graphicFrame macro="">
          <xdr:nvGraphicFramePr>
            <xdr:cNvPr id="10" name="MONTH 1">
              <a:extLst>
                <a:ext uri="{FF2B5EF4-FFF2-40B4-BE49-F238E27FC236}">
                  <a16:creationId xmlns:a16="http://schemas.microsoft.com/office/drawing/2014/main" id="{9DB7B73E-FFFE-2354-C77B-1BA56A2F3376}"/>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472579" y="1277054"/>
              <a:ext cx="4036802" cy="25090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448028</xdr:colOff>
      <xdr:row>26</xdr:row>
      <xdr:rowOff>123472</xdr:rowOff>
    </xdr:from>
    <xdr:to>
      <xdr:col>7</xdr:col>
      <xdr:colOff>88195</xdr:colOff>
      <xdr:row>35</xdr:row>
      <xdr:rowOff>88195</xdr:rowOff>
    </xdr:to>
    <mc:AlternateContent xmlns:mc="http://schemas.openxmlformats.org/markup-compatibility/2006" xmlns:a14="http://schemas.microsoft.com/office/drawing/2010/main">
      <mc:Choice Requires="a14">
        <xdr:graphicFrame macro="">
          <xdr:nvGraphicFramePr>
            <xdr:cNvPr id="11" name="YEAR 1">
              <a:extLst>
                <a:ext uri="{FF2B5EF4-FFF2-40B4-BE49-F238E27FC236}">
                  <a16:creationId xmlns:a16="http://schemas.microsoft.com/office/drawing/2014/main" id="{CF3CF3D7-4CD9-0B97-280E-BE9EEC2B222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48028" y="4709583"/>
              <a:ext cx="3961695" cy="15522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464345</xdr:colOff>
      <xdr:row>40</xdr:row>
      <xdr:rowOff>66144</xdr:rowOff>
    </xdr:from>
    <xdr:to>
      <xdr:col>7</xdr:col>
      <xdr:colOff>210344</xdr:colOff>
      <xdr:row>58</xdr:row>
      <xdr:rowOff>123471</xdr:rowOff>
    </xdr:to>
    <mc:AlternateContent xmlns:mc="http://schemas.openxmlformats.org/markup-compatibility/2006" xmlns:a14="http://schemas.microsoft.com/office/drawing/2010/main">
      <mc:Choice Requires="a14">
        <xdr:graphicFrame macro="">
          <xdr:nvGraphicFramePr>
            <xdr:cNvPr id="12" name="PRODUCT 1">
              <a:extLst>
                <a:ext uri="{FF2B5EF4-FFF2-40B4-BE49-F238E27FC236}">
                  <a16:creationId xmlns:a16="http://schemas.microsoft.com/office/drawing/2014/main" id="{71ECB957-9848-07E4-E966-C5C8EA01368B}"/>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464345" y="7121700"/>
              <a:ext cx="4067527" cy="32323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399345</xdr:colOff>
      <xdr:row>2</xdr:row>
      <xdr:rowOff>134760</xdr:rowOff>
    </xdr:from>
    <xdr:to>
      <xdr:col>1</xdr:col>
      <xdr:colOff>511527</xdr:colOff>
      <xdr:row>6</xdr:row>
      <xdr:rowOff>158748</xdr:rowOff>
    </xdr:to>
    <xdr:pic>
      <xdr:nvPicPr>
        <xdr:cNvPr id="30" name="Graphic 29" descr="Daily calendar with solid fill">
          <a:extLst>
            <a:ext uri="{FF2B5EF4-FFF2-40B4-BE49-F238E27FC236}">
              <a16:creationId xmlns:a16="http://schemas.microsoft.com/office/drawing/2014/main" id="{1AB38965-5AD4-0407-C798-DDEE7FC22E9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99345" y="487538"/>
          <a:ext cx="729543" cy="729543"/>
        </a:xfrm>
        <a:prstGeom prst="rect">
          <a:avLst/>
        </a:prstGeom>
      </xdr:spPr>
    </xdr:pic>
    <xdr:clientData/>
  </xdr:twoCellAnchor>
  <xdr:twoCellAnchor editAs="oneCell">
    <xdr:from>
      <xdr:col>0</xdr:col>
      <xdr:colOff>370417</xdr:colOff>
      <xdr:row>22</xdr:row>
      <xdr:rowOff>17639</xdr:rowOff>
    </xdr:from>
    <xdr:to>
      <xdr:col>1</xdr:col>
      <xdr:colOff>493889</xdr:colOff>
      <xdr:row>26</xdr:row>
      <xdr:rowOff>52917</xdr:rowOff>
    </xdr:to>
    <xdr:pic>
      <xdr:nvPicPr>
        <xdr:cNvPr id="35" name="Graphic 34" descr="Hourglass Finished with solid fill">
          <a:extLst>
            <a:ext uri="{FF2B5EF4-FFF2-40B4-BE49-F238E27FC236}">
              <a16:creationId xmlns:a16="http://schemas.microsoft.com/office/drawing/2014/main" id="{84BFEAB8-4913-BEC0-B3EF-8814A1261D7F}"/>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370417" y="3898195"/>
          <a:ext cx="740833" cy="740833"/>
        </a:xfrm>
        <a:prstGeom prst="rect">
          <a:avLst/>
        </a:prstGeom>
      </xdr:spPr>
    </xdr:pic>
    <xdr:clientData/>
  </xdr:twoCellAnchor>
  <xdr:twoCellAnchor editAs="oneCell">
    <xdr:from>
      <xdr:col>0</xdr:col>
      <xdr:colOff>388055</xdr:colOff>
      <xdr:row>36</xdr:row>
      <xdr:rowOff>17639</xdr:rowOff>
    </xdr:from>
    <xdr:to>
      <xdr:col>1</xdr:col>
      <xdr:colOff>529167</xdr:colOff>
      <xdr:row>40</xdr:row>
      <xdr:rowOff>70556</xdr:rowOff>
    </xdr:to>
    <xdr:pic>
      <xdr:nvPicPr>
        <xdr:cNvPr id="37" name="Graphic 36" descr="Shopping cart with solid fill">
          <a:extLst>
            <a:ext uri="{FF2B5EF4-FFF2-40B4-BE49-F238E27FC236}">
              <a16:creationId xmlns:a16="http://schemas.microsoft.com/office/drawing/2014/main" id="{9CB870F6-3A3A-74C1-A643-E7E15947C1F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388055" y="6367639"/>
          <a:ext cx="758473" cy="758473"/>
        </a:xfrm>
        <a:prstGeom prst="rect">
          <a:avLst/>
        </a:prstGeom>
      </xdr:spPr>
    </xdr:pic>
    <xdr:clientData/>
  </xdr:twoCellAnchor>
  <xdr:twoCellAnchor editAs="oneCell">
    <xdr:from>
      <xdr:col>24</xdr:col>
      <xdr:colOff>405693</xdr:colOff>
      <xdr:row>0</xdr:row>
      <xdr:rowOff>70555</xdr:rowOff>
    </xdr:from>
    <xdr:to>
      <xdr:col>25</xdr:col>
      <xdr:colOff>579260</xdr:colOff>
      <xdr:row>4</xdr:row>
      <xdr:rowOff>155927</xdr:rowOff>
    </xdr:to>
    <xdr:pic>
      <xdr:nvPicPr>
        <xdr:cNvPr id="39" name="Graphic 38" descr="Books on shelf with solid fill">
          <a:extLst>
            <a:ext uri="{FF2B5EF4-FFF2-40B4-BE49-F238E27FC236}">
              <a16:creationId xmlns:a16="http://schemas.microsoft.com/office/drawing/2014/main" id="{5F69C353-F798-1D00-8C74-642642572697}"/>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5222360" y="70555"/>
          <a:ext cx="790928" cy="790928"/>
        </a:xfrm>
        <a:prstGeom prst="rect">
          <a:avLst/>
        </a:prstGeom>
      </xdr:spPr>
    </xdr:pic>
    <xdr:clientData/>
  </xdr:twoCellAnchor>
  <xdr:twoCellAnchor>
    <xdr:from>
      <xdr:col>29</xdr:col>
      <xdr:colOff>529166</xdr:colOff>
      <xdr:row>34</xdr:row>
      <xdr:rowOff>70557</xdr:rowOff>
    </xdr:from>
    <xdr:to>
      <xdr:col>39</xdr:col>
      <xdr:colOff>246943</xdr:colOff>
      <xdr:row>57</xdr:row>
      <xdr:rowOff>70556</xdr:rowOff>
    </xdr:to>
    <xdr:graphicFrame macro="">
      <xdr:nvGraphicFramePr>
        <xdr:cNvPr id="24" name="Chart 23">
          <a:extLst>
            <a:ext uri="{FF2B5EF4-FFF2-40B4-BE49-F238E27FC236}">
              <a16:creationId xmlns:a16="http://schemas.microsoft.com/office/drawing/2014/main" id="{8A6BE4A8-007E-44A3-9D7E-18B9AD2485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refreshedDate="45872.848470717596" createdVersion="8" refreshedVersion="8" minRefreshableVersion="3" recordCount="2823" xr:uid="{EEF60A90-1DA5-4B53-8319-BA73E6341D60}">
  <cacheSource type="worksheet">
    <worksheetSource name="Table1"/>
  </cacheSource>
  <cacheFields count="18">
    <cacheField name="CUSTOMER_CODE" numFmtId="0">
      <sharedItems containsSemiMixedTypes="0" containsString="0" containsNumber="1" containsInteger="1" minValue="10100" maxValue="12922"/>
    </cacheField>
    <cacheField name="CUSTOMER_NAME" numFmtId="0">
      <sharedItems count="92">
        <s v="Online Diecast Creations Co."/>
        <s v="Blauer See Auto, Co."/>
        <s v="Vitachrome Inc."/>
        <s v="Baane Mini Imports"/>
        <s v="Euro Shopping Channel"/>
        <s v="Danish Wholesale Imports"/>
        <s v="Rovelli Gifts"/>
        <s v="Land of Toys Inc."/>
        <s v="Cruz &amp; Sons Co."/>
        <s v="Motor Mint Distributors Inc."/>
        <s v="AV Stores, Co."/>
        <s v="Mini Wheels Co."/>
        <s v="Volvo Model Replicas, Co"/>
        <s v="Mini Gifts Distributors Ltd."/>
        <s v="La Corne D'abondance, Co."/>
        <s v="Classic Legends Inc."/>
        <s v="Royale Belge"/>
        <s v="Dragon Souveniers, Ltd."/>
        <s v="Enaco Distributors"/>
        <s v="Salzburg Collectables"/>
        <s v="Australian Collectors, Co."/>
        <s v="Reims Collectables"/>
        <s v="Marseille Mini Autos"/>
        <s v="Atelier graphique"/>
        <s v="Signal Gift Stores"/>
        <s v="Corrida Auto Replicas, Ltd"/>
        <s v="Muscle Machine Inc"/>
        <s v="Stylish Desk Decors, Co."/>
        <s v="Auto-Moto Classics Inc."/>
        <s v="Gift Ideas Corp."/>
        <s v="Lyon Souveniers"/>
        <s v="Alpha Cognac"/>
        <s v="Souveniers And Things Co."/>
        <s v="Technics Stores Inc."/>
        <s v="Suominen Souveniers"/>
        <s v="Mini Creations Ltd."/>
        <s v="Toys4GrownUps.com"/>
        <s v="Collectables For Less Inc."/>
        <s v="Anna's Decorations, Ltd"/>
        <s v="Signal Collectibles Ltd."/>
        <s v="Oulu Toy Supplies, Inc."/>
        <s v="Australian Gift Network, Co"/>
        <s v="Boards &amp; Toys Co."/>
        <s v="Toys of Finland, Co."/>
        <s v="Corporate Gift Ideas Co."/>
        <s v="Men 'R' US Retailers, Ltd."/>
        <s v="Heintze Collectables"/>
        <s v="Mini Auto Werke"/>
        <s v="FunGiftIdeas.com"/>
        <s v="Scandinavian Gift Ideas"/>
        <s v="Quebec Home Shopping Network"/>
        <s v="Gift Depot Inc."/>
        <s v="L'ordine Souveniers"/>
        <s v="CAF Imports"/>
        <s v="Daedalus Designs Imports"/>
        <s v="Herkku Gifts"/>
        <s v="Classic Gift Ideas, Inc"/>
        <s v="Iberia Gift Imports, Corp."/>
        <s v="Double Decker Gift Stores, Ltd"/>
        <s v="Toms Spezialitten, Ltd"/>
        <s v="Australian Collectables, Ltd"/>
        <s v="Saveley &amp; Henriot, Co."/>
        <s v="Mini Classics"/>
        <s v="Super Scale Inc."/>
        <s v="West Coast Collectables Co."/>
        <s v="Canadian Gift Exchange Network"/>
        <s v="Diecast Collectables"/>
        <s v="Osaka Souveniers Co."/>
        <s v="Auto Canal Petit"/>
        <s v="Auto Assoc. &amp; Cie."/>
        <s v="Handji Gifts&amp; Co"/>
        <s v="Clover Collections, Co."/>
        <s v="Petit Auto"/>
        <s v="Collectable Mini Designs Co."/>
        <s v="Vida Sport, Ltd"/>
        <s v="Cambridge Collectables Co."/>
        <s v="giftsbymail.co.uk"/>
        <s v="Tekni Collectables Inc."/>
        <s v="Royal Canadian Collectables, Ltd."/>
        <s v="Mini Caravy"/>
        <s v="Microscale Inc."/>
        <s v="The Sharp Gifts Warehouse"/>
        <s v="UK Collectables, Ltd."/>
        <s v="Tokyo Collectables, Ltd"/>
        <s v="Gifts4AllAges.com"/>
        <s v="Diecast Classics Inc."/>
        <s v="La Rochelle Gifts"/>
        <s v="Online Mini Collectables"/>
        <s v="Amica Models &amp; Co."/>
        <s v="Norway Gifts By Mail, Co."/>
        <s v="Marta's Replicas Co."/>
        <s v="Bavarian Collectables Imports, Co."/>
      </sharedItems>
    </cacheField>
    <cacheField name="QUANTITY_ORDERED" numFmtId="0">
      <sharedItems containsSemiMixedTypes="0" containsString="0" containsNumber="1" containsInteger="1" minValue="6" maxValue="97" count="58">
        <n v="30"/>
        <n v="50"/>
        <n v="22"/>
        <n v="49"/>
        <n v="25"/>
        <n v="26"/>
        <n v="45"/>
        <n v="46"/>
        <n v="39"/>
        <n v="41"/>
        <n v="42"/>
        <n v="27"/>
        <n v="35"/>
        <n v="36"/>
        <n v="31"/>
        <n v="34"/>
        <n v="24"/>
        <n v="29"/>
        <n v="23"/>
        <n v="38"/>
        <n v="44"/>
        <n v="33"/>
        <n v="32"/>
        <n v="43"/>
        <n v="28"/>
        <n v="48"/>
        <n v="21"/>
        <n v="20"/>
        <n v="40"/>
        <n v="47"/>
        <n v="37"/>
        <n v="55"/>
        <n v="64"/>
        <n v="58"/>
        <n v="52"/>
        <n v="62"/>
        <n v="56"/>
        <n v="11"/>
        <n v="85"/>
        <n v="77"/>
        <n v="59"/>
        <n v="66"/>
        <n v="97"/>
        <n v="61"/>
        <n v="76"/>
        <n v="65"/>
        <n v="6"/>
        <n v="13"/>
        <n v="15"/>
        <n v="54"/>
        <n v="60"/>
        <n v="70"/>
        <n v="19"/>
        <n v="51"/>
        <n v="16"/>
        <n v="18"/>
        <n v="12"/>
        <n v="10"/>
      </sharedItems>
    </cacheField>
    <cacheField name="MSRP" numFmtId="166">
      <sharedItems containsSemiMixedTypes="0" containsString="0" containsNumber="1" containsInteger="1" minValue="33" maxValue="214"/>
    </cacheField>
    <cacheField name="Estimated Cost Price (50%)_x0009_" numFmtId="166">
      <sharedItems containsSemiMixedTypes="0" containsString="0" containsNumber="1" minValue="16.5" maxValue="107"/>
    </cacheField>
    <cacheField name="Selling price " numFmtId="166">
      <sharedItems containsSemiMixedTypes="0" containsString="0" containsNumber="1" minValue="26.88" maxValue="120"/>
    </cacheField>
    <cacheField name="SALES" numFmtId="166">
      <sharedItems containsSemiMixedTypes="0" containsString="0" containsNumber="1" minValue="482.13" maxValue="9048.16" count="1544">
        <n v="3000"/>
        <n v="3390"/>
        <n v="1903.22"/>
        <n v="1689.03"/>
        <n v="2500"/>
        <n v="2600"/>
        <n v="1404"/>
        <n v="2472.96"/>
        <n v="3900"/>
        <n v="2055.7400000000002"/>
        <n v="4200"/>
        <n v="2700"/>
        <n v="3500"/>
        <n v="1189.98"/>
        <n v="2242.89"/>
        <n v="2011.1000000000001"/>
        <n v="4600"/>
        <n v="3600"/>
        <n v="1938.8899999999999"/>
        <n v="3100"/>
        <n v="3403.35"/>
        <n v="3400"/>
        <n v="4100"/>
        <n v="2400"/>
        <n v="2900"/>
        <n v="2300"/>
        <n v="3800"/>
        <n v="1942.15"/>
        <n v="1742.4"/>
        <n v="1666.6999999999998"/>
        <n v="3227.63"/>
        <n v="3300"/>
        <n v="1705.92"/>
        <n v="5000"/>
        <n v="2200"/>
        <n v="3382.5"/>
        <n v="4300"/>
        <n v="3193.52"/>
        <n v="3983.5"/>
        <n v="2897.4700000000003"/>
        <n v="2034.3500000000001"/>
        <n v="2038.87"/>
        <n v="3164.46"/>
        <n v="1419.5"/>
        <n v="3073.26"/>
        <n v="3421.04"/>
        <n v="2481.64"/>
        <n v="3659.32"/>
        <n v="1630.6000000000001"/>
        <n v="3241.5"/>
        <n v="1657.76"/>
        <n v="2406.36"/>
        <n v="1565.85"/>
        <n v="3200"/>
        <n v="3273.6000000000004"/>
        <n v="2949.12"/>
        <n v="2526.7200000000003"/>
        <n v="2871"/>
        <n v="3896.49"/>
        <n v="2100"/>
        <n v="2055.23"/>
        <n v="3155.14"/>
        <n v="1858"/>
        <n v="4500"/>
        <n v="3485.8199999999997"/>
        <n v="3130.82"/>
        <n v="1777.1"/>
        <n v="2914.1099999999997"/>
        <n v="4400"/>
        <n v="2060.4499999999998"/>
        <n v="1892.1"/>
        <n v="4000"/>
        <n v="2130.0099999999998"/>
        <n v="1173.1500000000001"/>
        <n v="2821.66"/>
        <n v="4700"/>
        <n v="930.90000000000009"/>
        <n v="3700"/>
        <n v="1608"/>
        <n v="2499.56"/>
        <n v="2574.1799999999998"/>
        <n v="3069"/>
        <n v="1721.73"/>
        <n v="710.19999999999993"/>
        <n v="1729.65"/>
        <n v="3360.4500000000003"/>
        <n v="1987.7400000000002"/>
        <n v="1654.56"/>
        <n v="3288.7799999999997"/>
        <n v="2354.88"/>
        <n v="1801.24"/>
        <n v="2253.6800000000003"/>
        <n v="4900"/>
        <n v="2490.5"/>
        <n v="1575.9599999999998"/>
        <n v="3090.15"/>
        <n v="4800"/>
        <n v="721.43999999999994"/>
        <n v="1560.4399999999998"/>
        <n v="3259.92"/>
        <n v="1711.26"/>
        <n v="2011.8"/>
        <n v="2240.66"/>
        <n v="1033.4100000000001"/>
        <n v="3027.84"/>
        <n v="3753.9"/>
        <n v="2184"/>
        <n v="1878.6599999999999"/>
        <n v="2687.04"/>
        <n v="2443.6"/>
        <n v="3066.7000000000003"/>
        <n v="1459.6000000000001"/>
        <n v="3169.95"/>
        <n v="1968.1200000000001"/>
        <n v="1916.75"/>
        <n v="2730.06"/>
        <n v="2499.2599999999998"/>
        <n v="1539.72"/>
        <n v="1348.76"/>
        <n v="2793.86"/>
        <n v="2082.4900000000002"/>
        <n v="2674.9"/>
        <n v="3431.75"/>
        <n v="2848.86"/>
        <n v="2479.21"/>
        <n v="2094.67"/>
        <n v="2480.3799999999997"/>
        <n v="3863.87"/>
        <n v="3268"/>
        <n v="2765.8999999999996"/>
        <n v="2460.16"/>
        <n v="2168.5"/>
        <n v="3293.3999999999996"/>
        <n v="3693.3399999999997"/>
        <n v="2042.88"/>
        <n v="2000"/>
        <n v="3112.3399999999997"/>
        <n v="1536.57"/>
        <n v="1740.9"/>
        <n v="2800"/>
        <n v="1207.44"/>
        <n v="1707.14"/>
        <n v="2063.06"/>
        <n v="1384.4599999999998"/>
        <n v="2993.5"/>
        <n v="2262.96"/>
        <n v="3081.2400000000002"/>
        <n v="1327.79"/>
        <n v="1713.8000000000002"/>
        <n v="1702.8000000000002"/>
        <n v="995.5"/>
        <n v="2326.4"/>
        <n v="2348.75"/>
        <n v="4068.9600000000005"/>
        <n v="1528.58"/>
        <n v="2309.58"/>
        <n v="2795.8599999999997"/>
        <n v="2795.27"/>
        <n v="3390.2000000000003"/>
        <n v="2921.7"/>
        <n v="3128.92"/>
        <n v="2314.69"/>
        <n v="4141.33"/>
        <n v="1630.2"/>
        <n v="1213.8"/>
        <n v="1489.4099999999999"/>
        <n v="1939.8"/>
        <n v="2337.75"/>
        <n v="2054.36"/>
        <n v="3179.5200000000004"/>
        <n v="3962.8799999999997"/>
        <n v="3104"/>
        <n v="3883.1099999999997"/>
        <n v="3899.4999999999995"/>
        <n v="1860"/>
        <n v="3838.05"/>
        <n v="3828.3"/>
        <n v="2562.2999999999997"/>
        <n v="2079.04"/>
        <n v="3853.6000000000004"/>
        <n v="2349.9"/>
        <n v="1716.22"/>
        <n v="4094.5"/>
        <n v="1891.78"/>
        <n v="2213.38"/>
        <n v="875.91"/>
        <n v="3394.23"/>
        <n v="3858.1"/>
        <n v="3565.9199999999996"/>
        <n v="2797.9"/>
        <n v="1355.1299999999999"/>
        <n v="1863.3600000000001"/>
        <n v="2691.09"/>
        <n v="3884.3399999999997"/>
        <n v="1853.4"/>
        <n v="3273.9"/>
        <n v="3570.29"/>
        <n v="1800.2400000000002"/>
        <n v="2838.81"/>
        <n v="3806.88"/>
        <n v="3510"/>
        <n v="2266.1999999999998"/>
        <n v="1787.56"/>
        <n v="717.4"/>
        <n v="1785.5099999999998"/>
        <n v="2008.13"/>
        <n v="1327.59"/>
        <n v="2694"/>
        <n v="4224"/>
        <n v="4920"/>
        <n v="4380.2"/>
        <n v="1295.06"/>
        <n v="2113.3700000000003"/>
        <n v="1424"/>
        <n v="1801.2"/>
        <n v="2851.54"/>
        <n v="1254.8300000000002"/>
        <n v="1701.28"/>
        <n v="1086.5999999999999"/>
        <n v="891.03"/>
        <n v="3784.8"/>
        <n v="1103.76"/>
        <n v="2151.8200000000002"/>
        <n v="1685.28"/>
        <n v="4814.25"/>
        <n v="3131.9399999999996"/>
        <n v="2091.1799999999998"/>
        <n v="2624"/>
        <n v="3612.4300000000003"/>
        <n v="3245.58"/>
        <n v="1724.9699999999998"/>
        <n v="3442.6400000000003"/>
        <n v="1646.19"/>
        <n v="2560.4700000000003"/>
        <n v="1851.73"/>
        <n v="1853.32"/>
        <n v="1246.4399999999998"/>
        <n v="2152.02"/>
        <n v="2643.9900000000002"/>
        <n v="2688"/>
        <n v="2919.58"/>
        <n v="1874.05"/>
        <n v="1637.2"/>
        <n v="3746.7000000000003"/>
        <n v="2559.6"/>
        <n v="1490.1000000000001"/>
        <n v="4119.3999999999996"/>
        <n v="3501.6000000000004"/>
        <n v="3902.41"/>
        <n v="1645.65"/>
        <n v="2797.41"/>
        <n v="3098.7000000000003"/>
        <n v="1109.8"/>
        <n v="3091.68"/>
        <n v="3155.58"/>
        <n v="1340.64"/>
        <n v="3230.37"/>
        <n v="2142.14"/>
        <n v="3097.44"/>
        <n v="1066.75"/>
        <n v="2057.4"/>
        <n v="2004.77"/>
        <n v="2356.25"/>
        <n v="1506.5"/>
        <n v="2671.9500000000003"/>
        <n v="1545.6"/>
        <n v="2282.2200000000003"/>
        <n v="1746.6"/>
        <n v="1496.6399999999999"/>
        <n v="3958.5"/>
        <n v="1194.8399999999999"/>
        <n v="2414.7200000000003"/>
        <n v="1013.4799999999999"/>
        <n v="1811.3999999999999"/>
        <n v="4285.46"/>
        <n v="1499.1"/>
        <n v="1282.8"/>
        <n v="2850.82"/>
        <n v="2701.92"/>
        <n v="1209.3000000000002"/>
        <n v="2617.85"/>
        <n v="1632.75"/>
        <n v="1681.3500000000001"/>
        <n v="2573.46"/>
        <n v="1834.36"/>
        <n v="1779.7099999999998"/>
        <n v="2780.81"/>
        <n v="2711.88"/>
        <n v="4407.5"/>
        <n v="3003"/>
        <n v="2826.27"/>
        <n v="2315.88"/>
        <n v="3482.16"/>
        <n v="1670.2600000000002"/>
        <n v="1900.26"/>
        <n v="2513.4100000000003"/>
        <n v="3392.84"/>
        <n v="2925.76"/>
        <n v="3715.2000000000003"/>
        <n v="3778.28"/>
        <n v="1671.4399999999998"/>
        <n v="820.40000000000009"/>
        <n v="1474.66"/>
        <n v="1762.08"/>
        <n v="2162.16"/>
        <n v="1705.4099999999999"/>
        <n v="1357.86"/>
        <n v="2169.1800000000003"/>
        <n v="3490"/>
        <n v="1543.3"/>
        <n v="1239"/>
        <n v="2219.6"/>
        <n v="3364.9"/>
        <n v="1554"/>
        <n v="2013.5000000000002"/>
        <n v="2692.1200000000003"/>
        <n v="1226.5899999999999"/>
        <n v="1541"/>
        <n v="4389.12"/>
        <n v="2304.4499999999998"/>
        <n v="1879.7400000000002"/>
        <n v="1007.14"/>
        <n v="1560.47"/>
        <n v="1442.26"/>
        <n v="3358.08"/>
        <n v="3845.1"/>
        <n v="3570.12"/>
        <n v="1345.75"/>
        <n v="2692.06"/>
        <n v="3195.2700000000004"/>
        <n v="2204.1"/>
        <n v="1734"/>
        <n v="859.14"/>
        <n v="2384.64"/>
        <n v="2207.52"/>
        <n v="2351.3599999999997"/>
        <n v="4556.16"/>
        <n v="2537.64"/>
        <n v="1916.98"/>
        <n v="3363.5200000000004"/>
        <n v="1467.48"/>
        <n v="1593.1999999999998"/>
        <n v="2019.84"/>
        <n v="2431.94"/>
        <n v="3239.6200000000003"/>
        <n v="3225.06"/>
        <n v="1668.4"/>
        <n v="1846.42"/>
        <n v="3479.7599999999998"/>
        <n v="1490.1599999999999"/>
        <n v="2814.28"/>
        <n v="2186.89"/>
        <n v="1971.54"/>
        <n v="3756"/>
        <n v="2281.91"/>
        <n v="2492.64"/>
        <n v="2762.2000000000003"/>
        <n v="4608"/>
        <n v="3233.49"/>
        <n v="2298.2400000000002"/>
        <n v="2264.3200000000002"/>
        <n v="2598.8200000000002"/>
        <n v="2816.18"/>
        <n v="2269.92"/>
        <n v="1035.58"/>
        <n v="3866.3999999999996"/>
        <n v="1262.8"/>
        <n v="1277.6400000000001"/>
        <n v="2422.08"/>
        <n v="1453.84"/>
        <n v="1639.22"/>
        <n v="1951.92"/>
        <n v="2167.2200000000003"/>
        <n v="2122.08"/>
        <n v="1495.26"/>
        <n v="1504.1599999999999"/>
        <n v="2759.31"/>
        <n v="2761.96"/>
        <n v="1584.6599999999999"/>
        <n v="2807.2200000000003"/>
        <n v="977.43000000000006"/>
        <n v="1112.94"/>
        <n v="1163.05"/>
        <n v="4480.32"/>
        <n v="2194.2200000000003"/>
        <n v="2840.48"/>
        <n v="1151.44"/>
        <n v="3165.5"/>
        <n v="2174.42"/>
        <n v="3611.1600000000003"/>
        <n v="1857.06"/>
        <n v="1408"/>
        <n v="2448.7199999999998"/>
        <n v="2611"/>
        <n v="3266.1"/>
        <n v="1824"/>
        <n v="2738.54"/>
        <n v="2451.84"/>
        <n v="4055.04"/>
        <n v="2009.1999999999998"/>
        <n v="3350.52"/>
        <n v="2748.56"/>
        <n v="1988.28"/>
        <n v="1514.52"/>
        <n v="2169.9"/>
        <n v="3293.24"/>
        <n v="1930.5"/>
        <n v="3431.25"/>
        <n v="2301.75"/>
        <n v="2497.77"/>
        <n v="1605"/>
        <n v="1057.56"/>
        <n v="1919.3999999999999"/>
        <n v="2521.0500000000002"/>
        <n v="1991.92"/>
        <n v="1545.64"/>
        <n v="1964.76"/>
        <n v="1628"/>
        <n v="1626.24"/>
        <n v="2484.6"/>
        <n v="1830.22"/>
        <n v="1578.79"/>
        <n v="1506.9599999999998"/>
        <n v="2183.25"/>
        <n v="2323.6999999999998"/>
        <n v="2848.23"/>
        <n v="3072.96"/>
        <n v="3488.34"/>
        <n v="1436.7600000000002"/>
        <n v="1138.94"/>
        <n v="2649.6"/>
        <n v="3107.61"/>
        <n v="971.9799999999999"/>
        <n v="2033.64"/>
        <n v="3298.55"/>
        <n v="2655.12"/>
        <n v="1972"/>
        <n v="3167.36"/>
        <n v="2000.77"/>
        <n v="2647.04"/>
        <n v="1863.41"/>
        <n v="1336.44"/>
        <n v="2071.4100000000003"/>
        <n v="2445.6000000000004"/>
        <n v="3952.83"/>
        <n v="3630.2799999999997"/>
        <n v="2453.5499999999997"/>
        <n v="972.4"/>
        <n v="1134"/>
        <n v="2832"/>
        <n v="2254.98"/>
        <n v="1747.9"/>
        <n v="1804.0400000000002"/>
        <n v="2862.72"/>
        <n v="1522.4"/>
        <n v="1449.8400000000001"/>
        <n v="3079.44"/>
        <n v="2389.6799999999998"/>
        <n v="1459.92"/>
        <n v="3660.92"/>
        <n v="2093.44"/>
        <n v="3656"/>
        <n v="4351.16"/>
        <n v="3199.98"/>
        <n v="1517.5400000000002"/>
        <n v="3600.24"/>
        <n v="2668.8"/>
        <n v="1939.2"/>
        <n v="3415.68"/>
        <n v="3127.8199999999997"/>
        <n v="2880.48"/>
        <n v="2916.76"/>
        <n v="4088.7"/>
        <n v="2583.3399999999997"/>
        <n v="2530.0099999999998"/>
        <n v="3845.6"/>
        <n v="917.7"/>
        <n v="2328.64"/>
        <n v="2455.02"/>
        <n v="2491.86"/>
        <n v="2609.8799999999997"/>
        <n v="1244.1600000000001"/>
        <n v="2539.84"/>
        <n v="2341.1999999999998"/>
        <n v="1906.5000000000002"/>
        <n v="759.46"/>
        <n v="1012.4"/>
        <n v="902.66000000000008"/>
        <n v="1960.14"/>
        <n v="3172.0499999999997"/>
        <n v="1835.98"/>
        <n v="3598.99"/>
        <n v="2142.66"/>
        <n v="2314.2600000000002"/>
        <n v="2924.68"/>
        <n v="905.28"/>
        <n v="1385.28"/>
        <n v="1804.44"/>
        <n v="2856.1400000000003"/>
        <n v="4720"/>
        <n v="4036.04"/>
        <n v="3910.4"/>
        <n v="1900.36"/>
        <n v="1487.41"/>
        <n v="2172.48"/>
        <n v="3939.5000000000005"/>
        <n v="2488.3199999999997"/>
        <n v="3267.25"/>
        <n v="1209.5899999999999"/>
        <n v="2109.66"/>
        <n v="3255.3599999999997"/>
        <n v="1935.0900000000001"/>
        <n v="2846.17"/>
        <n v="2546.8000000000002"/>
        <n v="1113.5999999999999"/>
        <n v="3989.76"/>
        <n v="3131.2000000000003"/>
        <n v="2168.54"/>
        <n v="1944.3000000000002"/>
        <n v="1847"/>
        <n v="3651.56"/>
        <n v="3846.15"/>
        <n v="2839.32"/>
        <n v="777"/>
        <n v="2206.6000000000004"/>
        <n v="1643.12"/>
        <n v="2482.11"/>
        <n v="3431.7000000000003"/>
        <n v="1249.4000000000001"/>
        <n v="2241.4500000000003"/>
        <n v="4527.04"/>
        <n v="3184.8"/>
        <n v="4368.96"/>
        <n v="1295.9699999999998"/>
        <n v="3053.2799999999997"/>
        <n v="1189.44"/>
        <n v="913.92"/>
        <n v="3336.29"/>
        <n v="1888.8799999999999"/>
        <n v="2444.4"/>
        <n v="1119.93"/>
        <n v="3213.87"/>
        <n v="2117.52"/>
        <n v="3384.36"/>
        <n v="2585.9299999999998"/>
        <n v="2294.1799999999998"/>
        <n v="1247.3999999999999"/>
        <n v="3964.1000000000004"/>
        <n v="1621.6200000000001"/>
        <n v="2544.75"/>
        <n v="2657.76"/>
        <n v="3949.6499999999996"/>
        <n v="1788"/>
        <n v="1968.3"/>
        <n v="2837.46"/>
        <n v="3222"/>
        <n v="3424.7000000000003"/>
        <n v="2818.5299999999997"/>
        <n v="2682.96"/>
        <n v="3535.0299999999997"/>
        <n v="2793.2400000000002"/>
        <n v="1974.0600000000002"/>
        <n v="2927.43"/>
        <n v="2145.12"/>
        <n v="3844"/>
        <n v="1986.8000000000002"/>
        <n v="2658.96"/>
        <n v="1851"/>
        <n v="2018.3999999999999"/>
        <n v="2840"/>
        <n v="3675.8599999999997"/>
        <n v="2307.2399999999998"/>
        <n v="1763.8600000000001"/>
        <n v="1649.55"/>
        <n v="2592.7199999999998"/>
        <n v="2678.4"/>
        <n v="2953.86"/>
        <n v="2591.96"/>
        <n v="2730"/>
        <n v="2488.1400000000003"/>
        <n v="2254"/>
        <n v="1338.12"/>
        <n v="2351.04"/>
        <n v="2027.52"/>
        <n v="1731.8400000000001"/>
        <n v="1339.8"/>
        <n v="3374.71"/>
        <n v="2399.85"/>
        <n v="3966.3"/>
        <n v="1476.28"/>
        <n v="2149.7400000000002"/>
        <n v="4039.26"/>
        <n v="3602.0200000000004"/>
        <n v="2084.75"/>
        <n v="1322.16"/>
        <n v="683.8"/>
        <n v="2349.06"/>
        <n v="1534.72"/>
        <n v="2413.2599999999998"/>
        <n v="1423.2900000000002"/>
        <n v="1820.01"/>
        <n v="2082.88"/>
        <n v="3532.2299999999996"/>
        <n v="2148.3000000000002"/>
        <n v="2419.9499999999998"/>
        <n v="2728"/>
        <n v="846.51"/>
        <n v="1931.6499999999999"/>
        <n v="1457.82"/>
        <n v="1056.4000000000001"/>
        <n v="2056.2000000000003"/>
        <n v="1855.41"/>
        <n v="3491.67"/>
        <n v="2231"/>
        <n v="4636.38"/>
        <n v="3858.75"/>
        <n v="2608.96"/>
        <n v="3328.07"/>
        <n v="3025.0499999999997"/>
        <n v="3703.46"/>
        <n v="2718.7200000000003"/>
        <n v="1942.77"/>
        <n v="3246.75"/>
        <n v="2914.2000000000003"/>
        <n v="2955.54"/>
        <n v="3183.29"/>
        <n v="1416.3899999999999"/>
        <n v="2280.2400000000002"/>
        <n v="1695.96"/>
        <n v="2921.28"/>
        <n v="2633.78"/>
        <n v="1716.2600000000002"/>
        <n v="1320.8000000000002"/>
        <n v="1896.6599999999999"/>
        <n v="1747.2"/>
        <n v="2220.7199999999998"/>
        <n v="2972.58"/>
        <n v="1695.49"/>
        <n v="3864.5000000000005"/>
        <n v="2495.5"/>
        <n v="2864.17"/>
        <n v="3039.9600000000005"/>
        <n v="3540.5299999999997"/>
        <n v="1538.46"/>
        <n v="1205.04"/>
        <n v="3235.18"/>
        <n v="1265.46"/>
        <n v="1557.72"/>
        <n v="4420.32"/>
        <n v="1504.1200000000001"/>
        <n v="1423.8"/>
        <n v="2136.0099999999998"/>
        <n v="1226.82"/>
        <n v="1161.1200000000001"/>
        <n v="4142.58"/>
        <n v="1185.3"/>
        <n v="2866.95"/>
        <n v="1667.3999999999999"/>
        <n v="1569.75"/>
        <n v="1085.0400000000002"/>
        <n v="1244.53"/>
        <n v="2191.2000000000003"/>
        <n v="1955.8799999999999"/>
        <n v="2801.4"/>
        <n v="2242.02"/>
        <n v="4598.3999999999996"/>
        <n v="2059.19"/>
        <n v="2296.84"/>
        <n v="4615.68"/>
        <n v="2885.05"/>
        <n v="1192.56"/>
        <n v="3788.3999999999996"/>
        <n v="2544.12"/>
        <n v="2389.6000000000004"/>
        <n v="1824.72"/>
        <n v="2214.67"/>
        <n v="1981.6499999999999"/>
        <n v="3245.6"/>
        <n v="2642.82"/>
        <n v="1449.3500000000001"/>
        <n v="3372.5"/>
        <n v="2402.75"/>
        <n v="2944"/>
        <n v="2466.6999999999998"/>
        <n v="1281.56"/>
        <n v="3153.6"/>
        <n v="1357.72"/>
        <n v="2070.9"/>
        <n v="1045.98"/>
        <n v="1366.8000000000002"/>
        <n v="1484.1999999999998"/>
        <n v="2999.9700000000003"/>
        <n v="2935.15"/>
        <n v="2062.94"/>
        <n v="1958.88"/>
        <n v="3400.32"/>
        <n v="891.2"/>
        <n v="2397.4500000000003"/>
        <n v="3787.98"/>
        <n v="2009.6999999999998"/>
        <n v="1681.46"/>
        <n v="845.25"/>
        <n v="4441.5"/>
        <n v="2114.58"/>
        <n v="2341.71"/>
        <n v="1698.78"/>
        <n v="974.81999999999994"/>
        <n v="1164.4000000000001"/>
        <n v="1394.16"/>
        <n v="3035.88"/>
        <n v="1764.75"/>
        <n v="3467.2000000000003"/>
        <n v="2694.15"/>
        <n v="3043.04"/>
        <n v="2159.96"/>
        <n v="1859.7"/>
        <n v="2314.4"/>
        <n v="1767.43"/>
        <n v="1704.5"/>
        <n v="1988.4"/>
        <n v="3128.65"/>
        <n v="1553.5800000000002"/>
        <n v="3170.1600000000003"/>
        <n v="1755.13"/>
        <n v="2568.2400000000002"/>
        <n v="2428.48"/>
        <n v="3162.9500000000003"/>
        <n v="1356.3999999999999"/>
        <n v="1742.5"/>
        <n v="3838"/>
        <n v="1843.52"/>
        <n v="2668.6800000000003"/>
        <n v="2747.5299999999997"/>
        <n v="2803.2"/>
        <n v="3002.4"/>
        <n v="2760.94"/>
        <n v="3061"/>
        <n v="1869.48"/>
        <n v="2831.54"/>
        <n v="2956.8"/>
        <n v="2363.2199999999998"/>
        <n v="1774.22"/>
        <n v="1527.8"/>
        <n v="1638.0400000000002"/>
        <n v="3092.6"/>
        <n v="3317.78"/>
        <n v="1738.08"/>
        <n v="3475.68"/>
        <n v="2254.25"/>
        <n v="1930.39"/>
        <n v="1706.8000000000002"/>
        <n v="1263.8399999999999"/>
        <n v="1690.9"/>
        <n v="3248.7"/>
        <n v="1500.75"/>
        <n v="4407"/>
        <n v="2632.2799999999997"/>
        <n v="3138.3399999999997"/>
        <n v="2321.54"/>
        <n v="3628.94"/>
        <n v="1257.27"/>
        <n v="1228.1999999999998"/>
        <n v="3641.4"/>
        <n v="3379.94"/>
        <n v="1476.6"/>
        <n v="1310.96"/>
        <n v="1030.44"/>
        <n v="3900.6000000000004"/>
        <n v="1753.1999999999998"/>
        <n v="1790.6"/>
        <n v="2005.74"/>
        <n v="2108"/>
        <n v="3021.48"/>
        <n v="2203.75"/>
        <n v="4071.5000000000005"/>
        <n v="1472.6200000000001"/>
        <n v="2697.6"/>
        <n v="3310.92"/>
        <n v="1611.3600000000001"/>
        <n v="3236.1"/>
        <n v="4273.29"/>
        <n v="2948.16"/>
        <n v="3164.4"/>
        <n v="1860.53"/>
        <n v="3361.2"/>
        <n v="4142.16"/>
        <n v="2994.75"/>
        <n v="2052"/>
        <n v="2487.4499999999998"/>
        <n v="1199.31"/>
        <n v="2843.61"/>
        <n v="1997.5"/>
        <n v="2311.02"/>
        <n v="1808.3999999999999"/>
        <n v="2477.21"/>
        <n v="2626.08"/>
        <n v="2408.6999999999998"/>
        <n v="3913.6899999999996"/>
        <n v="651.80000000000007"/>
        <n v="3330.98"/>
        <n v="4206.5"/>
        <n v="3907.8"/>
        <n v="2681.35"/>
        <n v="2464.77"/>
        <n v="1352.3999999999999"/>
        <n v="1373.6"/>
        <n v="2719.7999999999997"/>
        <n v="3204"/>
        <n v="3315.12"/>
        <n v="4256.5599999999995"/>
        <n v="2018.56"/>
        <n v="4674.72"/>
        <n v="4164.12"/>
        <n v="2983.44"/>
        <n v="2567.84"/>
        <n v="2743.04"/>
        <n v="1330.3500000000001"/>
        <n v="4048"/>
        <n v="3012.27"/>
        <n v="1732"/>
        <n v="2913.2999999999997"/>
        <n v="1585.36"/>
        <n v="3345.26"/>
        <n v="2908.35"/>
        <n v="2443.2600000000002"/>
        <n v="3334.04"/>
        <n v="4287.5"/>
        <n v="2345.9700000000003"/>
        <n v="3984.96"/>
        <n v="1372.14"/>
        <n v="2610.7199999999998"/>
        <n v="3446"/>
        <n v="1696.82"/>
        <n v="2603.1999999999998"/>
        <n v="1735.92"/>
        <n v="1875.2"/>
        <n v="4177.3500000000004"/>
        <n v="3163.65"/>
        <n v="2353.2000000000003"/>
        <n v="2380"/>
        <n v="2399.4"/>
        <n v="3357.4900000000002"/>
        <n v="1682.3700000000001"/>
        <n v="1883.9299999999998"/>
        <n v="1791.1599999999999"/>
        <n v="1724.82"/>
        <n v="2864.32"/>
        <n v="3164.7999999999997"/>
        <n v="2249.0499999999997"/>
        <n v="3184.0200000000004"/>
        <n v="2658.4799999999996"/>
        <n v="1661.8799999999999"/>
        <n v="3472.54"/>
        <n v="1224.5999999999999"/>
        <n v="3608.6400000000003"/>
        <n v="988.47"/>
        <n v="1486.38"/>
        <n v="2634.94"/>
        <n v="1584.8"/>
        <n v="1205.5899999999999"/>
        <n v="1575.08"/>
        <n v="2398.7199999999998"/>
        <n v="3918.5299999999997"/>
        <n v="2344.98"/>
        <n v="1557.36"/>
        <n v="1574"/>
        <n v="2954.5299999999997"/>
        <n v="577.6"/>
        <n v="2137.0500000000002"/>
        <n v="1381.05"/>
        <n v="1656.69"/>
        <n v="1674.1699999999998"/>
        <n v="2482.25"/>
        <n v="2634.2799999999997"/>
        <n v="813.19999999999993"/>
        <n v="2402.0700000000002"/>
        <n v="1710.8899999999999"/>
        <n v="2792.5199999999995"/>
        <n v="2321.46"/>
        <n v="1357.78"/>
        <n v="2147.4"/>
        <n v="2470.86"/>
        <n v="3724.23"/>
        <n v="2059.2600000000002"/>
        <n v="3159.96"/>
        <n v="2407.6799999999998"/>
        <n v="3540.15"/>
        <n v="1882.8"/>
        <n v="3091.1899999999996"/>
        <n v="1939.3000000000002"/>
        <n v="3396.4399999999996"/>
        <n v="2477.23"/>
        <n v="1693.56"/>
        <n v="2226.11"/>
        <n v="2219.6999999999998"/>
        <n v="2795.13"/>
        <n v="1175.1600000000001"/>
        <n v="1491"/>
        <n v="4093"/>
        <n v="1713.69"/>
        <n v="1994.88"/>
        <n v="1739.9999999999998"/>
        <n v="2061.12"/>
        <n v="981.2"/>
        <n v="2733.12"/>
        <n v="2263.2800000000002"/>
        <n v="3658.93"/>
        <n v="1518.1100000000001"/>
        <n v="3077.88"/>
        <n v="2173.6"/>
        <n v="2846.63"/>
        <n v="3625.16"/>
        <n v="3042.6800000000003"/>
        <n v="1427.3999999999999"/>
        <n v="1359.4"/>
        <n v="3524.8"/>
        <n v="1729"/>
        <n v="2834.6499999999996"/>
        <n v="1688.4299999999998"/>
        <n v="2381.04"/>
        <n v="2616"/>
        <n v="1106.93"/>
        <n v="2830.4500000000003"/>
        <n v="2328.66"/>
        <n v="1340.4599999999998"/>
        <n v="1345.68"/>
        <n v="2177.1"/>
        <n v="2501.98"/>
        <n v="1500.98"/>
        <n v="1871.8300000000002"/>
        <n v="1502.78"/>
        <n v="2178.54"/>
        <n v="2296"/>
        <n v="2150"/>
        <n v="1172.3399999999999"/>
        <n v="2326.5"/>
        <n v="2099.63"/>
        <n v="1927.45"/>
        <n v="2084.81"/>
        <n v="1921.92"/>
        <n v="3908.62"/>
        <n v="1958.8400000000001"/>
        <n v="2576.1999999999998"/>
        <n v="2023.14"/>
        <n v="1863.4"/>
        <n v="1496.25"/>
        <n v="1671.52"/>
        <n v="1697.3000000000002"/>
        <n v="2292.8000000000002"/>
        <n v="1259.44"/>
        <n v="1777.6"/>
        <n v="4071.1400000000003"/>
        <n v="948.99"/>
        <n v="2069.75"/>
        <n v="2096.3200000000002"/>
        <n v="1666.3500000000001"/>
        <n v="2234.4"/>
        <n v="3757.26"/>
        <n v="1550.72"/>
        <n v="2182.0500000000002"/>
        <n v="2194.1699999999996"/>
        <n v="2586.88"/>
        <n v="1013.76"/>
        <n v="3544.2"/>
        <n v="1685.42"/>
        <n v="3788.4"/>
        <n v="3861.2"/>
        <n v="1822.18"/>
        <n v="1944.54"/>
        <n v="1129.04"/>
        <n v="1649.28"/>
        <n v="2120.1400000000003"/>
        <n v="3392.2599999999998"/>
        <n v="1672.1000000000001"/>
        <n v="3575.04"/>
        <n v="2255.84"/>
        <n v="965.04"/>
        <n v="4508"/>
        <n v="3535.35"/>
        <n v="1795.24"/>
        <n v="1559.04"/>
        <n v="2232.62"/>
        <n v="1676.1999999999998"/>
        <n v="694.6"/>
        <n v="1734.48"/>
        <n v="2629.44"/>
        <n v="2192.6799999999998"/>
        <n v="2184.38"/>
        <n v="2783.25"/>
        <n v="1510.56"/>
        <n v="2316"/>
        <n v="3670.4"/>
        <n v="3525.6000000000004"/>
        <n v="2606.48"/>
        <n v="2315.1799999999998"/>
        <n v="2051.56"/>
        <n v="3488.78"/>
        <n v="3232.31"/>
        <n v="2884.8"/>
        <n v="2082.85"/>
        <n v="2586.64"/>
        <n v="4166.88"/>
        <n v="1884"/>
        <n v="1576.74"/>
        <n v="2011.02"/>
        <n v="3323.84"/>
        <n v="1823.42"/>
        <n v="2235.3300000000004"/>
        <n v="1771.0600000000002"/>
        <n v="2971.34"/>
        <n v="3286.4900000000002"/>
        <n v="3666.08"/>
        <n v="1917.84"/>
        <n v="3037.84"/>
        <n v="2051.08"/>
        <n v="3106.25"/>
        <n v="1831.2"/>
        <n v="2656.29"/>
        <n v="1346.4"/>
        <n v="4235"/>
        <n v="2483.04"/>
        <n v="3988.6000000000004"/>
        <n v="1832.6"/>
        <n v="2171.0699999999997"/>
        <n v="2819.88"/>
        <n v="1383.03"/>
        <n v="2163.7199999999998"/>
        <n v="4753.4900000000007"/>
        <n v="1549.8"/>
        <n v="3358.31"/>
        <n v="1674.7499999999998"/>
        <n v="2273.7000000000003"/>
        <n v="2218.5"/>
        <n v="2620.7999999999997"/>
        <n v="2076"/>
        <n v="4236.1400000000003"/>
        <n v="3843.3399999999997"/>
        <n v="1105.25"/>
        <n v="1834.5"/>
        <n v="1880.2"/>
        <n v="2217.15"/>
        <n v="1152.06"/>
        <n v="865.49"/>
        <n v="1093.99"/>
        <n v="1797.58"/>
        <n v="2366.2800000000002"/>
        <n v="1727.1000000000001"/>
        <n v="1912.16"/>
        <n v="2973.8999999999996"/>
        <n v="2339.92"/>
        <n v="1448.0700000000002"/>
        <n v="2327.1499999999996"/>
        <n v="2337.38"/>
        <n v="1753.06"/>
        <n v="2081.7599999999998"/>
        <n v="2542"/>
        <n v="2670.65"/>
        <n v="3380.69"/>
        <n v="2227.6"/>
        <n v="1987.02"/>
        <n v="4080.07"/>
        <n v="2166.14"/>
        <n v="3615.7100000000005"/>
        <n v="2306.25"/>
        <n v="2333.7000000000003"/>
        <n v="1419.84"/>
        <n v="1617.38"/>
        <n v="2795.14"/>
        <n v="4195.8"/>
        <n v="3573.6000000000004"/>
        <n v="3609.6000000000004"/>
        <n v="2736.3599999999997"/>
        <n v="1485.8000000000002"/>
        <n v="2916.2"/>
        <n v="4358.04"/>
        <n v="2213.4"/>
        <n v="2257.58"/>
        <n v="3403.0800000000004"/>
        <n v="2598.6400000000003"/>
        <n v="2533.63"/>
        <n v="3684.67"/>
        <n v="1108.3799999999999"/>
        <n v="3478.05"/>
        <n v="2789.96"/>
        <n v="1591.98"/>
        <n v="2905.98"/>
        <n v="2116.5"/>
        <n v="2028.48"/>
        <n v="2181"/>
        <n v="1229.51"/>
        <n v="3305.25"/>
        <n v="1888.95"/>
        <n v="3710.9"/>
        <n v="2364.88"/>
        <n v="2142.35"/>
        <n v="1224.67"/>
        <n v="2257.92"/>
        <n v="3011.91"/>
        <n v="1466.9099999999999"/>
        <n v="1517.88"/>
        <n v="1236.8399999999999"/>
        <n v="1963.6000000000001"/>
        <n v="3051.7100000000005"/>
        <n v="1658.88"/>
        <n v="4300.5"/>
        <n v="3519.85"/>
        <n v="1845"/>
        <n v="2340"/>
        <n v="1146.5"/>
        <n v="2022.51"/>
        <n v="3440"/>
        <n v="3204.57"/>
        <n v="3209.3799999999997"/>
        <n v="4114.38"/>
        <n v="2828.16"/>
        <n v="2675.05"/>
        <n v="2616.98"/>
        <n v="1948.08"/>
        <n v="1765.62"/>
        <n v="2112"/>
        <n v="3348.9300000000003"/>
        <n v="2930.27"/>
        <n v="3846.9799999999996"/>
        <n v="2524.8599999999997"/>
        <n v="2245.8000000000002"/>
        <n v="2633.4"/>
        <n v="3493.9100000000003"/>
        <n v="2875.95"/>
        <n v="3789.72"/>
        <n v="2019.27"/>
        <n v="3403.26"/>
        <n v="3257.76"/>
        <n v="974.09999999999991"/>
        <n v="1687.4"/>
        <n v="1765.6599999999999"/>
        <n v="1140.48"/>
        <n v="4375.9799999999996"/>
        <n v="2427.0300000000002"/>
        <n v="3201.5"/>
        <n v="2264.15"/>
        <n v="1264.08"/>
        <n v="1592"/>
        <n v="1307.3200000000002"/>
        <n v="1759.1999999999998"/>
        <n v="3685.95"/>
        <n v="2223.52"/>
        <n v="3382.08"/>
        <n v="1859.4399999999998"/>
        <n v="1538.55"/>
        <n v="1152.58"/>
        <n v="3166.8399999999997"/>
        <n v="3273.93"/>
        <n v="1167.25"/>
        <n v="1916.6399999999999"/>
        <n v="2431.77"/>
        <n v="2086.92"/>
        <n v="1225.2900000000002"/>
        <n v="2424"/>
        <n v="1888.26"/>
        <n v="3105.6200000000003"/>
        <n v="2626.0099999999998"/>
        <n v="1201.25"/>
        <n v="2087.13"/>
        <n v="2530.7999999999997"/>
        <n v="2770.7799999999997"/>
        <n v="2588.04"/>
        <n v="4080.72"/>
        <n v="2312.2399999999998"/>
        <n v="2756.8"/>
        <n v="2990.13"/>
        <n v="1864.8"/>
        <n v="2278.5300000000002"/>
        <n v="1063.6499999999999"/>
        <n v="5500"/>
        <n v="2891.0099999999998"/>
        <n v="2493.12"/>
        <n v="4361.3999999999996"/>
        <n v="3918.75"/>
        <n v="3717.4999999999995"/>
        <n v="2893"/>
        <n v="2060.37"/>
        <n v="4398.9000000000005"/>
        <n v="3390.7999999999997"/>
        <n v="2024.8"/>
        <n v="2658"/>
        <n v="4826.25"/>
        <n v="3584.2500000000005"/>
        <n v="4220.92"/>
        <n v="3368.16"/>
        <n v="4136"/>
        <n v="2201.62"/>
        <n v="3599.75"/>
        <n v="1668.4999999999998"/>
        <n v="1454.7"/>
        <n v="1575.6"/>
        <n v="2997.6000000000004"/>
        <n v="1308"/>
        <n v="3734.72"/>
        <n v="977.67000000000007"/>
        <n v="2276.3999999999996"/>
        <n v="1649.18"/>
        <n v="1726.3700000000001"/>
        <n v="703.6"/>
        <n v="2311.6799999999998"/>
        <n v="1516.62"/>
        <n v="2093.7599999999998"/>
        <n v="2492.88"/>
        <n v="2143.6799999999998"/>
        <n v="2083.2000000000003"/>
        <n v="1237.95"/>
        <n v="2208.64"/>
        <n v="2513.2799999999997"/>
        <n v="1962.0900000000001"/>
        <n v="2650.56"/>
        <n v="2275.1999999999998"/>
        <n v="1336.68"/>
        <n v="1535.49"/>
        <n v="1962.22"/>
        <n v="2793.71"/>
        <n v="3814.6400000000003"/>
        <n v="1711.22"/>
        <n v="1508.5"/>
        <n v="3526.82"/>
        <n v="2185.1499999999996"/>
        <n v="2397.54"/>
        <n v="3881.2799999999997"/>
        <n v="1867.0000000000002"/>
        <n v="2598.4399999999996"/>
        <n v="2018.58"/>
        <n v="1661.22"/>
        <n v="2579.36"/>
        <n v="2008.44"/>
        <n v="3146.5"/>
        <n v="3733.82"/>
        <n v="1780.3999999999999"/>
        <n v="3288.3999999999996"/>
        <n v="3302.3999999999996"/>
        <n v="3523.85"/>
        <n v="1657.57"/>
        <n v="2896.65"/>
        <n v="1386.72"/>
        <n v="2747.8"/>
        <n v="2670.92"/>
        <n v="1513.54"/>
        <n v="4196.8"/>
        <n v="2509"/>
        <n v="1593.02"/>
        <n v="1746.6299999999999"/>
        <n v="828.36"/>
        <n v="3822"/>
        <n v="2541.59"/>
        <n v="3572.33"/>
        <n v="3458.42"/>
        <n v="2711.6600000000003"/>
        <n v="2694.72"/>
        <n v="728.40000000000009"/>
        <n v="2991.68"/>
        <n v="2673.44"/>
        <n v="2985.84"/>
        <n v="2624.64"/>
        <n v="3042.4100000000003"/>
        <n v="1623.2500000000002"/>
        <n v="1451"/>
        <n v="1329.8999999999999"/>
        <n v="1561.5"/>
        <n v="3544.17"/>
        <n v="2725.4700000000003"/>
        <n v="1210.8"/>
        <n v="1089.3600000000001"/>
        <n v="3186.48"/>
        <n v="2189.6"/>
        <n v="1142.4100000000001"/>
        <n v="4846"/>
        <n v="2817.87"/>
        <n v="3288.82"/>
        <n v="2775.08"/>
        <n v="4068.7000000000003"/>
        <n v="2773.7999999999997"/>
        <n v="2851.84"/>
        <n v="1629.04"/>
        <n v="2632.89"/>
        <n v="2931.98"/>
        <n v="2317.44"/>
        <n v="2611.8000000000002"/>
        <n v="2758.7"/>
        <n v="3033.28"/>
        <n v="2696.96"/>
        <n v="3751"/>
        <n v="1267.77"/>
        <n v="1463"/>
        <n v="834.67"/>
        <n v="856.52"/>
        <n v="3662.5200000000004"/>
        <n v="1991.6"/>
        <n v="1717.64"/>
        <n v="3156.16"/>
        <n v="1237.8800000000001"/>
        <n v="1978.62"/>
        <n v="3288.6"/>
        <n v="3476.8"/>
        <n v="2297.0499999999997"/>
        <n v="2130.92"/>
        <n v="1534.95"/>
        <n v="1668.3700000000001"/>
        <n v="1749.79"/>
        <n v="2431.75"/>
        <n v="1408.96"/>
        <n v="1329.4"/>
        <n v="2986.5"/>
        <n v="2714.3999999999996"/>
        <n v="2117.75"/>
        <n v="3562.4900000000002"/>
        <n v="1405.92"/>
        <n v="1611.3999999999999"/>
        <n v="1908.28"/>
        <n v="3024.5"/>
        <n v="2676.72"/>
        <n v="1891.56"/>
        <n v="3036"/>
        <n v="2847"/>
        <n v="2701.12"/>
        <n v="2883.5299999999997"/>
        <n v="3275.56"/>
        <n v="2502.9"/>
        <n v="1624.25"/>
        <n v="2909.3399999999997"/>
        <n v="1172.5999999999999"/>
        <n v="4328.5999999999995"/>
        <n v="733.1099999999999"/>
        <n v="3420"/>
        <n v="3867.08"/>
        <n v="3619.44"/>
        <n v="3224.2"/>
        <n v="3029.19"/>
        <n v="1668.25"/>
        <n v="1627.92"/>
        <n v="2100.56"/>
        <n v="1449.76"/>
        <n v="4149.07"/>
        <n v="3289.86"/>
        <n v="1910.84"/>
        <n v="1757.91"/>
        <n v="3298.3999999999996"/>
        <n v="1331.1"/>
        <n v="2266.56"/>
        <n v="2515.3199999999997"/>
        <n v="990.78"/>
        <n v="1845.4499999999998"/>
        <n v="1350"/>
        <n v="1596.76"/>
        <n v="3478.6400000000003"/>
        <n v="4086.29"/>
        <n v="4704"/>
        <n v="1320.75"/>
        <n v="1701.6999999999998"/>
        <n v="2723.2"/>
        <n v="3241.8999999999996"/>
        <n v="2130.56"/>
        <n v="1864.5600000000002"/>
        <n v="1476.48"/>
        <n v="1640.24"/>
        <n v="2018.72"/>
        <n v="1972.11"/>
        <n v="1701.76"/>
        <n v="1587.08"/>
        <n v="2282.2800000000002"/>
        <n v="2255.1200000000003"/>
        <n v="4208.41"/>
        <n v="3164.98"/>
        <n v="1933.5"/>
        <n v="1364.25"/>
        <n v="1570.1699999999998"/>
        <n v="3441.3700000000003"/>
        <n v="1266.0999999999999"/>
        <n v="1376.43"/>
        <n v="2182.44"/>
        <n v="2231.6"/>
        <n v="3006.12"/>
        <n v="3167"/>
        <n v="2487.04"/>
        <n v="3102.08"/>
        <n v="3018.88"/>
        <n v="4143.6000000000004"/>
        <n v="2864.4"/>
        <n v="3801.6000000000004"/>
        <n v="4357.5"/>
        <n v="4175.6000000000004"/>
        <n v="3207.12"/>
        <n v="2225.5"/>
        <n v="1822.1699999999998"/>
        <n v="2575.04"/>
        <n v="1809.5"/>
        <n v="2529.36"/>
        <n v="3881.7799999999997"/>
        <n v="3375.72"/>
        <n v="1463.6999999999998"/>
        <n v="3068.69"/>
        <n v="2030.86"/>
        <n v="2279.5499999999997"/>
        <n v="2430.6400000000003"/>
        <n v="2472.6"/>
        <n v="1826.96"/>
        <n v="1735.3"/>
        <n v="2464.8000000000002"/>
        <n v="2467.8999999999996"/>
        <n v="1694"/>
        <n v="1448"/>
        <n v="2218.52"/>
        <n v="2520.6799999999998"/>
        <n v="1558.99"/>
        <n v="1789.3999999999999"/>
        <n v="2259.7200000000003"/>
        <n v="1808.4"/>
        <n v="2280.96"/>
        <n v="2154"/>
        <n v="2246.4"/>
        <n v="3351.0899999999997"/>
        <n v="2600.13"/>
        <n v="2577.6"/>
        <n v="2116.16"/>
        <n v="2613.92"/>
        <n v="2023.2800000000002"/>
        <n v="2436.7800000000002"/>
        <n v="2797.8399999999997"/>
        <n v="3521.25"/>
        <n v="1483.02"/>
        <n v="1796.34"/>
        <n v="4121.43"/>
        <n v="1908.72"/>
        <n v="1902.3999999999999"/>
        <n v="3144.96"/>
        <n v="1367.48"/>
        <n v="6400"/>
        <n v="2245.2000000000003"/>
        <n v="5800"/>
        <n v="1479.84"/>
        <n v="3064.3199999999997"/>
        <n v="4038.7999999999997"/>
        <n v="1122.3999999999999"/>
        <n v="3193.26"/>
        <n v="3659.0200000000004"/>
        <n v="3843.2"/>
        <n v="4219.28"/>
        <n v="4819.26"/>
        <n v="1979.6000000000001"/>
        <n v="1100"/>
        <n v="7543.75"/>
        <n v="2018.31"/>
        <n v="7084"/>
        <n v="2031.3999999999999"/>
        <n v="3064.6"/>
        <n v="5168.3999999999996"/>
        <n v="6600"/>
        <n v="1879.92"/>
        <n v="2150.5500000000002"/>
        <n v="1206.8999999999999"/>
        <n v="2118.54"/>
        <n v="9048.16"/>
        <n v="4509.12"/>
        <n v="2094.3200000000002"/>
        <n v="7600"/>
        <n v="6100"/>
        <n v="6500"/>
        <n v="5900"/>
        <n v="3051.3"/>
        <n v="541.14"/>
        <n v="4421.3399999999992"/>
        <n v="1987.1800000000003"/>
        <n v="2576"/>
        <n v="7182"/>
        <n v="5820.35"/>
        <n v="1057.29"/>
        <n v="3729.3900000000003"/>
        <n v="553.95000000000005"/>
        <n v="600"/>
        <n v="1801.94"/>
        <n v="2095.4499999999998"/>
        <n v="1867.32"/>
        <n v="5400"/>
        <n v="5498.08"/>
        <n v="2913.53"/>
        <n v="6000"/>
        <n v="1104.6000000000001"/>
        <n v="7000"/>
        <n v="1082.0999999999999"/>
        <n v="925.30000000000007"/>
        <n v="1193.04"/>
        <n v="3256.35"/>
        <n v="1900"/>
        <n v="3255.1200000000003"/>
        <n v="1207.68"/>
        <n v="3891.81"/>
        <n v="2639.58"/>
        <n v="2352.59"/>
        <n v="2439.9900000000002"/>
        <n v="3079.4399999999996"/>
        <n v="5100"/>
        <n v="1424.2199999999998"/>
        <n v="1254.6000000000001"/>
        <n v="3070.4"/>
        <n v="2419.62"/>
        <n v="1482.6000000000001"/>
        <n v="4165.6099999999997"/>
        <n v="1351.08"/>
        <n v="3581.76"/>
        <n v="1591.72"/>
        <n v="1921.41"/>
        <n v="2100.8200000000002"/>
        <n v="2620.8000000000002"/>
        <n v="2674.17"/>
        <n v="5600"/>
        <n v="2202.48"/>
        <n v="1200"/>
        <n v="1000"/>
        <n v="3065.78"/>
        <n v="3273.2700000000004"/>
        <n v="640.05000000000007"/>
        <n v="2896.2999999999997"/>
        <n v="2288.52"/>
        <n v="6134.7"/>
        <n v="2078.2799999999997"/>
        <n v="3880.2000000000003"/>
        <n v="2233.69"/>
        <n v="1209.5999999999999"/>
        <n v="5296.5"/>
        <n v="3385.8999999999996"/>
        <n v="652.35"/>
        <n v="1828"/>
        <n v="4873.05"/>
        <n v="1293.75"/>
        <n v="881.4"/>
        <n v="1665.32"/>
        <n v="1781.2199999999998"/>
        <n v="1875.0900000000001"/>
        <n v="2208.92"/>
        <n v="1556.62"/>
        <n v="2702.04"/>
        <n v="3722.32"/>
        <n v="3777.58"/>
        <n v="935.18"/>
        <n v="2575.1"/>
        <n v="3553.88"/>
        <n v="482.13"/>
        <n v="1800"/>
      </sharedItems>
      <fieldGroup base="6">
        <rangePr startNum="482.13" endNum="9048.16" groupInterval="500"/>
        <groupItems count="20">
          <s v="&lt;482.13"/>
          <s v="482.13-982.13"/>
          <s v="982.13-1482.13"/>
          <s v="1482.13-1982.13"/>
          <s v="1982.13-2482.13"/>
          <s v="2482.13-2982.13"/>
          <s v="2982.13-3482.13"/>
          <s v="3482.13-3982.13"/>
          <s v="3982.13-4482.13"/>
          <s v="4482.13-4982.13"/>
          <s v="4982.13-5482.13"/>
          <s v="5482.13-5982.13"/>
          <s v="5982.13-6482.13"/>
          <s v="6482.13-6982.13"/>
          <s v="6982.13-7482.13"/>
          <s v="7482.13-7982.13"/>
          <s v="7982.13-8482.13"/>
          <s v="8482.13-8982.13"/>
          <s v="8982.13-9482.13"/>
          <s v="&gt;9482.13"/>
        </groupItems>
      </fieldGroup>
    </cacheField>
    <cacheField name="Profit per unit" numFmtId="166">
      <sharedItems containsSemiMixedTypes="0" containsString="0" containsNumber="1" minValue="-51.14" maxValue="83.5" count="1138">
        <n v="15"/>
        <n v="37.799999999999997"/>
        <n v="40.510000000000005"/>
        <n v="13.969999999999999"/>
        <n v="36.5"/>
        <n v="16"/>
        <n v="14.7"/>
        <n v="31.759999999999998"/>
        <n v="49"/>
        <n v="23.64"/>
        <n v="-7"/>
        <n v="26.5"/>
        <n v="32"/>
        <n v="42"/>
        <n v="24.090000000000003"/>
        <n v="32.569999999999993"/>
        <n v="26.46"/>
        <n v="48"/>
        <n v="50.5"/>
        <n v="39.5"/>
        <n v="22.29"/>
        <n v="51.5"/>
        <n v="52"/>
        <n v="43.629999999999995"/>
        <n v="49.5"/>
        <n v="24.5"/>
        <n v="41"/>
        <n v="18.5"/>
        <n v="39"/>
        <n v="15.5"/>
        <n v="28.5"/>
        <n v="26.990000000000002"/>
        <n v="22.1"/>
        <n v="20.619999999999997"/>
        <n v="34.870000000000005"/>
        <n v="42.5"/>
        <n v="24.310000000000002"/>
        <n v="-3.5"/>
        <n v="13.5"/>
        <n v="50"/>
        <n v="28.58"/>
        <n v="38.17"/>
        <n v="37.67"/>
        <n v="27.150000000000006"/>
        <n v="29.769999999999996"/>
        <n v="31.14"/>
        <n v="29.78"/>
        <n v="21.5"/>
        <n v="48.39"/>
        <n v="40.44"/>
        <n v="47.5"/>
        <n v="34.129999999999995"/>
        <n v="40.680000000000007"/>
        <n v="20.100000000000001"/>
        <n v="30.83"/>
        <n v="27.759999999999998"/>
        <n v="38.92"/>
        <n v="18.649999999999999"/>
        <n v="54.5"/>
        <n v="55"/>
        <n v="34.400000000000006"/>
        <n v="24.439999999999998"/>
        <n v="28.14"/>
        <n v="48.2"/>
        <n v="40.909999999999997"/>
        <n v="3.5"/>
        <n v="25"/>
        <n v="40.870000000000005"/>
        <n v="44"/>
        <n v="45.03"/>
        <n v="43.400000000000006"/>
        <n v="3"/>
        <n v="41.5"/>
        <n v="49.879999999999995"/>
        <n v="43.89"/>
        <n v="28.349999999999994"/>
        <n v="27"/>
        <n v="36.769999999999996"/>
        <n v="26"/>
        <n v="24.369999999999997"/>
        <n v="32.57"/>
        <n v="30"/>
        <n v="28.709999999999994"/>
        <n v="23.450000000000003"/>
        <n v="42.489999999999995"/>
        <n v="29.5"/>
        <n v="29"/>
        <n v="34"/>
        <n v="13.600000000000001"/>
        <n v="38"/>
        <n v="20.25"/>
        <n v="43.269999999999996"/>
        <n v="25.79"/>
        <n v="48.75"/>
        <n v="34.369999999999997"/>
        <n v="19.009999999999998"/>
        <n v="22.35"/>
        <n v="33.150000000000006"/>
        <n v="31.120000000000005"/>
        <n v="46.5"/>
        <n v="48.66"/>
        <n v="22.560000000000002"/>
        <n v="33.33"/>
        <n v="38.180000000000007"/>
        <n v="24.810000000000002"/>
        <n v="36.519999999999996"/>
        <n v="38.67"/>
        <n v="12.559999999999999"/>
        <n v="28.729999999999997"/>
        <n v="40.86"/>
        <n v="32.380000000000003"/>
        <n v="45.8"/>
        <n v="53.92"/>
        <n v="20.21"/>
        <n v="36.680000000000007"/>
        <n v="33.92"/>
        <n v="16.68"/>
        <n v="46.459999999999994"/>
        <n v="47.019999999999996"/>
        <n v="25.6"/>
        <n v="43.620000000000005"/>
        <n v="40.480000000000004"/>
        <n v="49.069999999999993"/>
        <n v="36.290000000000006"/>
        <n v="43.67"/>
        <n v="49.14"/>
        <n v="22.22"/>
        <n v="23.67"/>
        <n v="37.340000000000003"/>
        <n v="29.810000000000002"/>
        <n v="28.15"/>
        <n v="42.05"/>
        <n v="45.5"/>
        <n v="45.790000000000006"/>
        <n v="49.489999999999995"/>
        <n v="38.230000000000004"/>
        <n v="29.119999999999997"/>
        <n v="36.709999999999994"/>
        <n v="36"/>
        <n v="33.849999999999994"/>
        <n v="42.379999999999995"/>
        <n v="35.739999999999995"/>
        <n v="34.349999999999994"/>
        <n v="41.319999999999993"/>
        <n v="24.340000000000003"/>
        <n v="33.879999999999995"/>
        <n v="33.17"/>
        <n v="18.740000000000002"/>
        <n v="12.46"/>
        <n v="19.71"/>
        <n v="24.659999999999997"/>
        <n v="34.869999999999997"/>
        <n v="23.880000000000003"/>
        <n v="39.590000000000003"/>
        <n v="22.229999999999997"/>
        <n v="41.400000000000006"/>
        <n v="21.340000000000003"/>
        <n v="23.25"/>
        <n v="27.700000000000003"/>
        <n v="35.450000000000003"/>
        <n v="40.540000000000006"/>
        <n v="12.729999999999997"/>
        <n v="28.490000000000002"/>
        <n v="35.019999999999996"/>
        <n v="39.67"/>
        <n v="42.7"/>
        <n v="45.39"/>
        <n v="32.840000000000003"/>
        <n v="28.83"/>
        <n v="48.31"/>
        <n v="30.700000000000003"/>
        <n v="32.19"/>
        <n v="20.689999999999998"/>
        <n v="37.989999999999995"/>
        <n v="24.950000000000003"/>
        <n v="39.840000000000003"/>
        <n v="40.120000000000005"/>
        <n v="54"/>
        <n v="50.709999999999994"/>
        <n v="36.489999999999995"/>
        <n v="49.290000000000006"/>
        <n v="41.150000000000006"/>
        <n v="35.909999999999997"/>
        <n v="37.97"/>
        <n v="53.34"/>
        <n v="33.14"/>
        <n v="26.68"/>
        <n v="47.89"/>
        <n v="40.989999999999995"/>
        <n v="48.129999999999995"/>
        <n v="17.21"/>
        <n v="27.269999999999996"/>
        <n v="39.599999999999994"/>
        <n v="41.519999999999996"/>
        <n v="23.1"/>
        <n v="28.689999999999998"/>
        <n v="32.14"/>
        <n v="40.67"/>
        <n v="47.239999999999995"/>
        <n v="31.78"/>
        <n v="37.540000000000006"/>
        <n v="35.510000000000005"/>
        <n v="40.39"/>
        <n v="40.81"/>
        <n v="19.36"/>
        <n v="27.14"/>
        <n v="17.369999999999997"/>
        <n v="35.629999999999995"/>
        <n v="47.31"/>
        <n v="20.229999999999997"/>
        <n v="38.799999999999997"/>
        <n v="55.5"/>
        <n v="35.5"/>
        <n v="37.549999999999997"/>
        <n v="16.630000000000003"/>
        <n v="40.200000000000003"/>
        <n v="38.06"/>
        <n v="31.990000000000002"/>
        <n v="18.270000000000003"/>
        <n v="28.759999999999998"/>
        <n v="25.83"/>
        <n v="24.93"/>
        <n v="35.620000000000005"/>
        <n v="18.990000000000002"/>
        <n v="47.81"/>
        <n v="26.72"/>
        <n v="54.25"/>
        <n v="43.569999999999993"/>
        <n v="20.79"/>
        <n v="31"/>
        <n v="41.010000000000005"/>
        <n v="17.229999999999997"/>
        <n v="31.840000000000003"/>
        <n v="26.97"/>
        <n v="45.09"/>
        <n v="39.010000000000005"/>
        <n v="15.159999999999997"/>
        <n v="33.269999999999996"/>
        <n v="56"/>
        <n v="48.870000000000005"/>
        <n v="26.15"/>
        <n v="47.86"/>
        <n v="35.760000000000005"/>
        <n v="43.319999999999993"/>
        <n v="19.670000000000002"/>
        <n v="39.799999999999997"/>
        <n v="33.040000000000006"/>
        <n v="26.450000000000003"/>
        <n v="48.769999999999996"/>
        <n v="44.400000000000006"/>
        <n v="15.799999999999997"/>
        <n v="36.14"/>
        <n v="46.040000000000006"/>
        <n v="24.17"/>
        <n v="38.08"/>
        <n v="24.67"/>
        <n v="45.75"/>
        <n v="23.759999999999998"/>
        <n v="31.85"/>
        <n v="28.599999999999994"/>
        <n v="31.72"/>
        <n v="32.36"/>
        <n v="44.75"/>
        <n v="16.689999999999998"/>
        <n v="27.28"/>
        <n v="18.479999999999997"/>
        <n v="42.069999999999993"/>
        <n v="18.97"/>
        <n v="17.759999999999998"/>
        <n v="26.18"/>
        <n v="39.28"/>
        <n v="22.810000000000002"/>
        <n v="36.85"/>
        <n v="36.81"/>
        <n v="19.950000000000003"/>
        <n v="38.739999999999995"/>
        <n v="39.879999999999995"/>
        <n v="28.409999999999997"/>
        <n v="31.67"/>
        <n v="44.480000000000004"/>
        <n v="38.150000000000006"/>
        <n v="33.06"/>
        <n v="47.17"/>
        <n v="28.33"/>
        <n v="38.620000000000005"/>
        <n v="23.39"/>
        <n v="26.430000000000007"/>
        <n v="43.11"/>
        <n v="46.430000000000007"/>
        <n v="46.400000000000006"/>
        <n v="19.520000000000003"/>
        <n v="29.03"/>
        <n v="52.5"/>
        <n v="21.479999999999997"/>
        <n v="41.209999999999994"/>
        <n v="33.659999999999997"/>
        <n v="45.84"/>
        <n v="39.299999999999997"/>
        <n v="27.099999999999994"/>
        <n v="15.399999999999999"/>
        <n v="31.099999999999994"/>
        <n v="50.05"/>
        <n v="45.040000000000006"/>
        <n v="36.260000000000005"/>
        <n v="34.549999999999997"/>
        <n v="24.71"/>
        <n v="39.620000000000005"/>
        <n v="10.719999999999999"/>
        <n v="14.29"/>
        <n v="38.959999999999994"/>
        <n v="43.05"/>
        <n v="41.17"/>
        <n v="22.939999999999998"/>
        <n v="31.430000000000007"/>
        <n v="41.099999999999994"/>
        <n v="14.32"/>
        <n v="40.36"/>
        <n v="22.439999999999998"/>
        <n v="37.42"/>
        <n v="37.78"/>
        <n v="30.230000000000004"/>
        <n v="57"/>
        <n v="30.120000000000005"/>
        <n v="35.879999999999995"/>
        <n v="35.659999999999997"/>
        <n v="30.619999999999997"/>
        <n v="42.36"/>
        <n v="42.34"/>
        <n v="34.11"/>
        <n v="21.590000000000003"/>
        <n v="49.16"/>
        <n v="28.959999999999994"/>
        <n v="31.18"/>
        <n v="37.409999999999997"/>
        <n v="39.019999999999996"/>
        <n v="42.25"/>
        <n v="39.61"/>
        <n v="30.43"/>
        <n v="53.150000000000006"/>
        <n v="45.91"/>
        <n v="30.760000000000005"/>
        <n v="37.39"/>
        <n v="54.58"/>
        <n v="19.829999999999998"/>
        <n v="40.049999999999997"/>
        <n v="24.64"/>
        <n v="16.990000000000002"/>
        <n v="39.19"/>
        <n v="29.510000000000005"/>
        <n v="38.83"/>
        <n v="45.010000000000005"/>
        <n v="17.71"/>
        <n v="27.509999999999998"/>
        <n v="22.72"/>
        <n v="37.010000000000005"/>
        <n v="45.739999999999995"/>
        <n v="29.459999999999994"/>
        <n v="36.480000000000004"/>
        <n v="15.030000000000001"/>
        <n v="19.22"/>
        <n v="35.340000000000003"/>
        <n v="19.78"/>
        <n v="13.620000000000001"/>
        <n v="36.31"/>
        <n v="42.980000000000004"/>
        <n v="35.480000000000004"/>
        <n v="40.28"/>
        <n v="33"/>
        <n v="35.44"/>
        <n v="43"/>
        <n v="45.34"/>
        <n v="40.620000000000005"/>
        <n v="42.16"/>
        <n v="23.229999999999997"/>
        <n v="38.72"/>
        <n v="46.84"/>
        <n v="41.14"/>
        <n v="30.620000000000005"/>
        <n v="38.33"/>
        <n v="51.86"/>
        <n v="38.25"/>
        <n v="39.25"/>
        <n v="26.65"/>
        <n v="38.629999999999995"/>
        <n v="34.200000000000003"/>
        <n v="30.549999999999997"/>
        <n v="37.53"/>
        <n v="25.46"/>
        <n v="53.06"/>
        <n v="41.900000000000006"/>
        <n v="35.42"/>
        <n v="42.819999999999993"/>
        <n v="36.33"/>
        <n v="27.950000000000003"/>
        <n v="31.15"/>
        <n v="34.340000000000003"/>
        <n v="37.72"/>
        <n v="20.340000000000003"/>
        <n v="14.740000000000002"/>
        <n v="51.67"/>
        <n v="21.759999999999998"/>
        <n v="38.840000000000003"/>
        <n v="38.650000000000006"/>
        <n v="37.08"/>
        <n v="24.299999999999997"/>
        <n v="32.64"/>
        <n v="30.159999999999997"/>
        <n v="31.61"/>
        <n v="35.770000000000003"/>
        <n v="30.67"/>
        <n v="33.739999999999995"/>
        <n v="30.349999999999994"/>
        <n v="19.619999999999997"/>
        <n v="21"/>
        <n v="51.400000000000006"/>
        <n v="21.82"/>
        <n v="29.950000000000003"/>
        <n v="37.430000000000007"/>
        <n v="35.200000000000003"/>
        <n v="36.540000000000006"/>
        <n v="44.040000000000006"/>
        <n v="54.569999999999993"/>
        <n v="27.64"/>
        <n v="53.400000000000006"/>
        <n v="49.39"/>
        <n v="41.69"/>
        <n v="12.990000000000002"/>
        <n v="34.72"/>
        <n v="26.22"/>
        <n v="25.14"/>
        <n v="54.879999999999995"/>
        <n v="41.739999999999995"/>
        <n v="29.509999999999998"/>
        <n v="26.290000000000006"/>
        <n v="52.36"/>
        <n v="33.319999999999993"/>
        <n v="38.599999999999994"/>
        <n v="12.09"/>
        <n v="30.269999999999996"/>
        <n v="26.869999999999997"/>
        <n v="29.33"/>
        <n v="42.709999999999994"/>
        <n v="20.840000000000003"/>
        <n v="29.870000000000005"/>
        <n v="51.55"/>
        <n v="40.760000000000005"/>
        <n v="12.71"/>
        <n v="28.619999999999997"/>
        <n v="20.53"/>
        <n v="40.489999999999995"/>
        <n v="49.269999999999996"/>
        <n v="38.510000000000005"/>
        <n v="10.79"/>
        <n v="16.29"/>
        <n v="23.68"/>
        <n v="33.090000000000003"/>
        <n v="44.739999999999995"/>
        <n v="56.5"/>
        <n v="39.200000000000003"/>
        <n v="44.879999999999995"/>
        <n v="45.519999999999996"/>
        <n v="42.790000000000006"/>
        <n v="43.849999999999994"/>
        <n v="33.819999999999993"/>
        <n v="39.17"/>
        <n v="26.67"/>
        <n v="16.899999999999999"/>
        <n v="37.620000000000005"/>
        <n v="42.400000000000006"/>
        <n v="51.069999999999993"/>
        <n v="34.81"/>
        <n v="43.489999999999995"/>
        <n v="46.97"/>
        <n v="41.44"/>
        <n v="25.97"/>
        <n v="51.319999999999993"/>
        <n v="37.120000000000005"/>
        <n v="37.519999999999996"/>
        <n v="37.11"/>
        <n v="20.67"/>
        <n v="16.079999999999998"/>
        <n v="36.459999999999994"/>
        <n v="48.89"/>
        <n v="26.82"/>
        <n v="39.89"/>
        <n v="18.32"/>
        <n v="12.2"/>
        <n v="32.900000000000006"/>
        <n v="25.549999999999997"/>
        <n v="44.269999999999996"/>
        <n v="45.400000000000006"/>
        <n v="36.61"/>
        <n v="41.67"/>
        <n v="38.450000000000003"/>
        <n v="36.880000000000003"/>
        <n v="48.209999999999994"/>
        <n v="48.230000000000004"/>
        <n v="43.709999999999994"/>
        <n v="20.189999999999998"/>
        <n v="34.879999999999995"/>
        <n v="43.980000000000004"/>
        <n v="23.700000000000003"/>
        <n v="35.599999999999994"/>
        <n v="35"/>
        <n v="30.409999999999997"/>
        <n v="25.159999999999997"/>
        <n v="33.049999999999997"/>
        <n v="50.22"/>
        <n v="53.069999999999993"/>
        <n v="23.090000000000003"/>
        <n v="34.159999999999997"/>
        <n v="29.22"/>
        <n v="52.16"/>
        <n v="22.240000000000002"/>
        <n v="28.489999999999995"/>
        <n v="45.81"/>
        <n v="43.14"/>
        <n v="24.92"/>
        <n v="34.31"/>
        <n v="48.790000000000006"/>
        <n v="32.96"/>
        <n v="17.689999999999998"/>
        <n v="25.939999999999998"/>
        <n v="14.380000000000003"/>
        <n v="38.379999999999995"/>
        <n v="27.71"/>
        <n v="20.28"/>
        <n v="31.380000000000003"/>
        <n v="30.049999999999997"/>
        <n v="37.5"/>
        <n v="28.189999999999998"/>
        <n v="27.57"/>
        <n v="39.540000000000006"/>
        <n v="46.03"/>
        <n v="51.620000000000005"/>
        <n v="33.25"/>
        <n v="47.53"/>
        <n v="26.810000000000002"/>
        <n v="37.849999999999994"/>
        <n v="22.64"/>
        <n v="29.67"/>
        <n v="44.95"/>
        <n v="37.03"/>
        <n v="21.189999999999998"/>
        <n v="36.340000000000003"/>
        <n v="58"/>
        <n v="30.57"/>
        <n v="35.290000000000006"/>
        <n v="31.310000000000002"/>
        <n v="32.040000000000006"/>
        <n v="24.759999999999998"/>
        <n v="27.200000000000003"/>
        <n v="27.439999999999998"/>
        <n v="19.43"/>
        <n v="36.790000000000006"/>
        <n v="37.909999999999997"/>
        <n v="26.180000000000007"/>
        <n v="55.69"/>
        <n v="18.130000000000003"/>
        <n v="30.33"/>
        <n v="38.590000000000003"/>
        <n v="22.020000000000003"/>
        <n v="20.85"/>
        <n v="26.380000000000003"/>
        <n v="23.4"/>
        <n v="32.71"/>
        <n v="29.549999999999997"/>
        <n v="15.25"/>
        <n v="15.380000000000003"/>
        <n v="27.11"/>
        <n v="41.040000000000006"/>
        <n v="29.9"/>
        <n v="23.14"/>
        <n v="46.16"/>
        <n v="32.930000000000007"/>
        <n v="22.689999999999998"/>
        <n v="34.03"/>
        <n v="41.790000000000006"/>
        <n v="26.049999999999997"/>
        <n v="45.14"/>
        <n v="43.730000000000004"/>
        <n v="13.850000000000001"/>
        <n v="35.549999999999997"/>
        <n v="25.72"/>
        <n v="49.599999999999994"/>
        <n v="21.22"/>
        <n v="45.150000000000006"/>
        <n v="27.840000000000003"/>
        <n v="34.709999999999994"/>
        <n v="31.950000000000003"/>
        <n v="53.769999999999996"/>
        <n v="35.78"/>
        <n v="26.060000000000002"/>
        <n v="42.650000000000006"/>
        <n v="44.19"/>
        <n v="31.489999999999995"/>
        <n v="39.930000000000007"/>
        <n v="40.150000000000006"/>
        <n v="33.230000000000004"/>
        <n v="16.43"/>
        <n v="13.04"/>
        <n v="27.090000000000003"/>
        <n v="34.83"/>
        <n v="37.159999999999997"/>
        <n v="37.180000000000007"/>
        <n v="24.1"/>
        <n v="18.57"/>
        <n v="21.700000000000003"/>
        <n v="18.71"/>
        <n v="34.85"/>
        <n v="30.980000000000004"/>
        <n v="31.980000000000004"/>
        <n v="38.340000000000003"/>
        <n v="38.519999999999996"/>
        <n v="37.200000000000003"/>
        <n v="50.95"/>
        <n v="33.11"/>
        <n v="56.84"/>
        <n v="41.06"/>
        <n v="27.22"/>
        <n v="25.189999999999998"/>
        <n v="36.39"/>
        <n v="21.840000000000003"/>
        <n v="31.299999999999997"/>
        <n v="28.28"/>
        <n v="31.909999999999997"/>
        <n v="50.67"/>
        <n v="45.430000000000007"/>
        <n v="22.159999999999997"/>
        <n v="44.55"/>
        <n v="25.25"/>
        <n v="37.64"/>
        <n v="32.819999999999993"/>
        <n v="39.790000000000006"/>
        <n v="30.39"/>
        <n v="29.409999999999997"/>
        <n v="30.42"/>
        <n v="38.409999999999997"/>
        <n v="15.740000000000002"/>
        <n v="38.680000000000007"/>
        <n v="16.829999999999998"/>
        <n v="32.67"/>
        <n v="31.930000000000007"/>
        <n v="23.78"/>
        <n v="41.3"/>
        <n v="42.879999999999995"/>
        <n v="45.709999999999994"/>
        <n v="27.42"/>
        <n v="45.11"/>
        <n v="16.47"/>
        <n v="38.53"/>
        <n v="41.25"/>
        <n v="34.069999999999993"/>
        <n v="32.61"/>
        <n v="44.17"/>
        <n v="28.75"/>
        <n v="24.46"/>
        <n v="39.349999999999994"/>
        <n v="23.71"/>
        <n v="30.599999999999994"/>
        <n v="12.590000000000003"/>
        <n v="36.19"/>
        <n v="23.299999999999997"/>
        <n v="21.9"/>
        <n v="43.599999999999994"/>
        <n v="42.239999999999995"/>
        <n v="54.239999999999995"/>
        <n v="32.08"/>
        <n v="33.36"/>
        <n v="31.35"/>
        <n v="36.239999999999995"/>
        <n v="24.22"/>
        <n v="40.89"/>
        <n v="33.629999999999995"/>
        <n v="27.82"/>
        <n v="55.06"/>
        <n v="27.590000000000003"/>
        <n v="32.340000000000003"/>
        <n v="26.159999999999997"/>
        <n v="36.150000000000006"/>
        <n v="18.86"/>
        <n v="31.08"/>
        <n v="39.83"/>
        <n v="34.1"/>
        <n v="45.33"/>
        <n v="33.6"/>
        <n v="40.700000000000003"/>
        <n v="41.980000000000004"/>
        <n v="26.310000000000002"/>
        <n v="32.409999999999997"/>
        <n v="29.97"/>
        <n v="23.89"/>
        <n v="44.010000000000005"/>
        <n v="33.599999999999994"/>
        <n v="44.290000000000006"/>
        <n v="29.959999999999994"/>
        <n v="30.729999999999997"/>
        <n v="35.180000000000007"/>
        <n v="16.61"/>
        <n v="30.28"/>
        <n v="20.39"/>
        <n v="25.08"/>
        <n v="38.459999999999994"/>
        <n v="34.97"/>
        <n v="28.560000000000002"/>
        <n v="37.709999999999994"/>
        <n v="12.379999999999999"/>
        <n v="25.490000000000002"/>
        <n v="21.35"/>
        <n v="27.729999999999997"/>
        <n v="38.790000000000006"/>
        <n v="23.159999999999997"/>
        <n v="45.569999999999993"/>
        <n v="28.65"/>
        <n v="43.61"/>
        <n v="48.94"/>
        <n v="31.459999999999994"/>
        <n v="45.67"/>
        <n v="24.32"/>
        <n v="39.989999999999995"/>
        <n v="21.96"/>
        <n v="29.599999999999994"/>
        <n v="27.409999999999997"/>
        <n v="19.060000000000002"/>
        <n v="25.060000000000002"/>
        <n v="21.03"/>
        <n v="38.42"/>
        <n v="26.200000000000003"/>
        <n v="29.930000000000007"/>
        <n v="21.15"/>
        <n v="37.47"/>
        <n v="48.120000000000005"/>
        <n v="31.75"/>
        <n v="34.989999999999995"/>
        <n v="29.64"/>
        <n v="27.32"/>
        <n v="21.67"/>
        <n v="35.870000000000005"/>
        <n v="25.989999999999995"/>
        <n v="20.119999999999997"/>
        <n v="29.57"/>
        <n v="46.730000000000004"/>
        <n v="19.590000000000003"/>
        <n v="35.790000000000006"/>
        <n v="39.75"/>
        <n v="19.53"/>
        <n v="36.730000000000004"/>
        <n v="26.07"/>
        <n v="28.89"/>
        <n v="40.97"/>
        <n v="22.549999999999997"/>
        <n v="32.200000000000003"/>
        <n v="37.25"/>
        <n v="21.42"/>
        <n v="35.650000000000006"/>
        <n v="37.650000000000006"/>
        <n v="26.939999999999998"/>
        <n v="40.799999999999997"/>
        <n v="49.620000000000005"/>
        <n v="40.790000000000006"/>
        <n v="27.510000000000005"/>
        <n v="36.450000000000003"/>
        <n v="18.46"/>
        <n v="31.989999999999995"/>
        <n v="40.840000000000003"/>
        <n v="53.900000000000006"/>
        <n v="35.519999999999996"/>
        <n v="26.32"/>
        <n v="15.86"/>
        <n v="42.870000000000005"/>
        <n v="19.04"/>
        <n v="40"/>
        <n v="33.959999999999994"/>
        <n v="33.870000000000005"/>
        <n v="13.7"/>
        <n v="17.420000000000002"/>
        <n v="23.479999999999997"/>
        <n v="33.35"/>
        <n v="30.9"/>
        <n v="41.760000000000005"/>
        <n v="46.900000000000006"/>
        <n v="40.08"/>
        <n v="19.329999999999998"/>
        <n v="31.340000000000003"/>
        <n v="48.81"/>
        <n v="32.51"/>
        <n v="41.36"/>
        <n v="49.91"/>
        <n v="52.760000000000005"/>
        <n v="29.130000000000003"/>
        <n v="22.090000000000003"/>
        <n v="25.22"/>
        <n v="42.430000000000007"/>
        <n v="47.319999999999993"/>
        <n v="22.14"/>
        <n v="47.2"/>
        <n v="31.11"/>
        <n v="21.6"/>
        <n v="33.700000000000003"/>
        <n v="48.180000000000007"/>
        <n v="53.129999999999995"/>
        <n v="40.409999999999997"/>
        <n v="23.409999999999997"/>
        <n v="26.439999999999998"/>
        <n v="57.010000000000005"/>
        <n v="23.049999999999997"/>
        <n v="48.599999999999994"/>
        <n v="15.630000000000003"/>
        <n v="14.79"/>
        <n v="22.869999999999997"/>
        <n v="39.64"/>
        <n v="18.450000000000003"/>
        <n v="24.240000000000002"/>
        <n v="48.629999999999995"/>
        <n v="24.68"/>
        <n v="19.630000000000003"/>
        <n v="35.489999999999995"/>
        <n v="33.22"/>
        <n v="42.739999999999995"/>
        <n v="41.870000000000005"/>
        <n v="29.71"/>
        <n v="44.430000000000007"/>
        <n v="50.75"/>
        <n v="43.790000000000006"/>
        <n v="48.239999999999995"/>
        <n v="19.200000000000003"/>
        <n v="22.700000000000003"/>
        <n v="48.83"/>
        <n v="33.980000000000004"/>
        <n v="28.060000000000002"/>
        <n v="47.230000000000004"/>
        <n v="45.69"/>
        <n v="18.22"/>
        <n v="40.040000000000006"/>
        <n v="34.049999999999997"/>
        <n v="17.259999999999998"/>
        <n v="14.729999999999997"/>
        <n v="-11.509999999999998"/>
        <n v="35.299999999999997"/>
        <n v="31.21"/>
        <n v="-1.129999999999999"/>
        <n v="-4.9600000000000009"/>
        <n v="83.5"/>
        <n v="78"/>
        <n v="41.769999999999996"/>
        <n v="-21.17"/>
        <n v="-0.61999999999999744"/>
        <n v="-23.520000000000003"/>
        <n v="75"/>
        <n v="40.659999999999997"/>
        <n v="82.5"/>
        <n v="50.180000000000007"/>
        <n v="68"/>
        <n v="-3.0699999999999932"/>
        <n v="-39.5"/>
        <n v="1.1200000000000045"/>
        <n v="73"/>
        <n v="69"/>
        <n v="71"/>
        <n v="42.510000000000005"/>
        <n v="41.849999999999994"/>
        <n v="2.8599999999999994"/>
        <n v="60.31"/>
        <n v="59.739999999999995"/>
        <n v="24.86"/>
        <n v="24"/>
        <n v="-25.53"/>
        <n v="25.129999999999995"/>
        <n v="60.5"/>
        <n v="7.2399999999999949"/>
        <n v="61.5"/>
        <n v="70"/>
        <n v="19.100000000000001"/>
        <n v="56.430000000000007"/>
        <n v="14.409999999999997"/>
        <n v="61.629999999999995"/>
        <n v="46.53"/>
        <n v="-10.959999999999994"/>
        <n v="-38.53"/>
        <n v="-1.0999999999999943"/>
        <n v="-2.5900000000000034"/>
        <n v="23.740000000000002"/>
        <n v="69.5"/>
        <n v="60"/>
        <n v="80"/>
        <n v="59.5"/>
        <n v="44.129999999999995"/>
        <n v="63.39"/>
        <n v="1.1899999999999977"/>
        <n v="-31.33"/>
        <n v="-12.200000000000003"/>
        <n v="64.5"/>
        <n v="62.959999999999994"/>
        <n v="65.41"/>
        <n v="63.519999999999996"/>
        <n v="41.72"/>
        <n v="-16.240000000000002"/>
        <n v="-8.3100000000000023"/>
        <n v="-16.32"/>
        <n v="56.739999999999995"/>
        <n v="31.209999999999994"/>
        <n v="-17.75"/>
        <n v="54.86"/>
        <n v="-46.28"/>
        <n v="-23.119999999999997"/>
        <n v="71.5"/>
        <n v="53.709999999999994"/>
        <n v="-19.950000000000003"/>
        <n v="10.969999999999999"/>
        <n v="27.299999999999997"/>
        <n v="39.379999999999995"/>
        <n v="22.39"/>
        <n v="70.16"/>
        <n v="39.58"/>
        <n v="9.9200000000000017"/>
        <n v="-19.829999999999998"/>
        <n v="32.159999999999997"/>
        <n v="28.39"/>
        <n v="-3.8500000000000014"/>
        <n v="66"/>
        <n v="67.19"/>
        <n v="17.86"/>
        <n v="62.92"/>
        <n v="67"/>
        <n v="26.25"/>
        <n v="38.349999999999994"/>
        <n v="20.86"/>
        <n v="51.81"/>
        <n v="43.099999999999994"/>
        <n v="-17.349999999999994"/>
        <n v="54.06"/>
        <n v="17.700000000000003"/>
        <n v="65.5"/>
        <n v="20.019999999999996"/>
        <n v="26.950000000000003"/>
        <n v="26.739999999999995"/>
        <n v="-13.68"/>
        <n v="14.379999999999995"/>
        <n v="11.21"/>
        <n v="26.909999999999997"/>
        <n v="27.93"/>
        <n v="23.03"/>
        <n v="18.68"/>
        <n v="-14.89"/>
        <n v="28.739999999999995"/>
        <n v="57.5"/>
        <n v="76.94"/>
        <n v="-8.3999999999999986"/>
        <n v="32.450000000000003"/>
        <n v="-51.14"/>
        <n v="1.8100000000000023"/>
        <n v="32.33"/>
        <n v="18.899999999999999"/>
        <n v="7.4699999999999989"/>
        <n v="21.97"/>
        <n v="43.040000000000006"/>
        <n v="-10.670000000000002"/>
        <n v="18.840000000000003"/>
        <n v="13.900000000000006"/>
        <n v="27.340000000000003"/>
        <n v="21.019999999999996"/>
        <n v="25.369999999999997"/>
        <n v="17.230000000000004"/>
        <n v="10.509999999999998"/>
        <n v="60.709999999999994"/>
        <n v="9.7999999999999972"/>
        <n v="41.95"/>
        <n v="22.47"/>
        <n v="20.020000000000003"/>
        <n v="55.39"/>
        <n v="-0.82000000000000028"/>
        <n v="-6.3100000000000023"/>
        <n v="9.86"/>
        <n v="36.629999999999995"/>
        <n v="-20.159999999999997"/>
        <n v="5.1599999999999966"/>
        <n v="-24.58"/>
        <n v="8.9899999999999949"/>
        <n v="32.26"/>
        <n v="65.44"/>
        <n v="-13.32"/>
        <n v="-24.409999999999997"/>
        <n v="35.930000000000007"/>
        <n v="25.049999999999997"/>
        <n v="-7.8500000000000014"/>
        <n v="67.5"/>
        <n v="61.09"/>
        <n v="15.04"/>
        <n v="0.39000000000000057"/>
        <n v="13.420000000000002"/>
        <n v="63"/>
        <n v="70.7"/>
        <n v="40.92"/>
        <n v="-11.61"/>
        <n v="42.120000000000005"/>
        <n v="30.950000000000003"/>
        <n v="20.299999999999997"/>
        <n v="58.120000000000005"/>
        <n v="-15.82"/>
        <n v="62"/>
        <n v="26.729999999999997"/>
        <n v="24.58"/>
        <n v="16.560000000000002"/>
        <n v="-5.7000000000000028"/>
        <n v="10.790000000000006"/>
        <n v="16.72"/>
        <n v="49.75"/>
        <n v="23.869999999999997"/>
        <n v="19.79"/>
        <n v="8.59"/>
        <n v="81.5"/>
        <n v="46.08"/>
        <n v="16.840000000000003"/>
        <n v="72.13"/>
        <n v="13.21"/>
        <n v="42.22"/>
        <n v="23.58"/>
        <n v="-7.8700000000000045"/>
        <n v="66.86"/>
        <n v="-27.65"/>
        <n v="-2.9699999999999989"/>
        <n v="-23.29"/>
        <n v="68.77"/>
        <n v="-8.68"/>
        <n v="39.47"/>
        <n v="68.55"/>
        <n v="-0.95000000000000284"/>
        <n v="43.39"/>
        <n v="29.58"/>
        <n v="-20.950000000000003"/>
        <n v="43.739999999999995"/>
        <n v="7.990000000000002"/>
        <n v="36.44"/>
        <n v="13.32"/>
        <n v="33.5"/>
        <n v="58.5"/>
        <n v="39.409999999999997"/>
        <n v="34.33"/>
        <n v="46.34"/>
        <n v="18.619999999999997"/>
        <n v="40.47"/>
        <n v="-12.590000000000003"/>
        <n v="-21"/>
        <n v="3.9200000000000017"/>
        <n v="64"/>
        <n v="48.260000000000005"/>
        <n v="44.3"/>
        <n v="36.370000000000005"/>
        <n v="7.730000000000004"/>
        <n v="29.260000000000005"/>
        <n v="-19.36"/>
        <n v="23.489999999999995"/>
        <n v="-6.8599999999999994"/>
        <n v="11.04"/>
        <n v="-16.729999999999997"/>
        <n v="62.459999999999994"/>
        <n v="19.299999999999997"/>
        <n v="0.32999999999999829"/>
        <n v="-36.82"/>
        <n v="63.5"/>
        <n v="46.349999999999994"/>
        <n v="-7.5"/>
        <n v="-22.21"/>
        <n v="36.56"/>
        <n v="74.53"/>
        <n v="26.33"/>
        <n v="8.8499999999999943"/>
        <n v="7.5799999999999983"/>
        <n v="6.5"/>
        <n v="4.3400000000000034"/>
        <n v="-6.4799999999999969"/>
        <n v="15.079999999999998"/>
        <n v="63.260000000000005"/>
        <n v="34.909999999999997"/>
        <n v="5.07"/>
        <n v="31.060000000000002"/>
        <n v="19.540000000000006"/>
        <n v="53.870000000000005"/>
        <n v="44.34"/>
        <n v="-23.93"/>
        <n v="32.769999999999996"/>
        <n v="50.010000000000005"/>
        <n v="5.0499999999999972"/>
        <n v="-12.79"/>
        <n v="31.259999999999998"/>
        <n v="39.319999999999993"/>
        <n v="54.34"/>
        <n v="42.08"/>
        <n v="45.980000000000004"/>
        <n v="49.400000000000006"/>
        <n v="62.650000000000006"/>
        <n v="28.86"/>
        <n v="-14.490000000000002"/>
        <n v="-9.730000000000004"/>
        <n v="78.5"/>
        <n v="2.0400000000000063"/>
        <n v="13.879999999999995"/>
        <n v="40.72"/>
        <n v="23.269999999999996"/>
        <n v="-27.950000000000003"/>
        <n v="-5.8900000000000006"/>
        <n v="30.629999999999995"/>
        <n v="22.340000000000003"/>
        <n v="42.42"/>
        <n v="24.560000000000002"/>
        <n v="-2.0200000000000031"/>
        <n v="-26.6"/>
        <n v="-4.7999999999999972"/>
        <n v="73.5"/>
        <n v="8.5"/>
        <n v="-5.25"/>
        <n v="28.96"/>
        <n v="34.92"/>
        <n v="21.79"/>
        <n v="21.4"/>
        <n v="29.28"/>
        <n v="-34.379999999999995"/>
        <n v="33.67"/>
        <n v="30.5"/>
        <n v="35.24"/>
        <n v="23.549999999999997"/>
        <n v="34.239999999999995"/>
        <n v="33.409999999999997"/>
        <n v="42.19"/>
        <n v="37.260000000000005"/>
        <n v="25.599999999999994"/>
        <n v="50.36"/>
        <n v="15.719999999999999"/>
        <n v="27.659999999999997"/>
        <n v="24.700000000000003"/>
        <n v="42.8"/>
        <n v="31.619999999999997"/>
        <n v="33.57"/>
        <n v="46.95"/>
        <n v="28.17"/>
        <n v="35.369999999999997"/>
        <n v="10.379999999999999"/>
        <n v="22.990000000000002"/>
      </sharedItems>
    </cacheField>
    <cacheField name="Total profit / loss" numFmtId="166">
      <sharedItems containsSemiMixedTypes="0" containsString="0" containsNumber="1" minValue="-2454.7200000000003" maxValue="4008" count="2218">
        <n v="450"/>
        <n v="1889.9999999999998"/>
        <n v="891.22000000000014"/>
        <n v="684.53"/>
        <n v="912.5"/>
        <n v="416"/>
        <n v="661.5"/>
        <n v="1460.9599999999998"/>
        <n v="1911"/>
        <n v="969.24"/>
        <n v="-182"/>
        <n v="1113"/>
        <n v="864"/>
        <n v="1470"/>
        <n v="529.98"/>
        <n v="879.38999999999987"/>
        <n v="926.1"/>
        <n v="1200"/>
        <n v="2323"/>
        <n v="1422"/>
        <n v="913.89"/>
        <n v="1314"/>
        <n v="1287.5"/>
        <n v="1612"/>
        <n v="1963.35"/>
        <n v="2079"/>
        <n v="833"/>
        <n v="1681"/>
        <n v="444"/>
        <n v="1131"/>
        <n v="356.5"/>
        <n v="1083"/>
        <n v="944.65000000000009"/>
        <n v="972.40000000000009"/>
        <n v="1066"/>
        <n v="721.69999999999993"/>
        <n v="1708.63"/>
        <n v="1402.5"/>
        <n v="777.92000000000007"/>
        <n v="1600"/>
        <n v="-143.5"/>
        <n v="391.5"/>
        <n v="704"/>
        <n v="1900"/>
        <n v="1599"/>
        <n v="1677"/>
        <n v="1257.52"/>
        <n v="1908.5"/>
        <n v="1544.47"/>
        <n v="787.35000000000014"/>
        <n v="922.86999999999989"/>
        <n v="1214.46"/>
        <n v="1111"/>
        <n v="744.5"/>
        <n v="774"/>
        <n v="1645.26"/>
        <n v="1658.04"/>
        <n v="1947.5"/>
        <n v="955.63999999999987"/>
        <n v="1993.3200000000004"/>
        <n v="623.1"/>
        <n v="1541.5"/>
        <n v="721.76"/>
        <n v="1284.3600000000001"/>
        <n v="727.34999999999991"/>
        <n v="1689.5"/>
        <n v="1650"/>
        <n v="1717"/>
        <n v="1312"/>
        <n v="1513.6000000000004"/>
        <n v="1173.1199999999999"/>
        <n v="1350.72"/>
        <n v="1446"/>
        <n v="1595.4899999999998"/>
        <n v="94.5"/>
        <n v="525"/>
        <n v="1185.23"/>
        <n v="1100"/>
        <n v="1711.14"/>
        <n v="868.00000000000011"/>
        <n v="99"/>
        <n v="1867.5"/>
        <n v="1945.3199999999997"/>
        <n v="1530"/>
        <n v="1667.82"/>
        <n v="737.09999999999991"/>
        <n v="783"/>
        <n v="1581.11"/>
        <n v="1144"/>
        <n v="852.94999999999993"/>
        <n v="977.1"/>
        <n v="890.00999999999976"/>
        <n v="633.15000000000009"/>
        <n v="1519"/>
        <n v="1444.6599999999999"/>
        <n v="767"/>
        <n v="1102"/>
        <n v="884"/>
        <n v="713"/>
        <n v="1386.5"/>
        <n v="394.40000000000003"/>
        <n v="1406"/>
        <n v="630"/>
        <n v="648"/>
        <n v="1204.5"/>
        <n v="496"/>
        <n v="1211.56"/>
        <n v="1083.18"/>
        <n v="1755"/>
        <n v="996.7299999999999"/>
        <n v="380.19999999999993"/>
        <n v="871.65000000000009"/>
        <n v="1425.4500000000003"/>
        <n v="1909"/>
        <n v="840.24000000000012"/>
        <n v="1720.5"/>
        <n v="670.56"/>
        <n v="1605.78"/>
        <n v="1082.8800000000001"/>
        <n v="933.24"/>
        <n v="2064"/>
        <n v="1969.5"/>
        <n v="992.68000000000018"/>
        <n v="-203"/>
        <n v="1138.5"/>
        <n v="672"/>
        <n v="2058"/>
        <n v="1240.5"/>
        <n v="839.95999999999992"/>
        <n v="821.5"/>
        <n v="1521"/>
        <n v="1740.15"/>
        <n v="744"/>
        <n v="1619.5"/>
        <n v="766.5"/>
        <n v="301.43999999999994"/>
        <n v="1664"/>
        <n v="804.43999999999994"/>
        <n v="1886"/>
        <n v="851"/>
        <n v="1920.42"/>
        <n v="1804"/>
        <n v="1147.5"/>
        <n v="874.2600000000001"/>
        <n v="-115.5"/>
        <n v="1053.5"/>
        <n v="526.5"/>
        <n v="832"/>
        <n v="961.8"/>
        <n v="627"/>
        <n v="1240.1600000000001"/>
        <n v="424.41"/>
        <n v="1393.8400000000001"/>
        <n v="1526.4"/>
        <n v="834"/>
        <n v="1800"/>
        <n v="1472"/>
        <n v="924.5"/>
        <n v="975.65999999999985"/>
        <n v="1269.54"/>
        <n v="1049.6000000000001"/>
        <n v="1526.7000000000003"/>
        <n v="809.60000000000014"/>
        <n v="1717.4499999999998"/>
        <n v="1016.1200000000001"/>
        <n v="1091.75"/>
        <n v="1425.06"/>
        <n v="1131.2599999999998"/>
        <n v="577.72"/>
        <n v="662.76"/>
        <n v="1082.8600000000001"/>
        <n v="161"/>
        <n v="864.49"/>
        <n v="1294.8999999999999"/>
        <n v="1471.75"/>
        <n v="1774.5"/>
        <n v="1556.8600000000001"/>
        <n v="1435.2099999999998"/>
        <n v="1108.67"/>
        <n v="1426.8799999999999"/>
        <n v="1725.3699999999997"/>
        <n v="1212"/>
        <n v="984"/>
        <n v="1548"/>
        <n v="1150.8999999999999"/>
        <n v="1250"/>
        <n v="1356.1599999999999"/>
        <n v="893.49999999999989"/>
        <n v="1511.3999999999996"/>
        <n v="126"/>
        <n v="1528.8399999999997"/>
        <n v="778.88000000000011"/>
        <n v="850"/>
        <n v="1003"/>
        <n v="1456.8399999999997"/>
        <n v="899"/>
        <n v="387.5"/>
        <n v="696.57"/>
        <n v="567"/>
        <n v="655.90000000000009"/>
        <n v="728"/>
        <n v="485.94000000000005"/>
        <n v="670.14"/>
        <n v="1290"/>
        <n v="903.06000000000006"/>
        <n v="764.45999999999992"/>
        <n v="988"/>
        <n v="1564"/>
        <n v="1743.4999999999998"/>
        <n v="315"/>
        <n v="1002.9600000000002"/>
        <n v="1533"/>
        <n v="1425.2400000000002"/>
        <n v="511.28999999999991"/>
        <n v="910.80000000000018"/>
        <n v="960.30000000000018"/>
        <n v="511.5"/>
        <n v="886.40000000000009"/>
        <n v="886.25000000000011"/>
        <n v="1986.4600000000003"/>
        <n v="1999.5"/>
        <n v="585.57999999999981"/>
        <n v="1568"/>
        <n v="544"/>
        <n v="-266"/>
        <n v="583"/>
        <n v="1596"/>
        <n v="1196.5800000000002"/>
        <n v="1505.86"/>
        <n v="1229.77"/>
        <n v="1964.2"/>
        <n v="1361.7"/>
        <n v="1247.92"/>
        <n v="1975"/>
        <n v="1239.6899999999998"/>
        <n v="985.5"/>
        <n v="1751"/>
        <n v="2077.33"/>
        <n v="798.2"/>
        <n v="2227.5"/>
        <n v="-161"/>
        <n v="1127"/>
        <n v="832.5"/>
        <n v="341"/>
        <n v="712.5"/>
        <n v="643.79999999999995"/>
        <n v="806.90999999999985"/>
        <n v="759.8"/>
        <n v="1122.7500000000002"/>
        <n v="1155.3600000000001"/>
        <n v="1955"/>
        <n v="1845.5200000000002"/>
        <n v="2050"/>
        <n v="2092.3799999999997"/>
        <n v="1728"/>
        <n v="1056"/>
        <n v="2079.1099999999997"/>
        <n v="1824.4999999999998"/>
        <n v="837"/>
        <n v="2218.0500000000002"/>
        <n v="1728.3000000000002"/>
        <n v="1077.3"/>
        <n v="1215.04"/>
        <n v="2133.6000000000004"/>
        <n v="1567.5"/>
        <n v="451.5"/>
        <n v="1159.9000000000001"/>
        <n v="773.72"/>
        <n v="2394.5"/>
        <n v="901.77999999999986"/>
        <n v="2020"/>
        <n v="1251.3799999999999"/>
        <n v="361.41"/>
        <n v="1336.2299999999998"/>
        <n v="1623.5999999999997"/>
        <n v="1909.9199999999998"/>
        <n v="1161.5"/>
        <n v="1131.9000000000001"/>
        <n v="774.62999999999988"/>
        <n v="771.36"/>
        <n v="1098.0900000000001"/>
        <n v="1936.8399999999997"/>
        <n v="1107"/>
        <n v="108.5"/>
        <n v="500"/>
        <n v="953.40000000000009"/>
        <n v="1313.9000000000003"/>
        <n v="1936.29"/>
        <n v="1992"/>
        <n v="852.24000000000012"/>
        <n v="1171.31"/>
        <n v="1958.88"/>
        <n v="1710"/>
        <n v="1134"/>
        <n v="871.19999999999993"/>
        <n v="806"/>
        <n v="787.06000000000006"/>
        <n v="347.4"/>
        <n v="962.00999999999988"/>
        <n v="1410"/>
        <n v="1088.1300000000001"/>
        <n v="667.58999999999992"/>
        <n v="1164"/>
        <n v="2442"/>
        <n v="737.5"/>
        <n v="1044"/>
        <n v="1455.5"/>
        <n v="1652.1999999999998"/>
        <n v="1258"/>
        <n v="914.5"/>
        <n v="645.06000000000006"/>
        <n v="814.87000000000012"/>
        <n v="656"/>
        <n v="2277"/>
        <n v="804"/>
        <n v="761.2"/>
        <n v="1515"/>
        <n v="1493.5"/>
        <n v="-259"/>
        <n v="689"/>
        <n v="1216"/>
        <n v="1344"/>
        <n v="1471.5400000000002"/>
        <n v="1580"/>
        <n v="529.83000000000004"/>
        <n v="1715.5"/>
        <n v="1352"/>
        <n v="805.28"/>
        <n v="1782"/>
        <n v="861"/>
        <n v="721.5"/>
        <n v="1833"/>
        <n v="527"/>
        <n v="516.59999999999991"/>
        <n v="523.53"/>
        <n v="1424.8000000000002"/>
        <n v="455.76000000000005"/>
        <n v="1870"/>
        <n v="808.5"/>
        <n v="621"/>
        <n v="1504"/>
        <n v="1051.8200000000002"/>
        <n v="684"/>
        <n v="641.28"/>
        <n v="1287"/>
        <n v="2658.25"/>
        <n v="1829.9399999999996"/>
        <n v="873.18"/>
        <n v="1271"/>
        <n v="1763.4300000000003"/>
        <n v="1050"/>
        <n v="1364.58"/>
        <n v="671.96999999999991"/>
        <n v="688"/>
        <n v="1464.64"/>
        <n v="1615"/>
        <n v="728.18999999999994"/>
        <n v="1487.97"/>
        <n v="897.23000000000013"/>
        <n v="901.31999999999994"/>
        <n v="515.43999999999983"/>
        <n v="1962"/>
        <n v="1430"/>
        <n v="865.01999999999987"/>
        <n v="1527.9900000000002"/>
        <n v="1661.5800000000002"/>
        <n v="967.55"/>
        <n v="957.2"/>
        <n v="1609.2000000000003"/>
        <n v="1517"/>
        <n v="115.5"/>
        <n v="1225"/>
        <n v="1299.5999999999999"/>
        <n v="590.1"/>
        <n v="1711.3999999999999"/>
        <n v="1321.6000000000004"/>
        <n v="2116.41"/>
        <n v="714.15000000000009"/>
        <n v="1609.4099999999999"/>
        <n v="1465.2000000000003"/>
        <n v="489.7999999999999"/>
        <n v="1323"/>
        <n v="1552.68"/>
        <n v="820"/>
        <n v="1698.58"/>
        <n v="754"/>
        <n v="144"/>
        <n v="1286.5"/>
        <n v="511.1400000000001"/>
        <n v="1332.8700000000001"/>
        <n v="1141.1400000000001"/>
        <n v="1657.4400000000003"/>
        <n v="999"/>
        <n v="604.25"/>
        <n v="1142.3999999999999"/>
        <n v="690"/>
        <n v="764.7700000000001"/>
        <n v="678.5"/>
        <n v="1786"/>
        <n v="725"/>
        <n v="918"/>
        <n v="826"/>
        <n v="1836"/>
        <n v="1326.75"/>
        <n v="594"/>
        <n v="1496.95"/>
        <n v="600.59999999999991"/>
        <n v="1411"/>
        <n v="964.72000000000014"/>
        <n v="1255.5"/>
        <n v="2450"/>
        <n v="951.59999999999991"/>
        <n v="510"/>
        <n v="776.64"/>
        <n v="368"/>
        <n v="1879.5"/>
        <n v="600.83999999999992"/>
        <n v="1336.72"/>
        <n v="480.4799999999999"/>
        <n v="841.39999999999986"/>
        <n v="-315"/>
        <n v="530"/>
        <n v="960"/>
        <n v="1428"/>
        <n v="1911.9600000000003"/>
        <n v="569.09999999999991"/>
        <n v="1248"/>
        <n v="1935.5"/>
        <n v="532.79999999999995"/>
        <n v="1282.82"/>
        <n v="990"/>
        <n v="795.5"/>
        <n v="1531.92"/>
        <n v="325.5"/>
        <n v="684.30000000000007"/>
        <n v="1404"/>
        <n v="1510.8500000000001"/>
        <n v="1105"/>
        <n v="997.5"/>
        <n v="920.25"/>
        <n v="943"/>
        <n v="658.35000000000014"/>
        <n v="-70"/>
        <n v="1029"/>
        <n v="992"/>
        <n v="1123.4599999999998"/>
        <n v="877.3599999999999"/>
        <n v="1560"/>
        <n v="880.70999999999992"/>
        <n v="1361.8100000000002"/>
        <n v="1378.88"/>
        <n v="1907.5000000000002"/>
        <n v="1010"/>
        <n v="1653"/>
        <n v="1462.27"/>
        <n v="1019.8799999999999"/>
        <n v="1024"/>
        <n v="817"/>
        <n v="1590.16"/>
        <n v="1377.5"/>
        <n v="888.2600000000001"/>
        <n v="795.26"/>
        <n v="977.91000000000031"/>
        <n v="1896.84"/>
        <n v="1485.7600000000002"/>
        <n v="1995.2000000000003"/>
        <n v="2150.2800000000002"/>
        <n v="838.43999999999983"/>
        <n v="390.40000000000009"/>
        <n v="2616"/>
        <n v="638.66000000000008"/>
        <n v="2572.5"/>
        <n v="77"/>
        <n v="123"/>
        <n v="950"/>
        <n v="814.08"/>
        <n v="902.15999999999985"/>
        <n v="865.40999999999985"/>
        <n v="675"/>
        <n v="706.8599999999999"/>
        <n v="1936"/>
        <n v="1237.68"/>
        <n v="1964.9999999999998"/>
        <n v="623.29999999999984"/>
        <n v="539"/>
        <n v="964.0999999999998"/>
        <n v="2125"/>
        <n v="1901.8999999999999"/>
        <n v="310"/>
        <n v="777"/>
        <n v="1634"/>
        <n v="1392"/>
        <n v="782"/>
        <n v="1062"/>
        <n v="1126.0000000000002"/>
        <n v="1341.6200000000001"/>
        <n v="651.58999999999992"/>
        <n v="1037.5"/>
        <n v="691"/>
        <n v="1395"/>
        <n v="1941.12"/>
        <n v="1111.95"/>
        <n v="435"/>
        <n v="1069.7400000000002"/>
        <n v="1387"/>
        <n v="768"/>
        <n v="2106"/>
        <n v="396.64"/>
        <n v="614.46999999999991"/>
        <n v="683.75999999999988"/>
        <n v="-147"/>
        <n v="1534.5"/>
        <n v="1870.0799999999997"/>
        <n v="1920"/>
        <n v="2171.5"/>
        <n v="1808.1"/>
        <n v="556.5"/>
        <n v="1482.1200000000001"/>
        <n v="1777.5"/>
        <n v="720.75"/>
        <n v="1124.06"/>
        <n v="1225.7700000000002"/>
        <n v="-154"/>
        <n v="364.5"/>
        <n v="1968"/>
        <n v="536.5"/>
        <n v="1794"/>
        <n v="1274.0999999999999"/>
        <n v="728.5"/>
        <n v="2500"/>
        <n v="798"/>
        <n v="1021.5"/>
        <n v="1168"/>
        <n v="386.64"/>
        <n v="968.64"/>
        <n v="911.5200000000001"/>
        <n v="987.3599999999999"/>
        <n v="1796.16"/>
        <n v="1435.64"/>
        <n v="1376"/>
        <n v="785.98000000000013"/>
        <n v="1408"/>
        <n v="1385.5200000000002"/>
        <n v="753.4799999999999"/>
        <n v="713.19999999999993"/>
        <n v="979.83999999999992"/>
        <n v="1228.44"/>
        <n v="1820.6200000000001"/>
        <n v="1595"/>
        <n v="1569.06"/>
        <n v="1414"/>
        <n v="688.40000000000009"/>
        <n v="820.42000000000007"/>
        <n v="1769.7599999999998"/>
        <n v="70"/>
        <n v="608.15999999999985"/>
        <n v="1434.28"/>
        <n v="2200"/>
        <n v="2229.5"/>
        <n v="1084.8899999999999"/>
        <n v="1053.54"/>
        <n v="2028"/>
        <n v="1227.9100000000001"/>
        <n v="1460.6399999999999"/>
        <n v="1488.2000000000003"/>
        <n v="1565.5"/>
        <n v="1476"/>
        <n v="2688"/>
        <n v="1790.4899999999998"/>
        <n v="90"/>
        <n v="875"/>
        <n v="876.24000000000012"/>
        <n v="984.32000000000016"/>
        <n v="972"/>
        <n v="1420.82"/>
        <n v="858"/>
        <n v="1505.18"/>
        <n v="1309.92"/>
        <n v="515.57999999999993"/>
        <n v="1666"/>
        <n v="1922.3999999999999"/>
        <n v="1950.5"/>
        <n v="1742.5"/>
        <n v="492.8"/>
        <n v="1020"/>
        <n v="1032.5"/>
        <n v="1015"/>
        <n v="604.5"/>
        <n v="611.6400000000001"/>
        <n v="1326"/>
        <n v="1416"/>
        <n v="1254.08"/>
        <n v="603.83999999999992"/>
        <n v="649.22000000000014"/>
        <n v="931.92"/>
        <n v="990.22000000000014"/>
        <n v="2107"/>
        <n v="850.08"/>
        <n v="360"/>
        <n v="715.26"/>
        <n v="1131.5"/>
        <n v="352"/>
        <n v="636.16"/>
        <n v="1147.3100000000002"/>
        <n v="1326.4599999999998"/>
        <n v="618.65999999999985"/>
        <n v="1422.7200000000003"/>
        <n v="465.93000000000006"/>
        <n v="518.93999999999994"/>
        <n v="954.5"/>
        <n v="445.5499999999999"/>
        <n v="1133"/>
        <n v="-238"/>
        <n v="1696.3200000000002"/>
        <n v="969.22"/>
        <n v="874.5"/>
        <n v="1872"/>
        <n v="1610.48"/>
        <n v="449.5"/>
        <n v="1856.5"/>
        <n v="1022"/>
        <n v="503.94000000000005"/>
        <n v="1815.5"/>
        <n v="1246.42"/>
        <n v="1490.16"/>
        <n v="1151.5"/>
        <n v="370"/>
        <n v="1026"/>
        <n v="1087.56"/>
        <n v="1189"/>
        <n v="726"/>
        <n v="977.5"/>
        <n v="1346.7199999999998"/>
        <n v="736"/>
        <n v="1450"/>
        <n v="1088.4999999999998"/>
        <n v="1950"/>
        <n v="1286.0999999999999"/>
        <n v="1032"/>
        <n v="1405.5400000000002"/>
        <n v="1299.8400000000001"/>
        <n v="1855.04"/>
        <n v="929.19999999999982"/>
        <n v="903"/>
        <n v="1587.52"/>
        <n v="2280"/>
        <n v="1592.5600000000002"/>
        <n v="1110.78"/>
        <n v="643.0200000000001"/>
        <n v="1149.8999999999999"/>
        <n v="1763.24"/>
        <n v="841.5"/>
        <n v="1766.25"/>
        <n v="1199.25"/>
        <n v="1120.27"/>
        <n v="1722"/>
        <n v="143.5"/>
        <n v="1000"/>
        <n v="855.00000000000011"/>
        <n v="406.56"/>
        <n v="2112"/>
        <n v="855.39999999999986"/>
        <n v="1313.55"/>
        <n v="871.92000000000007"/>
        <n v="865.64"/>
        <n v="1078"/>
        <n v="1114.26"/>
        <n v="81"/>
        <n v="1162"/>
        <n v="838.00000000000011"/>
        <n v="1298"/>
        <n v="779.24"/>
        <n v="609"/>
        <n v="697.5"/>
        <n v="1284.5999999999999"/>
        <n v="1150.5"/>
        <n v="980.21999999999991"/>
        <n v="894.29000000000008"/>
        <n v="805.45999999999992"/>
        <n v="750"/>
        <n v="908.25"/>
        <n v="894.40000000000009"/>
        <n v="660"/>
        <n v="1183.7"/>
        <n v="730"/>
        <n v="336"/>
        <n v="1214.73"/>
        <n v="1944"/>
        <n v="1510.96"/>
        <n v="1772.84"/>
        <n v="793.2600000000001"/>
        <n v="456.94000000000005"/>
        <n v="1029.5999999999999"/>
        <n v="830"/>
        <n v="1705.1100000000001"/>
        <n v="2278.5"/>
        <n v="500.47999999999996"/>
        <n v="742"/>
        <n v="815.6400000000001"/>
        <n v="1430.0500000000002"/>
        <n v="1446.12"/>
        <n v="829.5"/>
        <n v="971.99999999999989"/>
        <n v="2420.5"/>
        <n v="1599.3600000000001"/>
        <n v="839.26999999999987"/>
        <n v="1327.04"/>
        <n v="434"/>
        <n v="979.91"/>
        <n v="876"/>
        <n v="601.44000000000005"/>
        <n v="2009"/>
        <n v="2392"/>
        <n v="1180.4100000000001"/>
        <n v="957.60000000000014"/>
        <n v="1912.5"/>
        <n v="-73.5"/>
        <n v="580.5"/>
        <n v="896"/>
        <n v="1502.8300000000002"/>
        <n v="1111.5"/>
        <n v="1585.7799999999997"/>
        <n v="1170"/>
        <n v="1001.5499999999998"/>
        <n v="392.4"/>
        <n v="441"/>
        <n v="1542.0000000000002"/>
        <n v="850.98"/>
        <n v="1850"/>
        <n v="658.90000000000009"/>
        <n v="1048.0400000000002"/>
        <n v="1486.7199999999998"/>
        <n v="2185"/>
        <n v="774.40000000000009"/>
        <n v="767.34000000000015"/>
        <n v="1585.4400000000003"/>
        <n v="1309.6799999999998"/>
        <n v="773.92000000000007"/>
        <n v="2520"/>
        <n v="1418.92"/>
        <n v="157.5"/>
        <n v="1133.44"/>
        <n v="2136"/>
        <n v="2173.16"/>
        <n v="700"/>
        <n v="1750.98"/>
        <n v="597.54000000000008"/>
        <n v="1458.24"/>
        <n v="1048.8"/>
        <n v="63"/>
        <n v="1660"/>
        <n v="754.2"/>
        <n v="1975.6799999999998"/>
        <n v="1794.8199999999997"/>
        <n v="1416.48"/>
        <n v="1156.7600000000002"/>
        <n v="649"/>
        <n v="2356.1999999999998"/>
        <n v="1363"/>
        <n v="1292"/>
        <n v="403"/>
        <n v="1327.5"/>
        <n v="1232.8399999999997"/>
        <n v="1355.01"/>
        <n v="1775.5999999999997"/>
        <n v="362.7"/>
        <n v="968.63999999999987"/>
        <n v="2139"/>
        <n v="1350"/>
        <n v="1372"/>
        <n v="1236.02"/>
        <n v="1231.8599999999999"/>
        <n v="1606"/>
        <n v="1195.8799999999999"/>
        <n v="500.16000000000008"/>
        <n v="1104"/>
        <n v="955.84000000000015"/>
        <n v="1237.1999999999998"/>
        <n v="1019.0000000000001"/>
        <n v="330.46000000000004"/>
        <n v="572.4"/>
        <n v="451.66"/>
        <n v="1030"/>
        <n v="-294"/>
        <n v="742.1400000000001"/>
        <n v="1822.0499999999997"/>
        <n v="1264"/>
        <n v="810.98"/>
        <n v="1788.5"/>
        <n v="1822.9899999999998"/>
        <n v="894.65999999999985"/>
        <n v="1001.2600000000001"/>
        <n v="499.5"/>
        <n v="1365"/>
        <n v="775"/>
        <n v="1670.6799999999998"/>
        <n v="345.28"/>
        <n v="1394"/>
        <n v="521.28"/>
        <n v="781.43999999999994"/>
        <n v="2082.5"/>
        <n v="-164.5"/>
        <n v="588"/>
        <n v="513"/>
        <n v="1750"/>
        <n v="769.5"/>
        <n v="1522.14"/>
        <n v="2570.0000000000005"/>
        <n v="1440"/>
        <n v="2058.04"/>
        <n v="1045"/>
        <n v="2825"/>
        <n v="1842.4"/>
        <n v="728.41000000000008"/>
        <n v="1092.48"/>
        <n v="2139.5000000000005"/>
        <n v="1138.32"/>
        <n v="1534.7499999999998"/>
        <n v="499.09000000000003"/>
        <n v="1623.3599999999997"/>
        <n v="1057.5900000000001"/>
        <n v="1384.1699999999998"/>
        <n v="2121"/>
        <n v="1066.8000000000002"/>
        <n v="490.09999999999997"/>
        <n v="1805.7600000000002"/>
        <n v="1611.2000000000003"/>
        <n v="1123.54"/>
        <n v="171.5"/>
        <n v="625"/>
        <n v="1044.3000000000002"/>
        <n v="1716"/>
        <n v="896.99999999999989"/>
        <n v="60"/>
        <n v="1913.5599999999997"/>
        <n v="1997.5"/>
        <n v="2113.65"/>
        <n v="1519.3200000000002"/>
        <n v="388.5"/>
        <n v="1169.6000000000001"/>
        <n v="1239"/>
        <n v="1520"/>
        <n v="495"/>
        <n v="953.11999999999989"/>
        <n v="949"/>
        <n v="1148.1100000000001"/>
        <n v="1834.2000000000003"/>
        <n v="519.4"/>
        <n v="1116.45"/>
        <n v="2412.0399999999995"/>
        <n v="1743"/>
        <n v="1484.8000000000002"/>
        <n v="1800.9599999999998"/>
        <n v="496.46999999999986"/>
        <n v="1764"/>
        <n v="1781.28"/>
        <n v="640"/>
        <n v="661.44"/>
        <n v="385.91999999999996"/>
        <n v="-329"/>
        <n v="1467.79"/>
        <n v="1020.8799999999999"/>
        <n v="1058.3999999999999"/>
        <n v="594.92999999999995"/>
        <n v="1613.3700000000001"/>
        <n v="965.52"/>
        <n v="1633.5"/>
        <n v="1378.3600000000001"/>
        <n v="814"/>
        <n v="1475.93"/>
        <n v="1140"/>
        <n v="897.68000000000006"/>
        <n v="1679"/>
        <n v="512.4"/>
        <n v="1148"/>
        <n v="1612.1000000000004"/>
        <n v="892.62000000000012"/>
        <n v="1149.7499999999998"/>
        <n v="1047.76"/>
        <n v="637"/>
        <n v="270"/>
        <n v="2400"/>
        <n v="1992.1499999999999"/>
        <n v="908.00000000000011"/>
        <n v="1098.3"/>
        <n v="1583.46"/>
        <n v="1502"/>
        <n v="1768.7"/>
        <n v="1185.03"/>
        <n v="1548.96"/>
        <n v="2073.0299999999997"/>
        <n v="1623.2400000000002"/>
        <n v="1061.0600000000002"/>
        <n v="1442.4299999999998"/>
        <n v="969.11999999999989"/>
        <n v="119"/>
        <n v="666.5"/>
        <n v="1743.9999999999998"/>
        <n v="786.80000000000007"/>
        <n v="1187.46"/>
        <n v="711.00000000000011"/>
        <n v="1032.3999999999999"/>
        <n v="1400"/>
        <n v="1398.86"/>
        <n v="981.2399999999999"/>
        <n v="839.36000000000013"/>
        <n v="694.05"/>
        <n v="1305.72"/>
        <n v="1025"/>
        <n v="1438.4"/>
        <n v="1399.86"/>
        <n v="2152.5"/>
        <n v="900"/>
        <n v="1485.9599999999998"/>
        <n v="1330"/>
        <n v="756"/>
        <n v="1062.1400000000001"/>
        <n v="853.99999999999989"/>
        <n v="613.62"/>
        <n v="887.03999999999985"/>
        <n v="1147.52"/>
        <n v="911.84"/>
        <n v="1813"/>
        <n v="1602"/>
        <n v="1618.5"/>
        <n v="855.5"/>
        <n v="1444"/>
        <n v="569.79999999999995"/>
        <n v="1360"/>
        <n v="620"/>
        <n v="1878.21"/>
        <n v="1274.8499999999999"/>
        <n v="1941.3"/>
        <n v="847.28000000000009"/>
        <n v="1002.2400000000001"/>
        <n v="1578.2600000000002"/>
        <n v="1854.0200000000002"/>
        <n v="1197.25"/>
        <n v="1120.5"/>
        <n v="692.16"/>
        <n v="800"/>
        <n v="353.79999999999995"/>
        <n v="1271.06"/>
        <n v="632.72000000000014"/>
        <n v="-245"/>
        <n v="1932"/>
        <n v="1036.2599999999998"/>
        <n v="548.79000000000008"/>
        <n v="2425.5"/>
        <n v="859.01"/>
        <n v="2352"/>
        <n v="2070.5"/>
        <n v="932.88000000000011"/>
        <n v="1640.7299999999998"/>
        <n v="1272"/>
        <n v="1098.3000000000002"/>
        <n v="1501"/>
        <n v="1092"/>
        <n v="1171.9499999999998"/>
        <n v="1162.5"/>
        <n v="479.01000000000005"/>
        <n v="986.64999999999986"/>
        <n v="-112"/>
        <n v="735"/>
        <n v="1425"/>
        <n v="716.82"/>
        <n v="436.4"/>
        <n v="1572.5"/>
        <n v="1186.2000000000003"/>
        <n v="705.41000000000008"/>
        <n v="1795.17"/>
        <n v="1242"/>
        <n v="2529.38"/>
        <n v="1496.25"/>
        <n v="1520.96"/>
        <n v="1260.0700000000002"/>
        <n v="1627.5499999999997"/>
        <n v="1794.4600000000003"/>
        <n v="1086.72"/>
        <n v="919.7700000000001"/>
        <n v="1415.25"/>
        <n v="1618.2"/>
        <n v="1421.0400000000002"/>
        <n v="1592.29"/>
        <n v="656.88999999999987"/>
        <n v="1308.2400000000002"/>
        <n v="1942.5"/>
        <n v="1927"/>
        <n v="2726"/>
        <n v="855.96"/>
        <n v="1129.2800000000002"/>
        <n v="1547"/>
        <n v="1189.7800000000002"/>
        <n v="1060.5"/>
        <n v="640.80000000000018"/>
        <n v="1015.16"/>
        <n v="1362.5"/>
        <n v="707.2"/>
        <n v="1075"/>
        <n v="1042.7199999999998"/>
        <n v="1696.0800000000002"/>
        <n v="835.49"/>
        <n v="1839.5000000000002"/>
        <n v="1032.9999999999998"/>
        <n v="1402.6699999999998"/>
        <n v="892.5"/>
        <n v="944"/>
        <n v="1230.4600000000003"/>
        <n v="2060.5299999999997"/>
        <n v="729"/>
        <n v="910"/>
        <n v="761.46000000000015"/>
        <n v="473.04"/>
        <n v="1395.1799999999998"/>
        <n v="696"/>
        <n v="816"/>
        <n v="1357"/>
        <n v="498.96"/>
        <n v="657.72000000000014"/>
        <n v="1852.3200000000002"/>
        <n v="682.62000000000012"/>
        <n v="390"/>
        <n v="583.80000000000007"/>
        <n v="464"/>
        <n v="1666.5"/>
        <n v="822.50999999999988"/>
        <n v="533.82000000000005"/>
        <n v="633.12000000000012"/>
        <n v="2027.58"/>
        <n v="1369.5"/>
        <n v="631.79999999999995"/>
        <n v="1188"/>
        <n v="1471.95"/>
        <n v="1488"/>
        <n v="1699.5"/>
        <n v="1325"/>
        <n v="1014"/>
        <n v="827.39999999999986"/>
        <n v="594.75"/>
        <n v="1752"/>
        <n v="507.54000000000008"/>
        <n v="1300"/>
        <n v="623.53"/>
        <n v="1231.2000000000003"/>
        <n v="2475"/>
        <n v="906.5"/>
        <n v="1197"/>
        <n v="929.87999999999988"/>
        <n v="1845"/>
        <n v="1375.3999999999999"/>
        <n v="1445"/>
        <n v="995.02"/>
        <n v="2198.3999999999996"/>
        <n v="1058.69"/>
        <n v="1178.8400000000001"/>
        <n v="2215.6799999999998"/>
        <n v="1152.5500000000002"/>
        <n v="544.55999999999995"/>
        <n v="2028.3999999999996"/>
        <n v="1356.1200000000001"/>
        <n v="1345.6000000000001"/>
        <n v="816.72"/>
        <n v="961.17000000000019"/>
        <n v="859.64999999999986"/>
        <n v="1805.6"/>
        <n v="1486.8200000000002"/>
        <n v="567.85"/>
        <n v="1491.5"/>
        <n v="927.75"/>
        <n v="1208.6999999999998"/>
        <n v="902"/>
        <n v="591.55999999999995"/>
        <n v="1785.6"/>
        <n v="1207.5"/>
        <n v="136.5"/>
        <n v="551.72"/>
        <n v="880"/>
        <n v="1173.9000000000001"/>
        <n v="525.9799999999999"/>
        <n v="556.80000000000007"/>
        <n v="84"/>
        <n v="1203.5"/>
        <n v="694.19999999999982"/>
        <n v="1359.97"/>
        <n v="1501.65"/>
        <n v="1182.9399999999998"/>
        <n v="751.38"/>
        <n v="1629.3200000000002"/>
        <n v="521.20000000000005"/>
        <n v="870"/>
        <n v="1209.5"/>
        <n v="1073"/>
        <n v="1091.5"/>
        <n v="615"/>
        <n v="1407.4500000000003"/>
        <n v="1496"/>
        <n v="1855.98"/>
        <n v="944.69999999999982"/>
        <n v="878.46000000000015"/>
        <n v="320.25"/>
        <n v="2326.5"/>
        <n v="1124.2000000000003"/>
        <n v="1009.5799999999999"/>
        <n v="897.21000000000015"/>
        <n v="755.78"/>
        <n v="430.32"/>
        <n v="1960"/>
        <n v="634.4"/>
        <n v="1485"/>
        <n v="650.16000000000008"/>
        <n v="1253.8799999999999"/>
        <n v="906.75"/>
        <n v="1527.2000000000003"/>
        <n v="1218"/>
        <n v="1569.1499999999999"/>
        <n v="1924"/>
        <n v="1635.04"/>
        <n v="2178"/>
        <n v="740"/>
        <n v="817.96000000000015"/>
        <n v="959.7"/>
        <n v="558"/>
        <n v="1060.4000000000001"/>
        <n v="1058.5"/>
        <n v="909.93000000000006"/>
        <n v="759.50000000000011"/>
        <n v="935"/>
        <n v="612.5"/>
        <n v="1368"/>
        <n v="748.40000000000009"/>
        <n v="1707.65"/>
        <n v="650.58000000000004"/>
        <n v="2100"/>
        <n v="1343.16"/>
        <n v="1680"/>
        <n v="800.63000000000011"/>
        <n v="1380.2400000000002"/>
        <n v="1276.48"/>
        <n v="1500"/>
        <n v="1430.4500000000003"/>
        <n v="885.95999999999992"/>
        <n v="676.39999999999986"/>
        <n v="930.00000000000011"/>
        <n v="2038"/>
        <n v="1059.52"/>
        <n v="967.5"/>
        <n v="1534.68"/>
        <n v="1058.0299999999997"/>
        <n v="1587.1999999999998"/>
        <n v="1642.4"/>
        <n v="1428.94"/>
        <n v="1361"/>
        <n v="1095.48"/>
        <n v="1767.5"/>
        <n v="1196.8000000000002"/>
        <n v="957.21999999999991"/>
        <n v="150.5"/>
        <n v="1150"/>
        <n v="904.22"/>
        <n v="727.8"/>
        <n v="677.04000000000008"/>
        <n v="676"/>
        <n v="1471.1"/>
        <n v="1797.7800000000002"/>
        <n v="1018.08"/>
        <n v="1531.6799999999998"/>
        <n v="72"/>
        <n v="913"/>
        <n v="1266.75"/>
        <n v="912"/>
        <n v="1044.8900000000001"/>
        <n v="957"/>
        <n v="966.80000000000007"/>
        <n v="531.83999999999992"/>
        <n v="384"/>
        <n v="876.90000000000009"/>
        <n v="1514.6999999999998"/>
        <n v="732.25"/>
        <n v="1882"/>
        <n v="1113.28"/>
        <n v="1214.3399999999997"/>
        <n v="1034.5400000000002"/>
        <n v="1397.94"/>
        <n v="-224"/>
        <n v="732.27"/>
        <n v="588.19999999999993"/>
        <n v="1368.9"/>
        <n v="555"/>
        <n v="1305.9399999999998"/>
        <n v="576.59999999999991"/>
        <n v="418.5"/>
        <n v="512.96"/>
        <n v="487.94000000000005"/>
        <n v="1740.6000000000004"/>
        <n v="673.19999999999993"/>
        <n v="1232.5"/>
        <n v="920.6"/>
        <n v="1037.74"/>
        <n v="986"/>
        <n v="1437.48"/>
        <n v="953.75000000000011"/>
        <n v="1596.5000000000005"/>
        <n v="689.62"/>
        <n v="1321.6"/>
        <n v="1457.9199999999998"/>
        <n v="795.36"/>
        <n v="1741.0999999999997"/>
        <n v="2239.7899999999995"/>
        <n v="1316.16"/>
        <n v="1804.4"/>
        <n v="807.03"/>
        <n v="1541.2"/>
        <n v="2162.16"/>
        <n v="1361.25"/>
        <n v="1192.4499999999998"/>
        <n v="684.81"/>
        <n v="1785"/>
        <n v="1640"/>
        <n v="1457.6100000000001"/>
        <n v="1848"/>
        <n v="905.02"/>
        <n v="944.39999999999986"/>
        <n v="942.70999999999992"/>
        <n v="1138.08"/>
        <n v="520"/>
        <n v="1132.1999999999998"/>
        <n v="2033.6899999999998"/>
        <n v="251.80000000000007"/>
        <n v="1596.98"/>
        <n v="2303"/>
        <n v="2107.8000000000002"/>
        <n v="132"/>
        <n v="1298.8499999999999"/>
        <n v="1700"/>
        <n v="619.5"/>
        <n v="1194.27"/>
        <n v="1421"/>
        <n v="680"/>
        <n v="973.5"/>
        <n v="652.39999999999986"/>
        <n v="744.59999999999991"/>
        <n v="720"/>
        <n v="1441.8"/>
        <n v="1605.12"/>
        <n v="1784.5"/>
        <n v="2386.56"/>
        <n v="1026.56"/>
        <n v="2346.7200000000003"/>
        <n v="848"/>
        <n v="1670.1200000000001"/>
        <n v="1417.9399999999998"/>
        <n v="1824"/>
        <n v="1467.84"/>
        <n v="1207.04"/>
        <n v="658.35"/>
        <n v="1725"/>
        <n v="1183.27"/>
        <n v="925"/>
        <n v="982"/>
        <n v="1630.7999999999997"/>
        <n v="1569.5"/>
        <n v="920.3599999999999"/>
        <n v="1390.26"/>
        <n v="-122.5"/>
        <n v="1513.35"/>
        <n v="1196.26"/>
        <n v="1872.04"/>
        <n v="1280"/>
        <n v="2350"/>
        <n v="1662.5"/>
        <n v="910.47000000000014"/>
        <n v="1512"/>
        <n v="1992.9599999999998"/>
        <n v="679.1400000000001"/>
        <n v="1098.7199999999998"/>
        <n v="1446.0000000000002"/>
        <n v="1313"/>
        <n v="697.81999999999994"/>
        <n v="881.5"/>
        <n v="1243.1999999999998"/>
        <n v="955.92"/>
        <n v="1091.2"/>
        <n v="2039.85"/>
        <n v="1693.65"/>
        <n v="1243.2"/>
        <n v="924"/>
        <n v="1017.5000000000001"/>
        <n v="1259.4000000000001"/>
        <n v="1963.49"/>
        <n v="710.37000000000012"/>
        <n v="745.43"/>
        <n v="839.16"/>
        <n v="907.82"/>
        <n v="1408.3200000000002"/>
        <n v="1444.7999999999997"/>
        <n v="1102.05"/>
        <n v="150"/>
        <n v="1683.0200000000002"/>
        <n v="1138.4799999999998"/>
        <n v="810"/>
        <n v="638.88"/>
        <n v="1885.5399999999997"/>
        <n v="614.59999999999991"/>
        <n v="1688.6400000000003"/>
        <n v="448.46999999999997"/>
        <n v="1862"/>
        <n v="635.88"/>
        <n v="1190"/>
        <n v="874"/>
        <n v="1518.44"/>
        <n v="841"/>
        <n v="651"/>
        <n v="709.80000000000007"/>
        <n v="632.09"/>
        <n v="652.07999999999993"/>
        <n v="1230.7199999999998"/>
        <n v="1713.53"/>
        <n v="942.48"/>
        <n v="2232"/>
        <n v="1008"/>
        <n v="841.86"/>
        <n v="824"/>
        <n v="1350.5"/>
        <n v="1621.5299999999997"/>
        <n v="1890"/>
        <n v="247.59999999999997"/>
        <n v="1147.0500000000002"/>
        <n v="704.55000000000007"/>
        <n v="638.19000000000005"/>
        <n v="1166"/>
        <n v="804.17"/>
        <n v="969.75000000000011"/>
        <n v="1534.28"/>
        <n v="463.19999999999993"/>
        <n v="1010.0699999999999"/>
        <n v="873.88999999999987"/>
        <n v="1640.5199999999998"/>
        <n v="957.96000000000015"/>
        <n v="324"/>
        <n v="425.5"/>
        <n v="883.5"/>
        <n v="531.28"/>
        <n v="1031.3999999999999"/>
        <n v="1397.8600000000001"/>
        <n v="1875.23"/>
        <n v="1156.26"/>
        <n v="1921"/>
        <n v="1638"/>
        <n v="1663.96"/>
        <n v="1038.1799999999998"/>
        <n v="2055.15"/>
        <n v="982.8"/>
        <n v="1399.1899999999998"/>
        <n v="839.30000000000018"/>
        <n v="1515.4399999999998"/>
        <n v="1423.73"/>
        <n v="802.56000000000006"/>
        <n v="924.11000000000013"/>
        <n v="1001"/>
        <n v="1199.6999999999998"/>
        <n v="1527.63"/>
        <n v="461.16"/>
        <n v="2393"/>
        <n v="1004.1899999999999"/>
        <n v="902.88000000000011"/>
        <n v="2272.5"/>
        <n v="739.99999999999989"/>
        <n v="877.11999999999989"/>
        <n v="381.20000000000005"/>
        <n v="1251.1199999999999"/>
        <n v="952.28000000000009"/>
        <n v="1827.43"/>
        <n v="778.11"/>
        <n v="1274"/>
        <n v="1498.38"/>
        <n v="995.60000000000014"/>
        <n v="1227.1300000000003"/>
        <n v="1931.16"/>
        <n v="1322.6800000000003"/>
        <n v="1080"/>
        <n v="796.5"/>
        <n v="761.4"/>
        <n v="749.4"/>
        <n v="1924.8000000000002"/>
        <n v="760"/>
        <n v="480"/>
        <n v="889"/>
        <n v="1224.6499999999999"/>
        <n v="871.93"/>
        <n v="1067.04"/>
        <n v="1366"/>
        <n v="628.43000000000006"/>
        <n v="1255.4500000000003"/>
        <n v="883.65999999999985"/>
        <n v="1906.5"/>
        <n v="663.95999999999992"/>
        <n v="709.68000000000006"/>
        <n v="1187.1000000000001"/>
        <n v="1214.98"/>
        <n v="2317.5"/>
        <n v="795"/>
        <n v="720.9799999999999"/>
        <n v="724.83000000000015"/>
        <n v="1896"/>
        <n v="777.78"/>
        <n v="930.54000000000019"/>
        <n v="1386"/>
        <n v="481"/>
        <n v="1254"/>
        <n v="489.84"/>
        <n v="976.5"/>
        <n v="1138.6300000000001"/>
        <n v="912.45"/>
        <n v="607.5"/>
        <n v="2768.5"/>
        <n v="819"/>
        <n v="837.81000000000006"/>
        <n v="1057.92"/>
        <n v="1884.62"/>
        <n v="1100.8400000000001"/>
        <n v="992.19999999999982"/>
        <n v="1120.1400000000001"/>
        <n v="708.40000000000009"/>
        <n v="782.25"/>
        <n v="664.0200000000001"/>
        <n v="784.30000000000018"/>
        <n v="1204.8000000000002"/>
        <n v="700.43999999999994"/>
        <n v="2289"/>
        <n v="897.59999999999991"/>
        <n v="2332.1400000000003"/>
        <n v="434.48999999999995"/>
        <n v="1019.7500000000001"/>
        <n v="1456"/>
        <n v="880.32000000000016"/>
        <n v="838.35"/>
        <n v="1282.3999999999999"/>
        <n v="1435"/>
        <n v="1456.2600000000002"/>
        <n v="590.72"/>
        <n v="101.5"/>
        <n v="600"/>
        <n v="973.05000000000007"/>
        <n v="2068"/>
        <n v="1055.6699999999998"/>
        <n v="1306.8800000000001"/>
        <n v="533.76"/>
        <n v="1762.1999999999998"/>
        <n v="816.42"/>
        <n v="2209.9"/>
        <n v="1901.1999999999998"/>
        <n v="876.68000000000006"/>
        <n v="748"/>
        <n v="959.03999999999985"/>
        <n v="579.04"/>
        <n v="761.28"/>
        <n v="943.1400000000001"/>
        <n v="645"/>
        <n v="1644.2599999999998"/>
        <n v="855.6"/>
        <n v="2695"/>
        <n v="1535.0400000000002"/>
        <n v="875.83999999999992"/>
        <n v="1840"/>
        <n v="1648.35"/>
        <n v="814.74000000000012"/>
        <n v="320"/>
        <n v="815.03999999999985"/>
        <n v="880.62000000000012"/>
        <n v="1919"/>
        <n v="826.19999999999993"/>
        <n v="315.09999999999997"/>
        <n v="766.48"/>
        <n v="1477.4400000000003"/>
        <n v="1980"/>
        <n v="1007"/>
        <n v="1558"/>
        <n v="962.67999999999984"/>
        <n v="573.5"/>
        <n v="853.38000000000011"/>
        <n v="1500.75"/>
        <n v="1236"/>
        <n v="-108.5"/>
        <n v="1670.4"/>
        <n v="655.5"/>
        <n v="1829.1000000000001"/>
        <n v="1242.48"/>
        <n v="889.18"/>
        <n v="1065.5600000000002"/>
        <n v="1854.7800000000002"/>
        <n v="1684.3100000000002"/>
        <n v="1284.8000000000002"/>
        <n v="1137.8499999999999"/>
        <n v="838.5"/>
        <n v="1253.6399999999999"/>
        <n v="1646.88"/>
        <n v="1034"/>
        <n v="861.74"/>
        <n v="1098.02"/>
        <n v="1793.8400000000001"/>
        <n v="990.42000000000007"/>
        <n v="1101.3300000000002"/>
        <n v="751.06000000000017"/>
        <n v="1410.5"/>
        <n v="1185.3399999999999"/>
        <n v="1824.4900000000002"/>
        <n v="2082.08"/>
        <n v="729.83999999999992"/>
        <n v="1473.8400000000004"/>
        <n v="1040.58"/>
        <n v="1144.5"/>
        <n v="1373.75"/>
        <n v="991.2"/>
        <n v="1213.29"/>
        <n v="650"/>
        <n v="518.40000000000009"/>
        <n v="1685.0000000000002"/>
        <n v="1349.0400000000002"/>
        <n v="996"/>
        <n v="2053.1000000000004"/>
        <n v="1062.5"/>
        <n v="1062.5999999999999"/>
        <n v="1091.07"/>
        <n v="1517.88"/>
        <n v="1040"/>
        <n v="772.52999999999986"/>
        <n v="1004.7199999999999"/>
        <n v="2793.4900000000002"/>
        <n v="829.8"/>
        <n v="1462"/>
        <n v="1472.31"/>
        <n v="787.24999999999989"/>
        <n v="1324.7"/>
        <n v="1093.4999999999998"/>
        <n v="1360.7999999999997"/>
        <n v="1013.5000000000001"/>
        <n v="1775.14"/>
        <n v="-336"/>
        <n v="1650.3399999999997"/>
        <n v="442.75"/>
        <n v="934.5"/>
        <n v="400"/>
        <n v="1831.5"/>
        <n v="795.19999999999993"/>
        <n v="1242.1500000000001"/>
        <n v="508.55999999999995"/>
        <n v="359.49000000000007"/>
        <n v="458.48999999999995"/>
        <n v="2266"/>
        <n v="1060"/>
        <n v="777.57999999999993"/>
        <n v="1106"/>
        <n v="1070.28"/>
        <n v="701.10000000000014"/>
        <n v="824.16000000000008"/>
        <n v="1458.8999999999999"/>
        <n v="-133"/>
        <n v="486"/>
        <n v="826.5"/>
        <n v="1085.92"/>
        <n v="765.57"/>
        <n v="1242.1499999999999"/>
        <n v="1235.3799999999999"/>
        <n v="764.06"/>
        <n v="2034"/>
        <n v="1025.7599999999998"/>
        <n v="1120.6500000000001"/>
        <n v="1549.19"/>
        <n v="1147.5999999999999"/>
        <n v="1084.02"/>
        <n v="1612.5700000000002"/>
        <n v="1137.5"/>
        <n v="1010.14"/>
        <n v="2088.2100000000005"/>
        <n v="1268.75"/>
        <n v="1313.7000000000003"/>
        <n v="886.38"/>
        <n v="1248.1399999999999"/>
        <n v="2170.7999999999997"/>
        <n v="1845.6000000000001"/>
        <n v="1689.6000000000001"/>
        <n v="1108.3599999999999"/>
        <n v="652.80000000000007"/>
        <n v="1656.1999999999998"/>
        <n v="2173.04"/>
        <n v="129.5"/>
        <n v="1798"/>
        <n v="1269.58"/>
        <n v="2373.5"/>
        <n v="1563.0800000000002"/>
        <n v="1234.6400000000001"/>
        <n v="1464.13"/>
        <n v="1964.6699999999998"/>
        <n v="528.38"/>
        <n v="1655.5500000000002"/>
        <n v="93"/>
        <n v="1452.5"/>
        <n v="1288.96"/>
        <n v="798.9799999999999"/>
        <n v="1672"/>
        <n v="1481.4800000000002"/>
        <n v="1021.4999999999999"/>
        <n v="828.4799999999999"/>
        <n v="831.00000000000011"/>
        <n v="545.00999999999988"/>
        <n v="1647.75"/>
        <n v="765.45"/>
        <n v="780"/>
        <n v="-280"/>
        <n v="-529.45999999999992"/>
        <n v="1517.8999999999999"/>
        <n v="1278.3799999999999"/>
        <n v="1825"/>
        <n v="1092.3500000000001"/>
        <n v="576"/>
        <n v="-46.329999999999956"/>
        <n v="-238.08000000000004"/>
        <n v="1670"/>
        <n v="2340"/>
        <n v="1378.4099999999999"/>
        <n v="-571.59"/>
        <n v="-16.119999999999933"/>
        <n v="869.5"/>
        <n v="-776.16000000000008"/>
        <n v="1396.5"/>
        <n v="2850"/>
        <n v="1016.4999999999999"/>
        <n v="1003.6000000000001"/>
        <n v="3264"/>
        <n v="1683"/>
        <n v="-144.28999999999968"/>
        <n v="-1659"/>
        <n v="26.880000000000109"/>
        <n v="2774"/>
        <n v="3124"/>
        <n v="2125.5000000000005"/>
        <n v="1715.8499999999997"/>
        <n v="1053"/>
        <n v="537.5"/>
        <n v="2610"/>
        <n v="71.499999999999986"/>
        <n v="1266.51"/>
        <n v="1373.07"/>
        <n v="2210.3799999999997"/>
        <n v="1552.8800000000003"/>
        <n v="1196.1600000000001"/>
        <n v="1485.0500000000002"/>
        <n v="1068.98"/>
        <n v="1132.08"/>
        <n v="1034.6199999999999"/>
        <n v="1471.5"/>
        <n v="2255"/>
        <n v="1868.5"/>
        <n v="1353"/>
        <n v="792"/>
        <n v="1905.9300000000003"/>
        <n v="2205"/>
        <n v="91"/>
        <n v="-1046.73"/>
        <n v="1155.9799999999998"/>
        <n v="1996.5"/>
        <n v="282.35999999999979"/>
        <n v="1783.5"/>
        <n v="2660"/>
        <n v="725.80000000000007"/>
        <n v="2087.9100000000003"/>
        <n v="648.44999999999982"/>
        <n v="2711.72"/>
        <n v="1954.26"/>
        <n v="-482.23999999999972"/>
        <n v="-1155.9000000000001"/>
        <n v="-28.599999999999852"/>
        <n v="-67.340000000000089"/>
        <n v="640.98"/>
        <n v="1737.5"/>
        <n v="2460"/>
        <n v="2240"/>
        <n v="2029.9799999999998"/>
        <n v="1711.53"/>
        <n v="2061.5"/>
        <n v="41.64999999999992"/>
        <n v="-751.92"/>
        <n v="-488.00000000000011"/>
        <n v="2700"/>
        <n v="1354.5"/>
        <n v="467.82000000000005"/>
        <n v="1259.1999999999998"/>
        <n v="2943.45"/>
        <n v="1651.52"/>
        <n v="1627.08"/>
        <n v="-714.56000000000006"/>
        <n v="-373.9500000000001"/>
        <n v="-505.92"/>
        <n v="2326.3399999999997"/>
        <n v="1029.9299999999998"/>
        <n v="-514.75"/>
        <n v="1316.6399999999999"/>
        <n v="2008.5"/>
        <n v="1375.77"/>
        <n v="1066.92"/>
        <n v="647.79000000000008"/>
        <n v="2288"/>
        <n v="-1527.24"/>
        <n v="-1132.8799999999999"/>
        <n v="1536"/>
        <n v="3217.5"/>
        <n v="1665.0099999999998"/>
        <n v="-498.75000000000006"/>
        <n v="1638.5"/>
        <n v="318.13"/>
        <n v="1491"/>
        <n v="1220.7799999999997"/>
        <n v="806.04"/>
        <n v="2946.72"/>
        <n v="1108.24"/>
        <n v="2137.5"/>
        <n v="396.80000000000007"/>
        <n v="-773.36999999999989"/>
        <n v="1566"/>
        <n v="964.8"/>
        <n v="766.53"/>
        <n v="-80.850000000000023"/>
        <n v="3630"/>
        <n v="3080"/>
        <n v="1948.51"/>
        <n v="750.12"/>
        <n v="2831.4"/>
        <n v="1474"/>
        <n v="1443.75"/>
        <n v="1917.4999999999998"/>
        <n v="1043"/>
        <n v="1398.8700000000001"/>
        <n v="2308.9"/>
        <n v="1950.7999999999997"/>
        <n v="2777.5"/>
        <n v="1164.8"/>
        <n v="1292.9999999999998"/>
        <n v="2103.75"/>
        <n v="-780.74999999999977"/>
        <n v="1375"/>
        <n v="1646.9200000000003"/>
        <n v="1946.16"/>
        <n v="973.50000000000011"/>
        <n v="2096"/>
        <n v="620.61999999999989"/>
        <n v="2261"/>
        <n v="2040"/>
        <n v="1180"/>
        <n v="1482.2500000000002"/>
        <n v="638"/>
        <n v="465"/>
        <n v="668.49999999999989"/>
        <n v="648.70000000000005"/>
        <n v="854.09999999999991"/>
        <n v="1533.6000000000001"/>
        <n v="1260"/>
        <n v="-342"/>
        <n v="632.7199999999998"/>
        <n v="302.67"/>
        <n v="2320"/>
        <n v="1076.3999999999999"/>
        <n v="1095"/>
        <n v="726.18"/>
        <n v="667.87"/>
        <n v="373.6"/>
        <n v="1365.6799999999998"/>
        <n v="-625.38"/>
        <n v="689.75999999999988"/>
        <n v="1380"/>
        <n v="1101.8799999999999"/>
        <n v="1692.6799999999998"/>
        <n v="-210"/>
        <n v="715.5"/>
        <n v="928"/>
        <n v="-352.79999999999995"/>
        <n v="681.45"/>
        <n v="3500"/>
        <n v="2376"/>
        <n v="1154.6399999999999"/>
        <n v="2160"/>
        <n v="-2454.7200000000003"/>
        <n v="2175"/>
        <n v="70.590000000000089"/>
        <n v="2184"/>
        <n v="2108"/>
        <n v="1034.56"/>
        <n v="351"/>
        <n v="703"/>
        <n v="1482"/>
        <n v="969"/>
        <n v="907.19999999999993"/>
        <n v="706.68000000000006"/>
        <n v="644.49"/>
        <n v="194.21999999999997"/>
        <n v="944.70999999999992"/>
        <n v="1764.6400000000003"/>
        <n v="1695"/>
        <n v="-362.78000000000009"/>
        <n v="471.00000000000011"/>
        <n v="1863"/>
        <n v="430.9000000000002"/>
        <n v="2008.8200000000002"/>
        <n v="1141.1499999999999"/>
        <n v="847.54000000000008"/>
        <n v="1262.5"/>
        <n v="1460"/>
        <n v="819.77999999999986"/>
        <n v="1017.0000000000002"/>
        <n v="1363.4399999999998"/>
        <n v="862.57999999999993"/>
        <n v="1265"/>
        <n v="2474.5"/>
        <n v="847.22000000000014"/>
        <n v="1378.8600000000001"/>
        <n v="482.44000000000011"/>
        <n v="1886.5000000000002"/>
        <n v="1456.8200000000002"/>
        <n v="420.39999999999992"/>
        <n v="2428.3999999999996"/>
        <n v="2125.5"/>
        <n v="470.39999999999986"/>
        <n v="1803.8500000000001"/>
        <n v="696.56999999999994"/>
        <n v="1482.1500000000003"/>
        <n v="720.72000000000014"/>
        <n v="1405.8000000000002"/>
        <n v="1550.92"/>
        <n v="753.54"/>
        <n v="1165.2999999999997"/>
        <n v="-41.000000000000014"/>
        <n v="1010.02"/>
        <n v="-170.37000000000006"/>
        <n v="4008"/>
        <n v="256.36"/>
        <n v="1139.5"/>
        <n v="1311.5900000000001"/>
        <n v="1501.83"/>
        <n v="1939.4199999999998"/>
        <n v="-987.8399999999998"/>
        <n v="216.71999999999986"/>
        <n v="-491.59999999999997"/>
        <n v="287.67999999999984"/>
        <n v="2250"/>
        <n v="1419.4399999999998"/>
        <n v="1496.5"/>
        <n v="2355.84"/>
        <n v="2111.5"/>
        <n v="2132"/>
        <n v="2448"/>
        <n v="1336.5"/>
        <n v="-639.36"/>
        <n v="-1196.0899999999999"/>
        <n v="2628"/>
        <n v="1518"/>
        <n v="898.25000000000023"/>
        <n v="500.99999999999994"/>
        <n v="-204.10000000000002"/>
        <n v="2295"/>
        <n v="1878.1699999999998"/>
        <n v="2015.97"/>
        <n v="300.79999999999995"/>
        <n v="9.3600000000000136"/>
        <n v="590.48"/>
        <n v="2640"/>
        <n v="1626.1000000000001"/>
        <n v="550"/>
        <n v="452.41"/>
        <n v="2046"/>
        <n v="-383.13"/>
        <n v="1299.8200000000002"/>
        <n v="1432.0800000000002"/>
        <n v="1423.7"/>
        <n v="933.79999999999984"/>
        <n v="1859.8400000000001"/>
        <n v="-442.96000000000004"/>
        <n v="1302"/>
        <n v="1149.3899999999999"/>
        <n v="1459.5"/>
        <n v="761.9799999999999"/>
        <n v="2580"/>
        <n v="2525"/>
        <n v="1357.44"/>
        <n v="496.80000000000007"/>
        <n v="2618"/>
        <n v="-279.30000000000013"/>
        <n v="3150"/>
        <n v="345.2800000000002"/>
        <n v="718.95999999999992"/>
        <n v="2189"/>
        <n v="501.26999999999992"/>
        <n v="455.16999999999996"/>
        <n v="240.51999999999998"/>
        <n v="2934"/>
        <n v="1707.5200000000002"/>
        <n v="921.59999999999991"/>
        <n v="774.6400000000001"/>
        <n v="-287"/>
        <n v="2156"/>
        <n v="2308.16"/>
        <n v="369.88"/>
        <n v="886.62"/>
        <n v="1061.0999999999999"/>
        <n v="1536.8000000000002"/>
        <n v="-275.45000000000016"/>
        <n v="1470.92"/>
        <n v="-746.55"/>
        <n v="-86.129999999999967"/>
        <n v="-1141.21"/>
        <n v="462.5"/>
        <n v="1719.25"/>
        <n v="3712.5"/>
        <n v="-243.04"/>
        <n v="789.4"/>
        <n v="2056.5"/>
        <n v="-45.600000000000136"/>
        <n v="980"/>
        <n v="459"/>
        <n v="867.74999999999989"/>
        <n v="1778.99"/>
        <n v="1443"/>
        <n v="709.92"/>
        <n v="2508"/>
        <n v="-586.60000000000014"/>
        <n v="962.27999999999986"/>
        <n v="399.50000000000011"/>
        <n v="1384.7199999999998"/>
        <n v="439.56"/>
        <n v="1541"/>
        <n v="1345.5"/>
        <n v="2948"/>
        <n v="1261.1199999999999"/>
        <n v="1407.53"/>
        <n v="1575.5600000000002"/>
        <n v="837.89999999999986"/>
        <n v="1011.75"/>
        <n v="2117"/>
        <n v="1145.3399999999999"/>
        <n v="512.59999999999991"/>
        <n v="1821.5999999999997"/>
        <n v="-264.3900000000001"/>
        <n v="-945"/>
        <n v="192.0800000000001"/>
        <n v="1426"/>
        <n v="1310"/>
        <n v="2752"/>
        <n v="2123.44"/>
        <n v="2170.6999999999998"/>
        <n v="2915.5"/>
        <n v="1345.69"/>
        <n v="193.25000000000011"/>
        <n v="679.92"/>
        <n v="907.06000000000017"/>
        <n v="-658.24"/>
        <n v="1320"/>
        <n v="1010.0699999999998"/>
        <n v="-336.14"/>
        <n v="3341.5"/>
        <n v="507.84"/>
        <n v="-552.08999999999992"/>
        <n v="2498.3999999999996"/>
        <n v="585"/>
        <n v="521.09999999999991"/>
        <n v="10.559999999999945"/>
        <n v="-773.22"/>
        <n v="2159"/>
        <n v="1729.92"/>
        <n v="1251.4499999999998"/>
        <n v="-270"/>
        <n v="-977.24"/>
        <n v="1608.64"/>
        <n v="1581"/>
        <n v="3204.79"/>
        <n v="-252"/>
        <n v="980.5"/>
        <n v="658.25"/>
        <n v="651.69999999999993"/>
        <n v="2029.5"/>
        <n v="1483.1999999999998"/>
        <n v="-119"/>
        <n v="300.89999999999981"/>
        <n v="242.55999999999995"/>
        <n v="162.5"/>
        <n v="1540.5"/>
        <n v="2925"/>
        <n v="147.56000000000012"/>
        <n v="-155.51999999999992"/>
        <n v="422.23999999999995"/>
        <n v="1391.72"/>
        <n v="3300"/>
        <n v="733.1099999999999"/>
        <n v="837.76"/>
        <n v="223.08"/>
        <n v="1180.2800000000002"/>
        <n v="1088"/>
        <n v="547.12000000000012"/>
        <n v="2316.4100000000003"/>
        <n v="2793"/>
        <n v="1629.4800000000002"/>
        <n v="1108.5"/>
        <n v="-598.25"/>
        <n v="688.17"/>
        <n v="1850.3700000000001"/>
        <n v="111.09999999999994"/>
        <n v="-422.07"/>
        <n v="856.44"/>
        <n v="1094.0999999999999"/>
        <n v="1612.1199999999997"/>
        <n v="1367.0000000000002"/>
        <n v="1182.0400000000002"/>
        <n v="1270.5800000000002"/>
        <n v="2368"/>
        <n v="1738.88"/>
        <n v="1893.6"/>
        <n v="1379.4"/>
        <n v="2173.6000000000004"/>
        <n v="3132.5000000000005"/>
        <n v="3139"/>
        <n v="1997.6000000000004"/>
        <n v="1212.1199999999999"/>
        <n v="-724.50000000000011"/>
        <n v="-204.3300000000001"/>
        <n v="2310"/>
        <n v="2119.5"/>
        <n v="2507"/>
        <n v="53.040000000000163"/>
        <n v="346.99999999999989"/>
        <n v="1107.3600000000001"/>
        <n v="1995.28"/>
        <n v="2730"/>
        <n v="2126.6000000000004"/>
        <n v="837.7199999999998"/>
        <n v="-950.30000000000007"/>
        <n v="1100.1899999999998"/>
        <n v="-153.14000000000001"/>
        <n v="2484"/>
        <n v="1072.0499999999997"/>
        <n v="3015.5"/>
        <n v="1027.6400000000001"/>
        <n v="1272.6000000000001"/>
        <n v="1006.96"/>
        <n v="-90.900000000000148"/>
        <n v="1309"/>
        <n v="-168"/>
        <n v="-984.2"/>
        <n v="-187.19999999999987"/>
        <n v="785.89999999999986"/>
        <n v="1715"/>
        <n v="3087"/>
        <n v="374"/>
        <n v="2755.5"/>
        <n v="1071.52"/>
        <n v="1012.6800000000001"/>
        <n v="1818"/>
        <n v="1054.5"/>
        <n v="675.49"/>
        <n v="984.4"/>
        <n v="1287.72"/>
        <n v="878.40000000000009"/>
        <n v="-1134.54"/>
        <n v="3195"/>
        <n v="445.5"/>
        <n v="954"/>
        <n v="2542.5"/>
        <n v="1058.4000000000001"/>
        <n v="1815.5899999999997"/>
        <n v="1313.13"/>
        <n v="1201.5999999999999"/>
        <n v="671"/>
        <n v="1198.1600000000001"/>
        <n v="709.5"/>
        <n v="1185.9199999999998"/>
        <n v="819.2800000000002"/>
        <n v="1956.5"/>
        <n v="659.39999999999986"/>
        <n v="1331.78"/>
        <n v="1403.8399999999997"/>
        <n v="1901.25"/>
        <n v="735.02"/>
        <n v="742.8399999999998"/>
        <n v="1982.9299999999998"/>
        <n v="819.72000000000014"/>
        <n v="742.39999999999986"/>
        <n v="1812.96"/>
        <n v="534.48"/>
        <n v="2048"/>
        <n v="731"/>
        <n v="955.2"/>
        <n v="2755"/>
        <n v="663.83999999999992"/>
        <n v="938.60000000000014"/>
        <n v="1321.3199999999997"/>
        <n v="1968.8"/>
        <n v="632.4"/>
        <n v="1429.26"/>
        <n v="1588.0200000000002"/>
        <n v="1667.1999999999998"/>
        <n v="2347.2800000000002"/>
        <n v="2711.26"/>
        <n v="775.60000000000014"/>
        <n v="599.5"/>
        <n v="3336.25"/>
        <n v="779.31"/>
        <n v="4004"/>
        <n v="995.39999999999986"/>
        <n v="1414.6"/>
        <n v="2926.3999999999996"/>
        <n v="231"/>
        <n v="763.92"/>
        <n v="2024"/>
        <n v="1219.0500000000002"/>
        <n v="606.89999999999986"/>
        <n v="863.04000000000008"/>
        <n v="3470.6600000000003"/>
        <n v="2160.62"/>
        <n v="852.5"/>
        <n v="1224.8200000000002"/>
        <n v="1799.5"/>
        <n v="1917.5"/>
        <n v="2242"/>
        <n v="1791.3000000000002"/>
        <n v="265.14"/>
        <n v="2078.3399999999997"/>
        <n v="1038.1800000000003"/>
        <n v="976"/>
        <n v="3762"/>
        <n v="2368.8500000000004"/>
        <n v="504.78999999999996"/>
        <n v="1428.89"/>
        <n v="246.45"/>
        <n v="219"/>
        <n v="795.43999999999994"/>
        <n v="1817"/>
        <n v="1220.4499999999998"/>
        <n v="1003.3199999999999"/>
        <n v="2214"/>
        <n v="758.5"/>
        <n v="2082.0800000000004"/>
        <n v="1503.5300000000002"/>
        <n v="930"/>
        <n v="506.1"/>
        <n v="2555"/>
        <n v="557.1"/>
        <n v="412.30000000000007"/>
        <n v="-126"/>
        <n v="297"/>
        <n v="449.04"/>
        <n v="1777.3500000000001"/>
        <n v="608"/>
        <n v="1363.1200000000001"/>
        <n v="511.68000000000006"/>
        <n v="897"/>
        <n v="3360"/>
        <n v="1775.3100000000002"/>
        <n v="1418.5800000000002"/>
        <n v="1938"/>
        <n v="1236.5899999999999"/>
        <n v="1103.4900000000002"/>
        <n v="1810.4399999999998"/>
        <n v="2422.5"/>
        <n v="710.2199999999998"/>
        <n v="669.6"/>
        <n v="1630.4"/>
        <n v="1390.62"/>
        <n v="516"/>
        <n v="852.6"/>
        <n v="1604.1099999999997"/>
        <n v="739.08"/>
        <n v="1853.7600000000002"/>
        <n v="707.72"/>
        <n v="1125.9100000000001"/>
        <n v="1054.3200000000002"/>
        <n v="1060.8000000000002"/>
        <n v="1083.1699999999998"/>
        <n v="3465"/>
        <n v="196"/>
        <n v="1122.48"/>
        <n v="1540"/>
        <n v="36"/>
        <n v="415"/>
        <n v="1722.78"/>
        <n v="1121"/>
        <n v="1771.7700000000002"/>
        <n v="542.5"/>
        <n v="1268.5"/>
        <n v="362.55"/>
        <n v="1218.7999999999997"/>
        <n v="1208.52"/>
        <n v="1642.5"/>
        <n v="3098.7000000000003"/>
        <n v="800.27999999999986"/>
        <n v="1690.2"/>
        <n v="1308.6899999999998"/>
        <n v="467.09999999999997"/>
        <n v="2145"/>
        <n v="1898.3999999999999"/>
        <n v="1209"/>
        <n v="344.85"/>
        <n v="560"/>
        <n v="948.00000000000011"/>
        <n v="2272.0499999999997"/>
        <n v="631.25"/>
        <n v="376.4"/>
        <n v="704.31999999999994"/>
        <n v="689.2199999999998"/>
        <n v="835.59000000000015"/>
        <n v="850.92000000000007"/>
        <n v="-350"/>
        <n v="2268"/>
        <n v="906.61999999999989"/>
        <n v="1294.04"/>
        <n v="1399.3200000000002"/>
        <n v="518"/>
        <n v="1459.58"/>
        <n v="365.17999999999995"/>
        <n v="1007.6"/>
        <n v="1585.8800000000003"/>
        <n v="185.13"/>
        <n v="765"/>
      </sharedItems>
    </cacheField>
    <cacheField name="Status " numFmtId="0">
      <sharedItems count="2">
        <s v="Profit"/>
        <s v="Loss"/>
      </sharedItems>
    </cacheField>
    <cacheField name="ORDER_DATE" numFmtId="164">
      <sharedItems containsSemiMixedTypes="0" containsNonDate="0" containsDate="1" containsString="0" minDate="2003-01-04T00:00:00" maxDate="2005-12-02T00:00:00"/>
    </cacheField>
    <cacheField name="MONTH" numFmtId="0">
      <sharedItems count="12">
        <s v="Jun"/>
        <s v="Sep"/>
        <s v="Oct"/>
        <s v="Jan"/>
        <s v="Nov"/>
        <s v="Feb"/>
        <s v="Mar"/>
        <s v="Apr"/>
        <s v="Jul"/>
        <s v="Aug"/>
        <s v="May"/>
        <s v="Dec"/>
      </sharedItems>
    </cacheField>
    <cacheField name="YEAR" numFmtId="0">
      <sharedItems containsSemiMixedTypes="0" containsString="0" containsNumber="1" containsInteger="1" minValue="2003" maxValue="2005" count="3">
        <n v="2003"/>
        <n v="2004"/>
        <n v="2005"/>
      </sharedItems>
    </cacheField>
    <cacheField name="PRODUCT" numFmtId="0">
      <sharedItems count="7">
        <s v="Vintage Cars"/>
        <s v="Classic Cars"/>
        <s v="Trucks and Buses"/>
        <s v="Trains"/>
        <s v="Ships"/>
        <s v="Planes"/>
        <s v="Motorcycles"/>
      </sharedItems>
    </cacheField>
    <cacheField name="PRODUCT_CODE" numFmtId="0">
      <sharedItems/>
    </cacheField>
    <cacheField name="CITY" numFmtId="0">
      <sharedItems/>
    </cacheField>
    <cacheField name="COUNTRY" numFmtId="0">
      <sharedItems count="19">
        <s v="USA"/>
        <s v="Germany"/>
        <s v="Norway"/>
        <s v="Spain"/>
        <s v="Denmark"/>
        <s v="Italy"/>
        <s v="Philippines"/>
        <s v="UK"/>
        <s v="Sweden"/>
        <s v="France"/>
        <s v="Belgium"/>
        <s v="Singapore"/>
        <s v="Austria"/>
        <s v="Australia"/>
        <s v="Finland"/>
        <s v="Canada"/>
        <s v="Japan"/>
        <s v="Ireland"/>
        <s v="Switzerland"/>
      </sharedItems>
    </cacheField>
    <cacheField name="DEALSIZE" numFmtId="0">
      <sharedItems/>
    </cacheField>
  </cacheFields>
  <extLst>
    <ext xmlns:x14="http://schemas.microsoft.com/office/spreadsheetml/2009/9/main" uri="{725AE2AE-9491-48be-B2B4-4EB974FC3084}">
      <x14:pivotCacheDefinition pivotCacheId="28802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0"/>
    <x v="0"/>
    <x v="0"/>
    <n v="170"/>
    <n v="85"/>
    <n v="100"/>
    <x v="0"/>
    <x v="0"/>
    <x v="0"/>
    <x v="0"/>
    <d v="2003-06-01T00:00:00"/>
    <x v="0"/>
    <x v="0"/>
    <x v="0"/>
    <s v="S18_1749"/>
    <s v="Nashua"/>
    <x v="0"/>
    <s v="Medium"/>
  </r>
  <r>
    <n v="10101"/>
    <x v="0"/>
    <x v="1"/>
    <n v="60"/>
    <n v="30"/>
    <n v="67.8"/>
    <x v="1"/>
    <x v="1"/>
    <x v="1"/>
    <x v="0"/>
    <d v="2003-06-01T00:00:00"/>
    <x v="0"/>
    <x v="0"/>
    <x v="0"/>
    <s v="S18_2248"/>
    <s v="Nashua"/>
    <x v="0"/>
    <s v="Medium"/>
  </r>
  <r>
    <n v="10102"/>
    <x v="0"/>
    <x v="2"/>
    <n v="92"/>
    <n v="46"/>
    <n v="86.51"/>
    <x v="2"/>
    <x v="2"/>
    <x v="2"/>
    <x v="0"/>
    <d v="2003-06-01T00:00:00"/>
    <x v="0"/>
    <x v="0"/>
    <x v="0"/>
    <s v="S18_4409"/>
    <s v="Nashua"/>
    <x v="0"/>
    <s v="Small"/>
  </r>
  <r>
    <n v="10103"/>
    <x v="0"/>
    <x v="3"/>
    <n v="41"/>
    <n v="20.5"/>
    <n v="34.47"/>
    <x v="3"/>
    <x v="3"/>
    <x v="3"/>
    <x v="0"/>
    <d v="2003-06-01T00:00:00"/>
    <x v="0"/>
    <x v="0"/>
    <x v="0"/>
    <s v="S24_3969"/>
    <s v="Nashua"/>
    <x v="0"/>
    <s v="Small"/>
  </r>
  <r>
    <n v="10104"/>
    <x v="1"/>
    <x v="4"/>
    <n v="127"/>
    <n v="63.5"/>
    <n v="100"/>
    <x v="4"/>
    <x v="4"/>
    <x v="4"/>
    <x v="0"/>
    <d v="2003-09-01T00:00:00"/>
    <x v="1"/>
    <x v="0"/>
    <x v="0"/>
    <s v="S18_2325"/>
    <s v="Frankfurt"/>
    <x v="1"/>
    <s v="Medium"/>
  </r>
  <r>
    <n v="10105"/>
    <x v="1"/>
    <x v="5"/>
    <n v="168"/>
    <n v="84"/>
    <n v="100"/>
    <x v="5"/>
    <x v="5"/>
    <x v="5"/>
    <x v="0"/>
    <d v="2003-09-01T00:00:00"/>
    <x v="1"/>
    <x v="0"/>
    <x v="0"/>
    <s v="S18_2795"/>
    <s v="Frankfurt"/>
    <x v="1"/>
    <s v="Medium"/>
  </r>
  <r>
    <n v="10106"/>
    <x v="1"/>
    <x v="6"/>
    <n v="33"/>
    <n v="16.5"/>
    <n v="31.2"/>
    <x v="6"/>
    <x v="6"/>
    <x v="6"/>
    <x v="0"/>
    <d v="2003-09-01T00:00:00"/>
    <x v="1"/>
    <x v="0"/>
    <x v="0"/>
    <s v="S24_1937"/>
    <s v="Frankfurt"/>
    <x v="1"/>
    <s v="Small"/>
  </r>
  <r>
    <n v="10107"/>
    <x v="1"/>
    <x v="7"/>
    <n v="44"/>
    <n v="22"/>
    <n v="53.76"/>
    <x v="7"/>
    <x v="7"/>
    <x v="7"/>
    <x v="0"/>
    <d v="2003-09-01T00:00:00"/>
    <x v="1"/>
    <x v="0"/>
    <x v="0"/>
    <s v="S24_2022"/>
    <s v="Frankfurt"/>
    <x v="1"/>
    <s v="Small"/>
  </r>
  <r>
    <n v="10108"/>
    <x v="2"/>
    <x v="8"/>
    <n v="102"/>
    <n v="51"/>
    <n v="100"/>
    <x v="8"/>
    <x v="8"/>
    <x v="8"/>
    <x v="0"/>
    <d v="2003-10-01T00:00:00"/>
    <x v="2"/>
    <x v="0"/>
    <x v="0"/>
    <s v="S18_1342"/>
    <s v="NYC"/>
    <x v="0"/>
    <s v="Medium"/>
  </r>
  <r>
    <n v="10109"/>
    <x v="2"/>
    <x v="9"/>
    <n v="53"/>
    <n v="26.5"/>
    <n v="50.14"/>
    <x v="9"/>
    <x v="9"/>
    <x v="9"/>
    <x v="0"/>
    <d v="2003-10-01T00:00:00"/>
    <x v="2"/>
    <x v="0"/>
    <x v="0"/>
    <s v="S18_1367"/>
    <s v="NYC"/>
    <x v="0"/>
    <s v="Small"/>
  </r>
  <r>
    <n v="10110"/>
    <x v="3"/>
    <x v="5"/>
    <n v="214"/>
    <n v="107"/>
    <n v="100"/>
    <x v="5"/>
    <x v="10"/>
    <x v="10"/>
    <x v="1"/>
    <d v="2003-01-29T00:00:00"/>
    <x v="3"/>
    <x v="0"/>
    <x v="1"/>
    <s v="S10_1949"/>
    <s v="Stavern"/>
    <x v="2"/>
    <s v="Medium"/>
  </r>
  <r>
    <n v="10111"/>
    <x v="3"/>
    <x v="10"/>
    <n v="147"/>
    <n v="73.5"/>
    <n v="100"/>
    <x v="10"/>
    <x v="11"/>
    <x v="11"/>
    <x v="0"/>
    <d v="2003-01-29T00:00:00"/>
    <x v="3"/>
    <x v="0"/>
    <x v="1"/>
    <s v="S10_4962"/>
    <s v="Stavern"/>
    <x v="2"/>
    <s v="Medium"/>
  </r>
  <r>
    <n v="10112"/>
    <x v="3"/>
    <x v="11"/>
    <n v="136"/>
    <n v="68"/>
    <n v="100"/>
    <x v="11"/>
    <x v="12"/>
    <x v="12"/>
    <x v="0"/>
    <d v="2003-01-29T00:00:00"/>
    <x v="3"/>
    <x v="0"/>
    <x v="2"/>
    <s v="S12_1666"/>
    <s v="Stavern"/>
    <x v="2"/>
    <s v="Medium"/>
  </r>
  <r>
    <n v="10113"/>
    <x v="3"/>
    <x v="12"/>
    <n v="116"/>
    <n v="58"/>
    <n v="100"/>
    <x v="12"/>
    <x v="13"/>
    <x v="13"/>
    <x v="0"/>
    <d v="2003-01-29T00:00:00"/>
    <x v="3"/>
    <x v="0"/>
    <x v="2"/>
    <s v="S18_1097"/>
    <s v="Stavern"/>
    <x v="2"/>
    <s v="Medium"/>
  </r>
  <r>
    <n v="10114"/>
    <x v="3"/>
    <x v="2"/>
    <n v="60"/>
    <n v="30"/>
    <n v="54.09"/>
    <x v="13"/>
    <x v="14"/>
    <x v="14"/>
    <x v="0"/>
    <d v="2003-01-29T00:00:00"/>
    <x v="3"/>
    <x v="0"/>
    <x v="2"/>
    <s v="S18_2432"/>
    <s v="Stavern"/>
    <x v="2"/>
    <s v="Small"/>
  </r>
  <r>
    <n v="10115"/>
    <x v="3"/>
    <x v="11"/>
    <n v="101"/>
    <n v="50.5"/>
    <n v="83.07"/>
    <x v="14"/>
    <x v="15"/>
    <x v="15"/>
    <x v="0"/>
    <d v="2003-01-29T00:00:00"/>
    <x v="3"/>
    <x v="0"/>
    <x v="0"/>
    <s v="S18_2949"/>
    <s v="Stavern"/>
    <x v="2"/>
    <s v="Small"/>
  </r>
  <r>
    <n v="10116"/>
    <x v="3"/>
    <x v="12"/>
    <n v="62"/>
    <n v="31"/>
    <n v="57.46"/>
    <x v="15"/>
    <x v="16"/>
    <x v="16"/>
    <x v="0"/>
    <d v="2003-01-29T00:00:00"/>
    <x v="3"/>
    <x v="0"/>
    <x v="0"/>
    <s v="S18_2957"/>
    <s v="Stavern"/>
    <x v="2"/>
    <s v="Small"/>
  </r>
  <r>
    <n v="10117"/>
    <x v="3"/>
    <x v="4"/>
    <n v="104"/>
    <n v="52"/>
    <n v="100"/>
    <x v="4"/>
    <x v="17"/>
    <x v="17"/>
    <x v="0"/>
    <d v="2003-01-29T00:00:00"/>
    <x v="3"/>
    <x v="0"/>
    <x v="0"/>
    <s v="S18_3136"/>
    <s v="Stavern"/>
    <x v="2"/>
    <s v="Small"/>
  </r>
  <r>
    <n v="10118"/>
    <x v="3"/>
    <x v="7"/>
    <n v="99"/>
    <n v="49.5"/>
    <n v="100"/>
    <x v="16"/>
    <x v="18"/>
    <x v="18"/>
    <x v="0"/>
    <d v="2003-01-29T00:00:00"/>
    <x v="3"/>
    <x v="0"/>
    <x v="0"/>
    <s v="S18_3320"/>
    <s v="Stavern"/>
    <x v="2"/>
    <s v="Medium"/>
  </r>
  <r>
    <n v="10119"/>
    <x v="3"/>
    <x v="13"/>
    <n v="121"/>
    <n v="60.5"/>
    <n v="100"/>
    <x v="17"/>
    <x v="19"/>
    <x v="19"/>
    <x v="0"/>
    <d v="2003-01-29T00:00:00"/>
    <x v="3"/>
    <x v="0"/>
    <x v="2"/>
    <s v="S18_4600"/>
    <s v="Stavern"/>
    <x v="2"/>
    <s v="Medium"/>
  </r>
  <r>
    <n v="10120"/>
    <x v="3"/>
    <x v="9"/>
    <n v="50"/>
    <n v="25"/>
    <n v="47.29"/>
    <x v="18"/>
    <x v="20"/>
    <x v="20"/>
    <x v="0"/>
    <d v="2003-01-29T00:00:00"/>
    <x v="3"/>
    <x v="0"/>
    <x v="0"/>
    <s v="S18_4668"/>
    <s v="Stavern"/>
    <x v="2"/>
    <s v="Small"/>
  </r>
  <r>
    <n v="10121"/>
    <x v="3"/>
    <x v="13"/>
    <n v="127"/>
    <n v="63.5"/>
    <n v="100"/>
    <x v="17"/>
    <x v="4"/>
    <x v="21"/>
    <x v="0"/>
    <d v="2003-01-29T00:00:00"/>
    <x v="3"/>
    <x v="0"/>
    <x v="2"/>
    <s v="S24_2300"/>
    <s v="Stavern"/>
    <x v="2"/>
    <s v="Medium"/>
  </r>
  <r>
    <n v="10122"/>
    <x v="3"/>
    <x v="4"/>
    <n v="97"/>
    <n v="48.5"/>
    <n v="100"/>
    <x v="4"/>
    <x v="21"/>
    <x v="22"/>
    <x v="0"/>
    <d v="2003-01-29T00:00:00"/>
    <x v="3"/>
    <x v="0"/>
    <x v="0"/>
    <s v="S24_4258"/>
    <s v="Stavern"/>
    <x v="2"/>
    <s v="Small"/>
  </r>
  <r>
    <n v="10123"/>
    <x v="3"/>
    <x v="14"/>
    <n v="96"/>
    <n v="48"/>
    <n v="100"/>
    <x v="19"/>
    <x v="22"/>
    <x v="23"/>
    <x v="0"/>
    <d v="2003-01-29T00:00:00"/>
    <x v="3"/>
    <x v="0"/>
    <x v="2"/>
    <s v="S32_1268"/>
    <s v="Stavern"/>
    <x v="2"/>
    <s v="Medium"/>
  </r>
  <r>
    <n v="10124"/>
    <x v="3"/>
    <x v="6"/>
    <n v="64"/>
    <n v="32"/>
    <n v="75.63"/>
    <x v="20"/>
    <x v="23"/>
    <x v="24"/>
    <x v="0"/>
    <d v="2003-01-29T00:00:00"/>
    <x v="3"/>
    <x v="0"/>
    <x v="2"/>
    <s v="S32_3522"/>
    <s v="Stavern"/>
    <x v="2"/>
    <s v="Medium"/>
  </r>
  <r>
    <n v="10125"/>
    <x v="3"/>
    <x v="10"/>
    <n v="101"/>
    <n v="50.5"/>
    <n v="100"/>
    <x v="10"/>
    <x v="24"/>
    <x v="25"/>
    <x v="0"/>
    <d v="2003-01-29T00:00:00"/>
    <x v="3"/>
    <x v="0"/>
    <x v="1"/>
    <s v="S700_2824"/>
    <s v="Stavern"/>
    <x v="2"/>
    <s v="Medium"/>
  </r>
  <r>
    <n v="10126"/>
    <x v="4"/>
    <x v="15"/>
    <n v="151"/>
    <n v="75.5"/>
    <n v="100"/>
    <x v="21"/>
    <x v="25"/>
    <x v="26"/>
    <x v="0"/>
    <d v="2003-01-31T00:00:00"/>
    <x v="3"/>
    <x v="0"/>
    <x v="1"/>
    <s v="S12_3148"/>
    <s v="Madrid"/>
    <x v="3"/>
    <s v="Medium"/>
  </r>
  <r>
    <n v="10127"/>
    <x v="4"/>
    <x v="9"/>
    <n v="118"/>
    <n v="59"/>
    <n v="100"/>
    <x v="22"/>
    <x v="26"/>
    <x v="27"/>
    <x v="0"/>
    <d v="2003-01-31T00:00:00"/>
    <x v="3"/>
    <x v="0"/>
    <x v="2"/>
    <s v="S12_4473"/>
    <s v="Madrid"/>
    <x v="3"/>
    <s v="Medium"/>
  </r>
  <r>
    <n v="10128"/>
    <x v="4"/>
    <x v="16"/>
    <n v="163"/>
    <n v="81.5"/>
    <n v="100"/>
    <x v="23"/>
    <x v="27"/>
    <x v="28"/>
    <x v="0"/>
    <d v="2003-01-31T00:00:00"/>
    <x v="3"/>
    <x v="0"/>
    <x v="1"/>
    <s v="S18_2238"/>
    <s v="Madrid"/>
    <x v="3"/>
    <s v="Medium"/>
  </r>
  <r>
    <n v="10129"/>
    <x v="4"/>
    <x v="17"/>
    <n v="122"/>
    <n v="61"/>
    <n v="100"/>
    <x v="24"/>
    <x v="28"/>
    <x v="29"/>
    <x v="0"/>
    <d v="2003-01-31T00:00:00"/>
    <x v="3"/>
    <x v="0"/>
    <x v="2"/>
    <s v="S18_2319"/>
    <s v="Madrid"/>
    <x v="3"/>
    <s v="Medium"/>
  </r>
  <r>
    <n v="10130"/>
    <x v="4"/>
    <x v="18"/>
    <n v="169"/>
    <n v="84.5"/>
    <n v="100"/>
    <x v="25"/>
    <x v="29"/>
    <x v="30"/>
    <x v="0"/>
    <d v="2003-01-31T00:00:00"/>
    <x v="3"/>
    <x v="0"/>
    <x v="1"/>
    <s v="S18_3232"/>
    <s v="Madrid"/>
    <x v="3"/>
    <s v="Medium"/>
  </r>
  <r>
    <n v="10131"/>
    <x v="4"/>
    <x v="19"/>
    <n v="143"/>
    <n v="71.5"/>
    <n v="100"/>
    <x v="26"/>
    <x v="30"/>
    <x v="31"/>
    <x v="0"/>
    <d v="2003-01-31T00:00:00"/>
    <x v="3"/>
    <x v="0"/>
    <x v="1"/>
    <s v="S18_4027"/>
    <s v="Madrid"/>
    <x v="3"/>
    <s v="Medium"/>
  </r>
  <r>
    <n v="10132"/>
    <x v="4"/>
    <x v="12"/>
    <n v="57"/>
    <n v="28.5"/>
    <n v="55.49"/>
    <x v="27"/>
    <x v="31"/>
    <x v="32"/>
    <x v="0"/>
    <d v="2003-01-31T00:00:00"/>
    <x v="3"/>
    <x v="0"/>
    <x v="1"/>
    <s v="S24_1444"/>
    <s v="Madrid"/>
    <x v="3"/>
    <s v="Small"/>
  </r>
  <r>
    <n v="10133"/>
    <x v="4"/>
    <x v="20"/>
    <n v="35"/>
    <n v="17.5"/>
    <n v="39.6"/>
    <x v="28"/>
    <x v="32"/>
    <x v="33"/>
    <x v="0"/>
    <d v="2003-01-31T00:00:00"/>
    <x v="3"/>
    <x v="0"/>
    <x v="1"/>
    <s v="S24_2840"/>
    <s v="Madrid"/>
    <x v="3"/>
    <s v="Small"/>
  </r>
  <r>
    <n v="10134"/>
    <x v="4"/>
    <x v="5"/>
    <n v="118"/>
    <n v="59"/>
    <n v="100"/>
    <x v="5"/>
    <x v="26"/>
    <x v="34"/>
    <x v="0"/>
    <d v="2003-01-31T00:00:00"/>
    <x v="3"/>
    <x v="0"/>
    <x v="1"/>
    <s v="S24_4048"/>
    <s v="Madrid"/>
    <x v="3"/>
    <s v="Small"/>
  </r>
  <r>
    <n v="10135"/>
    <x v="4"/>
    <x v="12"/>
    <n v="54"/>
    <n v="27"/>
    <n v="47.62"/>
    <x v="29"/>
    <x v="33"/>
    <x v="35"/>
    <x v="0"/>
    <d v="2003-01-31T00:00:00"/>
    <x v="3"/>
    <x v="0"/>
    <x v="2"/>
    <s v="S32_2509"/>
    <s v="Madrid"/>
    <x v="3"/>
    <s v="Small"/>
  </r>
  <r>
    <n v="10136"/>
    <x v="4"/>
    <x v="3"/>
    <n v="62"/>
    <n v="31"/>
    <n v="65.87"/>
    <x v="30"/>
    <x v="34"/>
    <x v="36"/>
    <x v="0"/>
    <d v="2003-01-31T00:00:00"/>
    <x v="3"/>
    <x v="0"/>
    <x v="3"/>
    <s v="S32_3207"/>
    <s v="Madrid"/>
    <x v="3"/>
    <s v="Medium"/>
  </r>
  <r>
    <n v="10137"/>
    <x v="4"/>
    <x v="21"/>
    <n v="115"/>
    <n v="57.5"/>
    <n v="100"/>
    <x v="31"/>
    <x v="35"/>
    <x v="37"/>
    <x v="0"/>
    <d v="2003-01-31T00:00:00"/>
    <x v="3"/>
    <x v="0"/>
    <x v="2"/>
    <s v="S50_1392"/>
    <s v="Madrid"/>
    <x v="3"/>
    <s v="Medium"/>
  </r>
  <r>
    <n v="10138"/>
    <x v="4"/>
    <x v="22"/>
    <n v="58"/>
    <n v="29"/>
    <n v="53.31"/>
    <x v="32"/>
    <x v="36"/>
    <x v="38"/>
    <x v="0"/>
    <d v="2003-01-31T00:00:00"/>
    <x v="3"/>
    <x v="0"/>
    <x v="3"/>
    <s v="S50_1514"/>
    <s v="Madrid"/>
    <x v="3"/>
    <s v="Small"/>
  </r>
  <r>
    <n v="10139"/>
    <x v="5"/>
    <x v="1"/>
    <n v="136"/>
    <n v="68"/>
    <n v="100"/>
    <x v="33"/>
    <x v="12"/>
    <x v="39"/>
    <x v="0"/>
    <d v="2003-11-02T00:00:00"/>
    <x v="4"/>
    <x v="0"/>
    <x v="1"/>
    <s v="S10_4757"/>
    <s v="Kobenhavn"/>
    <x v="4"/>
    <s v="Large"/>
  </r>
  <r>
    <n v="10140"/>
    <x v="5"/>
    <x v="9"/>
    <n v="207"/>
    <n v="103.5"/>
    <n v="100"/>
    <x v="22"/>
    <x v="37"/>
    <x v="40"/>
    <x v="1"/>
    <d v="2003-11-02T00:00:00"/>
    <x v="4"/>
    <x v="0"/>
    <x v="1"/>
    <s v="S12_1108"/>
    <s v="Kobenhavn"/>
    <x v="4"/>
    <s v="Large"/>
  </r>
  <r>
    <n v="10141"/>
    <x v="5"/>
    <x v="17"/>
    <n v="173"/>
    <n v="86.5"/>
    <n v="100"/>
    <x v="24"/>
    <x v="38"/>
    <x v="41"/>
    <x v="0"/>
    <d v="2003-11-02T00:00:00"/>
    <x v="4"/>
    <x v="0"/>
    <x v="1"/>
    <s v="S12_3891"/>
    <s v="Kobenhavn"/>
    <x v="4"/>
    <s v="Medium"/>
  </r>
  <r>
    <n v="10142"/>
    <x v="5"/>
    <x v="2"/>
    <n v="136"/>
    <n v="68"/>
    <n v="100"/>
    <x v="34"/>
    <x v="12"/>
    <x v="42"/>
    <x v="0"/>
    <d v="2003-11-02T00:00:00"/>
    <x v="4"/>
    <x v="0"/>
    <x v="0"/>
    <s v="S18_3140"/>
    <s v="Kobenhavn"/>
    <x v="4"/>
    <s v="Medium"/>
  </r>
  <r>
    <n v="10143"/>
    <x v="5"/>
    <x v="19"/>
    <n v="100"/>
    <n v="50"/>
    <n v="100"/>
    <x v="26"/>
    <x v="39"/>
    <x v="43"/>
    <x v="0"/>
    <d v="2003-11-02T00:00:00"/>
    <x v="4"/>
    <x v="0"/>
    <x v="3"/>
    <s v="S18_3259"/>
    <s v="Kobenhavn"/>
    <x v="4"/>
    <s v="Medium"/>
  </r>
  <r>
    <n v="10144"/>
    <x v="5"/>
    <x v="9"/>
    <n v="87"/>
    <n v="43.5"/>
    <n v="82.5"/>
    <x v="35"/>
    <x v="28"/>
    <x v="44"/>
    <x v="0"/>
    <d v="2003-11-02T00:00:00"/>
    <x v="4"/>
    <x v="0"/>
    <x v="0"/>
    <s v="S18_4522"/>
    <s v="Kobenhavn"/>
    <x v="4"/>
    <s v="Medium"/>
  </r>
  <r>
    <n v="10145"/>
    <x v="5"/>
    <x v="23"/>
    <n v="122"/>
    <n v="61"/>
    <n v="100"/>
    <x v="36"/>
    <x v="28"/>
    <x v="45"/>
    <x v="0"/>
    <d v="2003-11-02T00:00:00"/>
    <x v="4"/>
    <x v="0"/>
    <x v="4"/>
    <s v="S24_2011"/>
    <s v="Kobenhavn"/>
    <x v="4"/>
    <s v="Medium"/>
  </r>
  <r>
    <n v="10146"/>
    <x v="5"/>
    <x v="20"/>
    <n v="88"/>
    <n v="44"/>
    <n v="72.58"/>
    <x v="37"/>
    <x v="40"/>
    <x v="46"/>
    <x v="0"/>
    <d v="2003-11-02T00:00:00"/>
    <x v="4"/>
    <x v="0"/>
    <x v="0"/>
    <s v="S24_3151"/>
    <s v="Kobenhavn"/>
    <x v="4"/>
    <s v="Medium"/>
  </r>
  <r>
    <n v="10147"/>
    <x v="5"/>
    <x v="1"/>
    <n v="83"/>
    <n v="41.5"/>
    <n v="79.67"/>
    <x v="38"/>
    <x v="41"/>
    <x v="47"/>
    <x v="0"/>
    <d v="2003-11-02T00:00:00"/>
    <x v="4"/>
    <x v="0"/>
    <x v="0"/>
    <s v="S24_3816"/>
    <s v="Kobenhavn"/>
    <x v="4"/>
    <s v="Medium"/>
  </r>
  <r>
    <n v="10148"/>
    <x v="5"/>
    <x v="9"/>
    <n v="66"/>
    <n v="33"/>
    <n v="70.67"/>
    <x v="39"/>
    <x v="42"/>
    <x v="48"/>
    <x v="0"/>
    <d v="2003-11-02T00:00:00"/>
    <x v="4"/>
    <x v="0"/>
    <x v="4"/>
    <s v="S700_1138"/>
    <s v="Kobenhavn"/>
    <x v="4"/>
    <s v="Small"/>
  </r>
  <r>
    <n v="10149"/>
    <x v="5"/>
    <x v="17"/>
    <n v="86"/>
    <n v="43"/>
    <n v="70.150000000000006"/>
    <x v="40"/>
    <x v="43"/>
    <x v="49"/>
    <x v="0"/>
    <d v="2003-11-02T00:00:00"/>
    <x v="4"/>
    <x v="0"/>
    <x v="4"/>
    <s v="S700_1938"/>
    <s v="Kobenhavn"/>
    <x v="4"/>
    <s v="Small"/>
  </r>
  <r>
    <n v="10150"/>
    <x v="5"/>
    <x v="14"/>
    <n v="72"/>
    <n v="36"/>
    <n v="65.77"/>
    <x v="41"/>
    <x v="44"/>
    <x v="50"/>
    <x v="0"/>
    <d v="2003-11-02T00:00:00"/>
    <x v="4"/>
    <x v="0"/>
    <x v="4"/>
    <s v="S700_2610"/>
    <s v="Kobenhavn"/>
    <x v="4"/>
    <s v="Small"/>
  </r>
  <r>
    <n v="10151"/>
    <x v="5"/>
    <x v="8"/>
    <n v="100"/>
    <n v="50"/>
    <n v="81.14"/>
    <x v="42"/>
    <x v="45"/>
    <x v="51"/>
    <x v="0"/>
    <d v="2003-11-02T00:00:00"/>
    <x v="4"/>
    <x v="0"/>
    <x v="4"/>
    <s v="S700_3505"/>
    <s v="Kobenhavn"/>
    <x v="4"/>
    <s v="Medium"/>
  </r>
  <r>
    <n v="10152"/>
    <x v="5"/>
    <x v="2"/>
    <n v="99"/>
    <n v="49.5"/>
    <n v="100"/>
    <x v="34"/>
    <x v="18"/>
    <x v="52"/>
    <x v="0"/>
    <d v="2003-11-02T00:00:00"/>
    <x v="4"/>
    <x v="0"/>
    <x v="4"/>
    <s v="S700_3962"/>
    <s v="Kobenhavn"/>
    <x v="4"/>
    <s v="Small"/>
  </r>
  <r>
    <n v="10153"/>
    <x v="5"/>
    <x v="4"/>
    <n v="54"/>
    <n v="27"/>
    <n v="56.78"/>
    <x v="43"/>
    <x v="46"/>
    <x v="53"/>
    <x v="0"/>
    <d v="2003-11-02T00:00:00"/>
    <x v="4"/>
    <x v="0"/>
    <x v="4"/>
    <s v="S72_3212"/>
    <s v="Kobenhavn"/>
    <x v="4"/>
    <s v="Small"/>
  </r>
  <r>
    <n v="10154"/>
    <x v="6"/>
    <x v="13"/>
    <n v="157"/>
    <n v="78.5"/>
    <n v="100"/>
    <x v="17"/>
    <x v="47"/>
    <x v="54"/>
    <x v="0"/>
    <d v="2003-02-17T00:00:00"/>
    <x v="5"/>
    <x v="0"/>
    <x v="5"/>
    <s v="S18_1662"/>
    <s v="Bergamo"/>
    <x v="5"/>
    <s v="Medium"/>
  </r>
  <r>
    <n v="10155"/>
    <x v="6"/>
    <x v="15"/>
    <n v="84"/>
    <n v="42"/>
    <n v="90.39"/>
    <x v="44"/>
    <x v="48"/>
    <x v="55"/>
    <x v="0"/>
    <d v="2003-02-17T00:00:00"/>
    <x v="5"/>
    <x v="0"/>
    <x v="5"/>
    <s v="S18_2581"/>
    <s v="Bergamo"/>
    <x v="5"/>
    <s v="Medium"/>
  </r>
  <r>
    <n v="10156"/>
    <x v="6"/>
    <x v="9"/>
    <n v="86"/>
    <n v="43"/>
    <n v="83.44"/>
    <x v="45"/>
    <x v="49"/>
    <x v="56"/>
    <x v="0"/>
    <d v="2003-02-17T00:00:00"/>
    <x v="5"/>
    <x v="0"/>
    <x v="4"/>
    <s v="S18_3029"/>
    <s v="Bergamo"/>
    <x v="5"/>
    <s v="Medium"/>
  </r>
  <r>
    <n v="10157"/>
    <x v="6"/>
    <x v="9"/>
    <n v="105"/>
    <n v="52.5"/>
    <n v="100"/>
    <x v="22"/>
    <x v="50"/>
    <x v="57"/>
    <x v="0"/>
    <d v="2003-02-17T00:00:00"/>
    <x v="5"/>
    <x v="0"/>
    <x v="0"/>
    <s v="S18_3856"/>
    <s v="Bergamo"/>
    <x v="5"/>
    <s v="Medium"/>
  </r>
  <r>
    <n v="10158"/>
    <x v="6"/>
    <x v="24"/>
    <n v="109"/>
    <n v="54.5"/>
    <n v="88.63"/>
    <x v="46"/>
    <x v="51"/>
    <x v="58"/>
    <x v="0"/>
    <d v="2003-02-17T00:00:00"/>
    <x v="5"/>
    <x v="0"/>
    <x v="5"/>
    <s v="S24_1785"/>
    <s v="Bergamo"/>
    <x v="5"/>
    <s v="Small"/>
  </r>
  <r>
    <n v="10159"/>
    <x v="6"/>
    <x v="3"/>
    <n v="68"/>
    <n v="34"/>
    <n v="74.680000000000007"/>
    <x v="47"/>
    <x v="52"/>
    <x v="59"/>
    <x v="0"/>
    <d v="2003-02-17T00:00:00"/>
    <x v="5"/>
    <x v="0"/>
    <x v="5"/>
    <s v="S24_2841"/>
    <s v="Bergamo"/>
    <x v="5"/>
    <s v="Medium"/>
  </r>
  <r>
    <n v="10160"/>
    <x v="6"/>
    <x v="14"/>
    <n v="65"/>
    <n v="32.5"/>
    <n v="52.6"/>
    <x v="48"/>
    <x v="53"/>
    <x v="60"/>
    <x v="0"/>
    <d v="2003-02-17T00:00:00"/>
    <x v="5"/>
    <x v="0"/>
    <x v="0"/>
    <s v="S24_3420"/>
    <s v="Bergamo"/>
    <x v="5"/>
    <s v="Small"/>
  </r>
  <r>
    <n v="10161"/>
    <x v="6"/>
    <x v="1"/>
    <n v="68"/>
    <n v="34"/>
    <n v="64.83"/>
    <x v="49"/>
    <x v="54"/>
    <x v="61"/>
    <x v="0"/>
    <d v="2003-02-17T00:00:00"/>
    <x v="5"/>
    <x v="0"/>
    <x v="5"/>
    <s v="S24_3949"/>
    <s v="Bergamo"/>
    <x v="5"/>
    <s v="Medium"/>
  </r>
  <r>
    <n v="10162"/>
    <x v="6"/>
    <x v="5"/>
    <n v="72"/>
    <n v="36"/>
    <n v="63.76"/>
    <x v="50"/>
    <x v="55"/>
    <x v="62"/>
    <x v="0"/>
    <d v="2003-02-17T00:00:00"/>
    <x v="5"/>
    <x v="0"/>
    <x v="5"/>
    <s v="S24_4278"/>
    <s v="Bergamo"/>
    <x v="5"/>
    <s v="Small"/>
  </r>
  <r>
    <n v="10163"/>
    <x v="6"/>
    <x v="21"/>
    <n v="68"/>
    <n v="34"/>
    <n v="72.92"/>
    <x v="51"/>
    <x v="56"/>
    <x v="63"/>
    <x v="0"/>
    <d v="2003-02-17T00:00:00"/>
    <x v="5"/>
    <x v="0"/>
    <x v="0"/>
    <s v="S32_4289"/>
    <s v="Bergamo"/>
    <x v="5"/>
    <s v="Small"/>
  </r>
  <r>
    <n v="10164"/>
    <x v="6"/>
    <x v="8"/>
    <n v="43"/>
    <n v="21.5"/>
    <n v="40.15"/>
    <x v="52"/>
    <x v="57"/>
    <x v="64"/>
    <x v="0"/>
    <d v="2003-02-17T00:00:00"/>
    <x v="5"/>
    <x v="0"/>
    <x v="0"/>
    <s v="S50_1341"/>
    <s v="Bergamo"/>
    <x v="5"/>
    <s v="Small"/>
  </r>
  <r>
    <n v="10165"/>
    <x v="6"/>
    <x v="14"/>
    <n v="91"/>
    <n v="45.5"/>
    <n v="100"/>
    <x v="19"/>
    <x v="58"/>
    <x v="65"/>
    <x v="0"/>
    <d v="2003-02-17T00:00:00"/>
    <x v="5"/>
    <x v="0"/>
    <x v="5"/>
    <s v="S700_1691"/>
    <s v="Bergamo"/>
    <x v="5"/>
    <s v="Medium"/>
  </r>
  <r>
    <n v="10166"/>
    <x v="6"/>
    <x v="0"/>
    <n v="90"/>
    <n v="45"/>
    <n v="100"/>
    <x v="0"/>
    <x v="59"/>
    <x v="66"/>
    <x v="0"/>
    <d v="2003-02-17T00:00:00"/>
    <x v="5"/>
    <x v="0"/>
    <x v="4"/>
    <s v="S700_2047"/>
    <s v="Bergamo"/>
    <x v="5"/>
    <s v="Medium"/>
  </r>
  <r>
    <n v="10167"/>
    <x v="6"/>
    <x v="15"/>
    <n v="99"/>
    <n v="49.5"/>
    <n v="100"/>
    <x v="21"/>
    <x v="18"/>
    <x v="67"/>
    <x v="0"/>
    <d v="2003-02-17T00:00:00"/>
    <x v="5"/>
    <x v="0"/>
    <x v="5"/>
    <s v="S700_2466"/>
    <s v="Bergamo"/>
    <x v="5"/>
    <s v="Medium"/>
  </r>
  <r>
    <n v="10168"/>
    <x v="6"/>
    <x v="22"/>
    <n v="118"/>
    <n v="59"/>
    <n v="100"/>
    <x v="53"/>
    <x v="26"/>
    <x v="68"/>
    <x v="0"/>
    <d v="2003-02-17T00:00:00"/>
    <x v="5"/>
    <x v="0"/>
    <x v="5"/>
    <s v="S700_2834"/>
    <s v="Bergamo"/>
    <x v="5"/>
    <s v="Medium"/>
  </r>
  <r>
    <n v="10169"/>
    <x v="6"/>
    <x v="20"/>
    <n v="80"/>
    <n v="40"/>
    <n v="74.400000000000006"/>
    <x v="54"/>
    <x v="60"/>
    <x v="69"/>
    <x v="0"/>
    <d v="2003-02-17T00:00:00"/>
    <x v="5"/>
    <x v="0"/>
    <x v="5"/>
    <s v="S700_3167"/>
    <s v="Bergamo"/>
    <x v="5"/>
    <s v="Medium"/>
  </r>
  <r>
    <n v="10170"/>
    <x v="6"/>
    <x v="25"/>
    <n v="74"/>
    <n v="37"/>
    <n v="61.44"/>
    <x v="55"/>
    <x v="61"/>
    <x v="70"/>
    <x v="0"/>
    <d v="2003-02-17T00:00:00"/>
    <x v="5"/>
    <x v="0"/>
    <x v="5"/>
    <s v="S700_4002"/>
    <s v="Bergamo"/>
    <x v="5"/>
    <s v="Small"/>
  </r>
  <r>
    <n v="10171"/>
    <x v="6"/>
    <x v="25"/>
    <n v="49"/>
    <n v="24.5"/>
    <n v="52.64"/>
    <x v="56"/>
    <x v="62"/>
    <x v="71"/>
    <x v="0"/>
    <d v="2003-02-17T00:00:00"/>
    <x v="5"/>
    <x v="0"/>
    <x v="5"/>
    <s v="S72_1253"/>
    <s v="Bergamo"/>
    <x v="5"/>
    <s v="Small"/>
  </r>
  <r>
    <n v="10172"/>
    <x v="7"/>
    <x v="0"/>
    <n v="95"/>
    <n v="47.5"/>
    <n v="95.7"/>
    <x v="57"/>
    <x v="63"/>
    <x v="72"/>
    <x v="0"/>
    <d v="2003-02-24T00:00:00"/>
    <x v="5"/>
    <x v="0"/>
    <x v="6"/>
    <s v="S10_1678"/>
    <s v="NYC"/>
    <x v="0"/>
    <s v="Small"/>
  </r>
  <r>
    <n v="10173"/>
    <x v="7"/>
    <x v="8"/>
    <n v="118"/>
    <n v="59"/>
    <n v="99.91"/>
    <x v="58"/>
    <x v="64"/>
    <x v="73"/>
    <x v="0"/>
    <d v="2003-02-24T00:00:00"/>
    <x v="5"/>
    <x v="0"/>
    <x v="6"/>
    <s v="S10_2016"/>
    <s v="NYC"/>
    <x v="0"/>
    <s v="Medium"/>
  </r>
  <r>
    <n v="10174"/>
    <x v="7"/>
    <x v="11"/>
    <n v="193"/>
    <n v="96.5"/>
    <n v="100"/>
    <x v="11"/>
    <x v="65"/>
    <x v="74"/>
    <x v="0"/>
    <d v="2003-02-24T00:00:00"/>
    <x v="5"/>
    <x v="0"/>
    <x v="6"/>
    <s v="S10_4698"/>
    <s v="NYC"/>
    <x v="0"/>
    <s v="Medium"/>
  </r>
  <r>
    <n v="10175"/>
    <x v="7"/>
    <x v="26"/>
    <n v="150"/>
    <n v="75"/>
    <n v="100"/>
    <x v="59"/>
    <x v="66"/>
    <x v="75"/>
    <x v="0"/>
    <d v="2003-02-24T00:00:00"/>
    <x v="5"/>
    <x v="0"/>
    <x v="6"/>
    <s v="S12_2823"/>
    <s v="NYC"/>
    <x v="0"/>
    <s v="Medium"/>
  </r>
  <r>
    <n v="10176"/>
    <x v="7"/>
    <x v="17"/>
    <n v="60"/>
    <n v="30"/>
    <n v="70.87"/>
    <x v="60"/>
    <x v="67"/>
    <x v="76"/>
    <x v="0"/>
    <d v="2003-02-24T00:00:00"/>
    <x v="5"/>
    <x v="0"/>
    <x v="6"/>
    <s v="S18_2625"/>
    <s v="NYC"/>
    <x v="0"/>
    <s v="Small"/>
  </r>
  <r>
    <n v="10177"/>
    <x v="7"/>
    <x v="4"/>
    <n v="112"/>
    <n v="56"/>
    <n v="100"/>
    <x v="4"/>
    <x v="68"/>
    <x v="77"/>
    <x v="0"/>
    <d v="2003-02-24T00:00:00"/>
    <x v="5"/>
    <x v="0"/>
    <x v="6"/>
    <s v="S24_1578"/>
    <s v="NYC"/>
    <x v="0"/>
    <s v="Small"/>
  </r>
  <r>
    <n v="10178"/>
    <x v="7"/>
    <x v="19"/>
    <n v="76"/>
    <n v="38"/>
    <n v="83.03"/>
    <x v="61"/>
    <x v="69"/>
    <x v="78"/>
    <x v="0"/>
    <d v="2003-02-24T00:00:00"/>
    <x v="5"/>
    <x v="0"/>
    <x v="6"/>
    <s v="S24_2000"/>
    <s v="NYC"/>
    <x v="0"/>
    <s v="Medium"/>
  </r>
  <r>
    <n v="10179"/>
    <x v="7"/>
    <x v="27"/>
    <n v="99"/>
    <n v="49.5"/>
    <n v="92.9"/>
    <x v="62"/>
    <x v="70"/>
    <x v="79"/>
    <x v="0"/>
    <d v="2003-02-24T00:00:00"/>
    <x v="5"/>
    <x v="0"/>
    <x v="6"/>
    <s v="S32_1374"/>
    <s v="NYC"/>
    <x v="0"/>
    <s v="Small"/>
  </r>
  <r>
    <n v="10180"/>
    <x v="8"/>
    <x v="21"/>
    <n v="194"/>
    <n v="97"/>
    <n v="100"/>
    <x v="31"/>
    <x v="71"/>
    <x v="80"/>
    <x v="0"/>
    <d v="2003-03-03T00:00:00"/>
    <x v="6"/>
    <x v="0"/>
    <x v="1"/>
    <s v="S12_1099"/>
    <s v="Makati City"/>
    <x v="6"/>
    <s v="Medium"/>
  </r>
  <r>
    <n v="10181"/>
    <x v="8"/>
    <x v="6"/>
    <n v="117"/>
    <n v="58.5"/>
    <n v="100"/>
    <x v="63"/>
    <x v="72"/>
    <x v="81"/>
    <x v="0"/>
    <d v="2003-03-03T00:00:00"/>
    <x v="6"/>
    <x v="0"/>
    <x v="1"/>
    <s v="S12_3380"/>
    <s v="Makati City"/>
    <x v="6"/>
    <s v="Medium"/>
  </r>
  <r>
    <n v="10182"/>
    <x v="8"/>
    <x v="8"/>
    <n v="79"/>
    <n v="39.5"/>
    <n v="89.38"/>
    <x v="64"/>
    <x v="73"/>
    <x v="82"/>
    <x v="0"/>
    <d v="2003-03-03T00:00:00"/>
    <x v="6"/>
    <x v="0"/>
    <x v="1"/>
    <s v="S12_3990"/>
    <s v="Makati City"/>
    <x v="6"/>
    <s v="Medium"/>
  </r>
  <r>
    <n v="10183"/>
    <x v="8"/>
    <x v="13"/>
    <n v="115"/>
    <n v="57.5"/>
    <n v="100"/>
    <x v="17"/>
    <x v="35"/>
    <x v="83"/>
    <x v="0"/>
    <d v="2003-03-03T00:00:00"/>
    <x v="6"/>
    <x v="0"/>
    <x v="1"/>
    <s v="S12_4675"/>
    <s v="Makati City"/>
    <x v="6"/>
    <s v="Medium"/>
  </r>
  <r>
    <n v="10184"/>
    <x v="8"/>
    <x v="19"/>
    <n v="77"/>
    <n v="38.5"/>
    <n v="82.39"/>
    <x v="65"/>
    <x v="74"/>
    <x v="84"/>
    <x v="0"/>
    <d v="2003-03-03T00:00:00"/>
    <x v="6"/>
    <x v="0"/>
    <x v="1"/>
    <s v="S18_1889"/>
    <s v="Makati City"/>
    <x v="6"/>
    <s v="Medium"/>
  </r>
  <r>
    <n v="10185"/>
    <x v="8"/>
    <x v="5"/>
    <n v="80"/>
    <n v="40"/>
    <n v="68.349999999999994"/>
    <x v="66"/>
    <x v="75"/>
    <x v="85"/>
    <x v="0"/>
    <d v="2003-03-03T00:00:00"/>
    <x v="6"/>
    <x v="0"/>
    <x v="1"/>
    <s v="S18_3278"/>
    <s v="Makati City"/>
    <x v="6"/>
    <s v="Small"/>
  </r>
  <r>
    <n v="10186"/>
    <x v="8"/>
    <x v="17"/>
    <n v="146"/>
    <n v="73"/>
    <n v="100"/>
    <x v="24"/>
    <x v="76"/>
    <x v="86"/>
    <x v="0"/>
    <d v="2003-03-03T00:00:00"/>
    <x v="6"/>
    <x v="0"/>
    <x v="1"/>
    <s v="S18_3482"/>
    <s v="Makati City"/>
    <x v="6"/>
    <s v="Medium"/>
  </r>
  <r>
    <n v="10187"/>
    <x v="8"/>
    <x v="23"/>
    <n v="62"/>
    <n v="31"/>
    <n v="67.77"/>
    <x v="67"/>
    <x v="77"/>
    <x v="87"/>
    <x v="0"/>
    <d v="2003-03-03T00:00:00"/>
    <x v="6"/>
    <x v="0"/>
    <x v="6"/>
    <s v="S18_3782"/>
    <s v="Makati City"/>
    <x v="6"/>
    <s v="Small"/>
  </r>
  <r>
    <n v="10188"/>
    <x v="8"/>
    <x v="20"/>
    <n v="148"/>
    <n v="74"/>
    <n v="100"/>
    <x v="68"/>
    <x v="78"/>
    <x v="88"/>
    <x v="0"/>
    <d v="2003-03-03T00:00:00"/>
    <x v="6"/>
    <x v="0"/>
    <x v="1"/>
    <s v="S18_4721"/>
    <s v="Makati City"/>
    <x v="6"/>
    <s v="Medium"/>
  </r>
  <r>
    <n v="10189"/>
    <x v="8"/>
    <x v="12"/>
    <n v="69"/>
    <n v="34.5"/>
    <n v="58.87"/>
    <x v="69"/>
    <x v="79"/>
    <x v="89"/>
    <x v="0"/>
    <d v="2003-03-03T00:00:00"/>
    <x v="6"/>
    <x v="0"/>
    <x v="6"/>
    <s v="S24_2360"/>
    <s v="Makati City"/>
    <x v="6"/>
    <s v="Small"/>
  </r>
  <r>
    <n v="10190"/>
    <x v="8"/>
    <x v="0"/>
    <n v="61"/>
    <n v="30.5"/>
    <n v="63.07"/>
    <x v="70"/>
    <x v="80"/>
    <x v="90"/>
    <x v="0"/>
    <d v="2003-03-03T00:00:00"/>
    <x v="6"/>
    <x v="0"/>
    <x v="1"/>
    <s v="S24_3371"/>
    <s v="Makati City"/>
    <x v="6"/>
    <s v="Small"/>
  </r>
  <r>
    <n v="10191"/>
    <x v="8"/>
    <x v="28"/>
    <n v="140"/>
    <n v="70"/>
    <n v="100"/>
    <x v="71"/>
    <x v="81"/>
    <x v="17"/>
    <x v="0"/>
    <d v="2003-03-03T00:00:00"/>
    <x v="6"/>
    <x v="0"/>
    <x v="1"/>
    <s v="S24_3856"/>
    <s v="Makati City"/>
    <x v="6"/>
    <s v="Medium"/>
  </r>
  <r>
    <n v="10192"/>
    <x v="8"/>
    <x v="14"/>
    <n v="80"/>
    <n v="40"/>
    <n v="68.709999999999994"/>
    <x v="72"/>
    <x v="82"/>
    <x v="91"/>
    <x v="0"/>
    <d v="2003-03-03T00:00:00"/>
    <x v="6"/>
    <x v="0"/>
    <x v="1"/>
    <s v="S24_4620"/>
    <s v="Makati City"/>
    <x v="6"/>
    <s v="Small"/>
  </r>
  <r>
    <n v="10193"/>
    <x v="8"/>
    <x v="11"/>
    <n v="40"/>
    <n v="20"/>
    <n v="43.45"/>
    <x v="73"/>
    <x v="83"/>
    <x v="92"/>
    <x v="0"/>
    <d v="2003-03-03T00:00:00"/>
    <x v="6"/>
    <x v="0"/>
    <x v="6"/>
    <s v="S32_2206"/>
    <s v="Makati City"/>
    <x v="6"/>
    <s v="Small"/>
  </r>
  <r>
    <n v="10194"/>
    <x v="8"/>
    <x v="14"/>
    <n v="102"/>
    <n v="51"/>
    <n v="100"/>
    <x v="19"/>
    <x v="8"/>
    <x v="93"/>
    <x v="0"/>
    <d v="2003-03-03T00:00:00"/>
    <x v="6"/>
    <x v="0"/>
    <x v="6"/>
    <s v="S32_4485"/>
    <s v="Makati City"/>
    <x v="6"/>
    <s v="Medium"/>
  </r>
  <r>
    <n v="10195"/>
    <x v="8"/>
    <x v="15"/>
    <n v="81"/>
    <n v="40.5"/>
    <n v="82.99"/>
    <x v="74"/>
    <x v="84"/>
    <x v="94"/>
    <x v="0"/>
    <d v="2003-03-03T00:00:00"/>
    <x v="6"/>
    <x v="0"/>
    <x v="6"/>
    <s v="S50_4713"/>
    <s v="Makati City"/>
    <x v="6"/>
    <s v="Small"/>
  </r>
  <r>
    <n v="10196"/>
    <x v="9"/>
    <x v="5"/>
    <n v="141"/>
    <n v="70.5"/>
    <n v="100"/>
    <x v="5"/>
    <x v="85"/>
    <x v="95"/>
    <x v="0"/>
    <d v="2003-10-03T00:00:00"/>
    <x v="2"/>
    <x v="0"/>
    <x v="1"/>
    <s v="S18_1129"/>
    <s v="Philadelphia"/>
    <x v="0"/>
    <s v="Medium"/>
  </r>
  <r>
    <n v="10197"/>
    <x v="9"/>
    <x v="19"/>
    <n v="142"/>
    <n v="71"/>
    <n v="100"/>
    <x v="26"/>
    <x v="86"/>
    <x v="96"/>
    <x v="0"/>
    <d v="2003-10-03T00:00:00"/>
    <x v="2"/>
    <x v="0"/>
    <x v="1"/>
    <s v="S18_1984"/>
    <s v="Philadelphia"/>
    <x v="0"/>
    <s v="Medium"/>
  </r>
  <r>
    <n v="10198"/>
    <x v="9"/>
    <x v="5"/>
    <n v="132"/>
    <n v="66"/>
    <n v="100"/>
    <x v="5"/>
    <x v="87"/>
    <x v="97"/>
    <x v="0"/>
    <d v="2003-10-03T00:00:00"/>
    <x v="2"/>
    <x v="0"/>
    <x v="1"/>
    <s v="S18_2870"/>
    <s v="Philadelphia"/>
    <x v="0"/>
    <s v="Medium"/>
  </r>
  <r>
    <n v="10199"/>
    <x v="9"/>
    <x v="7"/>
    <n v="169"/>
    <n v="84.5"/>
    <n v="100"/>
    <x v="16"/>
    <x v="29"/>
    <x v="98"/>
    <x v="0"/>
    <d v="2003-10-03T00:00:00"/>
    <x v="2"/>
    <x v="0"/>
    <x v="1"/>
    <s v="S18_3232"/>
    <s v="Philadelphia"/>
    <x v="0"/>
    <s v="Large"/>
  </r>
  <r>
    <n v="10200"/>
    <x v="9"/>
    <x v="29"/>
    <n v="141"/>
    <n v="70.5"/>
    <n v="100"/>
    <x v="75"/>
    <x v="85"/>
    <x v="99"/>
    <x v="0"/>
    <d v="2003-10-03T00:00:00"/>
    <x v="2"/>
    <x v="0"/>
    <x v="1"/>
    <s v="S18_3685"/>
    <s v="Philadelphia"/>
    <x v="0"/>
    <s v="Medium"/>
  </r>
  <r>
    <n v="10201"/>
    <x v="9"/>
    <x v="17"/>
    <n v="37"/>
    <n v="18.5"/>
    <n v="32.1"/>
    <x v="76"/>
    <x v="88"/>
    <x v="100"/>
    <x v="0"/>
    <d v="2003-10-03T00:00:00"/>
    <x v="2"/>
    <x v="0"/>
    <x v="1"/>
    <s v="S24_2972"/>
    <s v="Philadelphia"/>
    <x v="0"/>
    <s v="Small"/>
  </r>
  <r>
    <n v="10202"/>
    <x v="10"/>
    <x v="30"/>
    <n v="124"/>
    <n v="62"/>
    <n v="100"/>
    <x v="77"/>
    <x v="89"/>
    <x v="101"/>
    <x v="0"/>
    <d v="2003-03-18T00:00:00"/>
    <x v="6"/>
    <x v="0"/>
    <x v="1"/>
    <s v="S18_1589"/>
    <s v="Manchester"/>
    <x v="7"/>
    <s v="Medium"/>
  </r>
  <r>
    <n v="10203"/>
    <x v="10"/>
    <x v="10"/>
    <n v="170"/>
    <n v="85"/>
    <n v="100"/>
    <x v="10"/>
    <x v="0"/>
    <x v="102"/>
    <x v="0"/>
    <d v="2003-03-18T00:00:00"/>
    <x v="6"/>
    <x v="0"/>
    <x v="0"/>
    <s v="S18_1749"/>
    <s v="Manchester"/>
    <x v="7"/>
    <s v="Medium"/>
  </r>
  <r>
    <n v="10204"/>
    <x v="10"/>
    <x v="22"/>
    <n v="60"/>
    <n v="30"/>
    <n v="50.25"/>
    <x v="78"/>
    <x v="90"/>
    <x v="103"/>
    <x v="0"/>
    <d v="2003-03-18T00:00:00"/>
    <x v="6"/>
    <x v="0"/>
    <x v="0"/>
    <s v="S18_2248"/>
    <s v="Manchester"/>
    <x v="7"/>
    <s v="Small"/>
  </r>
  <r>
    <n v="10205"/>
    <x v="10"/>
    <x v="21"/>
    <n v="127"/>
    <n v="63.5"/>
    <n v="100"/>
    <x v="31"/>
    <x v="4"/>
    <x v="104"/>
    <x v="0"/>
    <d v="2003-03-18T00:00:00"/>
    <x v="6"/>
    <x v="0"/>
    <x v="0"/>
    <s v="S18_2325"/>
    <s v="Manchester"/>
    <x v="7"/>
    <s v="Medium"/>
  </r>
  <r>
    <n v="10206"/>
    <x v="10"/>
    <x v="14"/>
    <n v="168"/>
    <n v="84"/>
    <n v="100"/>
    <x v="19"/>
    <x v="5"/>
    <x v="105"/>
    <x v="0"/>
    <d v="2003-03-18T00:00:00"/>
    <x v="6"/>
    <x v="0"/>
    <x v="0"/>
    <s v="S18_2795"/>
    <s v="Manchester"/>
    <x v="7"/>
    <s v="Medium"/>
  </r>
  <r>
    <n v="10207"/>
    <x v="10"/>
    <x v="24"/>
    <n v="92"/>
    <n v="46"/>
    <n v="89.27"/>
    <x v="79"/>
    <x v="91"/>
    <x v="106"/>
    <x v="0"/>
    <d v="2003-03-18T00:00:00"/>
    <x v="6"/>
    <x v="0"/>
    <x v="0"/>
    <s v="S18_4409"/>
    <s v="Manchester"/>
    <x v="7"/>
    <s v="Small"/>
  </r>
  <r>
    <n v="10208"/>
    <x v="10"/>
    <x v="10"/>
    <n v="71"/>
    <n v="35.5"/>
    <n v="61.29"/>
    <x v="80"/>
    <x v="92"/>
    <x v="107"/>
    <x v="0"/>
    <d v="2003-03-18T00:00:00"/>
    <x v="6"/>
    <x v="0"/>
    <x v="1"/>
    <s v="S18_4933"/>
    <s v="Manchester"/>
    <x v="7"/>
    <s v="Small"/>
  </r>
  <r>
    <n v="10209"/>
    <x v="10"/>
    <x v="13"/>
    <n v="73"/>
    <n v="36.5"/>
    <n v="85.25"/>
    <x v="81"/>
    <x v="93"/>
    <x v="108"/>
    <x v="0"/>
    <d v="2003-03-18T00:00:00"/>
    <x v="6"/>
    <x v="0"/>
    <x v="1"/>
    <s v="S24_1046"/>
    <s v="Manchester"/>
    <x v="7"/>
    <s v="Medium"/>
  </r>
  <r>
    <n v="10210"/>
    <x v="10"/>
    <x v="17"/>
    <n v="50"/>
    <n v="25"/>
    <n v="59.37"/>
    <x v="82"/>
    <x v="94"/>
    <x v="109"/>
    <x v="0"/>
    <d v="2003-03-18T00:00:00"/>
    <x v="6"/>
    <x v="0"/>
    <x v="1"/>
    <s v="S24_1628"/>
    <s v="Manchester"/>
    <x v="7"/>
    <s v="Small"/>
  </r>
  <r>
    <n v="10211"/>
    <x v="10"/>
    <x v="27"/>
    <n v="33"/>
    <n v="16.5"/>
    <n v="35.51"/>
    <x v="83"/>
    <x v="95"/>
    <x v="110"/>
    <x v="0"/>
    <d v="2003-03-18T00:00:00"/>
    <x v="6"/>
    <x v="0"/>
    <x v="0"/>
    <s v="S24_1937"/>
    <s v="Manchester"/>
    <x v="7"/>
    <s v="Small"/>
  </r>
  <r>
    <n v="10212"/>
    <x v="10"/>
    <x v="8"/>
    <n v="44"/>
    <n v="22"/>
    <n v="44.35"/>
    <x v="84"/>
    <x v="96"/>
    <x v="111"/>
    <x v="0"/>
    <d v="2003-03-18T00:00:00"/>
    <x v="6"/>
    <x v="0"/>
    <x v="0"/>
    <s v="S24_2022"/>
    <s v="Manchester"/>
    <x v="7"/>
    <s v="Small"/>
  </r>
  <r>
    <n v="10213"/>
    <x v="10"/>
    <x v="23"/>
    <n v="90"/>
    <n v="45"/>
    <n v="78.150000000000006"/>
    <x v="85"/>
    <x v="97"/>
    <x v="112"/>
    <x v="0"/>
    <d v="2003-03-18T00:00:00"/>
    <x v="6"/>
    <x v="0"/>
    <x v="1"/>
    <s v="S24_2766"/>
    <s v="Manchester"/>
    <x v="7"/>
    <s v="Medium"/>
  </r>
  <r>
    <n v="10214"/>
    <x v="10"/>
    <x v="7"/>
    <n v="117"/>
    <n v="58.5"/>
    <n v="100"/>
    <x v="16"/>
    <x v="72"/>
    <x v="113"/>
    <x v="0"/>
    <d v="2003-03-18T00:00:00"/>
    <x v="6"/>
    <x v="0"/>
    <x v="1"/>
    <s v="S24_2887"/>
    <s v="Manchester"/>
    <x v="7"/>
    <s v="Medium"/>
  </r>
  <r>
    <n v="10215"/>
    <x v="10"/>
    <x v="11"/>
    <n v="85"/>
    <n v="42.5"/>
    <n v="73.62"/>
    <x v="86"/>
    <x v="98"/>
    <x v="114"/>
    <x v="0"/>
    <d v="2003-03-18T00:00:00"/>
    <x v="6"/>
    <x v="0"/>
    <x v="1"/>
    <s v="S24_3191"/>
    <s v="Manchester"/>
    <x v="7"/>
    <s v="Small"/>
  </r>
  <r>
    <n v="10216"/>
    <x v="10"/>
    <x v="30"/>
    <n v="107"/>
    <n v="53.5"/>
    <n v="100"/>
    <x v="77"/>
    <x v="99"/>
    <x v="115"/>
    <x v="0"/>
    <d v="2003-03-18T00:00:00"/>
    <x v="6"/>
    <x v="0"/>
    <x v="1"/>
    <s v="S24_3432"/>
    <s v="Manchester"/>
    <x v="7"/>
    <s v="Medium"/>
  </r>
  <r>
    <n v="10217"/>
    <x v="10"/>
    <x v="25"/>
    <n v="41"/>
    <n v="20.5"/>
    <n v="34.47"/>
    <x v="87"/>
    <x v="3"/>
    <x v="116"/>
    <x v="0"/>
    <d v="2003-03-18T00:00:00"/>
    <x v="6"/>
    <x v="0"/>
    <x v="0"/>
    <s v="S24_3969"/>
    <s v="Manchester"/>
    <x v="7"/>
    <s v="Small"/>
  </r>
  <r>
    <n v="10218"/>
    <x v="11"/>
    <x v="21"/>
    <n v="102"/>
    <n v="51"/>
    <n v="99.66"/>
    <x v="88"/>
    <x v="100"/>
    <x v="117"/>
    <x v="0"/>
    <d v="2003-03-25T00:00:00"/>
    <x v="6"/>
    <x v="0"/>
    <x v="0"/>
    <s v="S18_1342"/>
    <s v="San Francisco"/>
    <x v="0"/>
    <s v="Medium"/>
  </r>
  <r>
    <n v="10219"/>
    <x v="11"/>
    <x v="25"/>
    <n v="53"/>
    <n v="26.5"/>
    <n v="49.06"/>
    <x v="89"/>
    <x v="101"/>
    <x v="118"/>
    <x v="0"/>
    <d v="2003-03-25T00:00:00"/>
    <x v="6"/>
    <x v="0"/>
    <x v="0"/>
    <s v="S18_1367"/>
    <s v="San Francisco"/>
    <x v="0"/>
    <s v="Small"/>
  </r>
  <r>
    <n v="10220"/>
    <x v="11"/>
    <x v="24"/>
    <n v="62"/>
    <n v="31"/>
    <n v="64.33"/>
    <x v="90"/>
    <x v="102"/>
    <x v="119"/>
    <x v="0"/>
    <d v="2003-03-25T00:00:00"/>
    <x v="6"/>
    <x v="0"/>
    <x v="0"/>
    <s v="S18_2957"/>
    <s v="San Francisco"/>
    <x v="0"/>
    <s v="Small"/>
  </r>
  <r>
    <n v="10221"/>
    <x v="11"/>
    <x v="23"/>
    <n v="104"/>
    <n v="52"/>
    <n v="100"/>
    <x v="36"/>
    <x v="17"/>
    <x v="120"/>
    <x v="0"/>
    <d v="2003-03-25T00:00:00"/>
    <x v="6"/>
    <x v="0"/>
    <x v="0"/>
    <s v="S18_3136"/>
    <s v="San Francisco"/>
    <x v="0"/>
    <s v="Medium"/>
  </r>
  <r>
    <n v="10222"/>
    <x v="11"/>
    <x v="8"/>
    <n v="99"/>
    <n v="49.5"/>
    <n v="100"/>
    <x v="8"/>
    <x v="18"/>
    <x v="121"/>
    <x v="0"/>
    <d v="2003-03-25T00:00:00"/>
    <x v="6"/>
    <x v="0"/>
    <x v="0"/>
    <s v="S18_3320"/>
    <s v="San Francisco"/>
    <x v="0"/>
    <s v="Medium"/>
  </r>
  <r>
    <n v="10223"/>
    <x v="11"/>
    <x v="5"/>
    <n v="97"/>
    <n v="48.5"/>
    <n v="86.68"/>
    <x v="91"/>
    <x v="103"/>
    <x v="122"/>
    <x v="0"/>
    <d v="2003-03-25T00:00:00"/>
    <x v="6"/>
    <x v="0"/>
    <x v="0"/>
    <s v="S24_4258"/>
    <s v="San Francisco"/>
    <x v="0"/>
    <s v="Small"/>
  </r>
  <r>
    <n v="10224"/>
    <x v="12"/>
    <x v="17"/>
    <n v="214"/>
    <n v="107"/>
    <n v="100"/>
    <x v="24"/>
    <x v="10"/>
    <x v="123"/>
    <x v="1"/>
    <d v="2003-03-24T00:00:00"/>
    <x v="6"/>
    <x v="0"/>
    <x v="1"/>
    <s v="S10_1949"/>
    <s v="Lule"/>
    <x v="8"/>
    <s v="Large"/>
  </r>
  <r>
    <n v="10225"/>
    <x v="12"/>
    <x v="18"/>
    <n v="101"/>
    <n v="50.5"/>
    <n v="100"/>
    <x v="25"/>
    <x v="24"/>
    <x v="124"/>
    <x v="0"/>
    <d v="2003-03-24T00:00:00"/>
    <x v="6"/>
    <x v="0"/>
    <x v="0"/>
    <s v="S18_2949"/>
    <s v="Lule"/>
    <x v="8"/>
    <s v="Small"/>
  </r>
  <r>
    <n v="10226"/>
    <x v="13"/>
    <x v="26"/>
    <n v="136"/>
    <n v="68"/>
    <n v="100"/>
    <x v="59"/>
    <x v="12"/>
    <x v="125"/>
    <x v="0"/>
    <d v="2003-03-26T00:00:00"/>
    <x v="6"/>
    <x v="0"/>
    <x v="2"/>
    <s v="S12_1666"/>
    <s v="San Rafael"/>
    <x v="0"/>
    <s v="Medium"/>
  </r>
  <r>
    <n v="10227"/>
    <x v="13"/>
    <x v="3"/>
    <n v="116"/>
    <n v="58"/>
    <n v="100"/>
    <x v="92"/>
    <x v="13"/>
    <x v="126"/>
    <x v="0"/>
    <d v="2003-03-26T00:00:00"/>
    <x v="6"/>
    <x v="0"/>
    <x v="2"/>
    <s v="S18_1097"/>
    <s v="San Rafael"/>
    <x v="0"/>
    <s v="Medium"/>
  </r>
  <r>
    <n v="10228"/>
    <x v="13"/>
    <x v="1"/>
    <n v="50"/>
    <n v="25"/>
    <n v="49.81"/>
    <x v="93"/>
    <x v="104"/>
    <x v="127"/>
    <x v="0"/>
    <d v="2003-03-26T00:00:00"/>
    <x v="6"/>
    <x v="0"/>
    <x v="0"/>
    <s v="S18_4668"/>
    <s v="San Rafael"/>
    <x v="0"/>
    <s v="Small"/>
  </r>
  <r>
    <n v="10229"/>
    <x v="13"/>
    <x v="18"/>
    <n v="64"/>
    <n v="32"/>
    <n v="68.52"/>
    <x v="94"/>
    <x v="105"/>
    <x v="128"/>
    <x v="0"/>
    <d v="2003-03-26T00:00:00"/>
    <x v="6"/>
    <x v="0"/>
    <x v="2"/>
    <s v="S32_3522"/>
    <s v="San Rafael"/>
    <x v="0"/>
    <s v="Small"/>
  </r>
  <r>
    <n v="10230"/>
    <x v="14"/>
    <x v="14"/>
    <n v="147"/>
    <n v="73.5"/>
    <n v="100"/>
    <x v="19"/>
    <x v="11"/>
    <x v="129"/>
    <x v="0"/>
    <d v="2003-01-04T00:00:00"/>
    <x v="3"/>
    <x v="0"/>
    <x v="1"/>
    <s v="S10_4962"/>
    <s v="Paris"/>
    <x v="9"/>
    <s v="Medium"/>
  </r>
  <r>
    <n v="10231"/>
    <x v="14"/>
    <x v="8"/>
    <n v="122"/>
    <n v="61"/>
    <n v="100"/>
    <x v="8"/>
    <x v="28"/>
    <x v="130"/>
    <x v="0"/>
    <d v="2003-01-04T00:00:00"/>
    <x v="3"/>
    <x v="0"/>
    <x v="2"/>
    <s v="S18_2319"/>
    <s v="Paris"/>
    <x v="9"/>
    <s v="Medium"/>
  </r>
  <r>
    <n v="10232"/>
    <x v="14"/>
    <x v="6"/>
    <n v="60"/>
    <n v="30"/>
    <n v="68.67"/>
    <x v="95"/>
    <x v="106"/>
    <x v="131"/>
    <x v="0"/>
    <d v="2003-01-04T00:00:00"/>
    <x v="3"/>
    <x v="0"/>
    <x v="2"/>
    <s v="S18_2432"/>
    <s v="Paris"/>
    <x v="9"/>
    <s v="Medium"/>
  </r>
  <r>
    <n v="10233"/>
    <x v="14"/>
    <x v="25"/>
    <n v="169"/>
    <n v="84.5"/>
    <n v="100"/>
    <x v="96"/>
    <x v="29"/>
    <x v="132"/>
    <x v="0"/>
    <d v="2003-01-04T00:00:00"/>
    <x v="3"/>
    <x v="0"/>
    <x v="1"/>
    <s v="S18_3232"/>
    <s v="Paris"/>
    <x v="9"/>
    <s v="Large"/>
  </r>
  <r>
    <n v="10234"/>
    <x v="14"/>
    <x v="9"/>
    <n v="121"/>
    <n v="60.5"/>
    <n v="100"/>
    <x v="22"/>
    <x v="19"/>
    <x v="133"/>
    <x v="0"/>
    <d v="2003-01-04T00:00:00"/>
    <x v="3"/>
    <x v="0"/>
    <x v="2"/>
    <s v="S18_4600"/>
    <s v="Paris"/>
    <x v="9"/>
    <s v="Medium"/>
  </r>
  <r>
    <n v="10235"/>
    <x v="14"/>
    <x v="26"/>
    <n v="127"/>
    <n v="63.5"/>
    <n v="100"/>
    <x v="59"/>
    <x v="4"/>
    <x v="134"/>
    <x v="0"/>
    <d v="2003-01-04T00:00:00"/>
    <x v="3"/>
    <x v="0"/>
    <x v="2"/>
    <s v="S24_2300"/>
    <s v="Paris"/>
    <x v="9"/>
    <s v="Small"/>
  </r>
  <r>
    <n v="10236"/>
    <x v="14"/>
    <x v="16"/>
    <n v="35"/>
    <n v="17.5"/>
    <n v="30.06"/>
    <x v="97"/>
    <x v="107"/>
    <x v="135"/>
    <x v="0"/>
    <d v="2003-01-04T00:00:00"/>
    <x v="3"/>
    <x v="0"/>
    <x v="1"/>
    <s v="S24_2840"/>
    <s v="Paris"/>
    <x v="9"/>
    <s v="Small"/>
  </r>
  <r>
    <n v="10237"/>
    <x v="14"/>
    <x v="22"/>
    <n v="96"/>
    <n v="48"/>
    <n v="100"/>
    <x v="53"/>
    <x v="22"/>
    <x v="136"/>
    <x v="0"/>
    <d v="2003-01-04T00:00:00"/>
    <x v="3"/>
    <x v="0"/>
    <x v="2"/>
    <s v="S32_1268"/>
    <s v="Paris"/>
    <x v="9"/>
    <s v="Medium"/>
  </r>
  <r>
    <n v="10238"/>
    <x v="14"/>
    <x v="24"/>
    <n v="54"/>
    <n v="27"/>
    <n v="55.73"/>
    <x v="98"/>
    <x v="108"/>
    <x v="137"/>
    <x v="0"/>
    <d v="2003-01-04T00:00:00"/>
    <x v="3"/>
    <x v="0"/>
    <x v="2"/>
    <s v="S32_2509"/>
    <s v="Paris"/>
    <x v="9"/>
    <s v="Small"/>
  </r>
  <r>
    <n v="10239"/>
    <x v="14"/>
    <x v="10"/>
    <n v="101"/>
    <n v="50.5"/>
    <n v="100"/>
    <x v="10"/>
    <x v="24"/>
    <x v="25"/>
    <x v="0"/>
    <d v="2003-01-04T00:00:00"/>
    <x v="3"/>
    <x v="0"/>
    <x v="1"/>
    <s v="S700_2824"/>
    <s v="Paris"/>
    <x v="9"/>
    <s v="Medium"/>
  </r>
  <r>
    <n v="10240"/>
    <x v="15"/>
    <x v="7"/>
    <n v="118"/>
    <n v="59"/>
    <n v="100"/>
    <x v="16"/>
    <x v="26"/>
    <x v="138"/>
    <x v="0"/>
    <d v="2003-04-04T00:00:00"/>
    <x v="7"/>
    <x v="0"/>
    <x v="2"/>
    <s v="S12_4473"/>
    <s v="NYC"/>
    <x v="0"/>
    <s v="Medium"/>
  </r>
  <r>
    <n v="10241"/>
    <x v="15"/>
    <x v="7"/>
    <n v="163"/>
    <n v="81.5"/>
    <n v="100"/>
    <x v="16"/>
    <x v="27"/>
    <x v="139"/>
    <x v="0"/>
    <d v="2003-04-04T00:00:00"/>
    <x v="7"/>
    <x v="0"/>
    <x v="1"/>
    <s v="S18_2238"/>
    <s v="NYC"/>
    <x v="0"/>
    <s v="Large"/>
  </r>
  <r>
    <n v="10242"/>
    <x v="15"/>
    <x v="29"/>
    <n v="57"/>
    <n v="28.5"/>
    <n v="69.36"/>
    <x v="99"/>
    <x v="109"/>
    <x v="140"/>
    <x v="0"/>
    <d v="2003-04-04T00:00:00"/>
    <x v="7"/>
    <x v="0"/>
    <x v="1"/>
    <s v="S24_1444"/>
    <s v="NYC"/>
    <x v="0"/>
    <s v="Medium"/>
  </r>
  <r>
    <n v="10243"/>
    <x v="15"/>
    <x v="20"/>
    <n v="118"/>
    <n v="59"/>
    <n v="100"/>
    <x v="68"/>
    <x v="26"/>
    <x v="141"/>
    <x v="0"/>
    <d v="2003-04-04T00:00:00"/>
    <x v="7"/>
    <x v="0"/>
    <x v="1"/>
    <s v="S24_4048"/>
    <s v="NYC"/>
    <x v="0"/>
    <s v="Medium"/>
  </r>
  <r>
    <n v="10244"/>
    <x v="15"/>
    <x v="11"/>
    <n v="115"/>
    <n v="57.5"/>
    <n v="100"/>
    <x v="11"/>
    <x v="35"/>
    <x v="142"/>
    <x v="0"/>
    <d v="2003-04-04T00:00:00"/>
    <x v="7"/>
    <x v="0"/>
    <x v="2"/>
    <s v="S50_1392"/>
    <s v="NYC"/>
    <x v="0"/>
    <s v="Small"/>
  </r>
  <r>
    <n v="10245"/>
    <x v="16"/>
    <x v="11"/>
    <n v="62"/>
    <n v="31"/>
    <n v="63.38"/>
    <x v="100"/>
    <x v="110"/>
    <x v="143"/>
    <x v="0"/>
    <d v="2003-11-04T00:00:00"/>
    <x v="4"/>
    <x v="0"/>
    <x v="3"/>
    <s v="S32_3207"/>
    <s v="Charleroi"/>
    <x v="10"/>
    <s v="Small"/>
  </r>
  <r>
    <n v="10246"/>
    <x v="17"/>
    <x v="21"/>
    <n v="207"/>
    <n v="103.5"/>
    <n v="100"/>
    <x v="31"/>
    <x v="37"/>
    <x v="144"/>
    <x v="1"/>
    <d v="2003-04-16T00:00:00"/>
    <x v="7"/>
    <x v="0"/>
    <x v="1"/>
    <s v="S12_1108"/>
    <s v="Singapore"/>
    <x v="11"/>
    <s v="Medium"/>
  </r>
  <r>
    <n v="10247"/>
    <x v="17"/>
    <x v="23"/>
    <n v="151"/>
    <n v="75.5"/>
    <n v="100"/>
    <x v="36"/>
    <x v="25"/>
    <x v="145"/>
    <x v="0"/>
    <d v="2003-04-16T00:00:00"/>
    <x v="7"/>
    <x v="0"/>
    <x v="1"/>
    <s v="S12_3148"/>
    <s v="Singapore"/>
    <x v="11"/>
    <s v="Medium"/>
  </r>
  <r>
    <n v="10248"/>
    <x v="17"/>
    <x v="8"/>
    <n v="173"/>
    <n v="86.5"/>
    <n v="100"/>
    <x v="8"/>
    <x v="38"/>
    <x v="146"/>
    <x v="0"/>
    <d v="2003-04-16T00:00:00"/>
    <x v="7"/>
    <x v="0"/>
    <x v="1"/>
    <s v="S12_3891"/>
    <s v="Singapore"/>
    <x v="11"/>
    <s v="Medium"/>
  </r>
  <r>
    <n v="10249"/>
    <x v="17"/>
    <x v="5"/>
    <n v="136"/>
    <n v="68"/>
    <n v="100"/>
    <x v="5"/>
    <x v="12"/>
    <x v="147"/>
    <x v="0"/>
    <d v="2003-04-16T00:00:00"/>
    <x v="7"/>
    <x v="0"/>
    <x v="0"/>
    <s v="S18_3140"/>
    <s v="Singapore"/>
    <x v="11"/>
    <s v="Medium"/>
  </r>
  <r>
    <n v="10250"/>
    <x v="17"/>
    <x v="26"/>
    <n v="100"/>
    <n v="50"/>
    <n v="95.8"/>
    <x v="101"/>
    <x v="111"/>
    <x v="148"/>
    <x v="0"/>
    <d v="2003-04-16T00:00:00"/>
    <x v="7"/>
    <x v="0"/>
    <x v="3"/>
    <s v="S18_3259"/>
    <s v="Singapore"/>
    <x v="11"/>
    <s v="Small"/>
  </r>
  <r>
    <n v="10251"/>
    <x v="17"/>
    <x v="2"/>
    <n v="143"/>
    <n v="71.5"/>
    <n v="100"/>
    <x v="34"/>
    <x v="30"/>
    <x v="149"/>
    <x v="0"/>
    <d v="2003-04-16T00:00:00"/>
    <x v="7"/>
    <x v="0"/>
    <x v="1"/>
    <s v="S18_4027"/>
    <s v="Singapore"/>
    <x v="11"/>
    <s v="Small"/>
  </r>
  <r>
    <n v="10252"/>
    <x v="17"/>
    <x v="18"/>
    <n v="87"/>
    <n v="43.5"/>
    <n v="97.42"/>
    <x v="102"/>
    <x v="112"/>
    <x v="150"/>
    <x v="0"/>
    <d v="2003-04-16T00:00:00"/>
    <x v="7"/>
    <x v="0"/>
    <x v="0"/>
    <s v="S18_4522"/>
    <s v="Singapore"/>
    <x v="11"/>
    <s v="Small"/>
  </r>
  <r>
    <n v="10253"/>
    <x v="17"/>
    <x v="9"/>
    <n v="122"/>
    <n v="61"/>
    <n v="100"/>
    <x v="22"/>
    <x v="28"/>
    <x v="44"/>
    <x v="0"/>
    <d v="2003-04-16T00:00:00"/>
    <x v="7"/>
    <x v="0"/>
    <x v="4"/>
    <s v="S24_2011"/>
    <s v="Singapore"/>
    <x v="11"/>
    <s v="Medium"/>
  </r>
  <r>
    <n v="10254"/>
    <x v="17"/>
    <x v="26"/>
    <n v="58"/>
    <n v="29"/>
    <n v="49.21"/>
    <x v="103"/>
    <x v="113"/>
    <x v="151"/>
    <x v="0"/>
    <d v="2003-04-16T00:00:00"/>
    <x v="7"/>
    <x v="0"/>
    <x v="3"/>
    <s v="S50_1514"/>
    <s v="Singapore"/>
    <x v="11"/>
    <s v="Small"/>
  </r>
  <r>
    <n v="10255"/>
    <x v="17"/>
    <x v="19"/>
    <n v="86"/>
    <n v="43"/>
    <n v="79.680000000000007"/>
    <x v="104"/>
    <x v="114"/>
    <x v="152"/>
    <x v="0"/>
    <d v="2003-04-16T00:00:00"/>
    <x v="7"/>
    <x v="0"/>
    <x v="4"/>
    <s v="S700_1938"/>
    <s v="Singapore"/>
    <x v="11"/>
    <s v="Medium"/>
  </r>
  <r>
    <n v="10256"/>
    <x v="17"/>
    <x v="6"/>
    <n v="99"/>
    <n v="49.5"/>
    <n v="83.42"/>
    <x v="105"/>
    <x v="115"/>
    <x v="153"/>
    <x v="0"/>
    <d v="2003-04-16T00:00:00"/>
    <x v="7"/>
    <x v="0"/>
    <x v="4"/>
    <s v="S700_3962"/>
    <s v="Singapore"/>
    <x v="11"/>
    <s v="Medium"/>
  </r>
  <r>
    <n v="10257"/>
    <x v="17"/>
    <x v="1"/>
    <n v="54"/>
    <n v="27"/>
    <n v="43.68"/>
    <x v="106"/>
    <x v="116"/>
    <x v="154"/>
    <x v="0"/>
    <d v="2003-04-16T00:00:00"/>
    <x v="7"/>
    <x v="0"/>
    <x v="4"/>
    <s v="S72_3212"/>
    <s v="Singapore"/>
    <x v="11"/>
    <s v="Small"/>
  </r>
  <r>
    <n v="10258"/>
    <x v="18"/>
    <x v="13"/>
    <n v="100"/>
    <n v="50"/>
    <n v="100"/>
    <x v="17"/>
    <x v="39"/>
    <x v="155"/>
    <x v="0"/>
    <d v="2003-04-21T00:00:00"/>
    <x v="7"/>
    <x v="0"/>
    <x v="4"/>
    <s v="S700_3505"/>
    <s v="Barcelona"/>
    <x v="3"/>
    <s v="Medium"/>
  </r>
  <r>
    <n v="10259"/>
    <x v="19"/>
    <x v="7"/>
    <n v="136"/>
    <n v="68"/>
    <n v="100"/>
    <x v="16"/>
    <x v="12"/>
    <x v="156"/>
    <x v="0"/>
    <d v="2003-04-28T00:00:00"/>
    <x v="7"/>
    <x v="0"/>
    <x v="1"/>
    <s v="S10_4757"/>
    <s v="Salzburg"/>
    <x v="12"/>
    <s v="Medium"/>
  </r>
  <r>
    <n v="10260"/>
    <x v="19"/>
    <x v="23"/>
    <n v="157"/>
    <n v="78.5"/>
    <n v="100"/>
    <x v="36"/>
    <x v="47"/>
    <x v="157"/>
    <x v="0"/>
    <d v="2003-04-28T00:00:00"/>
    <x v="7"/>
    <x v="0"/>
    <x v="5"/>
    <s v="S18_1662"/>
    <s v="Salzburg"/>
    <x v="12"/>
    <s v="Medium"/>
  </r>
  <r>
    <n v="10261"/>
    <x v="19"/>
    <x v="26"/>
    <n v="86"/>
    <n v="43"/>
    <n v="89.46"/>
    <x v="107"/>
    <x v="117"/>
    <x v="158"/>
    <x v="0"/>
    <d v="2003-04-28T00:00:00"/>
    <x v="7"/>
    <x v="0"/>
    <x v="4"/>
    <s v="S18_3029"/>
    <s v="Salzburg"/>
    <x v="12"/>
    <s v="Small"/>
  </r>
  <r>
    <n v="10262"/>
    <x v="19"/>
    <x v="11"/>
    <n v="105"/>
    <n v="52.5"/>
    <n v="99.52"/>
    <x v="108"/>
    <x v="118"/>
    <x v="159"/>
    <x v="0"/>
    <d v="2003-04-28T00:00:00"/>
    <x v="7"/>
    <x v="0"/>
    <x v="0"/>
    <s v="S18_3856"/>
    <s v="Salzburg"/>
    <x v="12"/>
    <s v="Small"/>
  </r>
  <r>
    <n v="10263"/>
    <x v="19"/>
    <x v="9"/>
    <n v="68"/>
    <n v="34"/>
    <n v="59.6"/>
    <x v="109"/>
    <x v="119"/>
    <x v="160"/>
    <x v="0"/>
    <d v="2003-04-28T00:00:00"/>
    <x v="7"/>
    <x v="0"/>
    <x v="5"/>
    <s v="S24_2841"/>
    <s v="Salzburg"/>
    <x v="12"/>
    <s v="Small"/>
  </r>
  <r>
    <n v="10264"/>
    <x v="19"/>
    <x v="12"/>
    <n v="88"/>
    <n v="44"/>
    <n v="87.62"/>
    <x v="110"/>
    <x v="120"/>
    <x v="161"/>
    <x v="0"/>
    <d v="2003-04-28T00:00:00"/>
    <x v="7"/>
    <x v="0"/>
    <x v="0"/>
    <s v="S24_3151"/>
    <s v="Salzburg"/>
    <x v="12"/>
    <s v="Medium"/>
  </r>
  <r>
    <n v="10265"/>
    <x v="19"/>
    <x v="27"/>
    <n v="65"/>
    <n v="32.5"/>
    <n v="72.98"/>
    <x v="111"/>
    <x v="121"/>
    <x v="162"/>
    <x v="0"/>
    <d v="2003-04-28T00:00:00"/>
    <x v="7"/>
    <x v="0"/>
    <x v="0"/>
    <s v="S24_3420"/>
    <s v="Salzburg"/>
    <x v="12"/>
    <s v="Small"/>
  </r>
  <r>
    <n v="10266"/>
    <x v="19"/>
    <x v="12"/>
    <n v="83"/>
    <n v="41.5"/>
    <n v="90.57"/>
    <x v="112"/>
    <x v="122"/>
    <x v="163"/>
    <x v="0"/>
    <d v="2003-04-28T00:00:00"/>
    <x v="7"/>
    <x v="0"/>
    <x v="0"/>
    <s v="S24_3816"/>
    <s v="Salzburg"/>
    <x v="12"/>
    <s v="Medium"/>
  </r>
  <r>
    <n v="10267"/>
    <x v="19"/>
    <x v="24"/>
    <n v="68"/>
    <n v="34"/>
    <n v="70.290000000000006"/>
    <x v="113"/>
    <x v="123"/>
    <x v="164"/>
    <x v="0"/>
    <d v="2003-04-28T00:00:00"/>
    <x v="7"/>
    <x v="0"/>
    <x v="5"/>
    <s v="S24_3949"/>
    <s v="Salzburg"/>
    <x v="12"/>
    <s v="Small"/>
  </r>
  <r>
    <n v="10268"/>
    <x v="19"/>
    <x v="4"/>
    <n v="66"/>
    <n v="33"/>
    <n v="76.67"/>
    <x v="114"/>
    <x v="124"/>
    <x v="165"/>
    <x v="0"/>
    <d v="2003-04-28T00:00:00"/>
    <x v="7"/>
    <x v="0"/>
    <x v="4"/>
    <s v="S700_1138"/>
    <s v="Salzburg"/>
    <x v="12"/>
    <s v="Small"/>
  </r>
  <r>
    <n v="10269"/>
    <x v="19"/>
    <x v="17"/>
    <n v="90"/>
    <n v="45"/>
    <n v="94.14"/>
    <x v="115"/>
    <x v="125"/>
    <x v="166"/>
    <x v="0"/>
    <d v="2003-04-28T00:00:00"/>
    <x v="7"/>
    <x v="0"/>
    <x v="4"/>
    <s v="S700_2047"/>
    <s v="Salzburg"/>
    <x v="12"/>
    <s v="Small"/>
  </r>
  <r>
    <n v="10270"/>
    <x v="19"/>
    <x v="19"/>
    <n v="72"/>
    <n v="36"/>
    <n v="65.77"/>
    <x v="116"/>
    <x v="44"/>
    <x v="167"/>
    <x v="0"/>
    <d v="2003-04-28T00:00:00"/>
    <x v="7"/>
    <x v="0"/>
    <x v="4"/>
    <s v="S700_2610"/>
    <s v="Salzburg"/>
    <x v="12"/>
    <s v="Small"/>
  </r>
  <r>
    <n v="10271"/>
    <x v="19"/>
    <x v="5"/>
    <n v="74"/>
    <n v="37"/>
    <n v="59.22"/>
    <x v="117"/>
    <x v="126"/>
    <x v="168"/>
    <x v="0"/>
    <d v="2003-04-28T00:00:00"/>
    <x v="7"/>
    <x v="0"/>
    <x v="5"/>
    <s v="S700_4002"/>
    <s v="Salzburg"/>
    <x v="12"/>
    <s v="Small"/>
  </r>
  <r>
    <n v="10272"/>
    <x v="19"/>
    <x v="24"/>
    <n v="49"/>
    <n v="24.5"/>
    <n v="48.17"/>
    <x v="118"/>
    <x v="127"/>
    <x v="169"/>
    <x v="0"/>
    <d v="2003-04-28T00:00:00"/>
    <x v="7"/>
    <x v="0"/>
    <x v="5"/>
    <s v="S72_1253"/>
    <s v="Salzburg"/>
    <x v="12"/>
    <s v="Small"/>
  </r>
  <r>
    <n v="10273"/>
    <x v="20"/>
    <x v="17"/>
    <n v="118"/>
    <n v="59"/>
    <n v="96.34"/>
    <x v="119"/>
    <x v="128"/>
    <x v="170"/>
    <x v="0"/>
    <d v="2003-04-29T00:00:00"/>
    <x v="7"/>
    <x v="0"/>
    <x v="6"/>
    <s v="S10_2016"/>
    <s v="Melbourne"/>
    <x v="13"/>
    <s v="Small"/>
  </r>
  <r>
    <n v="10274"/>
    <x v="20"/>
    <x v="7"/>
    <n v="193"/>
    <n v="96.5"/>
    <n v="100"/>
    <x v="16"/>
    <x v="65"/>
    <x v="171"/>
    <x v="0"/>
    <d v="2003-04-29T00:00:00"/>
    <x v="7"/>
    <x v="0"/>
    <x v="6"/>
    <s v="S10_4698"/>
    <s v="Melbourne"/>
    <x v="13"/>
    <s v="Large"/>
  </r>
  <r>
    <n v="10275"/>
    <x v="20"/>
    <x v="17"/>
    <n v="84"/>
    <n v="42"/>
    <n v="71.81"/>
    <x v="120"/>
    <x v="129"/>
    <x v="172"/>
    <x v="0"/>
    <d v="2003-04-29T00:00:00"/>
    <x v="7"/>
    <x v="0"/>
    <x v="5"/>
    <s v="S18_2581"/>
    <s v="Melbourne"/>
    <x v="13"/>
    <s v="Small"/>
  </r>
  <r>
    <n v="10276"/>
    <x v="20"/>
    <x v="7"/>
    <n v="60"/>
    <n v="30"/>
    <n v="58.15"/>
    <x v="121"/>
    <x v="130"/>
    <x v="173"/>
    <x v="0"/>
    <d v="2003-04-29T00:00:00"/>
    <x v="7"/>
    <x v="0"/>
    <x v="6"/>
    <s v="S18_2625"/>
    <s v="Melbourne"/>
    <x v="13"/>
    <s v="Small"/>
  </r>
  <r>
    <n v="10277"/>
    <x v="20"/>
    <x v="12"/>
    <n v="112"/>
    <n v="56"/>
    <n v="98.05"/>
    <x v="122"/>
    <x v="131"/>
    <x v="174"/>
    <x v="0"/>
    <d v="2003-04-29T00:00:00"/>
    <x v="7"/>
    <x v="0"/>
    <x v="6"/>
    <s v="S24_1578"/>
    <s v="Melbourne"/>
    <x v="13"/>
    <s v="Medium"/>
  </r>
  <r>
    <n v="10278"/>
    <x v="20"/>
    <x v="8"/>
    <n v="109"/>
    <n v="54.5"/>
    <n v="100"/>
    <x v="8"/>
    <x v="132"/>
    <x v="175"/>
    <x v="0"/>
    <d v="2003-04-29T00:00:00"/>
    <x v="7"/>
    <x v="0"/>
    <x v="5"/>
    <s v="S24_1785"/>
    <s v="Melbourne"/>
    <x v="13"/>
    <s v="Medium"/>
  </r>
  <r>
    <n v="10279"/>
    <x v="20"/>
    <x v="15"/>
    <n v="76"/>
    <n v="38"/>
    <n v="83.79"/>
    <x v="123"/>
    <x v="133"/>
    <x v="176"/>
    <x v="0"/>
    <d v="2003-04-29T00:00:00"/>
    <x v="7"/>
    <x v="0"/>
    <x v="6"/>
    <s v="S24_2000"/>
    <s v="Melbourne"/>
    <x v="13"/>
    <s v="Small"/>
  </r>
  <r>
    <n v="10280"/>
    <x v="20"/>
    <x v="17"/>
    <n v="72"/>
    <n v="36"/>
    <n v="85.49"/>
    <x v="124"/>
    <x v="134"/>
    <x v="177"/>
    <x v="0"/>
    <d v="2003-04-29T00:00:00"/>
    <x v="7"/>
    <x v="0"/>
    <x v="5"/>
    <s v="S24_4278"/>
    <s v="Melbourne"/>
    <x v="13"/>
    <s v="Small"/>
  </r>
  <r>
    <n v="10281"/>
    <x v="20"/>
    <x v="2"/>
    <n v="99"/>
    <n v="49.5"/>
    <n v="100"/>
    <x v="34"/>
    <x v="18"/>
    <x v="52"/>
    <x v="0"/>
    <d v="2003-04-29T00:00:00"/>
    <x v="7"/>
    <x v="0"/>
    <x v="6"/>
    <s v="S32_1374"/>
    <s v="Melbourne"/>
    <x v="13"/>
    <s v="Small"/>
  </r>
  <r>
    <n v="10282"/>
    <x v="20"/>
    <x v="17"/>
    <n v="68"/>
    <n v="34"/>
    <n v="72.23"/>
    <x v="125"/>
    <x v="135"/>
    <x v="178"/>
    <x v="0"/>
    <d v="2003-04-29T00:00:00"/>
    <x v="7"/>
    <x v="0"/>
    <x v="0"/>
    <s v="S32_4289"/>
    <s v="Melbourne"/>
    <x v="13"/>
    <s v="Small"/>
  </r>
  <r>
    <n v="10283"/>
    <x v="20"/>
    <x v="3"/>
    <n v="43"/>
    <n v="21.5"/>
    <n v="50.62"/>
    <x v="126"/>
    <x v="136"/>
    <x v="179"/>
    <x v="0"/>
    <d v="2003-04-29T00:00:00"/>
    <x v="7"/>
    <x v="0"/>
    <x v="0"/>
    <s v="S50_1341"/>
    <s v="Melbourne"/>
    <x v="13"/>
    <s v="Small"/>
  </r>
  <r>
    <n v="10284"/>
    <x v="20"/>
    <x v="29"/>
    <n v="91"/>
    <n v="45.5"/>
    <n v="82.21"/>
    <x v="127"/>
    <x v="137"/>
    <x v="180"/>
    <x v="0"/>
    <d v="2003-04-29T00:00:00"/>
    <x v="7"/>
    <x v="0"/>
    <x v="5"/>
    <s v="S700_1691"/>
    <s v="Melbourne"/>
    <x v="13"/>
    <s v="Medium"/>
  </r>
  <r>
    <n v="10285"/>
    <x v="20"/>
    <x v="16"/>
    <n v="99"/>
    <n v="49.5"/>
    <n v="100"/>
    <x v="23"/>
    <x v="18"/>
    <x v="181"/>
    <x v="0"/>
    <d v="2003-04-29T00:00:00"/>
    <x v="7"/>
    <x v="0"/>
    <x v="5"/>
    <s v="S700_2466"/>
    <s v="Melbourne"/>
    <x v="13"/>
    <s v="Small"/>
  </r>
  <r>
    <n v="10286"/>
    <x v="20"/>
    <x v="16"/>
    <n v="118"/>
    <n v="59"/>
    <n v="100"/>
    <x v="23"/>
    <x v="26"/>
    <x v="182"/>
    <x v="0"/>
    <d v="2003-04-29T00:00:00"/>
    <x v="7"/>
    <x v="0"/>
    <x v="5"/>
    <s v="S700_2834"/>
    <s v="Melbourne"/>
    <x v="13"/>
    <s v="Medium"/>
  </r>
  <r>
    <n v="10287"/>
    <x v="20"/>
    <x v="23"/>
    <n v="80"/>
    <n v="40"/>
    <n v="76"/>
    <x v="128"/>
    <x v="138"/>
    <x v="183"/>
    <x v="0"/>
    <d v="2003-04-29T00:00:00"/>
    <x v="7"/>
    <x v="0"/>
    <x v="5"/>
    <s v="S700_3167"/>
    <s v="Melbourne"/>
    <x v="13"/>
    <s v="Medium"/>
  </r>
  <r>
    <n v="10288"/>
    <x v="21"/>
    <x v="15"/>
    <n v="95"/>
    <n v="47.5"/>
    <n v="81.349999999999994"/>
    <x v="129"/>
    <x v="139"/>
    <x v="184"/>
    <x v="0"/>
    <d v="2003-07-05T00:00:00"/>
    <x v="8"/>
    <x v="0"/>
    <x v="6"/>
    <s v="S10_1678"/>
    <s v="Reims"/>
    <x v="9"/>
    <s v="Small"/>
  </r>
  <r>
    <n v="10289"/>
    <x v="21"/>
    <x v="1"/>
    <n v="150"/>
    <n v="75"/>
    <n v="100"/>
    <x v="33"/>
    <x v="66"/>
    <x v="185"/>
    <x v="0"/>
    <d v="2003-07-05T00:00:00"/>
    <x v="8"/>
    <x v="0"/>
    <x v="6"/>
    <s v="S12_2823"/>
    <s v="Reims"/>
    <x v="9"/>
    <s v="Large"/>
  </r>
  <r>
    <n v="10290"/>
    <x v="21"/>
    <x v="22"/>
    <n v="69"/>
    <n v="34.5"/>
    <n v="76.88"/>
    <x v="130"/>
    <x v="140"/>
    <x v="186"/>
    <x v="0"/>
    <d v="2003-07-05T00:00:00"/>
    <x v="8"/>
    <x v="0"/>
    <x v="6"/>
    <s v="S24_2360"/>
    <s v="Reims"/>
    <x v="9"/>
    <s v="Small"/>
  </r>
  <r>
    <n v="10291"/>
    <x v="21"/>
    <x v="4"/>
    <n v="102"/>
    <n v="51"/>
    <n v="86.74"/>
    <x v="131"/>
    <x v="141"/>
    <x v="187"/>
    <x v="0"/>
    <d v="2003-07-05T00:00:00"/>
    <x v="8"/>
    <x v="0"/>
    <x v="6"/>
    <s v="S32_4485"/>
    <s v="Reims"/>
    <x v="9"/>
    <s v="Small"/>
  </r>
  <r>
    <n v="10292"/>
    <x v="21"/>
    <x v="20"/>
    <n v="81"/>
    <n v="40.5"/>
    <n v="74.849999999999994"/>
    <x v="132"/>
    <x v="142"/>
    <x v="188"/>
    <x v="0"/>
    <d v="2003-07-05T00:00:00"/>
    <x v="8"/>
    <x v="0"/>
    <x v="6"/>
    <s v="S50_4713"/>
    <s v="Reims"/>
    <x v="9"/>
    <s v="Medium"/>
  </r>
  <r>
    <n v="10293"/>
    <x v="22"/>
    <x v="10"/>
    <n v="194"/>
    <n v="97"/>
    <n v="100"/>
    <x v="10"/>
    <x v="71"/>
    <x v="189"/>
    <x v="0"/>
    <d v="2003-08-05T00:00:00"/>
    <x v="9"/>
    <x v="0"/>
    <x v="1"/>
    <s v="S12_1099"/>
    <s v="Marseille"/>
    <x v="9"/>
    <s v="Large"/>
  </r>
  <r>
    <n v="10294"/>
    <x v="22"/>
    <x v="30"/>
    <n v="117"/>
    <n v="58.5"/>
    <n v="99.82"/>
    <x v="133"/>
    <x v="143"/>
    <x v="190"/>
    <x v="0"/>
    <d v="2003-08-05T00:00:00"/>
    <x v="9"/>
    <x v="0"/>
    <x v="1"/>
    <s v="S12_3380"/>
    <s v="Marseille"/>
    <x v="9"/>
    <s v="Medium"/>
  </r>
  <r>
    <n v="10295"/>
    <x v="22"/>
    <x v="22"/>
    <n v="79"/>
    <n v="39.5"/>
    <n v="63.84"/>
    <x v="134"/>
    <x v="144"/>
    <x v="191"/>
    <x v="0"/>
    <d v="2003-08-05T00:00:00"/>
    <x v="9"/>
    <x v="0"/>
    <x v="1"/>
    <s v="S12_3990"/>
    <s v="Marseille"/>
    <x v="9"/>
    <s v="Small"/>
  </r>
  <r>
    <n v="10296"/>
    <x v="22"/>
    <x v="27"/>
    <n v="115"/>
    <n v="57.5"/>
    <n v="100"/>
    <x v="135"/>
    <x v="35"/>
    <x v="192"/>
    <x v="0"/>
    <d v="2003-08-05T00:00:00"/>
    <x v="9"/>
    <x v="0"/>
    <x v="1"/>
    <s v="S12_4675"/>
    <s v="Marseille"/>
    <x v="9"/>
    <s v="Small"/>
  </r>
  <r>
    <n v="10297"/>
    <x v="22"/>
    <x v="15"/>
    <n v="141"/>
    <n v="70.5"/>
    <n v="100"/>
    <x v="21"/>
    <x v="85"/>
    <x v="193"/>
    <x v="0"/>
    <d v="2003-08-05T00:00:00"/>
    <x v="9"/>
    <x v="0"/>
    <x v="1"/>
    <s v="S18_1129"/>
    <s v="Marseille"/>
    <x v="9"/>
    <s v="Medium"/>
  </r>
  <r>
    <n v="10298"/>
    <x v="22"/>
    <x v="23"/>
    <n v="77"/>
    <n v="38.5"/>
    <n v="72.38"/>
    <x v="136"/>
    <x v="145"/>
    <x v="194"/>
    <x v="0"/>
    <d v="2003-08-05T00:00:00"/>
    <x v="9"/>
    <x v="0"/>
    <x v="1"/>
    <s v="S18_1889"/>
    <s v="Marseille"/>
    <x v="9"/>
    <s v="Medium"/>
  </r>
  <r>
    <n v="10299"/>
    <x v="22"/>
    <x v="14"/>
    <n v="142"/>
    <n v="71"/>
    <n v="100"/>
    <x v="19"/>
    <x v="86"/>
    <x v="195"/>
    <x v="0"/>
    <d v="2003-08-05T00:00:00"/>
    <x v="9"/>
    <x v="0"/>
    <x v="1"/>
    <s v="S18_1984"/>
    <s v="Marseille"/>
    <x v="9"/>
    <s v="Medium"/>
  </r>
  <r>
    <n v="10300"/>
    <x v="22"/>
    <x v="4"/>
    <n v="169"/>
    <n v="84.5"/>
    <n v="100"/>
    <x v="4"/>
    <x v="29"/>
    <x v="196"/>
    <x v="0"/>
    <d v="2003-08-05T00:00:00"/>
    <x v="9"/>
    <x v="0"/>
    <x v="1"/>
    <s v="S18_3232"/>
    <s v="Marseille"/>
    <x v="9"/>
    <s v="Medium"/>
  </r>
  <r>
    <n v="10301"/>
    <x v="22"/>
    <x v="26"/>
    <n v="80"/>
    <n v="40"/>
    <n v="73.17"/>
    <x v="137"/>
    <x v="146"/>
    <x v="197"/>
    <x v="0"/>
    <d v="2003-08-05T00:00:00"/>
    <x v="9"/>
    <x v="0"/>
    <x v="1"/>
    <s v="S18_3278"/>
    <s v="Marseille"/>
    <x v="9"/>
    <s v="Small"/>
  </r>
  <r>
    <n v="10302"/>
    <x v="22"/>
    <x v="26"/>
    <n v="146"/>
    <n v="73"/>
    <n v="100"/>
    <x v="59"/>
    <x v="76"/>
    <x v="198"/>
    <x v="0"/>
    <d v="2003-08-05T00:00:00"/>
    <x v="9"/>
    <x v="0"/>
    <x v="1"/>
    <s v="S18_3482"/>
    <s v="Marseille"/>
    <x v="9"/>
    <s v="Small"/>
  </r>
  <r>
    <n v="10303"/>
    <x v="22"/>
    <x v="12"/>
    <n v="62"/>
    <n v="31"/>
    <n v="49.74"/>
    <x v="138"/>
    <x v="147"/>
    <x v="199"/>
    <x v="0"/>
    <d v="2003-08-05T00:00:00"/>
    <x v="9"/>
    <x v="0"/>
    <x v="6"/>
    <s v="S18_3782"/>
    <s v="Marseille"/>
    <x v="9"/>
    <s v="Small"/>
  </r>
  <r>
    <n v="10304"/>
    <x v="22"/>
    <x v="24"/>
    <n v="148"/>
    <n v="74"/>
    <n v="100"/>
    <x v="139"/>
    <x v="78"/>
    <x v="200"/>
    <x v="0"/>
    <d v="2003-08-05T00:00:00"/>
    <x v="9"/>
    <x v="0"/>
    <x v="1"/>
    <s v="S18_4721"/>
    <s v="Marseille"/>
    <x v="9"/>
    <s v="Medium"/>
  </r>
  <r>
    <n v="10305"/>
    <x v="22"/>
    <x v="8"/>
    <n v="37"/>
    <n v="18.5"/>
    <n v="30.96"/>
    <x v="140"/>
    <x v="148"/>
    <x v="201"/>
    <x v="0"/>
    <d v="2003-08-05T00:00:00"/>
    <x v="9"/>
    <x v="0"/>
    <x v="1"/>
    <s v="S24_2972"/>
    <s v="Marseille"/>
    <x v="9"/>
    <s v="Small"/>
  </r>
  <r>
    <n v="10306"/>
    <x v="22"/>
    <x v="15"/>
    <n v="61"/>
    <n v="30.5"/>
    <n v="50.21"/>
    <x v="141"/>
    <x v="149"/>
    <x v="202"/>
    <x v="0"/>
    <d v="2003-08-05T00:00:00"/>
    <x v="9"/>
    <x v="0"/>
    <x v="1"/>
    <s v="S24_3371"/>
    <s v="Marseille"/>
    <x v="9"/>
    <s v="Small"/>
  </r>
  <r>
    <n v="10307"/>
    <x v="22"/>
    <x v="23"/>
    <n v="140"/>
    <n v="70"/>
    <n v="100"/>
    <x v="36"/>
    <x v="81"/>
    <x v="203"/>
    <x v="0"/>
    <d v="2003-08-05T00:00:00"/>
    <x v="9"/>
    <x v="0"/>
    <x v="1"/>
    <s v="S24_3856"/>
    <s v="Marseille"/>
    <x v="9"/>
    <s v="Medium"/>
  </r>
  <r>
    <n v="10308"/>
    <x v="22"/>
    <x v="17"/>
    <n v="80"/>
    <n v="40"/>
    <n v="71.14"/>
    <x v="142"/>
    <x v="45"/>
    <x v="204"/>
    <x v="0"/>
    <d v="2003-08-05T00:00:00"/>
    <x v="9"/>
    <x v="0"/>
    <x v="1"/>
    <s v="S24_4620"/>
    <s v="Marseille"/>
    <x v="9"/>
    <s v="Small"/>
  </r>
  <r>
    <n v="10309"/>
    <x v="22"/>
    <x v="14"/>
    <n v="40"/>
    <n v="20"/>
    <n v="44.66"/>
    <x v="143"/>
    <x v="150"/>
    <x v="205"/>
    <x v="0"/>
    <d v="2003-08-05T00:00:00"/>
    <x v="9"/>
    <x v="0"/>
    <x v="6"/>
    <s v="S32_2206"/>
    <s v="Marseille"/>
    <x v="9"/>
    <s v="Small"/>
  </r>
  <r>
    <n v="10310"/>
    <x v="23"/>
    <x v="5"/>
    <n v="124"/>
    <n v="62"/>
    <n v="100"/>
    <x v="5"/>
    <x v="89"/>
    <x v="206"/>
    <x v="0"/>
    <d v="2003-05-20T00:00:00"/>
    <x v="10"/>
    <x v="0"/>
    <x v="1"/>
    <s v="S18_1589"/>
    <s v="Nantes"/>
    <x v="9"/>
    <s v="Medium"/>
  </r>
  <r>
    <n v="10311"/>
    <x v="23"/>
    <x v="7"/>
    <n v="132"/>
    <n v="66"/>
    <n v="100"/>
    <x v="16"/>
    <x v="87"/>
    <x v="207"/>
    <x v="0"/>
    <d v="2003-05-20T00:00:00"/>
    <x v="10"/>
    <x v="0"/>
    <x v="1"/>
    <s v="S18_2870"/>
    <s v="Nantes"/>
    <x v="9"/>
    <s v="Medium"/>
  </r>
  <r>
    <n v="10312"/>
    <x v="23"/>
    <x v="15"/>
    <n v="141"/>
    <n v="70.5"/>
    <n v="100"/>
    <x v="21"/>
    <x v="85"/>
    <x v="193"/>
    <x v="0"/>
    <d v="2003-05-20T00:00:00"/>
    <x v="10"/>
    <x v="0"/>
    <x v="1"/>
    <s v="S18_3685"/>
    <s v="Nantes"/>
    <x v="9"/>
    <s v="Medium"/>
  </r>
  <r>
    <n v="10313"/>
    <x v="23"/>
    <x v="1"/>
    <n v="50"/>
    <n v="25"/>
    <n v="59.87"/>
    <x v="144"/>
    <x v="151"/>
    <x v="208"/>
    <x v="0"/>
    <d v="2003-05-20T00:00:00"/>
    <x v="10"/>
    <x v="0"/>
    <x v="1"/>
    <s v="S24_1628"/>
    <s v="Nantes"/>
    <x v="9"/>
    <s v="Small"/>
  </r>
  <r>
    <n v="10314"/>
    <x v="24"/>
    <x v="26"/>
    <n v="170"/>
    <n v="85"/>
    <n v="100"/>
    <x v="59"/>
    <x v="0"/>
    <x v="209"/>
    <x v="0"/>
    <d v="2003-05-21T00:00:00"/>
    <x v="10"/>
    <x v="0"/>
    <x v="0"/>
    <s v="S18_1749"/>
    <s v="Las Vegas"/>
    <x v="0"/>
    <s v="Small"/>
  </r>
  <r>
    <n v="10315"/>
    <x v="24"/>
    <x v="10"/>
    <n v="60"/>
    <n v="30"/>
    <n v="53.88"/>
    <x v="145"/>
    <x v="152"/>
    <x v="210"/>
    <x v="0"/>
    <d v="2003-05-21T00:00:00"/>
    <x v="10"/>
    <x v="0"/>
    <x v="0"/>
    <s v="S18_2248"/>
    <s v="Las Vegas"/>
    <x v="0"/>
    <s v="Small"/>
  </r>
  <r>
    <n v="10316"/>
    <x v="24"/>
    <x v="10"/>
    <n v="127"/>
    <n v="63.5"/>
    <n v="100"/>
    <x v="10"/>
    <x v="4"/>
    <x v="211"/>
    <x v="0"/>
    <d v="2003-05-21T00:00:00"/>
    <x v="10"/>
    <x v="0"/>
    <x v="0"/>
    <s v="S18_2325"/>
    <s v="Las Vegas"/>
    <x v="0"/>
    <s v="Medium"/>
  </r>
  <r>
    <n v="10317"/>
    <x v="24"/>
    <x v="13"/>
    <n v="92"/>
    <n v="46"/>
    <n v="85.59"/>
    <x v="146"/>
    <x v="153"/>
    <x v="212"/>
    <x v="0"/>
    <d v="2003-05-21T00:00:00"/>
    <x v="10"/>
    <x v="0"/>
    <x v="0"/>
    <s v="S18_4409"/>
    <s v="Las Vegas"/>
    <x v="0"/>
    <s v="Medium"/>
  </r>
  <r>
    <n v="10318"/>
    <x v="24"/>
    <x v="18"/>
    <n v="71"/>
    <n v="35.5"/>
    <n v="57.73"/>
    <x v="147"/>
    <x v="154"/>
    <x v="213"/>
    <x v="0"/>
    <d v="2003-05-21T00:00:00"/>
    <x v="10"/>
    <x v="0"/>
    <x v="1"/>
    <s v="S18_4933"/>
    <s v="Las Vegas"/>
    <x v="0"/>
    <s v="Small"/>
  </r>
  <r>
    <n v="10319"/>
    <x v="24"/>
    <x v="2"/>
    <n v="73"/>
    <n v="36.5"/>
    <n v="77.900000000000006"/>
    <x v="148"/>
    <x v="155"/>
    <x v="214"/>
    <x v="0"/>
    <d v="2003-05-21T00:00:00"/>
    <x v="10"/>
    <x v="0"/>
    <x v="1"/>
    <s v="S24_1046"/>
    <s v="Las Vegas"/>
    <x v="0"/>
    <s v="Small"/>
  </r>
  <r>
    <n v="10320"/>
    <x v="24"/>
    <x v="6"/>
    <n v="33"/>
    <n v="16.5"/>
    <n v="37.840000000000003"/>
    <x v="149"/>
    <x v="156"/>
    <x v="215"/>
    <x v="0"/>
    <d v="2003-05-21T00:00:00"/>
    <x v="10"/>
    <x v="0"/>
    <x v="0"/>
    <s v="S24_1937"/>
    <s v="Las Vegas"/>
    <x v="0"/>
    <s v="Small"/>
  </r>
  <r>
    <n v="10321"/>
    <x v="24"/>
    <x v="2"/>
    <n v="44"/>
    <n v="22"/>
    <n v="45.25"/>
    <x v="150"/>
    <x v="157"/>
    <x v="216"/>
    <x v="0"/>
    <d v="2003-05-21T00:00:00"/>
    <x v="10"/>
    <x v="0"/>
    <x v="0"/>
    <s v="S24_2022"/>
    <s v="Las Vegas"/>
    <x v="0"/>
    <s v="Small"/>
  </r>
  <r>
    <n v="10322"/>
    <x v="24"/>
    <x v="22"/>
    <n v="90"/>
    <n v="45"/>
    <n v="72.7"/>
    <x v="151"/>
    <x v="158"/>
    <x v="217"/>
    <x v="0"/>
    <d v="2003-05-21T00:00:00"/>
    <x v="10"/>
    <x v="0"/>
    <x v="1"/>
    <s v="S24_2766"/>
    <s v="Las Vegas"/>
    <x v="0"/>
    <s v="Small"/>
  </r>
  <r>
    <n v="10323"/>
    <x v="24"/>
    <x v="4"/>
    <n v="117"/>
    <n v="58.5"/>
    <n v="93.95"/>
    <x v="152"/>
    <x v="159"/>
    <x v="218"/>
    <x v="0"/>
    <d v="2003-05-21T00:00:00"/>
    <x v="10"/>
    <x v="0"/>
    <x v="1"/>
    <s v="S24_2887"/>
    <s v="Las Vegas"/>
    <x v="0"/>
    <s v="Small"/>
  </r>
  <r>
    <n v="10324"/>
    <x v="24"/>
    <x v="3"/>
    <n v="85"/>
    <n v="42.5"/>
    <n v="83.04"/>
    <x v="153"/>
    <x v="160"/>
    <x v="219"/>
    <x v="0"/>
    <d v="2003-05-21T00:00:00"/>
    <x v="10"/>
    <x v="0"/>
    <x v="1"/>
    <s v="S24_3191"/>
    <s v="Las Vegas"/>
    <x v="0"/>
    <s v="Medium"/>
  </r>
  <r>
    <n v="10325"/>
    <x v="24"/>
    <x v="23"/>
    <n v="107"/>
    <n v="53.5"/>
    <n v="100"/>
    <x v="36"/>
    <x v="99"/>
    <x v="220"/>
    <x v="0"/>
    <d v="2003-05-21T00:00:00"/>
    <x v="10"/>
    <x v="0"/>
    <x v="1"/>
    <s v="S24_3432"/>
    <s v="Las Vegas"/>
    <x v="0"/>
    <s v="Medium"/>
  </r>
  <r>
    <n v="10326"/>
    <x v="24"/>
    <x v="7"/>
    <n v="41"/>
    <n v="20.5"/>
    <n v="33.229999999999997"/>
    <x v="154"/>
    <x v="161"/>
    <x v="221"/>
    <x v="0"/>
    <d v="2003-05-21T00:00:00"/>
    <x v="10"/>
    <x v="0"/>
    <x v="0"/>
    <s v="S24_3969"/>
    <s v="Las Vegas"/>
    <x v="0"/>
    <s v="Small"/>
  </r>
  <r>
    <n v="10327"/>
    <x v="20"/>
    <x v="22"/>
    <n v="102"/>
    <n v="51"/>
    <n v="100"/>
    <x v="53"/>
    <x v="8"/>
    <x v="222"/>
    <x v="0"/>
    <d v="2003-05-21T00:00:00"/>
    <x v="10"/>
    <x v="0"/>
    <x v="0"/>
    <s v="S18_1342"/>
    <s v="Melbourne"/>
    <x v="13"/>
    <s v="Medium"/>
  </r>
  <r>
    <n v="10328"/>
    <x v="20"/>
    <x v="15"/>
    <n v="168"/>
    <n v="84"/>
    <n v="100"/>
    <x v="21"/>
    <x v="5"/>
    <x v="223"/>
    <x v="0"/>
    <d v="2003-05-21T00:00:00"/>
    <x v="10"/>
    <x v="0"/>
    <x v="0"/>
    <s v="S18_2795"/>
    <s v="Melbourne"/>
    <x v="13"/>
    <s v="Medium"/>
  </r>
  <r>
    <n v="10329"/>
    <x v="25"/>
    <x v="19"/>
    <n v="214"/>
    <n v="107"/>
    <n v="100"/>
    <x v="26"/>
    <x v="10"/>
    <x v="224"/>
    <x v="1"/>
    <d v="2003-05-28T00:00:00"/>
    <x v="10"/>
    <x v="0"/>
    <x v="1"/>
    <s v="S10_1949"/>
    <s v="Madrid"/>
    <x v="3"/>
    <s v="Large"/>
  </r>
  <r>
    <n v="10330"/>
    <x v="25"/>
    <x v="2"/>
    <n v="147"/>
    <n v="73.5"/>
    <n v="100"/>
    <x v="34"/>
    <x v="11"/>
    <x v="225"/>
    <x v="0"/>
    <d v="2003-05-28T00:00:00"/>
    <x v="10"/>
    <x v="0"/>
    <x v="1"/>
    <s v="S10_4962"/>
    <s v="Madrid"/>
    <x v="3"/>
    <s v="Medium"/>
  </r>
  <r>
    <n v="10331"/>
    <x v="25"/>
    <x v="26"/>
    <n v="136"/>
    <n v="68"/>
    <n v="100"/>
    <x v="59"/>
    <x v="12"/>
    <x v="125"/>
    <x v="0"/>
    <d v="2003-05-28T00:00:00"/>
    <x v="10"/>
    <x v="0"/>
    <x v="2"/>
    <s v="S12_1666"/>
    <s v="Madrid"/>
    <x v="3"/>
    <s v="Small"/>
  </r>
  <r>
    <n v="10332"/>
    <x v="25"/>
    <x v="19"/>
    <n v="116"/>
    <n v="58"/>
    <n v="100"/>
    <x v="26"/>
    <x v="13"/>
    <x v="226"/>
    <x v="0"/>
    <d v="2003-05-28T00:00:00"/>
    <x v="10"/>
    <x v="0"/>
    <x v="2"/>
    <s v="S18_1097"/>
    <s v="Madrid"/>
    <x v="3"/>
    <s v="Medium"/>
  </r>
  <r>
    <n v="10333"/>
    <x v="25"/>
    <x v="10"/>
    <n v="53"/>
    <n v="26.5"/>
    <n v="54.99"/>
    <x v="155"/>
    <x v="162"/>
    <x v="227"/>
    <x v="0"/>
    <d v="2003-05-28T00:00:00"/>
    <x v="10"/>
    <x v="0"/>
    <x v="0"/>
    <s v="S18_1367"/>
    <s v="Madrid"/>
    <x v="3"/>
    <s v="Small"/>
  </r>
  <r>
    <n v="10334"/>
    <x v="25"/>
    <x v="23"/>
    <n v="60"/>
    <n v="30"/>
    <n v="65.02"/>
    <x v="156"/>
    <x v="163"/>
    <x v="228"/>
    <x v="0"/>
    <d v="2003-05-28T00:00:00"/>
    <x v="10"/>
    <x v="0"/>
    <x v="2"/>
    <s v="S18_2432"/>
    <s v="Madrid"/>
    <x v="3"/>
    <s v="Small"/>
  </r>
  <r>
    <n v="10335"/>
    <x v="25"/>
    <x v="14"/>
    <n v="101"/>
    <n v="50.5"/>
    <n v="90.17"/>
    <x v="157"/>
    <x v="164"/>
    <x v="229"/>
    <x v="0"/>
    <d v="2003-05-28T00:00:00"/>
    <x v="10"/>
    <x v="0"/>
    <x v="0"/>
    <s v="S18_2949"/>
    <s v="Madrid"/>
    <x v="3"/>
    <s v="Small"/>
  </r>
  <r>
    <n v="10336"/>
    <x v="25"/>
    <x v="7"/>
    <n v="62"/>
    <n v="31"/>
    <n v="73.7"/>
    <x v="158"/>
    <x v="165"/>
    <x v="230"/>
    <x v="0"/>
    <d v="2003-05-28T00:00:00"/>
    <x v="10"/>
    <x v="0"/>
    <x v="0"/>
    <s v="S18_2957"/>
    <s v="Madrid"/>
    <x v="3"/>
    <s v="Medium"/>
  </r>
  <r>
    <n v="10337"/>
    <x v="25"/>
    <x v="0"/>
    <n v="104"/>
    <n v="52"/>
    <n v="97.39"/>
    <x v="159"/>
    <x v="166"/>
    <x v="231"/>
    <x v="0"/>
    <d v="2003-05-28T00:00:00"/>
    <x v="10"/>
    <x v="0"/>
    <x v="0"/>
    <s v="S18_3136"/>
    <s v="Madrid"/>
    <x v="3"/>
    <s v="Small"/>
  </r>
  <r>
    <n v="10338"/>
    <x v="25"/>
    <x v="19"/>
    <n v="99"/>
    <n v="49.5"/>
    <n v="82.34"/>
    <x v="160"/>
    <x v="167"/>
    <x v="232"/>
    <x v="0"/>
    <d v="2003-05-28T00:00:00"/>
    <x v="10"/>
    <x v="0"/>
    <x v="0"/>
    <s v="S18_3320"/>
    <s v="Madrid"/>
    <x v="3"/>
    <s v="Medium"/>
  </r>
  <r>
    <n v="10339"/>
    <x v="25"/>
    <x v="1"/>
    <n v="121"/>
    <n v="60.5"/>
    <n v="100"/>
    <x v="33"/>
    <x v="19"/>
    <x v="233"/>
    <x v="0"/>
    <d v="2003-05-28T00:00:00"/>
    <x v="10"/>
    <x v="0"/>
    <x v="2"/>
    <s v="S18_4600"/>
    <s v="Madrid"/>
    <x v="3"/>
    <s v="Large"/>
  </r>
  <r>
    <n v="10340"/>
    <x v="25"/>
    <x v="23"/>
    <n v="50"/>
    <n v="25"/>
    <n v="53.83"/>
    <x v="161"/>
    <x v="168"/>
    <x v="234"/>
    <x v="0"/>
    <d v="2003-05-28T00:00:00"/>
    <x v="10"/>
    <x v="0"/>
    <x v="0"/>
    <s v="S18_4668"/>
    <s v="Madrid"/>
    <x v="3"/>
    <s v="Small"/>
  </r>
  <r>
    <n v="10341"/>
    <x v="25"/>
    <x v="11"/>
    <n v="127"/>
    <n v="63.5"/>
    <n v="100"/>
    <x v="11"/>
    <x v="4"/>
    <x v="235"/>
    <x v="0"/>
    <d v="2003-05-28T00:00:00"/>
    <x v="10"/>
    <x v="0"/>
    <x v="2"/>
    <s v="S24_2300"/>
    <s v="Madrid"/>
    <x v="3"/>
    <s v="Medium"/>
  </r>
  <r>
    <n v="10342"/>
    <x v="25"/>
    <x v="15"/>
    <n v="97"/>
    <n v="48.5"/>
    <n v="100"/>
    <x v="21"/>
    <x v="21"/>
    <x v="236"/>
    <x v="0"/>
    <d v="2003-05-28T00:00:00"/>
    <x v="10"/>
    <x v="0"/>
    <x v="0"/>
    <s v="S24_4258"/>
    <s v="Madrid"/>
    <x v="3"/>
    <s v="Medium"/>
  </r>
  <r>
    <n v="10343"/>
    <x v="25"/>
    <x v="23"/>
    <n v="96"/>
    <n v="48"/>
    <n v="96.31"/>
    <x v="162"/>
    <x v="169"/>
    <x v="237"/>
    <x v="0"/>
    <d v="2003-05-28T00:00:00"/>
    <x v="10"/>
    <x v="0"/>
    <x v="2"/>
    <s v="S32_1268"/>
    <s v="Madrid"/>
    <x v="3"/>
    <s v="Medium"/>
  </r>
  <r>
    <n v="10344"/>
    <x v="25"/>
    <x v="5"/>
    <n v="64"/>
    <n v="32"/>
    <n v="62.7"/>
    <x v="163"/>
    <x v="170"/>
    <x v="238"/>
    <x v="0"/>
    <d v="2003-05-28T00:00:00"/>
    <x v="10"/>
    <x v="0"/>
    <x v="2"/>
    <s v="S32_3522"/>
    <s v="Madrid"/>
    <x v="3"/>
    <s v="Small"/>
  </r>
  <r>
    <n v="10345"/>
    <x v="25"/>
    <x v="6"/>
    <n v="101"/>
    <n v="50.5"/>
    <n v="100"/>
    <x v="63"/>
    <x v="24"/>
    <x v="239"/>
    <x v="0"/>
    <d v="2003-05-28T00:00:00"/>
    <x v="10"/>
    <x v="0"/>
    <x v="1"/>
    <s v="S700_2824"/>
    <s v="Madrid"/>
    <x v="3"/>
    <s v="Medium"/>
  </r>
  <r>
    <n v="10346"/>
    <x v="26"/>
    <x v="7"/>
    <n v="207"/>
    <n v="103.5"/>
    <n v="100"/>
    <x v="16"/>
    <x v="37"/>
    <x v="240"/>
    <x v="1"/>
    <d v="2003-03-06T00:00:00"/>
    <x v="6"/>
    <x v="0"/>
    <x v="1"/>
    <s v="S12_1108"/>
    <s v="NYC"/>
    <x v="0"/>
    <s v="Large"/>
  </r>
  <r>
    <n v="10347"/>
    <x v="26"/>
    <x v="7"/>
    <n v="151"/>
    <n v="75.5"/>
    <n v="100"/>
    <x v="16"/>
    <x v="25"/>
    <x v="241"/>
    <x v="0"/>
    <d v="2003-03-06T00:00:00"/>
    <x v="6"/>
    <x v="0"/>
    <x v="1"/>
    <s v="S12_3148"/>
    <s v="NYC"/>
    <x v="0"/>
    <s v="Large"/>
  </r>
  <r>
    <n v="10348"/>
    <x v="26"/>
    <x v="10"/>
    <n v="173"/>
    <n v="86.5"/>
    <n v="100"/>
    <x v="10"/>
    <x v="38"/>
    <x v="198"/>
    <x v="0"/>
    <d v="2003-03-06T00:00:00"/>
    <x v="6"/>
    <x v="0"/>
    <x v="1"/>
    <s v="S12_3891"/>
    <s v="NYC"/>
    <x v="0"/>
    <s v="Large"/>
  </r>
  <r>
    <n v="10349"/>
    <x v="26"/>
    <x v="16"/>
    <n v="118"/>
    <n v="59"/>
    <n v="100"/>
    <x v="23"/>
    <x v="26"/>
    <x v="182"/>
    <x v="0"/>
    <d v="2003-03-06T00:00:00"/>
    <x v="6"/>
    <x v="0"/>
    <x v="2"/>
    <s v="S12_4473"/>
    <s v="NYC"/>
    <x v="0"/>
    <s v="Small"/>
  </r>
  <r>
    <n v="10350"/>
    <x v="26"/>
    <x v="6"/>
    <n v="163"/>
    <n v="81.5"/>
    <n v="100"/>
    <x v="63"/>
    <x v="27"/>
    <x v="242"/>
    <x v="0"/>
    <d v="2003-03-06T00:00:00"/>
    <x v="6"/>
    <x v="0"/>
    <x v="1"/>
    <s v="S18_2238"/>
    <s v="NYC"/>
    <x v="0"/>
    <s v="Large"/>
  </r>
  <r>
    <n v="10351"/>
    <x v="26"/>
    <x v="6"/>
    <n v="122"/>
    <n v="61"/>
    <n v="100"/>
    <x v="63"/>
    <x v="28"/>
    <x v="108"/>
    <x v="0"/>
    <d v="2003-03-06T00:00:00"/>
    <x v="6"/>
    <x v="0"/>
    <x v="2"/>
    <s v="S18_2319"/>
    <s v="NYC"/>
    <x v="0"/>
    <s v="Medium"/>
  </r>
  <r>
    <n v="10352"/>
    <x v="26"/>
    <x v="2"/>
    <n v="169"/>
    <n v="84.5"/>
    <n v="100"/>
    <x v="34"/>
    <x v="29"/>
    <x v="243"/>
    <x v="0"/>
    <d v="2003-03-06T00:00:00"/>
    <x v="6"/>
    <x v="0"/>
    <x v="1"/>
    <s v="S18_3232"/>
    <s v="NYC"/>
    <x v="0"/>
    <s v="Medium"/>
  </r>
  <r>
    <n v="10353"/>
    <x v="26"/>
    <x v="4"/>
    <n v="143"/>
    <n v="71.5"/>
    <n v="100"/>
    <x v="4"/>
    <x v="30"/>
    <x v="244"/>
    <x v="0"/>
    <d v="2003-03-06T00:00:00"/>
    <x v="6"/>
    <x v="0"/>
    <x v="1"/>
    <s v="S18_4027"/>
    <s v="NYC"/>
    <x v="0"/>
    <s v="Medium"/>
  </r>
  <r>
    <n v="10354"/>
    <x v="26"/>
    <x v="27"/>
    <n v="57"/>
    <n v="28.5"/>
    <n v="60.69"/>
    <x v="164"/>
    <x v="171"/>
    <x v="245"/>
    <x v="0"/>
    <d v="2003-03-06T00:00:00"/>
    <x v="6"/>
    <x v="0"/>
    <x v="1"/>
    <s v="S24_1444"/>
    <s v="NYC"/>
    <x v="0"/>
    <s v="Small"/>
  </r>
  <r>
    <n v="10355"/>
    <x v="26"/>
    <x v="8"/>
    <n v="35"/>
    <n v="17.5"/>
    <n v="38.19"/>
    <x v="165"/>
    <x v="172"/>
    <x v="246"/>
    <x v="0"/>
    <d v="2003-03-06T00:00:00"/>
    <x v="6"/>
    <x v="0"/>
    <x v="1"/>
    <s v="S24_2840"/>
    <s v="NYC"/>
    <x v="0"/>
    <s v="Small"/>
  </r>
  <r>
    <n v="10356"/>
    <x v="26"/>
    <x v="27"/>
    <n v="118"/>
    <n v="59"/>
    <n v="96.99"/>
    <x v="166"/>
    <x v="173"/>
    <x v="247"/>
    <x v="0"/>
    <d v="2003-03-06T00:00:00"/>
    <x v="6"/>
    <x v="0"/>
    <x v="1"/>
    <s v="S24_4048"/>
    <s v="NYC"/>
    <x v="0"/>
    <s v="Small"/>
  </r>
  <r>
    <n v="10357"/>
    <x v="26"/>
    <x v="6"/>
    <n v="54"/>
    <n v="27"/>
    <n v="51.95"/>
    <x v="167"/>
    <x v="174"/>
    <x v="248"/>
    <x v="0"/>
    <d v="2003-03-06T00:00:00"/>
    <x v="6"/>
    <x v="0"/>
    <x v="2"/>
    <s v="S32_2509"/>
    <s v="NYC"/>
    <x v="0"/>
    <s v="Small"/>
  </r>
  <r>
    <n v="10358"/>
    <x v="26"/>
    <x v="17"/>
    <n v="62"/>
    <n v="31"/>
    <n v="70.84"/>
    <x v="168"/>
    <x v="175"/>
    <x v="249"/>
    <x v="0"/>
    <d v="2003-03-06T00:00:00"/>
    <x v="6"/>
    <x v="0"/>
    <x v="3"/>
    <s v="S32_3207"/>
    <s v="NYC"/>
    <x v="0"/>
    <s v="Small"/>
  </r>
  <r>
    <n v="10359"/>
    <x v="26"/>
    <x v="7"/>
    <n v="115"/>
    <n v="57.5"/>
    <n v="100"/>
    <x v="16"/>
    <x v="35"/>
    <x v="250"/>
    <x v="0"/>
    <d v="2003-03-06T00:00:00"/>
    <x v="6"/>
    <x v="0"/>
    <x v="2"/>
    <s v="S50_1392"/>
    <s v="NYC"/>
    <x v="0"/>
    <s v="Medium"/>
  </r>
  <r>
    <n v="10360"/>
    <x v="26"/>
    <x v="7"/>
    <n v="58"/>
    <n v="29"/>
    <n v="69.12"/>
    <x v="169"/>
    <x v="176"/>
    <x v="251"/>
    <x v="0"/>
    <d v="2003-03-06T00:00:00"/>
    <x v="6"/>
    <x v="0"/>
    <x v="3"/>
    <s v="S50_1514"/>
    <s v="NYC"/>
    <x v="0"/>
    <s v="Medium"/>
  </r>
  <r>
    <n v="10361"/>
    <x v="4"/>
    <x v="9"/>
    <n v="136"/>
    <n v="68"/>
    <n v="100"/>
    <x v="22"/>
    <x v="12"/>
    <x v="68"/>
    <x v="0"/>
    <d v="2003-06-06T00:00:00"/>
    <x v="0"/>
    <x v="0"/>
    <x v="0"/>
    <s v="S18_3140"/>
    <s v="Madrid"/>
    <x v="3"/>
    <s v="Medium"/>
  </r>
  <r>
    <n v="10362"/>
    <x v="4"/>
    <x v="9"/>
    <n v="100"/>
    <n v="50"/>
    <n v="100"/>
    <x v="22"/>
    <x v="39"/>
    <x v="252"/>
    <x v="0"/>
    <d v="2003-06-06T00:00:00"/>
    <x v="0"/>
    <x v="0"/>
    <x v="3"/>
    <s v="S18_3259"/>
    <s v="Madrid"/>
    <x v="3"/>
    <s v="Medium"/>
  </r>
  <r>
    <n v="10363"/>
    <x v="4"/>
    <x v="23"/>
    <n v="87"/>
    <n v="43.5"/>
    <n v="92.16"/>
    <x v="170"/>
    <x v="100"/>
    <x v="253"/>
    <x v="0"/>
    <d v="2003-06-06T00:00:00"/>
    <x v="0"/>
    <x v="0"/>
    <x v="0"/>
    <s v="S18_4522"/>
    <s v="Madrid"/>
    <x v="3"/>
    <s v="Medium"/>
  </r>
  <r>
    <n v="10364"/>
    <x v="4"/>
    <x v="22"/>
    <n v="86"/>
    <n v="43"/>
    <n v="97"/>
    <x v="171"/>
    <x v="177"/>
    <x v="254"/>
    <x v="0"/>
    <d v="2003-06-06T00:00:00"/>
    <x v="0"/>
    <x v="0"/>
    <x v="4"/>
    <s v="S700_1938"/>
    <s v="Madrid"/>
    <x v="3"/>
    <s v="Medium"/>
  </r>
  <r>
    <n v="10365"/>
    <x v="27"/>
    <x v="21"/>
    <n v="136"/>
    <n v="68"/>
    <n v="100"/>
    <x v="31"/>
    <x v="12"/>
    <x v="255"/>
    <x v="0"/>
    <d v="2003-12-06T00:00:00"/>
    <x v="11"/>
    <x v="0"/>
    <x v="1"/>
    <s v="S10_4757"/>
    <s v="London"/>
    <x v="7"/>
    <s v="Medium"/>
  </r>
  <r>
    <n v="10366"/>
    <x v="27"/>
    <x v="6"/>
    <n v="122"/>
    <n v="61"/>
    <n v="100"/>
    <x v="63"/>
    <x v="28"/>
    <x v="108"/>
    <x v="0"/>
    <d v="2003-12-06T00:00:00"/>
    <x v="11"/>
    <x v="0"/>
    <x v="4"/>
    <s v="S24_2011"/>
    <s v="London"/>
    <x v="7"/>
    <s v="Medium"/>
  </r>
  <r>
    <n v="10367"/>
    <x v="27"/>
    <x v="9"/>
    <n v="88"/>
    <n v="44"/>
    <n v="94.71"/>
    <x v="172"/>
    <x v="178"/>
    <x v="256"/>
    <x v="0"/>
    <d v="2003-12-06T00:00:00"/>
    <x v="11"/>
    <x v="0"/>
    <x v="0"/>
    <s v="S24_3151"/>
    <s v="London"/>
    <x v="7"/>
    <s v="Medium"/>
  </r>
  <r>
    <n v="10368"/>
    <x v="27"/>
    <x v="1"/>
    <n v="83"/>
    <n v="41.5"/>
    <n v="77.989999999999995"/>
    <x v="173"/>
    <x v="179"/>
    <x v="257"/>
    <x v="0"/>
    <d v="2003-12-06T00:00:00"/>
    <x v="11"/>
    <x v="0"/>
    <x v="0"/>
    <s v="S24_3816"/>
    <s v="London"/>
    <x v="7"/>
    <s v="Medium"/>
  </r>
  <r>
    <n v="10369"/>
    <x v="27"/>
    <x v="14"/>
    <n v="66"/>
    <n v="33"/>
    <n v="60"/>
    <x v="174"/>
    <x v="76"/>
    <x v="258"/>
    <x v="0"/>
    <d v="2003-12-06T00:00:00"/>
    <x v="11"/>
    <x v="0"/>
    <x v="4"/>
    <s v="S700_1138"/>
    <s v="London"/>
    <x v="7"/>
    <s v="Small"/>
  </r>
  <r>
    <n v="10370"/>
    <x v="27"/>
    <x v="6"/>
    <n v="72"/>
    <n v="36"/>
    <n v="85.29"/>
    <x v="175"/>
    <x v="180"/>
    <x v="259"/>
    <x v="0"/>
    <d v="2003-12-06T00:00:00"/>
    <x v="11"/>
    <x v="0"/>
    <x v="4"/>
    <s v="S700_2610"/>
    <s v="London"/>
    <x v="7"/>
    <s v="Medium"/>
  </r>
  <r>
    <n v="10371"/>
    <x v="27"/>
    <x v="10"/>
    <n v="100"/>
    <n v="50"/>
    <n v="91.15"/>
    <x v="176"/>
    <x v="181"/>
    <x v="260"/>
    <x v="0"/>
    <d v="2003-12-06T00:00:00"/>
    <x v="11"/>
    <x v="0"/>
    <x v="4"/>
    <s v="S700_3505"/>
    <s v="London"/>
    <x v="7"/>
    <s v="Medium"/>
  </r>
  <r>
    <n v="10372"/>
    <x v="27"/>
    <x v="0"/>
    <n v="99"/>
    <n v="49.5"/>
    <n v="85.41"/>
    <x v="177"/>
    <x v="182"/>
    <x v="261"/>
    <x v="0"/>
    <d v="2003-12-06T00:00:00"/>
    <x v="11"/>
    <x v="0"/>
    <x v="4"/>
    <s v="S700_3962"/>
    <s v="London"/>
    <x v="7"/>
    <s v="Small"/>
  </r>
  <r>
    <n v="10373"/>
    <x v="27"/>
    <x v="22"/>
    <n v="54"/>
    <n v="27"/>
    <n v="64.97"/>
    <x v="178"/>
    <x v="183"/>
    <x v="262"/>
    <x v="0"/>
    <d v="2003-12-06T00:00:00"/>
    <x v="11"/>
    <x v="0"/>
    <x v="4"/>
    <s v="S72_3212"/>
    <s v="London"/>
    <x v="7"/>
    <s v="Small"/>
  </r>
  <r>
    <n v="10374"/>
    <x v="28"/>
    <x v="28"/>
    <n v="86"/>
    <n v="43"/>
    <n v="96.34"/>
    <x v="179"/>
    <x v="184"/>
    <x v="263"/>
    <x v="0"/>
    <d v="2003-06-16T00:00:00"/>
    <x v="0"/>
    <x v="0"/>
    <x v="4"/>
    <s v="S18_3029"/>
    <s v="Brickhaven"/>
    <x v="0"/>
    <s v="Medium"/>
  </r>
  <r>
    <n v="10375"/>
    <x v="28"/>
    <x v="21"/>
    <n v="105"/>
    <n v="52.5"/>
    <n v="100"/>
    <x v="31"/>
    <x v="50"/>
    <x v="264"/>
    <x v="0"/>
    <d v="2003-06-16T00:00:00"/>
    <x v="0"/>
    <x v="0"/>
    <x v="0"/>
    <s v="S18_3856"/>
    <s v="Brickhaven"/>
    <x v="0"/>
    <s v="Medium"/>
  </r>
  <r>
    <n v="10376"/>
    <x v="29"/>
    <x v="26"/>
    <n v="157"/>
    <n v="78.5"/>
    <n v="100"/>
    <x v="59"/>
    <x v="47"/>
    <x v="265"/>
    <x v="0"/>
    <d v="2003-06-16T00:00:00"/>
    <x v="0"/>
    <x v="0"/>
    <x v="5"/>
    <s v="S18_1662"/>
    <s v="Glendale"/>
    <x v="0"/>
    <s v="Small"/>
  </r>
  <r>
    <n v="10377"/>
    <x v="29"/>
    <x v="12"/>
    <n v="68"/>
    <n v="34"/>
    <n v="67.14"/>
    <x v="180"/>
    <x v="185"/>
    <x v="266"/>
    <x v="0"/>
    <d v="2003-06-16T00:00:00"/>
    <x v="0"/>
    <x v="0"/>
    <x v="5"/>
    <s v="S24_2841"/>
    <s v="Glendale"/>
    <x v="0"/>
    <s v="Small"/>
  </r>
  <r>
    <n v="10378"/>
    <x v="29"/>
    <x v="17"/>
    <n v="65"/>
    <n v="32.5"/>
    <n v="59.18"/>
    <x v="181"/>
    <x v="186"/>
    <x v="267"/>
    <x v="0"/>
    <d v="2003-06-16T00:00:00"/>
    <x v="0"/>
    <x v="0"/>
    <x v="0"/>
    <s v="S24_3420"/>
    <s v="Glendale"/>
    <x v="0"/>
    <s v="Small"/>
  </r>
  <r>
    <n v="10379"/>
    <x v="29"/>
    <x v="1"/>
    <n v="68"/>
    <n v="34"/>
    <n v="81.89"/>
    <x v="182"/>
    <x v="187"/>
    <x v="268"/>
    <x v="0"/>
    <d v="2003-06-16T00:00:00"/>
    <x v="0"/>
    <x v="0"/>
    <x v="5"/>
    <s v="S24_3949"/>
    <s v="Glendale"/>
    <x v="0"/>
    <s v="Medium"/>
  </r>
  <r>
    <n v="10380"/>
    <x v="29"/>
    <x v="2"/>
    <n v="90"/>
    <n v="45"/>
    <n v="85.99"/>
    <x v="183"/>
    <x v="188"/>
    <x v="269"/>
    <x v="0"/>
    <d v="2003-06-16T00:00:00"/>
    <x v="0"/>
    <x v="0"/>
    <x v="4"/>
    <s v="S700_2047"/>
    <s v="Glendale"/>
    <x v="0"/>
    <s v="Small"/>
  </r>
  <r>
    <n v="10381"/>
    <x v="29"/>
    <x v="28"/>
    <n v="99"/>
    <n v="49.5"/>
    <n v="100"/>
    <x v="71"/>
    <x v="18"/>
    <x v="270"/>
    <x v="0"/>
    <d v="2003-06-16T00:00:00"/>
    <x v="0"/>
    <x v="0"/>
    <x v="5"/>
    <s v="S700_2466"/>
    <s v="Glendale"/>
    <x v="0"/>
    <s v="Medium"/>
  </r>
  <r>
    <n v="10382"/>
    <x v="29"/>
    <x v="5"/>
    <n v="74"/>
    <n v="37"/>
    <n v="85.13"/>
    <x v="184"/>
    <x v="189"/>
    <x v="271"/>
    <x v="0"/>
    <d v="2003-06-16T00:00:00"/>
    <x v="0"/>
    <x v="0"/>
    <x v="5"/>
    <s v="S700_4002"/>
    <s v="Glendale"/>
    <x v="0"/>
    <s v="Small"/>
  </r>
  <r>
    <n v="10383"/>
    <x v="29"/>
    <x v="26"/>
    <n v="49"/>
    <n v="24.5"/>
    <n v="41.71"/>
    <x v="185"/>
    <x v="190"/>
    <x v="272"/>
    <x v="0"/>
    <d v="2003-06-16T00:00:00"/>
    <x v="0"/>
    <x v="0"/>
    <x v="5"/>
    <s v="S72_1253"/>
    <s v="Glendale"/>
    <x v="0"/>
    <s v="Small"/>
  </r>
  <r>
    <n v="10384"/>
    <x v="4"/>
    <x v="3"/>
    <n v="84"/>
    <n v="42"/>
    <n v="69.27"/>
    <x v="186"/>
    <x v="191"/>
    <x v="273"/>
    <x v="0"/>
    <d v="2003-06-27T00:00:00"/>
    <x v="0"/>
    <x v="0"/>
    <x v="5"/>
    <s v="S18_2581"/>
    <s v="Madrid"/>
    <x v="3"/>
    <s v="Medium"/>
  </r>
  <r>
    <n v="10385"/>
    <x v="4"/>
    <x v="9"/>
    <n v="109"/>
    <n v="54.5"/>
    <n v="94.1"/>
    <x v="187"/>
    <x v="192"/>
    <x v="274"/>
    <x v="0"/>
    <d v="2003-06-27T00:00:00"/>
    <x v="0"/>
    <x v="0"/>
    <x v="5"/>
    <s v="S24_1785"/>
    <s v="Madrid"/>
    <x v="3"/>
    <s v="Medium"/>
  </r>
  <r>
    <n v="10386"/>
    <x v="4"/>
    <x v="7"/>
    <n v="72"/>
    <n v="36"/>
    <n v="77.52"/>
    <x v="188"/>
    <x v="193"/>
    <x v="275"/>
    <x v="0"/>
    <d v="2003-06-27T00:00:00"/>
    <x v="0"/>
    <x v="0"/>
    <x v="5"/>
    <s v="S24_4278"/>
    <s v="Madrid"/>
    <x v="3"/>
    <s v="Medium"/>
  </r>
  <r>
    <n v="10387"/>
    <x v="4"/>
    <x v="18"/>
    <n v="99"/>
    <n v="49.5"/>
    <n v="100"/>
    <x v="25"/>
    <x v="18"/>
    <x v="276"/>
    <x v="0"/>
    <d v="2003-06-27T00:00:00"/>
    <x v="0"/>
    <x v="0"/>
    <x v="6"/>
    <s v="S32_1374"/>
    <s v="Madrid"/>
    <x v="3"/>
    <s v="Small"/>
  </r>
  <r>
    <n v="10388"/>
    <x v="4"/>
    <x v="3"/>
    <n v="68"/>
    <n v="34"/>
    <n v="57.1"/>
    <x v="189"/>
    <x v="194"/>
    <x v="277"/>
    <x v="0"/>
    <d v="2003-06-27T00:00:00"/>
    <x v="0"/>
    <x v="0"/>
    <x v="0"/>
    <s v="S32_4289"/>
    <s v="Madrid"/>
    <x v="3"/>
    <s v="Small"/>
  </r>
  <r>
    <n v="10389"/>
    <x v="4"/>
    <x v="11"/>
    <n v="43"/>
    <n v="21.5"/>
    <n v="50.19"/>
    <x v="190"/>
    <x v="195"/>
    <x v="278"/>
    <x v="0"/>
    <d v="2003-06-27T00:00:00"/>
    <x v="0"/>
    <x v="0"/>
    <x v="0"/>
    <s v="S50_1341"/>
    <s v="Madrid"/>
    <x v="3"/>
    <s v="Small"/>
  </r>
  <r>
    <n v="10390"/>
    <x v="4"/>
    <x v="16"/>
    <n v="91"/>
    <n v="45.5"/>
    <n v="77.64"/>
    <x v="191"/>
    <x v="196"/>
    <x v="279"/>
    <x v="0"/>
    <d v="2003-06-27T00:00:00"/>
    <x v="0"/>
    <x v="0"/>
    <x v="5"/>
    <s v="S700_1691"/>
    <s v="Madrid"/>
    <x v="3"/>
    <s v="Small"/>
  </r>
  <r>
    <n v="10391"/>
    <x v="4"/>
    <x v="11"/>
    <n v="118"/>
    <n v="59"/>
    <n v="99.67"/>
    <x v="192"/>
    <x v="197"/>
    <x v="280"/>
    <x v="0"/>
    <d v="2003-06-27T00:00:00"/>
    <x v="0"/>
    <x v="0"/>
    <x v="5"/>
    <s v="S700_2834"/>
    <s v="Madrid"/>
    <x v="3"/>
    <s v="Small"/>
  </r>
  <r>
    <n v="10392"/>
    <x v="30"/>
    <x v="9"/>
    <n v="95"/>
    <n v="47.5"/>
    <n v="94.74"/>
    <x v="193"/>
    <x v="198"/>
    <x v="281"/>
    <x v="0"/>
    <d v="2003-01-07T00:00:00"/>
    <x v="3"/>
    <x v="0"/>
    <x v="6"/>
    <s v="S10_1678"/>
    <s v="Paris"/>
    <x v="9"/>
    <s v="Medium"/>
  </r>
  <r>
    <n v="10393"/>
    <x v="30"/>
    <x v="11"/>
    <n v="118"/>
    <n v="59"/>
    <n v="100"/>
    <x v="11"/>
    <x v="26"/>
    <x v="282"/>
    <x v="0"/>
    <d v="2003-01-07T00:00:00"/>
    <x v="3"/>
    <x v="0"/>
    <x v="6"/>
    <s v="S10_2016"/>
    <s v="Paris"/>
    <x v="9"/>
    <s v="Medium"/>
  </r>
  <r>
    <n v="10394"/>
    <x v="30"/>
    <x v="14"/>
    <n v="193"/>
    <n v="96.5"/>
    <n v="100"/>
    <x v="19"/>
    <x v="65"/>
    <x v="283"/>
    <x v="0"/>
    <d v="2003-01-07T00:00:00"/>
    <x v="3"/>
    <x v="0"/>
    <x v="6"/>
    <s v="S10_4698"/>
    <s v="Paris"/>
    <x v="9"/>
    <s v="Large"/>
  </r>
  <r>
    <n v="10395"/>
    <x v="30"/>
    <x v="27"/>
    <n v="150"/>
    <n v="75"/>
    <n v="100"/>
    <x v="135"/>
    <x v="66"/>
    <x v="284"/>
    <x v="0"/>
    <d v="2003-01-07T00:00:00"/>
    <x v="3"/>
    <x v="0"/>
    <x v="6"/>
    <s v="S12_2823"/>
    <s v="Paris"/>
    <x v="9"/>
    <s v="Small"/>
  </r>
  <r>
    <n v="10396"/>
    <x v="30"/>
    <x v="0"/>
    <n v="60"/>
    <n v="30"/>
    <n v="61.78"/>
    <x v="194"/>
    <x v="199"/>
    <x v="285"/>
    <x v="0"/>
    <d v="2003-01-07T00:00:00"/>
    <x v="3"/>
    <x v="0"/>
    <x v="6"/>
    <s v="S18_2625"/>
    <s v="Paris"/>
    <x v="9"/>
    <s v="Small"/>
  </r>
  <r>
    <n v="10397"/>
    <x v="30"/>
    <x v="12"/>
    <n v="112"/>
    <n v="56"/>
    <n v="93.54"/>
    <x v="195"/>
    <x v="200"/>
    <x v="286"/>
    <x v="0"/>
    <d v="2003-01-07T00:00:00"/>
    <x v="3"/>
    <x v="0"/>
    <x v="6"/>
    <s v="S24_1578"/>
    <s v="Paris"/>
    <x v="9"/>
    <s v="Medium"/>
  </r>
  <r>
    <n v="10398"/>
    <x v="30"/>
    <x v="23"/>
    <n v="76"/>
    <n v="38"/>
    <n v="83.03"/>
    <x v="196"/>
    <x v="69"/>
    <x v="287"/>
    <x v="0"/>
    <d v="2003-01-07T00:00:00"/>
    <x v="3"/>
    <x v="0"/>
    <x v="6"/>
    <s v="S24_2000"/>
    <s v="Paris"/>
    <x v="9"/>
    <s v="Medium"/>
  </r>
  <r>
    <n v="10399"/>
    <x v="13"/>
    <x v="10"/>
    <n v="194"/>
    <n v="97"/>
    <n v="100"/>
    <x v="10"/>
    <x v="71"/>
    <x v="189"/>
    <x v="0"/>
    <d v="2003-02-07T00:00:00"/>
    <x v="5"/>
    <x v="0"/>
    <x v="1"/>
    <s v="S12_1099"/>
    <s v="San Rafael"/>
    <x v="0"/>
    <s v="Large"/>
  </r>
  <r>
    <n v="10400"/>
    <x v="13"/>
    <x v="25"/>
    <n v="117"/>
    <n v="58.5"/>
    <n v="100"/>
    <x v="96"/>
    <x v="72"/>
    <x v="288"/>
    <x v="0"/>
    <d v="2003-02-07T00:00:00"/>
    <x v="5"/>
    <x v="0"/>
    <x v="1"/>
    <s v="S12_3380"/>
    <s v="San Rafael"/>
    <x v="0"/>
    <s v="Medium"/>
  </r>
  <r>
    <n v="10401"/>
    <x v="13"/>
    <x v="16"/>
    <n v="79"/>
    <n v="39.5"/>
    <n v="75.010000000000005"/>
    <x v="197"/>
    <x v="201"/>
    <x v="289"/>
    <x v="0"/>
    <d v="2003-02-07T00:00:00"/>
    <x v="5"/>
    <x v="0"/>
    <x v="1"/>
    <s v="S12_3990"/>
    <s v="San Rafael"/>
    <x v="0"/>
    <s v="Small"/>
  </r>
  <r>
    <n v="10402"/>
    <x v="13"/>
    <x v="17"/>
    <n v="115"/>
    <n v="57.5"/>
    <n v="97.89"/>
    <x v="198"/>
    <x v="202"/>
    <x v="290"/>
    <x v="0"/>
    <d v="2003-02-07T00:00:00"/>
    <x v="5"/>
    <x v="0"/>
    <x v="1"/>
    <s v="S12_4675"/>
    <s v="San Rafael"/>
    <x v="0"/>
    <s v="Small"/>
  </r>
  <r>
    <n v="10403"/>
    <x v="13"/>
    <x v="25"/>
    <n v="77"/>
    <n v="38.5"/>
    <n v="79.31"/>
    <x v="199"/>
    <x v="203"/>
    <x v="291"/>
    <x v="0"/>
    <d v="2003-02-07T00:00:00"/>
    <x v="5"/>
    <x v="0"/>
    <x v="1"/>
    <s v="S18_1889"/>
    <s v="San Rafael"/>
    <x v="0"/>
    <s v="Medium"/>
  </r>
  <r>
    <n v="10404"/>
    <x v="13"/>
    <x v="6"/>
    <n v="80"/>
    <n v="40"/>
    <n v="78"/>
    <x v="200"/>
    <x v="89"/>
    <x v="292"/>
    <x v="0"/>
    <d v="2003-02-07T00:00:00"/>
    <x v="5"/>
    <x v="0"/>
    <x v="1"/>
    <s v="S18_3278"/>
    <s v="San Rafael"/>
    <x v="0"/>
    <s v="Medium"/>
  </r>
  <r>
    <n v="10405"/>
    <x v="13"/>
    <x v="10"/>
    <n v="146"/>
    <n v="73"/>
    <n v="100"/>
    <x v="10"/>
    <x v="76"/>
    <x v="293"/>
    <x v="0"/>
    <d v="2003-02-07T00:00:00"/>
    <x v="5"/>
    <x v="0"/>
    <x v="1"/>
    <s v="S18_3482"/>
    <s v="San Rafael"/>
    <x v="0"/>
    <s v="Medium"/>
  </r>
  <r>
    <n v="10406"/>
    <x v="13"/>
    <x v="6"/>
    <n v="62"/>
    <n v="31"/>
    <n v="50.36"/>
    <x v="201"/>
    <x v="204"/>
    <x v="294"/>
    <x v="0"/>
    <d v="2003-02-07T00:00:00"/>
    <x v="5"/>
    <x v="0"/>
    <x v="6"/>
    <s v="S18_3782"/>
    <s v="San Rafael"/>
    <x v="0"/>
    <s v="Small"/>
  </r>
  <r>
    <n v="10407"/>
    <x v="13"/>
    <x v="14"/>
    <n v="148"/>
    <n v="74"/>
    <n v="100"/>
    <x v="19"/>
    <x v="78"/>
    <x v="295"/>
    <x v="0"/>
    <d v="2003-02-07T00:00:00"/>
    <x v="5"/>
    <x v="0"/>
    <x v="1"/>
    <s v="S18_4721"/>
    <s v="San Rafael"/>
    <x v="0"/>
    <s v="Medium"/>
  </r>
  <r>
    <n v="10408"/>
    <x v="13"/>
    <x v="17"/>
    <n v="69"/>
    <n v="34.5"/>
    <n v="61.64"/>
    <x v="202"/>
    <x v="205"/>
    <x v="296"/>
    <x v="0"/>
    <d v="2003-02-07T00:00:00"/>
    <x v="5"/>
    <x v="0"/>
    <x v="6"/>
    <s v="S24_2360"/>
    <s v="San Rafael"/>
    <x v="0"/>
    <s v="Small"/>
  </r>
  <r>
    <n v="10409"/>
    <x v="13"/>
    <x v="27"/>
    <n v="37"/>
    <n v="18.5"/>
    <n v="35.869999999999997"/>
    <x v="203"/>
    <x v="206"/>
    <x v="297"/>
    <x v="0"/>
    <d v="2003-02-07T00:00:00"/>
    <x v="5"/>
    <x v="0"/>
    <x v="1"/>
    <s v="S24_2972"/>
    <s v="San Rafael"/>
    <x v="0"/>
    <s v="Small"/>
  </r>
  <r>
    <n v="10410"/>
    <x v="13"/>
    <x v="11"/>
    <n v="61"/>
    <n v="30.5"/>
    <n v="66.13"/>
    <x v="204"/>
    <x v="207"/>
    <x v="298"/>
    <x v="0"/>
    <d v="2003-02-07T00:00:00"/>
    <x v="5"/>
    <x v="0"/>
    <x v="1"/>
    <s v="S24_3371"/>
    <s v="San Rafael"/>
    <x v="0"/>
    <s v="Small"/>
  </r>
  <r>
    <n v="10411"/>
    <x v="13"/>
    <x v="29"/>
    <n v="140"/>
    <n v="70"/>
    <n v="100"/>
    <x v="75"/>
    <x v="81"/>
    <x v="299"/>
    <x v="0"/>
    <d v="2003-02-07T00:00:00"/>
    <x v="5"/>
    <x v="0"/>
    <x v="1"/>
    <s v="S24_3856"/>
    <s v="San Rafael"/>
    <x v="0"/>
    <s v="Medium"/>
  </r>
  <r>
    <n v="10412"/>
    <x v="13"/>
    <x v="18"/>
    <n v="80"/>
    <n v="40"/>
    <n v="87.31"/>
    <x v="205"/>
    <x v="208"/>
    <x v="300"/>
    <x v="0"/>
    <d v="2003-02-07T00:00:00"/>
    <x v="5"/>
    <x v="0"/>
    <x v="1"/>
    <s v="S24_4620"/>
    <s v="San Rafael"/>
    <x v="0"/>
    <s v="Small"/>
  </r>
  <r>
    <n v="10413"/>
    <x v="13"/>
    <x v="21"/>
    <n v="40"/>
    <n v="20"/>
    <n v="40.229999999999997"/>
    <x v="206"/>
    <x v="209"/>
    <x v="301"/>
    <x v="0"/>
    <d v="2003-02-07T00:00:00"/>
    <x v="5"/>
    <x v="0"/>
    <x v="6"/>
    <s v="S32_2206"/>
    <s v="San Rafael"/>
    <x v="0"/>
    <s v="Small"/>
  </r>
  <r>
    <n v="10414"/>
    <x v="13"/>
    <x v="0"/>
    <n v="102"/>
    <n v="51"/>
    <n v="89.8"/>
    <x v="207"/>
    <x v="210"/>
    <x v="302"/>
    <x v="0"/>
    <d v="2003-02-07T00:00:00"/>
    <x v="5"/>
    <x v="0"/>
    <x v="6"/>
    <s v="S32_4485"/>
    <s v="San Rafael"/>
    <x v="0"/>
    <s v="Small"/>
  </r>
  <r>
    <n v="10415"/>
    <x v="13"/>
    <x v="20"/>
    <n v="81"/>
    <n v="40.5"/>
    <n v="96"/>
    <x v="208"/>
    <x v="211"/>
    <x v="303"/>
    <x v="0"/>
    <d v="2003-02-07T00:00:00"/>
    <x v="5"/>
    <x v="0"/>
    <x v="6"/>
    <s v="S50_4713"/>
    <s v="San Rafael"/>
    <x v="0"/>
    <s v="Medium"/>
  </r>
  <r>
    <n v="10416"/>
    <x v="31"/>
    <x v="4"/>
    <n v="141"/>
    <n v="70.5"/>
    <n v="100"/>
    <x v="4"/>
    <x v="85"/>
    <x v="304"/>
    <x v="0"/>
    <d v="2003-04-07T00:00:00"/>
    <x v="7"/>
    <x v="0"/>
    <x v="1"/>
    <s v="S18_1129"/>
    <s v="Toulouse"/>
    <x v="9"/>
    <s v="Medium"/>
  </r>
  <r>
    <n v="10417"/>
    <x v="31"/>
    <x v="13"/>
    <n v="142"/>
    <n v="71"/>
    <n v="100"/>
    <x v="17"/>
    <x v="86"/>
    <x v="305"/>
    <x v="0"/>
    <d v="2003-04-07T00:00:00"/>
    <x v="7"/>
    <x v="0"/>
    <x v="1"/>
    <s v="S18_1984"/>
    <s v="Toulouse"/>
    <x v="9"/>
    <s v="Medium"/>
  </r>
  <r>
    <n v="10418"/>
    <x v="31"/>
    <x v="9"/>
    <n v="169"/>
    <n v="84.5"/>
    <n v="120"/>
    <x v="209"/>
    <x v="212"/>
    <x v="306"/>
    <x v="0"/>
    <d v="2003-04-07T00:00:00"/>
    <x v="7"/>
    <x v="0"/>
    <x v="1"/>
    <s v="S18_3232"/>
    <s v="Toulouse"/>
    <x v="9"/>
    <s v="Large"/>
  </r>
  <r>
    <n v="10419"/>
    <x v="21"/>
    <x v="20"/>
    <n v="124"/>
    <n v="62"/>
    <n v="99.55"/>
    <x v="210"/>
    <x v="213"/>
    <x v="307"/>
    <x v="0"/>
    <d v="2003-10-07T00:00:00"/>
    <x v="2"/>
    <x v="0"/>
    <x v="1"/>
    <s v="S18_1589"/>
    <s v="Reims"/>
    <x v="9"/>
    <s v="Medium"/>
  </r>
  <r>
    <n v="10420"/>
    <x v="21"/>
    <x v="30"/>
    <n v="132"/>
    <n v="66"/>
    <n v="100"/>
    <x v="77"/>
    <x v="87"/>
    <x v="308"/>
    <x v="0"/>
    <d v="2003-10-07T00:00:00"/>
    <x v="2"/>
    <x v="0"/>
    <x v="1"/>
    <s v="S18_2870"/>
    <s v="Reims"/>
    <x v="9"/>
    <s v="Medium"/>
  </r>
  <r>
    <n v="10421"/>
    <x v="21"/>
    <x v="14"/>
    <n v="141"/>
    <n v="70.5"/>
    <n v="100"/>
    <x v="19"/>
    <x v="85"/>
    <x v="309"/>
    <x v="0"/>
    <d v="2003-10-07T00:00:00"/>
    <x v="2"/>
    <x v="0"/>
    <x v="1"/>
    <s v="S18_3685"/>
    <s v="Reims"/>
    <x v="9"/>
    <s v="Medium"/>
  </r>
  <r>
    <n v="10422"/>
    <x v="21"/>
    <x v="5"/>
    <n v="50"/>
    <n v="25"/>
    <n v="49.81"/>
    <x v="211"/>
    <x v="104"/>
    <x v="310"/>
    <x v="0"/>
    <d v="2003-10-07T00:00:00"/>
    <x v="2"/>
    <x v="0"/>
    <x v="1"/>
    <s v="S24_1628"/>
    <s v="Reims"/>
    <x v="9"/>
    <s v="Small"/>
  </r>
  <r>
    <n v="10423"/>
    <x v="32"/>
    <x v="14"/>
    <n v="102"/>
    <n v="51"/>
    <n v="100"/>
    <x v="19"/>
    <x v="8"/>
    <x v="93"/>
    <x v="0"/>
    <d v="2003-07-16T00:00:00"/>
    <x v="8"/>
    <x v="0"/>
    <x v="0"/>
    <s v="S18_1342"/>
    <s v="Chatswood"/>
    <x v="13"/>
    <s v="Medium"/>
  </r>
  <r>
    <n v="10424"/>
    <x v="32"/>
    <x v="3"/>
    <n v="53"/>
    <n v="26.5"/>
    <n v="43.13"/>
    <x v="212"/>
    <x v="214"/>
    <x v="311"/>
    <x v="0"/>
    <d v="2003-07-16T00:00:00"/>
    <x v="8"/>
    <x v="0"/>
    <x v="0"/>
    <s v="S18_1367"/>
    <s v="Chatswood"/>
    <x v="13"/>
    <s v="Small"/>
  </r>
  <r>
    <n v="10425"/>
    <x v="32"/>
    <x v="9"/>
    <n v="168"/>
    <n v="84"/>
    <n v="100"/>
    <x v="22"/>
    <x v="5"/>
    <x v="312"/>
    <x v="0"/>
    <d v="2003-07-16T00:00:00"/>
    <x v="8"/>
    <x v="0"/>
    <x v="0"/>
    <s v="S18_2795"/>
    <s v="Chatswood"/>
    <x v="13"/>
    <s v="Large"/>
  </r>
  <r>
    <n v="10426"/>
    <x v="32"/>
    <x v="7"/>
    <n v="101"/>
    <n v="50.5"/>
    <n v="100"/>
    <x v="16"/>
    <x v="24"/>
    <x v="313"/>
    <x v="0"/>
    <d v="2003-07-16T00:00:00"/>
    <x v="8"/>
    <x v="0"/>
    <x v="0"/>
    <s v="S18_2949"/>
    <s v="Chatswood"/>
    <x v="13"/>
    <s v="Medium"/>
  </r>
  <r>
    <n v="10427"/>
    <x v="32"/>
    <x v="27"/>
    <n v="62"/>
    <n v="31"/>
    <n v="71.2"/>
    <x v="213"/>
    <x v="215"/>
    <x v="314"/>
    <x v="0"/>
    <d v="2003-07-16T00:00:00"/>
    <x v="8"/>
    <x v="0"/>
    <x v="0"/>
    <s v="S18_2957"/>
    <s v="Chatswood"/>
    <x v="13"/>
    <s v="Small"/>
  </r>
  <r>
    <n v="10428"/>
    <x v="32"/>
    <x v="27"/>
    <n v="104"/>
    <n v="52"/>
    <n v="90.06"/>
    <x v="214"/>
    <x v="216"/>
    <x v="315"/>
    <x v="0"/>
    <d v="2003-07-16T00:00:00"/>
    <x v="8"/>
    <x v="0"/>
    <x v="0"/>
    <s v="S18_3136"/>
    <s v="Chatswood"/>
    <x v="13"/>
    <s v="Small"/>
  </r>
  <r>
    <n v="10429"/>
    <x v="32"/>
    <x v="0"/>
    <n v="99"/>
    <n v="49.5"/>
    <n v="100"/>
    <x v="0"/>
    <x v="18"/>
    <x v="316"/>
    <x v="0"/>
    <d v="2003-07-16T00:00:00"/>
    <x v="8"/>
    <x v="0"/>
    <x v="0"/>
    <s v="S18_3320"/>
    <s v="Chatswood"/>
    <x v="13"/>
    <s v="Medium"/>
  </r>
  <r>
    <n v="10430"/>
    <x v="32"/>
    <x v="17"/>
    <n v="97"/>
    <n v="48.5"/>
    <n v="100"/>
    <x v="24"/>
    <x v="21"/>
    <x v="317"/>
    <x v="0"/>
    <d v="2003-07-16T00:00:00"/>
    <x v="8"/>
    <x v="0"/>
    <x v="0"/>
    <s v="S24_4258"/>
    <s v="Chatswood"/>
    <x v="13"/>
    <s v="Medium"/>
  </r>
  <r>
    <n v="10431"/>
    <x v="33"/>
    <x v="30"/>
    <n v="214"/>
    <n v="107"/>
    <n v="100"/>
    <x v="77"/>
    <x v="10"/>
    <x v="318"/>
    <x v="1"/>
    <d v="2003-07-24T00:00:00"/>
    <x v="8"/>
    <x v="0"/>
    <x v="1"/>
    <s v="S10_1949"/>
    <s v="Burlingame"/>
    <x v="0"/>
    <s v="Large"/>
  </r>
  <r>
    <n v="10432"/>
    <x v="33"/>
    <x v="5"/>
    <n v="147"/>
    <n v="73.5"/>
    <n v="100"/>
    <x v="5"/>
    <x v="11"/>
    <x v="319"/>
    <x v="0"/>
    <d v="2003-07-24T00:00:00"/>
    <x v="8"/>
    <x v="0"/>
    <x v="1"/>
    <s v="S10_4962"/>
    <s v="Burlingame"/>
    <x v="0"/>
    <s v="Medium"/>
  </r>
  <r>
    <n v="10433"/>
    <x v="33"/>
    <x v="19"/>
    <n v="136"/>
    <n v="68"/>
    <n v="100"/>
    <x v="26"/>
    <x v="12"/>
    <x v="320"/>
    <x v="0"/>
    <d v="2003-07-24T00:00:00"/>
    <x v="8"/>
    <x v="0"/>
    <x v="2"/>
    <s v="S12_1666"/>
    <s v="Burlingame"/>
    <x v="0"/>
    <s v="Medium"/>
  </r>
  <r>
    <n v="10434"/>
    <x v="33"/>
    <x v="22"/>
    <n v="116"/>
    <n v="58"/>
    <n v="100"/>
    <x v="53"/>
    <x v="13"/>
    <x v="321"/>
    <x v="0"/>
    <d v="2003-07-24T00:00:00"/>
    <x v="8"/>
    <x v="0"/>
    <x v="2"/>
    <s v="S18_1097"/>
    <s v="Burlingame"/>
    <x v="0"/>
    <s v="Medium"/>
  </r>
  <r>
    <n v="10435"/>
    <x v="33"/>
    <x v="7"/>
    <n v="60"/>
    <n v="30"/>
    <n v="61.99"/>
    <x v="215"/>
    <x v="217"/>
    <x v="322"/>
    <x v="0"/>
    <d v="2003-07-24T00:00:00"/>
    <x v="8"/>
    <x v="0"/>
    <x v="2"/>
    <s v="S18_2432"/>
    <s v="Burlingame"/>
    <x v="0"/>
    <s v="Small"/>
  </r>
  <r>
    <n v="10436"/>
    <x v="33"/>
    <x v="28"/>
    <n v="121"/>
    <n v="60.5"/>
    <n v="100"/>
    <x v="71"/>
    <x v="19"/>
    <x v="323"/>
    <x v="0"/>
    <d v="2003-07-24T00:00:00"/>
    <x v="8"/>
    <x v="0"/>
    <x v="2"/>
    <s v="S18_4600"/>
    <s v="Burlingame"/>
    <x v="0"/>
    <s v="Medium"/>
  </r>
  <r>
    <n v="10437"/>
    <x v="33"/>
    <x v="17"/>
    <n v="50"/>
    <n v="25"/>
    <n v="43.27"/>
    <x v="216"/>
    <x v="218"/>
    <x v="324"/>
    <x v="0"/>
    <d v="2003-07-24T00:00:00"/>
    <x v="8"/>
    <x v="0"/>
    <x v="0"/>
    <s v="S18_4668"/>
    <s v="Burlingame"/>
    <x v="0"/>
    <s v="Small"/>
  </r>
  <r>
    <n v="10438"/>
    <x v="33"/>
    <x v="29"/>
    <n v="127"/>
    <n v="63.5"/>
    <n v="100"/>
    <x v="75"/>
    <x v="4"/>
    <x v="325"/>
    <x v="0"/>
    <d v="2003-07-24T00:00:00"/>
    <x v="8"/>
    <x v="0"/>
    <x v="2"/>
    <s v="S24_2300"/>
    <s v="Burlingame"/>
    <x v="0"/>
    <s v="Medium"/>
  </r>
  <r>
    <n v="10439"/>
    <x v="33"/>
    <x v="5"/>
    <n v="96"/>
    <n v="48"/>
    <n v="100"/>
    <x v="5"/>
    <x v="22"/>
    <x v="326"/>
    <x v="0"/>
    <d v="2003-07-24T00:00:00"/>
    <x v="8"/>
    <x v="0"/>
    <x v="2"/>
    <s v="S32_1268"/>
    <s v="Burlingame"/>
    <x v="0"/>
    <s v="Small"/>
  </r>
  <r>
    <n v="10440"/>
    <x v="33"/>
    <x v="24"/>
    <n v="64"/>
    <n v="32"/>
    <n v="60.76"/>
    <x v="217"/>
    <x v="219"/>
    <x v="327"/>
    <x v="0"/>
    <d v="2003-07-24T00:00:00"/>
    <x v="8"/>
    <x v="0"/>
    <x v="2"/>
    <s v="S32_3522"/>
    <s v="Burlingame"/>
    <x v="0"/>
    <s v="Small"/>
  </r>
  <r>
    <n v="10441"/>
    <x v="33"/>
    <x v="13"/>
    <n v="101"/>
    <n v="50.5"/>
    <n v="100"/>
    <x v="17"/>
    <x v="24"/>
    <x v="328"/>
    <x v="0"/>
    <d v="2003-07-24T00:00:00"/>
    <x v="8"/>
    <x v="0"/>
    <x v="1"/>
    <s v="S700_2824"/>
    <s v="Burlingame"/>
    <x v="0"/>
    <s v="Medium"/>
  </r>
  <r>
    <n v="10442"/>
    <x v="34"/>
    <x v="26"/>
    <n v="118"/>
    <n v="59"/>
    <n v="100"/>
    <x v="59"/>
    <x v="26"/>
    <x v="329"/>
    <x v="0"/>
    <d v="2003-01-08T00:00:00"/>
    <x v="3"/>
    <x v="0"/>
    <x v="2"/>
    <s v="S12_4473"/>
    <s v="Espoo"/>
    <x v="14"/>
    <s v="Small"/>
  </r>
  <r>
    <n v="10443"/>
    <x v="34"/>
    <x v="8"/>
    <n v="163"/>
    <n v="81.5"/>
    <n v="100"/>
    <x v="8"/>
    <x v="27"/>
    <x v="330"/>
    <x v="0"/>
    <d v="2003-01-08T00:00:00"/>
    <x v="3"/>
    <x v="0"/>
    <x v="1"/>
    <s v="S18_2238"/>
    <s v="Espoo"/>
    <x v="14"/>
    <s v="Medium"/>
  </r>
  <r>
    <n v="10444"/>
    <x v="34"/>
    <x v="29"/>
    <n v="122"/>
    <n v="61"/>
    <n v="100"/>
    <x v="75"/>
    <x v="28"/>
    <x v="331"/>
    <x v="0"/>
    <d v="2003-01-08T00:00:00"/>
    <x v="3"/>
    <x v="0"/>
    <x v="2"/>
    <s v="S18_2319"/>
    <s v="Espoo"/>
    <x v="14"/>
    <s v="Medium"/>
  </r>
  <r>
    <n v="10445"/>
    <x v="34"/>
    <x v="15"/>
    <n v="169"/>
    <n v="84.5"/>
    <n v="100"/>
    <x v="21"/>
    <x v="29"/>
    <x v="332"/>
    <x v="0"/>
    <d v="2003-01-08T00:00:00"/>
    <x v="3"/>
    <x v="0"/>
    <x v="1"/>
    <s v="S18_3232"/>
    <s v="Espoo"/>
    <x v="14"/>
    <s v="Medium"/>
  </r>
  <r>
    <n v="10446"/>
    <x v="34"/>
    <x v="27"/>
    <n v="57"/>
    <n v="28.5"/>
    <n v="54.33"/>
    <x v="218"/>
    <x v="220"/>
    <x v="333"/>
    <x v="0"/>
    <d v="2003-01-08T00:00:00"/>
    <x v="3"/>
    <x v="0"/>
    <x v="1"/>
    <s v="S24_1444"/>
    <s v="Espoo"/>
    <x v="14"/>
    <s v="Small"/>
  </r>
  <r>
    <n v="10447"/>
    <x v="34"/>
    <x v="26"/>
    <n v="35"/>
    <n v="17.5"/>
    <n v="42.43"/>
    <x v="219"/>
    <x v="221"/>
    <x v="334"/>
    <x v="0"/>
    <d v="2003-01-08T00:00:00"/>
    <x v="3"/>
    <x v="0"/>
    <x v="1"/>
    <s v="S24_2840"/>
    <s v="Espoo"/>
    <x v="14"/>
    <s v="Small"/>
  </r>
  <r>
    <n v="10448"/>
    <x v="34"/>
    <x v="28"/>
    <n v="118"/>
    <n v="59"/>
    <n v="94.62"/>
    <x v="220"/>
    <x v="222"/>
    <x v="335"/>
    <x v="0"/>
    <d v="2003-01-08T00:00:00"/>
    <x v="3"/>
    <x v="0"/>
    <x v="1"/>
    <s v="S24_4048"/>
    <s v="Espoo"/>
    <x v="14"/>
    <s v="Medium"/>
  </r>
  <r>
    <n v="10449"/>
    <x v="34"/>
    <x v="16"/>
    <n v="54"/>
    <n v="27"/>
    <n v="45.99"/>
    <x v="221"/>
    <x v="223"/>
    <x v="336"/>
    <x v="0"/>
    <d v="2003-01-08T00:00:00"/>
    <x v="3"/>
    <x v="0"/>
    <x v="2"/>
    <s v="S32_2509"/>
    <s v="Espoo"/>
    <x v="14"/>
    <s v="Small"/>
  </r>
  <r>
    <n v="10450"/>
    <x v="34"/>
    <x v="20"/>
    <n v="115"/>
    <n v="57.5"/>
    <n v="100"/>
    <x v="68"/>
    <x v="35"/>
    <x v="337"/>
    <x v="0"/>
    <d v="2003-01-08T00:00:00"/>
    <x v="3"/>
    <x v="0"/>
    <x v="2"/>
    <s v="S50_1392"/>
    <s v="Espoo"/>
    <x v="14"/>
    <s v="Medium"/>
  </r>
  <r>
    <n v="10451"/>
    <x v="13"/>
    <x v="21"/>
    <n v="207"/>
    <n v="103.5"/>
    <n v="100"/>
    <x v="31"/>
    <x v="37"/>
    <x v="144"/>
    <x v="1"/>
    <d v="2003-08-08T00:00:00"/>
    <x v="9"/>
    <x v="0"/>
    <x v="1"/>
    <s v="S12_1108"/>
    <s v="San Rafael"/>
    <x v="0"/>
    <s v="Large"/>
  </r>
  <r>
    <n v="10452"/>
    <x v="13"/>
    <x v="21"/>
    <n v="151"/>
    <n v="75.5"/>
    <n v="100"/>
    <x v="31"/>
    <x v="25"/>
    <x v="338"/>
    <x v="0"/>
    <d v="2003-08-08T00:00:00"/>
    <x v="9"/>
    <x v="0"/>
    <x v="1"/>
    <s v="S12_3148"/>
    <s v="San Rafael"/>
    <x v="0"/>
    <s v="Medium"/>
  </r>
  <r>
    <n v="10453"/>
    <x v="13"/>
    <x v="7"/>
    <n v="173"/>
    <n v="86.5"/>
    <n v="100"/>
    <x v="16"/>
    <x v="38"/>
    <x v="339"/>
    <x v="0"/>
    <d v="2003-08-08T00:00:00"/>
    <x v="9"/>
    <x v="0"/>
    <x v="1"/>
    <s v="S12_3891"/>
    <s v="San Rafael"/>
    <x v="0"/>
    <s v="Large"/>
  </r>
  <r>
    <n v="10454"/>
    <x v="13"/>
    <x v="29"/>
    <n v="136"/>
    <n v="68"/>
    <n v="100"/>
    <x v="75"/>
    <x v="12"/>
    <x v="340"/>
    <x v="0"/>
    <d v="2003-08-08T00:00:00"/>
    <x v="9"/>
    <x v="0"/>
    <x v="0"/>
    <s v="S18_3140"/>
    <s v="San Rafael"/>
    <x v="0"/>
    <s v="Medium"/>
  </r>
  <r>
    <n v="10455"/>
    <x v="13"/>
    <x v="2"/>
    <n v="100"/>
    <n v="50"/>
    <n v="97.81"/>
    <x v="222"/>
    <x v="224"/>
    <x v="341"/>
    <x v="0"/>
    <d v="2003-08-08T00:00:00"/>
    <x v="9"/>
    <x v="0"/>
    <x v="3"/>
    <s v="S18_3259"/>
    <s v="San Rafael"/>
    <x v="0"/>
    <s v="Small"/>
  </r>
  <r>
    <n v="10456"/>
    <x v="13"/>
    <x v="16"/>
    <n v="143"/>
    <n v="71.5"/>
    <n v="100"/>
    <x v="23"/>
    <x v="30"/>
    <x v="342"/>
    <x v="0"/>
    <d v="2003-08-08T00:00:00"/>
    <x v="9"/>
    <x v="0"/>
    <x v="1"/>
    <s v="S18_4027"/>
    <s v="San Rafael"/>
    <x v="0"/>
    <s v="Medium"/>
  </r>
  <r>
    <n v="10457"/>
    <x v="13"/>
    <x v="16"/>
    <n v="87"/>
    <n v="43.5"/>
    <n v="70.22"/>
    <x v="223"/>
    <x v="225"/>
    <x v="343"/>
    <x v="0"/>
    <d v="2003-08-08T00:00:00"/>
    <x v="9"/>
    <x v="0"/>
    <x v="0"/>
    <s v="S18_4522"/>
    <s v="San Rafael"/>
    <x v="0"/>
    <s v="Small"/>
  </r>
  <r>
    <n v="10458"/>
    <x v="13"/>
    <x v="21"/>
    <n v="122"/>
    <n v="61"/>
    <n v="100"/>
    <x v="31"/>
    <x v="28"/>
    <x v="344"/>
    <x v="0"/>
    <d v="2003-08-08T00:00:00"/>
    <x v="9"/>
    <x v="0"/>
    <x v="4"/>
    <s v="S24_2011"/>
    <s v="San Rafael"/>
    <x v="0"/>
    <s v="Medium"/>
  </r>
  <r>
    <n v="10459"/>
    <x v="13"/>
    <x v="3"/>
    <n v="88"/>
    <n v="44"/>
    <n v="98.25"/>
    <x v="224"/>
    <x v="226"/>
    <x v="345"/>
    <x v="0"/>
    <d v="2003-08-08T00:00:00"/>
    <x v="9"/>
    <x v="0"/>
    <x v="0"/>
    <s v="S24_3151"/>
    <s v="San Rafael"/>
    <x v="0"/>
    <s v="Medium"/>
  </r>
  <r>
    <n v="10460"/>
    <x v="13"/>
    <x v="10"/>
    <n v="62"/>
    <n v="31"/>
    <n v="74.569999999999993"/>
    <x v="225"/>
    <x v="227"/>
    <x v="346"/>
    <x v="0"/>
    <d v="2003-08-08T00:00:00"/>
    <x v="9"/>
    <x v="0"/>
    <x v="3"/>
    <s v="S32_3207"/>
    <s v="San Rafael"/>
    <x v="0"/>
    <s v="Medium"/>
  </r>
  <r>
    <n v="10461"/>
    <x v="13"/>
    <x v="10"/>
    <n v="58"/>
    <n v="29"/>
    <n v="49.79"/>
    <x v="226"/>
    <x v="228"/>
    <x v="347"/>
    <x v="0"/>
    <d v="2003-08-08T00:00:00"/>
    <x v="9"/>
    <x v="0"/>
    <x v="3"/>
    <s v="S50_1514"/>
    <s v="San Rafael"/>
    <x v="0"/>
    <s v="Small"/>
  </r>
  <r>
    <n v="10462"/>
    <x v="13"/>
    <x v="9"/>
    <n v="66"/>
    <n v="33"/>
    <n v="64"/>
    <x v="227"/>
    <x v="229"/>
    <x v="348"/>
    <x v="0"/>
    <d v="2003-08-08T00:00:00"/>
    <x v="9"/>
    <x v="0"/>
    <x v="4"/>
    <s v="S700_1138"/>
    <s v="San Rafael"/>
    <x v="0"/>
    <s v="Small"/>
  </r>
  <r>
    <n v="10463"/>
    <x v="13"/>
    <x v="23"/>
    <n v="86"/>
    <n v="43"/>
    <n v="84.01"/>
    <x v="228"/>
    <x v="230"/>
    <x v="349"/>
    <x v="0"/>
    <d v="2003-08-08T00:00:00"/>
    <x v="9"/>
    <x v="0"/>
    <x v="4"/>
    <s v="S700_1938"/>
    <s v="San Rafael"/>
    <x v="0"/>
    <s v="Medium"/>
  </r>
  <r>
    <n v="10464"/>
    <x v="13"/>
    <x v="26"/>
    <n v="100"/>
    <n v="50"/>
    <n v="100"/>
    <x v="59"/>
    <x v="39"/>
    <x v="350"/>
    <x v="0"/>
    <d v="2003-08-08T00:00:00"/>
    <x v="9"/>
    <x v="0"/>
    <x v="4"/>
    <s v="S700_3505"/>
    <s v="San Rafael"/>
    <x v="0"/>
    <s v="Small"/>
  </r>
  <r>
    <n v="10465"/>
    <x v="13"/>
    <x v="19"/>
    <n v="99"/>
    <n v="49.5"/>
    <n v="85.41"/>
    <x v="229"/>
    <x v="182"/>
    <x v="351"/>
    <x v="0"/>
    <d v="2003-08-08T00:00:00"/>
    <x v="9"/>
    <x v="0"/>
    <x v="4"/>
    <s v="S700_3962"/>
    <s v="San Rafael"/>
    <x v="0"/>
    <s v="Medium"/>
  </r>
  <r>
    <n v="10466"/>
    <x v="13"/>
    <x v="8"/>
    <n v="54"/>
    <n v="27"/>
    <n v="44.23"/>
    <x v="230"/>
    <x v="231"/>
    <x v="352"/>
    <x v="0"/>
    <d v="2003-08-08T00:00:00"/>
    <x v="9"/>
    <x v="0"/>
    <x v="4"/>
    <s v="S72_3212"/>
    <s v="San Rafael"/>
    <x v="0"/>
    <s v="Small"/>
  </r>
  <r>
    <n v="10467"/>
    <x v="35"/>
    <x v="3"/>
    <n v="136"/>
    <n v="68"/>
    <n v="100"/>
    <x v="92"/>
    <x v="12"/>
    <x v="222"/>
    <x v="0"/>
    <d v="2003-10-08T00:00:00"/>
    <x v="2"/>
    <x v="0"/>
    <x v="1"/>
    <s v="S10_4757"/>
    <s v="New Bedford"/>
    <x v="0"/>
    <s v="Medium"/>
  </r>
  <r>
    <n v="10468"/>
    <x v="35"/>
    <x v="22"/>
    <n v="157"/>
    <n v="78.5"/>
    <n v="100"/>
    <x v="53"/>
    <x v="47"/>
    <x v="353"/>
    <x v="0"/>
    <d v="2003-10-08T00:00:00"/>
    <x v="2"/>
    <x v="0"/>
    <x v="5"/>
    <s v="S18_1662"/>
    <s v="New Bedford"/>
    <x v="0"/>
    <s v="Medium"/>
  </r>
  <r>
    <n v="10469"/>
    <x v="35"/>
    <x v="7"/>
    <n v="86"/>
    <n v="43"/>
    <n v="74.84"/>
    <x v="231"/>
    <x v="232"/>
    <x v="354"/>
    <x v="0"/>
    <d v="2003-10-08T00:00:00"/>
    <x v="2"/>
    <x v="0"/>
    <x v="4"/>
    <s v="S18_3029"/>
    <s v="New Bedford"/>
    <x v="0"/>
    <s v="Medium"/>
  </r>
  <r>
    <n v="10470"/>
    <x v="35"/>
    <x v="15"/>
    <n v="105"/>
    <n v="52.5"/>
    <n v="100"/>
    <x v="21"/>
    <x v="50"/>
    <x v="355"/>
    <x v="0"/>
    <d v="2003-10-08T00:00:00"/>
    <x v="2"/>
    <x v="0"/>
    <x v="0"/>
    <s v="S18_3856"/>
    <s v="New Bedford"/>
    <x v="0"/>
    <s v="Medium"/>
  </r>
  <r>
    <n v="10471"/>
    <x v="35"/>
    <x v="11"/>
    <n v="68"/>
    <n v="34"/>
    <n v="60.97"/>
    <x v="232"/>
    <x v="233"/>
    <x v="356"/>
    <x v="0"/>
    <d v="2003-10-08T00:00:00"/>
    <x v="2"/>
    <x v="0"/>
    <x v="5"/>
    <s v="S24_2841"/>
    <s v="New Bedford"/>
    <x v="0"/>
    <s v="Small"/>
  </r>
  <r>
    <n v="10472"/>
    <x v="35"/>
    <x v="21"/>
    <n v="65"/>
    <n v="32.5"/>
    <n v="77.59"/>
    <x v="233"/>
    <x v="234"/>
    <x v="357"/>
    <x v="0"/>
    <d v="2003-10-08T00:00:00"/>
    <x v="2"/>
    <x v="0"/>
    <x v="0"/>
    <s v="S24_3420"/>
    <s v="New Bedford"/>
    <x v="0"/>
    <s v="Small"/>
  </r>
  <r>
    <n v="10473"/>
    <x v="35"/>
    <x v="18"/>
    <n v="83"/>
    <n v="41.5"/>
    <n v="80.510000000000005"/>
    <x v="234"/>
    <x v="235"/>
    <x v="358"/>
    <x v="0"/>
    <d v="2003-10-08T00:00:00"/>
    <x v="2"/>
    <x v="0"/>
    <x v="0"/>
    <s v="S24_3816"/>
    <s v="New Bedford"/>
    <x v="0"/>
    <s v="Small"/>
  </r>
  <r>
    <n v="10474"/>
    <x v="35"/>
    <x v="24"/>
    <n v="68"/>
    <n v="34"/>
    <n v="66.19"/>
    <x v="235"/>
    <x v="171"/>
    <x v="359"/>
    <x v="0"/>
    <d v="2003-10-08T00:00:00"/>
    <x v="2"/>
    <x v="0"/>
    <x v="5"/>
    <s v="S24_3949"/>
    <s v="New Bedford"/>
    <x v="0"/>
    <s v="Small"/>
  </r>
  <r>
    <n v="10475"/>
    <x v="35"/>
    <x v="15"/>
    <n v="43"/>
    <n v="21.5"/>
    <n v="36.659999999999997"/>
    <x v="236"/>
    <x v="236"/>
    <x v="360"/>
    <x v="0"/>
    <d v="2003-10-08T00:00:00"/>
    <x v="2"/>
    <x v="0"/>
    <x v="0"/>
    <s v="S50_1341"/>
    <s v="New Bedford"/>
    <x v="0"/>
    <s v="Small"/>
  </r>
  <r>
    <n v="10476"/>
    <x v="35"/>
    <x v="13"/>
    <n v="91"/>
    <n v="45.5"/>
    <n v="100"/>
    <x v="17"/>
    <x v="58"/>
    <x v="361"/>
    <x v="0"/>
    <d v="2003-10-08T00:00:00"/>
    <x v="2"/>
    <x v="0"/>
    <x v="5"/>
    <s v="S700_1691"/>
    <s v="New Bedford"/>
    <x v="0"/>
    <s v="Medium"/>
  </r>
  <r>
    <n v="10477"/>
    <x v="35"/>
    <x v="5"/>
    <n v="90"/>
    <n v="45"/>
    <n v="100"/>
    <x v="5"/>
    <x v="59"/>
    <x v="362"/>
    <x v="0"/>
    <d v="2003-10-08T00:00:00"/>
    <x v="2"/>
    <x v="0"/>
    <x v="4"/>
    <s v="S700_2047"/>
    <s v="New Bedford"/>
    <x v="0"/>
    <s v="Small"/>
  </r>
  <r>
    <n v="10478"/>
    <x v="35"/>
    <x v="5"/>
    <n v="99"/>
    <n v="49.5"/>
    <n v="82.77"/>
    <x v="237"/>
    <x v="237"/>
    <x v="363"/>
    <x v="0"/>
    <d v="2003-10-08T00:00:00"/>
    <x v="2"/>
    <x v="0"/>
    <x v="5"/>
    <s v="S700_2466"/>
    <s v="New Bedford"/>
    <x v="0"/>
    <s v="Small"/>
  </r>
  <r>
    <n v="10479"/>
    <x v="35"/>
    <x v="14"/>
    <n v="72"/>
    <n v="36"/>
    <n v="85.29"/>
    <x v="238"/>
    <x v="180"/>
    <x v="364"/>
    <x v="0"/>
    <d v="2003-10-08T00:00:00"/>
    <x v="2"/>
    <x v="0"/>
    <x v="4"/>
    <s v="S700_2610"/>
    <s v="New Bedford"/>
    <x v="0"/>
    <s v="Small"/>
  </r>
  <r>
    <n v="10480"/>
    <x v="35"/>
    <x v="24"/>
    <n v="80"/>
    <n v="40"/>
    <n v="96"/>
    <x v="239"/>
    <x v="238"/>
    <x v="222"/>
    <x v="0"/>
    <d v="2003-10-08T00:00:00"/>
    <x v="2"/>
    <x v="0"/>
    <x v="5"/>
    <s v="S700_3167"/>
    <s v="New Bedford"/>
    <x v="0"/>
    <s v="Small"/>
  </r>
  <r>
    <n v="10481"/>
    <x v="35"/>
    <x v="15"/>
    <n v="74"/>
    <n v="37"/>
    <n v="85.87"/>
    <x v="240"/>
    <x v="239"/>
    <x v="365"/>
    <x v="0"/>
    <d v="2003-10-08T00:00:00"/>
    <x v="2"/>
    <x v="0"/>
    <x v="5"/>
    <s v="S700_4002"/>
    <s v="New Bedford"/>
    <x v="0"/>
    <s v="Small"/>
  </r>
  <r>
    <n v="10482"/>
    <x v="35"/>
    <x v="30"/>
    <n v="49"/>
    <n v="24.5"/>
    <n v="50.65"/>
    <x v="241"/>
    <x v="240"/>
    <x v="366"/>
    <x v="0"/>
    <d v="2003-10-08T00:00:00"/>
    <x v="2"/>
    <x v="0"/>
    <x v="5"/>
    <s v="S72_1253"/>
    <s v="New Bedford"/>
    <x v="0"/>
    <s v="Small"/>
  </r>
  <r>
    <n v="10483"/>
    <x v="16"/>
    <x v="27"/>
    <n v="68"/>
    <n v="34"/>
    <n v="81.86"/>
    <x v="242"/>
    <x v="241"/>
    <x v="367"/>
    <x v="0"/>
    <d v="2003-08-13T00:00:00"/>
    <x v="9"/>
    <x v="0"/>
    <x v="0"/>
    <s v="S32_4289"/>
    <s v="Charleroi"/>
    <x v="10"/>
    <s v="Small"/>
  </r>
  <r>
    <n v="10484"/>
    <x v="36"/>
    <x v="6"/>
    <n v="95"/>
    <n v="47.5"/>
    <n v="83.26"/>
    <x v="243"/>
    <x v="242"/>
    <x v="368"/>
    <x v="0"/>
    <d v="2003-08-25T00:00:00"/>
    <x v="9"/>
    <x v="0"/>
    <x v="6"/>
    <s v="S10_1678"/>
    <s v="Pasadena"/>
    <x v="0"/>
    <s v="Medium"/>
  </r>
  <r>
    <n v="10485"/>
    <x v="36"/>
    <x v="30"/>
    <n v="118"/>
    <n v="59"/>
    <n v="100"/>
    <x v="77"/>
    <x v="26"/>
    <x v="369"/>
    <x v="0"/>
    <d v="2003-08-25T00:00:00"/>
    <x v="9"/>
    <x v="0"/>
    <x v="6"/>
    <s v="S10_2016"/>
    <s v="Pasadena"/>
    <x v="0"/>
    <s v="Medium"/>
  </r>
  <r>
    <n v="10486"/>
    <x v="36"/>
    <x v="21"/>
    <n v="193"/>
    <n v="96.5"/>
    <n v="100"/>
    <x v="31"/>
    <x v="65"/>
    <x v="370"/>
    <x v="0"/>
    <d v="2003-08-25T00:00:00"/>
    <x v="9"/>
    <x v="0"/>
    <x v="6"/>
    <s v="S10_4698"/>
    <s v="Pasadena"/>
    <x v="0"/>
    <s v="Medium"/>
  </r>
  <r>
    <n v="10487"/>
    <x v="36"/>
    <x v="3"/>
    <n v="150"/>
    <n v="75"/>
    <n v="100"/>
    <x v="92"/>
    <x v="66"/>
    <x v="371"/>
    <x v="0"/>
    <d v="2003-08-25T00:00:00"/>
    <x v="9"/>
    <x v="0"/>
    <x v="6"/>
    <s v="S12_2823"/>
    <s v="Pasadena"/>
    <x v="0"/>
    <s v="Large"/>
  </r>
  <r>
    <n v="10488"/>
    <x v="36"/>
    <x v="0"/>
    <n v="84"/>
    <n v="42"/>
    <n v="85.32"/>
    <x v="244"/>
    <x v="243"/>
    <x v="372"/>
    <x v="0"/>
    <d v="2003-08-25T00:00:00"/>
    <x v="9"/>
    <x v="0"/>
    <x v="5"/>
    <s v="S18_2581"/>
    <s v="Pasadena"/>
    <x v="0"/>
    <s v="Small"/>
  </r>
  <r>
    <n v="10489"/>
    <x v="36"/>
    <x v="0"/>
    <n v="60"/>
    <n v="30"/>
    <n v="49.67"/>
    <x v="245"/>
    <x v="244"/>
    <x v="373"/>
    <x v="0"/>
    <d v="2003-08-25T00:00:00"/>
    <x v="9"/>
    <x v="0"/>
    <x v="6"/>
    <s v="S18_2625"/>
    <s v="Pasadena"/>
    <x v="0"/>
    <s v="Small"/>
  </r>
  <r>
    <n v="10490"/>
    <x v="36"/>
    <x v="23"/>
    <n v="112"/>
    <n v="56"/>
    <n v="95.8"/>
    <x v="246"/>
    <x v="245"/>
    <x v="374"/>
    <x v="0"/>
    <d v="2003-08-25T00:00:00"/>
    <x v="9"/>
    <x v="0"/>
    <x v="6"/>
    <s v="S24_1578"/>
    <s v="Pasadena"/>
    <x v="0"/>
    <s v="Medium"/>
  </r>
  <r>
    <n v="10491"/>
    <x v="36"/>
    <x v="28"/>
    <n v="109"/>
    <n v="54.5"/>
    <n v="87.54"/>
    <x v="247"/>
    <x v="246"/>
    <x v="375"/>
    <x v="0"/>
    <d v="2003-08-25T00:00:00"/>
    <x v="9"/>
    <x v="0"/>
    <x v="5"/>
    <s v="S24_1785"/>
    <s v="Pasadena"/>
    <x v="0"/>
    <s v="Medium"/>
  </r>
  <r>
    <n v="10492"/>
    <x v="36"/>
    <x v="29"/>
    <n v="76"/>
    <n v="38"/>
    <n v="83.03"/>
    <x v="248"/>
    <x v="69"/>
    <x v="376"/>
    <x v="0"/>
    <d v="2003-08-25T00:00:00"/>
    <x v="9"/>
    <x v="0"/>
    <x v="6"/>
    <s v="S24_2000"/>
    <s v="Pasadena"/>
    <x v="0"/>
    <s v="Medium"/>
  </r>
  <r>
    <n v="10493"/>
    <x v="36"/>
    <x v="11"/>
    <n v="69"/>
    <n v="34.5"/>
    <n v="60.95"/>
    <x v="249"/>
    <x v="247"/>
    <x v="377"/>
    <x v="0"/>
    <d v="2003-08-25T00:00:00"/>
    <x v="9"/>
    <x v="0"/>
    <x v="6"/>
    <s v="S24_2360"/>
    <s v="Pasadena"/>
    <x v="0"/>
    <s v="Small"/>
  </r>
  <r>
    <n v="10494"/>
    <x v="36"/>
    <x v="21"/>
    <n v="72"/>
    <n v="36"/>
    <n v="84.77"/>
    <x v="250"/>
    <x v="248"/>
    <x v="378"/>
    <x v="0"/>
    <d v="2003-08-25T00:00:00"/>
    <x v="9"/>
    <x v="0"/>
    <x v="5"/>
    <s v="S24_4278"/>
    <s v="Pasadena"/>
    <x v="0"/>
    <s v="Small"/>
  </r>
  <r>
    <n v="10495"/>
    <x v="36"/>
    <x v="21"/>
    <n v="99"/>
    <n v="49.5"/>
    <n v="93.9"/>
    <x v="251"/>
    <x v="249"/>
    <x v="379"/>
    <x v="0"/>
    <d v="2003-08-25T00:00:00"/>
    <x v="9"/>
    <x v="0"/>
    <x v="6"/>
    <s v="S32_1374"/>
    <s v="Pasadena"/>
    <x v="0"/>
    <s v="Medium"/>
  </r>
  <r>
    <n v="10496"/>
    <x v="36"/>
    <x v="14"/>
    <n v="40"/>
    <n v="20"/>
    <n v="35.799999999999997"/>
    <x v="252"/>
    <x v="250"/>
    <x v="380"/>
    <x v="0"/>
    <d v="2003-08-25T00:00:00"/>
    <x v="9"/>
    <x v="0"/>
    <x v="6"/>
    <s v="S32_2206"/>
    <s v="Pasadena"/>
    <x v="0"/>
    <s v="Small"/>
  </r>
  <r>
    <n v="10497"/>
    <x v="36"/>
    <x v="11"/>
    <n v="102"/>
    <n v="51"/>
    <n v="100"/>
    <x v="11"/>
    <x v="8"/>
    <x v="381"/>
    <x v="0"/>
    <d v="2003-08-25T00:00:00"/>
    <x v="9"/>
    <x v="0"/>
    <x v="6"/>
    <s v="S32_4485"/>
    <s v="Pasadena"/>
    <x v="0"/>
    <s v="Medium"/>
  </r>
  <r>
    <n v="10498"/>
    <x v="36"/>
    <x v="19"/>
    <n v="81"/>
    <n v="40.5"/>
    <n v="81.36"/>
    <x v="253"/>
    <x v="109"/>
    <x v="382"/>
    <x v="0"/>
    <d v="2003-08-25T00:00:00"/>
    <x v="9"/>
    <x v="0"/>
    <x v="6"/>
    <s v="S50_4713"/>
    <s v="Pasadena"/>
    <x v="0"/>
    <s v="Medium"/>
  </r>
  <r>
    <n v="10499"/>
    <x v="36"/>
    <x v="27"/>
    <n v="118"/>
    <n v="59"/>
    <n v="100"/>
    <x v="135"/>
    <x v="26"/>
    <x v="383"/>
    <x v="0"/>
    <d v="2003-08-25T00:00:00"/>
    <x v="9"/>
    <x v="0"/>
    <x v="5"/>
    <s v="S700_2834"/>
    <s v="Pasadena"/>
    <x v="0"/>
    <s v="Small"/>
  </r>
  <r>
    <n v="10500"/>
    <x v="29"/>
    <x v="29"/>
    <n v="62"/>
    <n v="31"/>
    <n v="67.14"/>
    <x v="254"/>
    <x v="251"/>
    <x v="384"/>
    <x v="0"/>
    <d v="2003-03-09T00:00:00"/>
    <x v="6"/>
    <x v="0"/>
    <x v="6"/>
    <s v="S18_3782"/>
    <s v="Glendale"/>
    <x v="0"/>
    <s v="Medium"/>
  </r>
  <r>
    <n v="10501"/>
    <x v="29"/>
    <x v="17"/>
    <n v="148"/>
    <n v="74"/>
    <n v="100"/>
    <x v="24"/>
    <x v="78"/>
    <x v="385"/>
    <x v="0"/>
    <d v="2003-03-09T00:00:00"/>
    <x v="6"/>
    <x v="0"/>
    <x v="1"/>
    <s v="S18_4721"/>
    <s v="Glendale"/>
    <x v="0"/>
    <s v="Medium"/>
  </r>
  <r>
    <n v="10502"/>
    <x v="37"/>
    <x v="25"/>
    <n v="194"/>
    <n v="97"/>
    <n v="100"/>
    <x v="96"/>
    <x v="71"/>
    <x v="386"/>
    <x v="0"/>
    <d v="2003-05-09T00:00:00"/>
    <x v="10"/>
    <x v="0"/>
    <x v="1"/>
    <s v="S12_1099"/>
    <s v="Brickhaven"/>
    <x v="0"/>
    <s v="Large"/>
  </r>
  <r>
    <n v="10503"/>
    <x v="37"/>
    <x v="14"/>
    <n v="117"/>
    <n v="58.5"/>
    <n v="100"/>
    <x v="19"/>
    <x v="72"/>
    <x v="387"/>
    <x v="0"/>
    <d v="2003-05-09T00:00:00"/>
    <x v="10"/>
    <x v="0"/>
    <x v="1"/>
    <s v="S12_3380"/>
    <s v="Brickhaven"/>
    <x v="0"/>
    <s v="Medium"/>
  </r>
  <r>
    <n v="10504"/>
    <x v="37"/>
    <x v="26"/>
    <n v="79"/>
    <n v="39.5"/>
    <n v="63.84"/>
    <x v="255"/>
    <x v="144"/>
    <x v="388"/>
    <x v="0"/>
    <d v="2003-05-09T00:00:00"/>
    <x v="10"/>
    <x v="0"/>
    <x v="1"/>
    <s v="S12_3990"/>
    <s v="Brickhaven"/>
    <x v="0"/>
    <s v="Small"/>
  </r>
  <r>
    <n v="10505"/>
    <x v="37"/>
    <x v="21"/>
    <n v="115"/>
    <n v="57.5"/>
    <n v="97.89"/>
    <x v="256"/>
    <x v="202"/>
    <x v="389"/>
    <x v="0"/>
    <d v="2003-05-09T00:00:00"/>
    <x v="10"/>
    <x v="0"/>
    <x v="1"/>
    <s v="S12_4675"/>
    <s v="Brickhaven"/>
    <x v="0"/>
    <s v="Medium"/>
  </r>
  <r>
    <n v="10506"/>
    <x v="37"/>
    <x v="5"/>
    <n v="77"/>
    <n v="38.5"/>
    <n v="82.39"/>
    <x v="257"/>
    <x v="74"/>
    <x v="390"/>
    <x v="0"/>
    <d v="2003-05-09T00:00:00"/>
    <x v="10"/>
    <x v="0"/>
    <x v="1"/>
    <s v="S18_1889"/>
    <s v="Brickhaven"/>
    <x v="0"/>
    <s v="Small"/>
  </r>
  <r>
    <n v="10507"/>
    <x v="37"/>
    <x v="13"/>
    <n v="80"/>
    <n v="40"/>
    <n v="86.04"/>
    <x v="258"/>
    <x v="252"/>
    <x v="391"/>
    <x v="0"/>
    <d v="2003-05-09T00:00:00"/>
    <x v="10"/>
    <x v="0"/>
    <x v="1"/>
    <s v="S18_3278"/>
    <s v="Brickhaven"/>
    <x v="0"/>
    <s v="Medium"/>
  </r>
  <r>
    <n v="10508"/>
    <x v="37"/>
    <x v="30"/>
    <n v="146"/>
    <n v="73"/>
    <n v="100"/>
    <x v="77"/>
    <x v="76"/>
    <x v="392"/>
    <x v="0"/>
    <d v="2003-05-09T00:00:00"/>
    <x v="10"/>
    <x v="0"/>
    <x v="1"/>
    <s v="S18_3482"/>
    <s v="Brickhaven"/>
    <x v="0"/>
    <s v="Medium"/>
  </r>
  <r>
    <n v="10509"/>
    <x v="37"/>
    <x v="4"/>
    <n v="37"/>
    <n v="18.5"/>
    <n v="42.67"/>
    <x v="259"/>
    <x v="253"/>
    <x v="393"/>
    <x v="0"/>
    <d v="2003-05-09T00:00:00"/>
    <x v="10"/>
    <x v="0"/>
    <x v="1"/>
    <s v="S24_2972"/>
    <s v="Brickhaven"/>
    <x v="0"/>
    <s v="Small"/>
  </r>
  <r>
    <n v="10510"/>
    <x v="37"/>
    <x v="0"/>
    <n v="61"/>
    <n v="30.5"/>
    <n v="68.58"/>
    <x v="260"/>
    <x v="254"/>
    <x v="394"/>
    <x v="0"/>
    <d v="2003-05-09T00:00:00"/>
    <x v="10"/>
    <x v="0"/>
    <x v="1"/>
    <s v="S24_3371"/>
    <s v="Brickhaven"/>
    <x v="0"/>
    <s v="Small"/>
  </r>
  <r>
    <n v="10511"/>
    <x v="37"/>
    <x v="18"/>
    <n v="140"/>
    <n v="70"/>
    <n v="100"/>
    <x v="25"/>
    <x v="81"/>
    <x v="395"/>
    <x v="0"/>
    <d v="2003-05-09T00:00:00"/>
    <x v="10"/>
    <x v="0"/>
    <x v="1"/>
    <s v="S24_3856"/>
    <s v="Brickhaven"/>
    <x v="0"/>
    <s v="Small"/>
  </r>
  <r>
    <n v="10512"/>
    <x v="37"/>
    <x v="14"/>
    <n v="80"/>
    <n v="40"/>
    <n v="64.67"/>
    <x v="261"/>
    <x v="255"/>
    <x v="396"/>
    <x v="0"/>
    <d v="2003-05-09T00:00:00"/>
    <x v="10"/>
    <x v="0"/>
    <x v="1"/>
    <s v="S24_4620"/>
    <s v="Brickhaven"/>
    <x v="0"/>
    <s v="Small"/>
  </r>
  <r>
    <n v="10513"/>
    <x v="38"/>
    <x v="18"/>
    <n v="141"/>
    <n v="70.5"/>
    <n v="100"/>
    <x v="25"/>
    <x v="85"/>
    <x v="397"/>
    <x v="0"/>
    <d v="2003-11-09T00:00:00"/>
    <x v="4"/>
    <x v="0"/>
    <x v="1"/>
    <s v="S18_1129"/>
    <s v="North Sydney"/>
    <x v="13"/>
    <s v="Small"/>
  </r>
  <r>
    <n v="10514"/>
    <x v="38"/>
    <x v="29"/>
    <n v="124"/>
    <n v="62"/>
    <n v="100"/>
    <x v="75"/>
    <x v="89"/>
    <x v="398"/>
    <x v="0"/>
    <d v="2003-11-09T00:00:00"/>
    <x v="4"/>
    <x v="0"/>
    <x v="1"/>
    <s v="S18_1589"/>
    <s v="North Sydney"/>
    <x v="13"/>
    <s v="Medium"/>
  </r>
  <r>
    <n v="10515"/>
    <x v="38"/>
    <x v="4"/>
    <n v="142"/>
    <n v="71"/>
    <n v="100"/>
    <x v="4"/>
    <x v="86"/>
    <x v="399"/>
    <x v="0"/>
    <d v="2003-11-09T00:00:00"/>
    <x v="4"/>
    <x v="0"/>
    <x v="1"/>
    <s v="S18_1984"/>
    <s v="North Sydney"/>
    <x v="13"/>
    <s v="Medium"/>
  </r>
  <r>
    <n v="10516"/>
    <x v="38"/>
    <x v="11"/>
    <n v="132"/>
    <n v="66"/>
    <n v="100"/>
    <x v="11"/>
    <x v="87"/>
    <x v="400"/>
    <x v="0"/>
    <d v="2003-11-09T00:00:00"/>
    <x v="4"/>
    <x v="0"/>
    <x v="1"/>
    <s v="S18_2870"/>
    <s v="North Sydney"/>
    <x v="13"/>
    <s v="Medium"/>
  </r>
  <r>
    <n v="10517"/>
    <x v="38"/>
    <x v="22"/>
    <n v="169"/>
    <n v="84.5"/>
    <n v="100"/>
    <x v="53"/>
    <x v="29"/>
    <x v="105"/>
    <x v="0"/>
    <d v="2003-11-09T00:00:00"/>
    <x v="4"/>
    <x v="0"/>
    <x v="1"/>
    <s v="S18_3232"/>
    <s v="North Sydney"/>
    <x v="13"/>
    <s v="Medium"/>
  </r>
  <r>
    <n v="10518"/>
    <x v="38"/>
    <x v="24"/>
    <n v="141"/>
    <n v="70.5"/>
    <n v="100"/>
    <x v="139"/>
    <x v="85"/>
    <x v="401"/>
    <x v="0"/>
    <d v="2003-11-09T00:00:00"/>
    <x v="4"/>
    <x v="0"/>
    <x v="1"/>
    <s v="S18_3685"/>
    <s v="North Sydney"/>
    <x v="13"/>
    <s v="Medium"/>
  </r>
  <r>
    <n v="10519"/>
    <x v="38"/>
    <x v="15"/>
    <n v="92"/>
    <n v="46"/>
    <n v="100"/>
    <x v="21"/>
    <x v="177"/>
    <x v="402"/>
    <x v="0"/>
    <d v="2003-11-09T00:00:00"/>
    <x v="4"/>
    <x v="0"/>
    <x v="0"/>
    <s v="S18_4409"/>
    <s v="North Sydney"/>
    <x v="13"/>
    <s v="Medium"/>
  </r>
  <r>
    <n v="10520"/>
    <x v="38"/>
    <x v="17"/>
    <n v="71"/>
    <n v="35.5"/>
    <n v="81.25"/>
    <x v="262"/>
    <x v="256"/>
    <x v="403"/>
    <x v="0"/>
    <d v="2003-11-09T00:00:00"/>
    <x v="4"/>
    <x v="0"/>
    <x v="1"/>
    <s v="S18_4933"/>
    <s v="North Sydney"/>
    <x v="13"/>
    <s v="Small"/>
  </r>
  <r>
    <n v="10521"/>
    <x v="38"/>
    <x v="4"/>
    <n v="73"/>
    <n v="36.5"/>
    <n v="60.26"/>
    <x v="263"/>
    <x v="257"/>
    <x v="404"/>
    <x v="0"/>
    <d v="2003-11-09T00:00:00"/>
    <x v="4"/>
    <x v="0"/>
    <x v="1"/>
    <s v="S24_1046"/>
    <s v="North Sydney"/>
    <x v="13"/>
    <s v="Small"/>
  </r>
  <r>
    <n v="10522"/>
    <x v="38"/>
    <x v="29"/>
    <n v="50"/>
    <n v="25"/>
    <n v="56.85"/>
    <x v="264"/>
    <x v="258"/>
    <x v="405"/>
    <x v="0"/>
    <d v="2003-11-09T00:00:00"/>
    <x v="4"/>
    <x v="0"/>
    <x v="1"/>
    <s v="S24_1628"/>
    <s v="North Sydney"/>
    <x v="13"/>
    <s v="Small"/>
  </r>
  <r>
    <n v="10523"/>
    <x v="38"/>
    <x v="26"/>
    <n v="90"/>
    <n v="45"/>
    <n v="73.599999999999994"/>
    <x v="265"/>
    <x v="259"/>
    <x v="406"/>
    <x v="0"/>
    <d v="2003-11-09T00:00:00"/>
    <x v="4"/>
    <x v="0"/>
    <x v="1"/>
    <s v="S24_2766"/>
    <s v="North Sydney"/>
    <x v="13"/>
    <s v="Small"/>
  </r>
  <r>
    <n v="10524"/>
    <x v="38"/>
    <x v="15"/>
    <n v="117"/>
    <n v="58.5"/>
    <n v="100"/>
    <x v="21"/>
    <x v="72"/>
    <x v="407"/>
    <x v="0"/>
    <d v="2003-11-09T00:00:00"/>
    <x v="4"/>
    <x v="0"/>
    <x v="1"/>
    <s v="S24_2887"/>
    <s v="North Sydney"/>
    <x v="13"/>
    <s v="Medium"/>
  </r>
  <r>
    <n v="10525"/>
    <x v="38"/>
    <x v="14"/>
    <n v="85"/>
    <n v="42.5"/>
    <n v="73.62"/>
    <x v="266"/>
    <x v="98"/>
    <x v="408"/>
    <x v="0"/>
    <d v="2003-11-09T00:00:00"/>
    <x v="4"/>
    <x v="0"/>
    <x v="1"/>
    <s v="S24_3191"/>
    <s v="North Sydney"/>
    <x v="13"/>
    <s v="Small"/>
  </r>
  <r>
    <n v="10526"/>
    <x v="38"/>
    <x v="11"/>
    <n v="107"/>
    <n v="53.5"/>
    <n v="100"/>
    <x v="11"/>
    <x v="99"/>
    <x v="409"/>
    <x v="0"/>
    <d v="2003-11-09T00:00:00"/>
    <x v="4"/>
    <x v="0"/>
    <x v="1"/>
    <s v="S24_3432"/>
    <s v="North Sydney"/>
    <x v="13"/>
    <s v="Medium"/>
  </r>
  <r>
    <n v="10527"/>
    <x v="39"/>
    <x v="1"/>
    <n v="102"/>
    <n v="51"/>
    <n v="100"/>
    <x v="33"/>
    <x v="8"/>
    <x v="410"/>
    <x v="0"/>
    <d v="2003-12-09T00:00:00"/>
    <x v="11"/>
    <x v="0"/>
    <x v="0"/>
    <s v="S18_1342"/>
    <s v="Brisbane"/>
    <x v="0"/>
    <s v="Medium"/>
  </r>
  <r>
    <n v="10528"/>
    <x v="39"/>
    <x v="0"/>
    <n v="53"/>
    <n v="26.5"/>
    <n v="58.22"/>
    <x v="267"/>
    <x v="260"/>
    <x v="411"/>
    <x v="0"/>
    <d v="2003-12-09T00:00:00"/>
    <x v="11"/>
    <x v="0"/>
    <x v="0"/>
    <s v="S18_1367"/>
    <s v="Brisbane"/>
    <x v="0"/>
    <s v="Small"/>
  </r>
  <r>
    <n v="10529"/>
    <x v="39"/>
    <x v="15"/>
    <n v="170"/>
    <n v="85"/>
    <n v="100"/>
    <x v="21"/>
    <x v="0"/>
    <x v="412"/>
    <x v="0"/>
    <d v="2003-12-09T00:00:00"/>
    <x v="11"/>
    <x v="0"/>
    <x v="0"/>
    <s v="S18_1749"/>
    <s v="Brisbane"/>
    <x v="0"/>
    <s v="Medium"/>
  </r>
  <r>
    <n v="10530"/>
    <x v="39"/>
    <x v="16"/>
    <n v="60"/>
    <n v="30"/>
    <n v="62.36"/>
    <x v="268"/>
    <x v="261"/>
    <x v="413"/>
    <x v="0"/>
    <d v="2003-12-09T00:00:00"/>
    <x v="11"/>
    <x v="0"/>
    <x v="0"/>
    <s v="S18_2248"/>
    <s v="Brisbane"/>
    <x v="0"/>
    <s v="Small"/>
  </r>
  <r>
    <n v="10531"/>
    <x v="39"/>
    <x v="21"/>
    <n v="127"/>
    <n v="63.5"/>
    <n v="100"/>
    <x v="31"/>
    <x v="4"/>
    <x v="104"/>
    <x v="0"/>
    <d v="2003-12-09T00:00:00"/>
    <x v="11"/>
    <x v="0"/>
    <x v="0"/>
    <s v="S18_2325"/>
    <s v="Brisbane"/>
    <x v="0"/>
    <s v="Medium"/>
  </r>
  <r>
    <n v="10532"/>
    <x v="39"/>
    <x v="18"/>
    <n v="168"/>
    <n v="84"/>
    <n v="100"/>
    <x v="25"/>
    <x v="5"/>
    <x v="414"/>
    <x v="0"/>
    <d v="2003-12-09T00:00:00"/>
    <x v="11"/>
    <x v="0"/>
    <x v="0"/>
    <s v="S18_2795"/>
    <s v="Brisbane"/>
    <x v="0"/>
    <s v="Medium"/>
  </r>
  <r>
    <n v="10533"/>
    <x v="39"/>
    <x v="10"/>
    <n v="99"/>
    <n v="49.5"/>
    <n v="94.25"/>
    <x v="269"/>
    <x v="262"/>
    <x v="415"/>
    <x v="0"/>
    <d v="2003-12-09T00:00:00"/>
    <x v="11"/>
    <x v="0"/>
    <x v="0"/>
    <s v="S18_3320"/>
    <s v="Brisbane"/>
    <x v="0"/>
    <s v="Medium"/>
  </r>
  <r>
    <n v="10534"/>
    <x v="39"/>
    <x v="13"/>
    <n v="33"/>
    <n v="16.5"/>
    <n v="33.19"/>
    <x v="270"/>
    <x v="263"/>
    <x v="416"/>
    <x v="0"/>
    <d v="2003-12-09T00:00:00"/>
    <x v="11"/>
    <x v="0"/>
    <x v="0"/>
    <s v="S24_1937"/>
    <s v="Brisbane"/>
    <x v="0"/>
    <s v="Small"/>
  </r>
  <r>
    <n v="10535"/>
    <x v="39"/>
    <x v="3"/>
    <n v="44"/>
    <n v="22"/>
    <n v="49.28"/>
    <x v="271"/>
    <x v="264"/>
    <x v="417"/>
    <x v="0"/>
    <d v="2003-12-09T00:00:00"/>
    <x v="11"/>
    <x v="0"/>
    <x v="0"/>
    <s v="S24_2022"/>
    <s v="Brisbane"/>
    <x v="0"/>
    <s v="Small"/>
  </r>
  <r>
    <n v="10536"/>
    <x v="39"/>
    <x v="5"/>
    <n v="41"/>
    <n v="20.5"/>
    <n v="38.979999999999997"/>
    <x v="272"/>
    <x v="265"/>
    <x v="418"/>
    <x v="0"/>
    <d v="2003-12-09T00:00:00"/>
    <x v="11"/>
    <x v="0"/>
    <x v="0"/>
    <s v="S24_3969"/>
    <s v="Brisbane"/>
    <x v="0"/>
    <s v="Small"/>
  </r>
  <r>
    <n v="10537"/>
    <x v="39"/>
    <x v="27"/>
    <n v="97"/>
    <n v="48.5"/>
    <n v="90.57"/>
    <x v="273"/>
    <x v="266"/>
    <x v="419"/>
    <x v="0"/>
    <d v="2003-12-09T00:00:00"/>
    <x v="11"/>
    <x v="0"/>
    <x v="0"/>
    <s v="S24_4258"/>
    <s v="Brisbane"/>
    <x v="0"/>
    <s v="Small"/>
  </r>
  <r>
    <n v="10538"/>
    <x v="17"/>
    <x v="6"/>
    <n v="214"/>
    <n v="107"/>
    <n v="100"/>
    <x v="63"/>
    <x v="10"/>
    <x v="420"/>
    <x v="1"/>
    <d v="2003-09-19T00:00:00"/>
    <x v="1"/>
    <x v="0"/>
    <x v="1"/>
    <s v="S10_1949"/>
    <s v="Singapore"/>
    <x v="11"/>
    <s v="Large"/>
  </r>
  <r>
    <n v="10539"/>
    <x v="17"/>
    <x v="27"/>
    <n v="147"/>
    <n v="73.5"/>
    <n v="100"/>
    <x v="135"/>
    <x v="11"/>
    <x v="421"/>
    <x v="0"/>
    <d v="2003-09-19T00:00:00"/>
    <x v="1"/>
    <x v="0"/>
    <x v="1"/>
    <s v="S10_4962"/>
    <s v="Singapore"/>
    <x v="11"/>
    <s v="Medium"/>
  </r>
  <r>
    <n v="10540"/>
    <x v="17"/>
    <x v="0"/>
    <n v="136"/>
    <n v="68"/>
    <n v="100"/>
    <x v="0"/>
    <x v="12"/>
    <x v="422"/>
    <x v="0"/>
    <d v="2003-09-19T00:00:00"/>
    <x v="1"/>
    <x v="0"/>
    <x v="2"/>
    <s v="S12_1666"/>
    <s v="Singapore"/>
    <x v="11"/>
    <s v="Medium"/>
  </r>
  <r>
    <n v="10541"/>
    <x v="17"/>
    <x v="15"/>
    <n v="116"/>
    <n v="58"/>
    <n v="100"/>
    <x v="21"/>
    <x v="13"/>
    <x v="423"/>
    <x v="0"/>
    <d v="2003-09-19T00:00:00"/>
    <x v="1"/>
    <x v="0"/>
    <x v="2"/>
    <s v="S18_1097"/>
    <s v="Singapore"/>
    <x v="11"/>
    <s v="Medium"/>
  </r>
  <r>
    <n v="10542"/>
    <x v="17"/>
    <x v="29"/>
    <n v="101"/>
    <n v="50.5"/>
    <n v="91.18"/>
    <x v="274"/>
    <x v="52"/>
    <x v="424"/>
    <x v="0"/>
    <d v="2003-09-19T00:00:00"/>
    <x v="1"/>
    <x v="0"/>
    <x v="0"/>
    <s v="S18_2949"/>
    <s v="Singapore"/>
    <x v="11"/>
    <s v="Medium"/>
  </r>
  <r>
    <n v="10543"/>
    <x v="17"/>
    <x v="0"/>
    <n v="62"/>
    <n v="31"/>
    <n v="49.97"/>
    <x v="275"/>
    <x v="267"/>
    <x v="425"/>
    <x v="0"/>
    <d v="2003-09-19T00:00:00"/>
    <x v="1"/>
    <x v="0"/>
    <x v="0"/>
    <s v="S18_2957"/>
    <s v="Singapore"/>
    <x v="11"/>
    <s v="Small"/>
  </r>
  <r>
    <n v="10544"/>
    <x v="17"/>
    <x v="5"/>
    <n v="104"/>
    <n v="52"/>
    <n v="100"/>
    <x v="5"/>
    <x v="17"/>
    <x v="426"/>
    <x v="0"/>
    <d v="2003-09-19T00:00:00"/>
    <x v="1"/>
    <x v="0"/>
    <x v="0"/>
    <s v="S18_3136"/>
    <s v="Singapore"/>
    <x v="11"/>
    <s v="Small"/>
  </r>
  <r>
    <n v="10545"/>
    <x v="17"/>
    <x v="3"/>
    <n v="121"/>
    <n v="60.5"/>
    <n v="100"/>
    <x v="92"/>
    <x v="19"/>
    <x v="427"/>
    <x v="0"/>
    <d v="2003-09-19T00:00:00"/>
    <x v="1"/>
    <x v="0"/>
    <x v="2"/>
    <s v="S18_4600"/>
    <s v="Singapore"/>
    <x v="11"/>
    <s v="Medium"/>
  </r>
  <r>
    <n v="10546"/>
    <x v="17"/>
    <x v="0"/>
    <n v="50"/>
    <n v="25"/>
    <n v="42.76"/>
    <x v="276"/>
    <x v="268"/>
    <x v="428"/>
    <x v="0"/>
    <d v="2003-09-19T00:00:00"/>
    <x v="1"/>
    <x v="0"/>
    <x v="0"/>
    <s v="S18_4668"/>
    <s v="Singapore"/>
    <x v="11"/>
    <s v="Small"/>
  </r>
  <r>
    <n v="10547"/>
    <x v="17"/>
    <x v="3"/>
    <n v="64"/>
    <n v="32"/>
    <n v="58.18"/>
    <x v="277"/>
    <x v="269"/>
    <x v="429"/>
    <x v="0"/>
    <d v="2003-09-19T00:00:00"/>
    <x v="1"/>
    <x v="0"/>
    <x v="2"/>
    <s v="S32_3522"/>
    <s v="Singapore"/>
    <x v="11"/>
    <s v="Small"/>
  </r>
  <r>
    <n v="10548"/>
    <x v="17"/>
    <x v="27"/>
    <n v="101"/>
    <n v="50.5"/>
    <n v="100"/>
    <x v="135"/>
    <x v="24"/>
    <x v="430"/>
    <x v="0"/>
    <d v="2003-09-19T00:00:00"/>
    <x v="1"/>
    <x v="0"/>
    <x v="1"/>
    <s v="S700_2824"/>
    <s v="Singapore"/>
    <x v="11"/>
    <s v="Small"/>
  </r>
  <r>
    <n v="10549"/>
    <x v="40"/>
    <x v="16"/>
    <n v="118"/>
    <n v="59"/>
    <n v="100"/>
    <x v="23"/>
    <x v="26"/>
    <x v="182"/>
    <x v="0"/>
    <d v="2003-09-21T00:00:00"/>
    <x v="1"/>
    <x v="0"/>
    <x v="2"/>
    <s v="S12_4473"/>
    <s v="Oulu"/>
    <x v="14"/>
    <s v="Medium"/>
  </r>
  <r>
    <n v="10550"/>
    <x v="40"/>
    <x v="23"/>
    <n v="163"/>
    <n v="81.5"/>
    <n v="100"/>
    <x v="36"/>
    <x v="27"/>
    <x v="431"/>
    <x v="0"/>
    <d v="2003-09-21T00:00:00"/>
    <x v="1"/>
    <x v="0"/>
    <x v="1"/>
    <s v="S18_2238"/>
    <s v="Oulu"/>
    <x v="14"/>
    <s v="Large"/>
  </r>
  <r>
    <n v="10551"/>
    <x v="40"/>
    <x v="3"/>
    <n v="122"/>
    <n v="61"/>
    <n v="100"/>
    <x v="92"/>
    <x v="28"/>
    <x v="8"/>
    <x v="0"/>
    <d v="2003-09-21T00:00:00"/>
    <x v="1"/>
    <x v="0"/>
    <x v="2"/>
    <s v="S18_2319"/>
    <s v="Oulu"/>
    <x v="14"/>
    <s v="Medium"/>
  </r>
  <r>
    <n v="10552"/>
    <x v="40"/>
    <x v="8"/>
    <n v="60"/>
    <n v="30"/>
    <n v="69.28"/>
    <x v="278"/>
    <x v="270"/>
    <x v="432"/>
    <x v="0"/>
    <d v="2003-09-21T00:00:00"/>
    <x v="1"/>
    <x v="0"/>
    <x v="2"/>
    <s v="S18_2432"/>
    <s v="Oulu"/>
    <x v="14"/>
    <s v="Small"/>
  </r>
  <r>
    <n v="10553"/>
    <x v="40"/>
    <x v="26"/>
    <n v="169"/>
    <n v="84.5"/>
    <n v="100"/>
    <x v="59"/>
    <x v="29"/>
    <x v="433"/>
    <x v="0"/>
    <d v="2003-09-21T00:00:00"/>
    <x v="1"/>
    <x v="0"/>
    <x v="1"/>
    <s v="S18_3232"/>
    <s v="Oulu"/>
    <x v="14"/>
    <s v="Medium"/>
  </r>
  <r>
    <n v="10554"/>
    <x v="40"/>
    <x v="10"/>
    <n v="127"/>
    <n v="63.5"/>
    <n v="100"/>
    <x v="10"/>
    <x v="4"/>
    <x v="211"/>
    <x v="0"/>
    <d v="2003-09-21T00:00:00"/>
    <x v="1"/>
    <x v="0"/>
    <x v="2"/>
    <s v="S24_2300"/>
    <s v="Oulu"/>
    <x v="14"/>
    <s v="Medium"/>
  </r>
  <r>
    <n v="10555"/>
    <x v="40"/>
    <x v="0"/>
    <n v="35"/>
    <n v="17.5"/>
    <n v="40.31"/>
    <x v="279"/>
    <x v="271"/>
    <x v="434"/>
    <x v="0"/>
    <d v="2003-09-21T00:00:00"/>
    <x v="1"/>
    <x v="0"/>
    <x v="1"/>
    <s v="S24_2840"/>
    <s v="Oulu"/>
    <x v="14"/>
    <s v="Small"/>
  </r>
  <r>
    <n v="10556"/>
    <x v="40"/>
    <x v="11"/>
    <n v="96"/>
    <n v="48"/>
    <n v="100"/>
    <x v="11"/>
    <x v="22"/>
    <x v="435"/>
    <x v="0"/>
    <d v="2003-09-21T00:00:00"/>
    <x v="1"/>
    <x v="0"/>
    <x v="2"/>
    <s v="S32_1268"/>
    <s v="Oulu"/>
    <x v="14"/>
    <s v="Medium"/>
  </r>
  <r>
    <n v="10557"/>
    <x v="40"/>
    <x v="9"/>
    <n v="54"/>
    <n v="27"/>
    <n v="63.85"/>
    <x v="280"/>
    <x v="272"/>
    <x v="436"/>
    <x v="0"/>
    <d v="2003-09-21T00:00:00"/>
    <x v="1"/>
    <x v="0"/>
    <x v="2"/>
    <s v="S32_2509"/>
    <s v="Oulu"/>
    <x v="14"/>
    <s v="Small"/>
  </r>
  <r>
    <n v="10558"/>
    <x v="40"/>
    <x v="5"/>
    <n v="115"/>
    <n v="57.5"/>
    <n v="100"/>
    <x v="5"/>
    <x v="35"/>
    <x v="437"/>
    <x v="0"/>
    <d v="2003-09-21T00:00:00"/>
    <x v="1"/>
    <x v="0"/>
    <x v="2"/>
    <s v="S50_1392"/>
    <s v="Oulu"/>
    <x v="14"/>
    <s v="Medium"/>
  </r>
  <r>
    <n v="10559"/>
    <x v="41"/>
    <x v="12"/>
    <n v="143"/>
    <n v="71.5"/>
    <n v="100"/>
    <x v="12"/>
    <x v="30"/>
    <x v="438"/>
    <x v="0"/>
    <d v="2003-09-25T00:00:00"/>
    <x v="1"/>
    <x v="0"/>
    <x v="1"/>
    <s v="S18_4027"/>
    <s v="South Brisbane"/>
    <x v="13"/>
    <s v="Medium"/>
  </r>
  <r>
    <n v="10560"/>
    <x v="41"/>
    <x v="4"/>
    <n v="57"/>
    <n v="28.5"/>
    <n v="65.31"/>
    <x v="281"/>
    <x v="273"/>
    <x v="439"/>
    <x v="0"/>
    <d v="2003-09-25T00:00:00"/>
    <x v="1"/>
    <x v="0"/>
    <x v="1"/>
    <s v="S24_1444"/>
    <s v="South Brisbane"/>
    <x v="13"/>
    <s v="Small"/>
  </r>
  <r>
    <n v="10561"/>
    <x v="41"/>
    <x v="18"/>
    <n v="118"/>
    <n v="59"/>
    <n v="100"/>
    <x v="25"/>
    <x v="26"/>
    <x v="440"/>
    <x v="0"/>
    <d v="2003-09-25T00:00:00"/>
    <x v="1"/>
    <x v="0"/>
    <x v="1"/>
    <s v="S24_4048"/>
    <s v="South Brisbane"/>
    <x v="13"/>
    <s v="Small"/>
  </r>
  <r>
    <n v="10562"/>
    <x v="41"/>
    <x v="21"/>
    <n v="62"/>
    <n v="31"/>
    <n v="50.95"/>
    <x v="282"/>
    <x v="274"/>
    <x v="441"/>
    <x v="0"/>
    <d v="2003-09-25T00:00:00"/>
    <x v="1"/>
    <x v="0"/>
    <x v="3"/>
    <s v="S32_3207"/>
    <s v="South Brisbane"/>
    <x v="13"/>
    <s v="Small"/>
  </r>
  <r>
    <n v="10563"/>
    <x v="4"/>
    <x v="27"/>
    <n v="207"/>
    <n v="103.5"/>
    <n v="100"/>
    <x v="135"/>
    <x v="37"/>
    <x v="442"/>
    <x v="1"/>
    <d v="2003-09-28T00:00:00"/>
    <x v="1"/>
    <x v="0"/>
    <x v="1"/>
    <s v="S12_1108"/>
    <s v="Madrid"/>
    <x v="3"/>
    <s v="Medium"/>
  </r>
  <r>
    <n v="10564"/>
    <x v="4"/>
    <x v="10"/>
    <n v="151"/>
    <n v="75.5"/>
    <n v="100"/>
    <x v="10"/>
    <x v="25"/>
    <x v="443"/>
    <x v="0"/>
    <d v="2003-09-28T00:00:00"/>
    <x v="1"/>
    <x v="0"/>
    <x v="1"/>
    <s v="S12_3148"/>
    <s v="Madrid"/>
    <x v="3"/>
    <s v="Medium"/>
  </r>
  <r>
    <n v="10565"/>
    <x v="4"/>
    <x v="3"/>
    <n v="173"/>
    <n v="86.5"/>
    <n v="100"/>
    <x v="92"/>
    <x v="38"/>
    <x v="6"/>
    <x v="0"/>
    <d v="2003-09-28T00:00:00"/>
    <x v="1"/>
    <x v="0"/>
    <x v="1"/>
    <s v="S12_3891"/>
    <s v="Madrid"/>
    <x v="3"/>
    <s v="Large"/>
  </r>
  <r>
    <n v="10566"/>
    <x v="4"/>
    <x v="14"/>
    <n v="136"/>
    <n v="68"/>
    <n v="100"/>
    <x v="19"/>
    <x v="12"/>
    <x v="444"/>
    <x v="0"/>
    <d v="2003-09-28T00:00:00"/>
    <x v="1"/>
    <x v="0"/>
    <x v="0"/>
    <s v="S18_3140"/>
    <s v="Madrid"/>
    <x v="3"/>
    <s v="Medium"/>
  </r>
  <r>
    <n v="10567"/>
    <x v="4"/>
    <x v="17"/>
    <n v="100"/>
    <n v="50"/>
    <n v="88.74"/>
    <x v="283"/>
    <x v="275"/>
    <x v="445"/>
    <x v="0"/>
    <d v="2003-09-28T00:00:00"/>
    <x v="1"/>
    <x v="0"/>
    <x v="3"/>
    <s v="S18_3259"/>
    <s v="Madrid"/>
    <x v="3"/>
    <s v="Small"/>
  </r>
  <r>
    <n v="10568"/>
    <x v="4"/>
    <x v="2"/>
    <n v="87"/>
    <n v="43.5"/>
    <n v="83.38"/>
    <x v="284"/>
    <x v="276"/>
    <x v="446"/>
    <x v="0"/>
    <d v="2003-09-28T00:00:00"/>
    <x v="1"/>
    <x v="0"/>
    <x v="0"/>
    <s v="S18_4522"/>
    <s v="Madrid"/>
    <x v="3"/>
    <s v="Small"/>
  </r>
  <r>
    <n v="10569"/>
    <x v="4"/>
    <x v="28"/>
    <n v="122"/>
    <n v="61"/>
    <n v="100"/>
    <x v="71"/>
    <x v="28"/>
    <x v="447"/>
    <x v="0"/>
    <d v="2003-09-28T00:00:00"/>
    <x v="1"/>
    <x v="0"/>
    <x v="4"/>
    <s v="S24_2011"/>
    <s v="Madrid"/>
    <x v="3"/>
    <s v="Medium"/>
  </r>
  <r>
    <n v="10570"/>
    <x v="4"/>
    <x v="14"/>
    <n v="58"/>
    <n v="29"/>
    <n v="57.41"/>
    <x v="285"/>
    <x v="277"/>
    <x v="448"/>
    <x v="0"/>
    <d v="2003-09-28T00:00:00"/>
    <x v="1"/>
    <x v="0"/>
    <x v="3"/>
    <s v="S50_1514"/>
    <s v="Madrid"/>
    <x v="3"/>
    <s v="Small"/>
  </r>
  <r>
    <n v="10571"/>
    <x v="4"/>
    <x v="23"/>
    <n v="66"/>
    <n v="33"/>
    <n v="64.67"/>
    <x v="286"/>
    <x v="278"/>
    <x v="449"/>
    <x v="0"/>
    <d v="2003-09-28T00:00:00"/>
    <x v="1"/>
    <x v="0"/>
    <x v="4"/>
    <s v="S700_1138"/>
    <s v="Madrid"/>
    <x v="3"/>
    <s v="Small"/>
  </r>
  <r>
    <n v="10572"/>
    <x v="4"/>
    <x v="14"/>
    <n v="86"/>
    <n v="43"/>
    <n v="87.48"/>
    <x v="287"/>
    <x v="279"/>
    <x v="450"/>
    <x v="0"/>
    <d v="2003-09-28T00:00:00"/>
    <x v="1"/>
    <x v="0"/>
    <x v="4"/>
    <s v="S700_1938"/>
    <s v="Madrid"/>
    <x v="3"/>
    <s v="Small"/>
  </r>
  <r>
    <n v="10573"/>
    <x v="4"/>
    <x v="1"/>
    <n v="100"/>
    <n v="50"/>
    <n v="88.15"/>
    <x v="288"/>
    <x v="280"/>
    <x v="451"/>
    <x v="0"/>
    <d v="2003-09-28T00:00:00"/>
    <x v="1"/>
    <x v="0"/>
    <x v="4"/>
    <s v="S700_3505"/>
    <s v="Madrid"/>
    <x v="3"/>
    <s v="Medium"/>
  </r>
  <r>
    <n v="10574"/>
    <x v="4"/>
    <x v="27"/>
    <n v="99"/>
    <n v="49.5"/>
    <n v="100"/>
    <x v="135"/>
    <x v="18"/>
    <x v="452"/>
    <x v="0"/>
    <d v="2003-09-28T00:00:00"/>
    <x v="1"/>
    <x v="0"/>
    <x v="4"/>
    <s v="S700_3962"/>
    <s v="Madrid"/>
    <x v="3"/>
    <s v="Small"/>
  </r>
  <r>
    <n v="10575"/>
    <x v="4"/>
    <x v="1"/>
    <n v="54"/>
    <n v="27"/>
    <n v="60.06"/>
    <x v="289"/>
    <x v="281"/>
    <x v="453"/>
    <x v="0"/>
    <d v="2003-09-28T00:00:00"/>
    <x v="1"/>
    <x v="0"/>
    <x v="4"/>
    <s v="S72_3212"/>
    <s v="Madrid"/>
    <x v="3"/>
    <s v="Medium"/>
  </r>
  <r>
    <n v="10576"/>
    <x v="42"/>
    <x v="14"/>
    <n v="88"/>
    <n v="44"/>
    <n v="91.17"/>
    <x v="290"/>
    <x v="282"/>
    <x v="454"/>
    <x v="0"/>
    <d v="2003-02-10T00:00:00"/>
    <x v="5"/>
    <x v="0"/>
    <x v="0"/>
    <s v="S24_3151"/>
    <s v="Glendale"/>
    <x v="0"/>
    <s v="Small"/>
  </r>
  <r>
    <n v="10577"/>
    <x v="42"/>
    <x v="13"/>
    <n v="72"/>
    <n v="36"/>
    <n v="64.33"/>
    <x v="291"/>
    <x v="283"/>
    <x v="455"/>
    <x v="0"/>
    <d v="2003-02-10T00:00:00"/>
    <x v="5"/>
    <x v="0"/>
    <x v="4"/>
    <s v="S700_2610"/>
    <s v="Glendale"/>
    <x v="0"/>
    <s v="Small"/>
  </r>
  <r>
    <n v="10578"/>
    <x v="43"/>
    <x v="22"/>
    <n v="136"/>
    <n v="68"/>
    <n v="100"/>
    <x v="53"/>
    <x v="12"/>
    <x v="456"/>
    <x v="0"/>
    <d v="2003-06-10T00:00:00"/>
    <x v="0"/>
    <x v="0"/>
    <x v="1"/>
    <s v="S10_4757"/>
    <s v="Helsinki"/>
    <x v="14"/>
    <s v="Medium"/>
  </r>
  <r>
    <n v="10579"/>
    <x v="43"/>
    <x v="19"/>
    <n v="157"/>
    <n v="78.5"/>
    <n v="100"/>
    <x v="26"/>
    <x v="47"/>
    <x v="457"/>
    <x v="0"/>
    <d v="2003-06-10T00:00:00"/>
    <x v="0"/>
    <x v="0"/>
    <x v="5"/>
    <s v="S18_1662"/>
    <s v="Helsinki"/>
    <x v="14"/>
    <s v="Medium"/>
  </r>
  <r>
    <n v="10580"/>
    <x v="43"/>
    <x v="20"/>
    <n v="86"/>
    <n v="43"/>
    <n v="79.14"/>
    <x v="292"/>
    <x v="251"/>
    <x v="458"/>
    <x v="0"/>
    <d v="2003-06-10T00:00:00"/>
    <x v="0"/>
    <x v="0"/>
    <x v="4"/>
    <s v="S18_3029"/>
    <s v="Helsinki"/>
    <x v="14"/>
    <s v="Medium"/>
  </r>
  <r>
    <n v="10581"/>
    <x v="43"/>
    <x v="17"/>
    <n v="105"/>
    <n v="52.5"/>
    <n v="100"/>
    <x v="24"/>
    <x v="50"/>
    <x v="459"/>
    <x v="0"/>
    <d v="2003-06-10T00:00:00"/>
    <x v="0"/>
    <x v="0"/>
    <x v="0"/>
    <s v="S18_3856"/>
    <s v="Helsinki"/>
    <x v="14"/>
    <s v="Medium"/>
  </r>
  <r>
    <n v="10582"/>
    <x v="43"/>
    <x v="18"/>
    <n v="68"/>
    <n v="34"/>
    <n v="72.62"/>
    <x v="293"/>
    <x v="284"/>
    <x v="460"/>
    <x v="0"/>
    <d v="2003-06-10T00:00:00"/>
    <x v="0"/>
    <x v="0"/>
    <x v="5"/>
    <s v="S24_2841"/>
    <s v="Helsinki"/>
    <x v="14"/>
    <s v="Small"/>
  </r>
  <r>
    <n v="10583"/>
    <x v="43"/>
    <x v="15"/>
    <n v="65"/>
    <n v="32.5"/>
    <n v="55.89"/>
    <x v="294"/>
    <x v="285"/>
    <x v="461"/>
    <x v="0"/>
    <d v="2003-06-10T00:00:00"/>
    <x v="0"/>
    <x v="0"/>
    <x v="0"/>
    <s v="S24_3420"/>
    <s v="Helsinki"/>
    <x v="14"/>
    <s v="Small"/>
  </r>
  <r>
    <n v="10584"/>
    <x v="43"/>
    <x v="30"/>
    <n v="83"/>
    <n v="41.5"/>
    <n v="67.930000000000007"/>
    <x v="295"/>
    <x v="286"/>
    <x v="462"/>
    <x v="0"/>
    <d v="2003-06-10T00:00:00"/>
    <x v="0"/>
    <x v="0"/>
    <x v="0"/>
    <s v="S24_3816"/>
    <s v="Helsinki"/>
    <x v="14"/>
    <s v="Small"/>
  </r>
  <r>
    <n v="10585"/>
    <x v="43"/>
    <x v="20"/>
    <n v="68"/>
    <n v="34"/>
    <n v="77.11"/>
    <x v="296"/>
    <x v="287"/>
    <x v="463"/>
    <x v="0"/>
    <d v="2003-06-10T00:00:00"/>
    <x v="0"/>
    <x v="0"/>
    <x v="5"/>
    <s v="S24_3949"/>
    <s v="Helsinki"/>
    <x v="14"/>
    <s v="Medium"/>
  </r>
  <r>
    <n v="10586"/>
    <x v="43"/>
    <x v="22"/>
    <n v="90"/>
    <n v="45"/>
    <n v="91.43"/>
    <x v="297"/>
    <x v="288"/>
    <x v="464"/>
    <x v="0"/>
    <d v="2003-06-10T00:00:00"/>
    <x v="0"/>
    <x v="0"/>
    <x v="4"/>
    <s v="S700_2047"/>
    <s v="Helsinki"/>
    <x v="14"/>
    <s v="Small"/>
  </r>
  <r>
    <n v="10587"/>
    <x v="43"/>
    <x v="27"/>
    <n v="99"/>
    <n v="49.5"/>
    <n v="100"/>
    <x v="135"/>
    <x v="18"/>
    <x v="452"/>
    <x v="0"/>
    <d v="2003-06-10T00:00:00"/>
    <x v="0"/>
    <x v="0"/>
    <x v="5"/>
    <s v="S700_2466"/>
    <s v="Helsinki"/>
    <x v="14"/>
    <s v="Small"/>
  </r>
  <r>
    <n v="10588"/>
    <x v="43"/>
    <x v="23"/>
    <n v="80"/>
    <n v="40"/>
    <n v="86.4"/>
    <x v="298"/>
    <x v="289"/>
    <x v="465"/>
    <x v="0"/>
    <d v="2003-06-10T00:00:00"/>
    <x v="0"/>
    <x v="0"/>
    <x v="5"/>
    <s v="S700_3167"/>
    <s v="Helsinki"/>
    <x v="14"/>
    <s v="Medium"/>
  </r>
  <r>
    <n v="10589"/>
    <x v="43"/>
    <x v="20"/>
    <n v="74"/>
    <n v="37"/>
    <n v="85.87"/>
    <x v="299"/>
    <x v="239"/>
    <x v="466"/>
    <x v="0"/>
    <d v="2003-06-10T00:00:00"/>
    <x v="0"/>
    <x v="0"/>
    <x v="5"/>
    <s v="S700_4002"/>
    <s v="Helsinki"/>
    <x v="14"/>
    <s v="Medium"/>
  </r>
  <r>
    <n v="10590"/>
    <x v="43"/>
    <x v="15"/>
    <n v="49"/>
    <n v="24.5"/>
    <n v="49.16"/>
    <x v="300"/>
    <x v="150"/>
    <x v="467"/>
    <x v="0"/>
    <d v="2003-06-10T00:00:00"/>
    <x v="0"/>
    <x v="0"/>
    <x v="5"/>
    <s v="S72_1253"/>
    <s v="Helsinki"/>
    <x v="14"/>
    <s v="Small"/>
  </r>
  <r>
    <n v="10591"/>
    <x v="4"/>
    <x v="27"/>
    <n v="43"/>
    <n v="21.5"/>
    <n v="41.02"/>
    <x v="301"/>
    <x v="290"/>
    <x v="468"/>
    <x v="0"/>
    <d v="2003-08-10T00:00:00"/>
    <x v="9"/>
    <x v="0"/>
    <x v="0"/>
    <s v="S50_1341"/>
    <s v="Madrid"/>
    <x v="3"/>
    <s v="Small"/>
  </r>
  <r>
    <n v="10592"/>
    <x v="4"/>
    <x v="25"/>
    <n v="91"/>
    <n v="45.5"/>
    <n v="100"/>
    <x v="96"/>
    <x v="58"/>
    <x v="469"/>
    <x v="0"/>
    <d v="2003-08-10T00:00:00"/>
    <x v="9"/>
    <x v="0"/>
    <x v="5"/>
    <s v="S700_1691"/>
    <s v="Madrid"/>
    <x v="3"/>
    <s v="Medium"/>
  </r>
  <r>
    <n v="10593"/>
    <x v="3"/>
    <x v="2"/>
    <n v="76"/>
    <n v="38"/>
    <n v="67.03"/>
    <x v="302"/>
    <x v="291"/>
    <x v="470"/>
    <x v="0"/>
    <d v="2003-10-10T00:00:00"/>
    <x v="2"/>
    <x v="0"/>
    <x v="6"/>
    <s v="S24_2000"/>
    <s v="Stavern"/>
    <x v="2"/>
    <s v="Small"/>
  </r>
  <r>
    <n v="10594"/>
    <x v="44"/>
    <x v="3"/>
    <n v="95"/>
    <n v="47.5"/>
    <n v="100"/>
    <x v="92"/>
    <x v="292"/>
    <x v="471"/>
    <x v="0"/>
    <d v="2003-10-10T00:00:00"/>
    <x v="2"/>
    <x v="0"/>
    <x v="6"/>
    <s v="S10_1678"/>
    <s v="San Francisco"/>
    <x v="0"/>
    <s v="Medium"/>
  </r>
  <r>
    <n v="10595"/>
    <x v="44"/>
    <x v="30"/>
    <n v="118"/>
    <n v="59"/>
    <n v="100"/>
    <x v="77"/>
    <x v="26"/>
    <x v="369"/>
    <x v="0"/>
    <d v="2003-10-10T00:00:00"/>
    <x v="2"/>
    <x v="0"/>
    <x v="6"/>
    <s v="S10_2016"/>
    <s v="San Francisco"/>
    <x v="0"/>
    <s v="Medium"/>
  </r>
  <r>
    <n v="10596"/>
    <x v="44"/>
    <x v="2"/>
    <n v="193"/>
    <n v="96.5"/>
    <n v="100"/>
    <x v="34"/>
    <x v="65"/>
    <x v="472"/>
    <x v="0"/>
    <d v="2003-10-10T00:00:00"/>
    <x v="2"/>
    <x v="0"/>
    <x v="6"/>
    <s v="S10_4698"/>
    <s v="San Francisco"/>
    <x v="0"/>
    <s v="Medium"/>
  </r>
  <r>
    <n v="10597"/>
    <x v="44"/>
    <x v="9"/>
    <n v="194"/>
    <n v="97"/>
    <n v="100"/>
    <x v="22"/>
    <x v="71"/>
    <x v="473"/>
    <x v="0"/>
    <d v="2003-10-10T00:00:00"/>
    <x v="2"/>
    <x v="0"/>
    <x v="1"/>
    <s v="S12_1099"/>
    <s v="San Francisco"/>
    <x v="0"/>
    <s v="Large"/>
  </r>
  <r>
    <n v="10598"/>
    <x v="44"/>
    <x v="19"/>
    <n v="150"/>
    <n v="75"/>
    <n v="100"/>
    <x v="26"/>
    <x v="66"/>
    <x v="474"/>
    <x v="0"/>
    <d v="2003-10-10T00:00:00"/>
    <x v="2"/>
    <x v="0"/>
    <x v="6"/>
    <s v="S12_2823"/>
    <s v="San Francisco"/>
    <x v="0"/>
    <s v="Medium"/>
  </r>
  <r>
    <n v="10599"/>
    <x v="44"/>
    <x v="16"/>
    <n v="79"/>
    <n v="39.5"/>
    <n v="73.42"/>
    <x v="303"/>
    <x v="115"/>
    <x v="475"/>
    <x v="0"/>
    <d v="2003-10-10T00:00:00"/>
    <x v="2"/>
    <x v="0"/>
    <x v="1"/>
    <s v="S12_3990"/>
    <s v="San Francisco"/>
    <x v="0"/>
    <s v="Small"/>
  </r>
  <r>
    <n v="10600"/>
    <x v="44"/>
    <x v="10"/>
    <n v="60"/>
    <n v="30"/>
    <n v="51.48"/>
    <x v="304"/>
    <x v="293"/>
    <x v="476"/>
    <x v="0"/>
    <d v="2003-10-10T00:00:00"/>
    <x v="2"/>
    <x v="0"/>
    <x v="6"/>
    <s v="S18_2625"/>
    <s v="San Francisco"/>
    <x v="0"/>
    <s v="Small"/>
  </r>
  <r>
    <n v="10601"/>
    <x v="44"/>
    <x v="26"/>
    <n v="80"/>
    <n v="40"/>
    <n v="81.209999999999994"/>
    <x v="305"/>
    <x v="294"/>
    <x v="477"/>
    <x v="0"/>
    <d v="2003-10-10T00:00:00"/>
    <x v="2"/>
    <x v="0"/>
    <x v="1"/>
    <s v="S18_3278"/>
    <s v="San Francisco"/>
    <x v="0"/>
    <s v="Small"/>
  </r>
  <r>
    <n v="10602"/>
    <x v="44"/>
    <x v="4"/>
    <n v="146"/>
    <n v="73"/>
    <n v="100"/>
    <x v="4"/>
    <x v="76"/>
    <x v="478"/>
    <x v="0"/>
    <d v="2003-10-10T00:00:00"/>
    <x v="2"/>
    <x v="0"/>
    <x v="1"/>
    <s v="S18_3482"/>
    <s v="San Francisco"/>
    <x v="0"/>
    <s v="Medium"/>
  </r>
  <r>
    <n v="10603"/>
    <x v="44"/>
    <x v="26"/>
    <n v="62"/>
    <n v="31"/>
    <n v="64.66"/>
    <x v="306"/>
    <x v="295"/>
    <x v="479"/>
    <x v="0"/>
    <d v="2003-10-10T00:00:00"/>
    <x v="2"/>
    <x v="0"/>
    <x v="6"/>
    <s v="S18_3782"/>
    <s v="San Francisco"/>
    <x v="0"/>
    <s v="Small"/>
  </r>
  <r>
    <n v="10604"/>
    <x v="44"/>
    <x v="22"/>
    <n v="148"/>
    <n v="74"/>
    <n v="100"/>
    <x v="53"/>
    <x v="78"/>
    <x v="147"/>
    <x v="0"/>
    <d v="2003-10-10T00:00:00"/>
    <x v="2"/>
    <x v="0"/>
    <x v="1"/>
    <s v="S18_4721"/>
    <s v="San Francisco"/>
    <x v="0"/>
    <s v="Medium"/>
  </r>
  <r>
    <n v="10605"/>
    <x v="44"/>
    <x v="20"/>
    <n v="112"/>
    <n v="56"/>
    <n v="100"/>
    <x v="68"/>
    <x v="68"/>
    <x v="480"/>
    <x v="0"/>
    <d v="2003-10-10T00:00:00"/>
    <x v="2"/>
    <x v="0"/>
    <x v="6"/>
    <s v="S24_1578"/>
    <s v="San Francisco"/>
    <x v="0"/>
    <s v="Medium"/>
  </r>
  <r>
    <n v="10606"/>
    <x v="44"/>
    <x v="11"/>
    <n v="69"/>
    <n v="34.5"/>
    <n v="80.34"/>
    <x v="307"/>
    <x v="296"/>
    <x v="481"/>
    <x v="0"/>
    <d v="2003-10-10T00:00:00"/>
    <x v="2"/>
    <x v="0"/>
    <x v="6"/>
    <s v="S24_2360"/>
    <s v="San Francisco"/>
    <x v="0"/>
    <s v="Small"/>
  </r>
  <r>
    <n v="10607"/>
    <x v="44"/>
    <x v="1"/>
    <n v="61"/>
    <n v="30.5"/>
    <n v="69.8"/>
    <x v="308"/>
    <x v="297"/>
    <x v="482"/>
    <x v="0"/>
    <d v="2003-10-10T00:00:00"/>
    <x v="2"/>
    <x v="0"/>
    <x v="1"/>
    <s v="S24_3371"/>
    <s v="San Francisco"/>
    <x v="0"/>
    <s v="Medium"/>
  </r>
  <r>
    <n v="10608"/>
    <x v="44"/>
    <x v="18"/>
    <n v="80"/>
    <n v="40"/>
    <n v="67.099999999999994"/>
    <x v="309"/>
    <x v="298"/>
    <x v="483"/>
    <x v="0"/>
    <d v="2003-10-10T00:00:00"/>
    <x v="2"/>
    <x v="0"/>
    <x v="1"/>
    <s v="S24_4620"/>
    <s v="San Francisco"/>
    <x v="0"/>
    <s v="Small"/>
  </r>
  <r>
    <n v="10609"/>
    <x v="44"/>
    <x v="12"/>
    <n v="40"/>
    <n v="20"/>
    <n v="35.4"/>
    <x v="310"/>
    <x v="299"/>
    <x v="484"/>
    <x v="0"/>
    <d v="2003-10-10T00:00:00"/>
    <x v="2"/>
    <x v="0"/>
    <x v="6"/>
    <s v="S32_2206"/>
    <s v="San Francisco"/>
    <x v="0"/>
    <s v="Small"/>
  </r>
  <r>
    <n v="10610"/>
    <x v="44"/>
    <x v="18"/>
    <n v="102"/>
    <n v="51"/>
    <n v="100"/>
    <x v="25"/>
    <x v="8"/>
    <x v="241"/>
    <x v="0"/>
    <d v="2003-10-10T00:00:00"/>
    <x v="2"/>
    <x v="0"/>
    <x v="6"/>
    <s v="S32_4485"/>
    <s v="San Francisco"/>
    <x v="0"/>
    <s v="Small"/>
  </r>
  <r>
    <n v="10611"/>
    <x v="44"/>
    <x v="14"/>
    <n v="81"/>
    <n v="40.5"/>
    <n v="71.599999999999994"/>
    <x v="311"/>
    <x v="300"/>
    <x v="485"/>
    <x v="0"/>
    <d v="2003-10-10T00:00:00"/>
    <x v="2"/>
    <x v="0"/>
    <x v="6"/>
    <s v="S50_4713"/>
    <s v="San Francisco"/>
    <x v="0"/>
    <s v="Small"/>
  </r>
  <r>
    <n v="10612"/>
    <x v="45"/>
    <x v="7"/>
    <n v="117"/>
    <n v="58.5"/>
    <n v="100"/>
    <x v="16"/>
    <x v="72"/>
    <x v="113"/>
    <x v="0"/>
    <d v="2003-11-10T00:00:00"/>
    <x v="4"/>
    <x v="0"/>
    <x v="1"/>
    <s v="S12_3380"/>
    <s v="Los Angeles"/>
    <x v="0"/>
    <s v="Medium"/>
  </r>
  <r>
    <n v="10613"/>
    <x v="45"/>
    <x v="1"/>
    <n v="115"/>
    <n v="57.5"/>
    <n v="100"/>
    <x v="33"/>
    <x v="35"/>
    <x v="486"/>
    <x v="0"/>
    <d v="2003-11-10T00:00:00"/>
    <x v="4"/>
    <x v="0"/>
    <x v="1"/>
    <s v="S12_4675"/>
    <s v="Los Angeles"/>
    <x v="0"/>
    <s v="Medium"/>
  </r>
  <r>
    <n v="10614"/>
    <x v="45"/>
    <x v="19"/>
    <n v="77"/>
    <n v="38.5"/>
    <n v="88.55"/>
    <x v="312"/>
    <x v="301"/>
    <x v="487"/>
    <x v="0"/>
    <d v="2003-11-10T00:00:00"/>
    <x v="4"/>
    <x v="0"/>
    <x v="1"/>
    <s v="S18_1889"/>
    <s v="Los Angeles"/>
    <x v="0"/>
    <s v="Medium"/>
  </r>
  <r>
    <n v="10615"/>
    <x v="45"/>
    <x v="27"/>
    <n v="169"/>
    <n v="84.5"/>
    <n v="100"/>
    <x v="135"/>
    <x v="29"/>
    <x v="488"/>
    <x v="0"/>
    <d v="2003-11-10T00:00:00"/>
    <x v="4"/>
    <x v="0"/>
    <x v="1"/>
    <s v="S18_3232"/>
    <s v="Los Angeles"/>
    <x v="0"/>
    <s v="Medium"/>
  </r>
  <r>
    <n v="10616"/>
    <x v="45"/>
    <x v="10"/>
    <n v="37"/>
    <n v="18.5"/>
    <n v="37"/>
    <x v="313"/>
    <x v="27"/>
    <x v="489"/>
    <x v="0"/>
    <d v="2003-11-10T00:00:00"/>
    <x v="4"/>
    <x v="0"/>
    <x v="1"/>
    <s v="S24_2972"/>
    <s v="Los Angeles"/>
    <x v="0"/>
    <s v="Small"/>
  </r>
  <r>
    <n v="10617"/>
    <x v="45"/>
    <x v="12"/>
    <n v="140"/>
    <n v="70"/>
    <n v="100"/>
    <x v="12"/>
    <x v="81"/>
    <x v="350"/>
    <x v="0"/>
    <d v="2003-11-10T00:00:00"/>
    <x v="4"/>
    <x v="0"/>
    <x v="1"/>
    <s v="S24_3856"/>
    <s v="Los Angeles"/>
    <x v="0"/>
    <s v="Medium"/>
  </r>
  <r>
    <n v="10618"/>
    <x v="46"/>
    <x v="24"/>
    <n v="141"/>
    <n v="70.5"/>
    <n v="100"/>
    <x v="139"/>
    <x v="85"/>
    <x v="401"/>
    <x v="0"/>
    <d v="2003-10-17T00:00:00"/>
    <x v="2"/>
    <x v="0"/>
    <x v="1"/>
    <s v="S18_1129"/>
    <s v="Aaarhus"/>
    <x v="4"/>
    <s v="Medium"/>
  </r>
  <r>
    <n v="10619"/>
    <x v="46"/>
    <x v="23"/>
    <n v="124"/>
    <n v="62"/>
    <n v="100"/>
    <x v="36"/>
    <x v="89"/>
    <x v="490"/>
    <x v="0"/>
    <d v="2003-10-17T00:00:00"/>
    <x v="2"/>
    <x v="0"/>
    <x v="1"/>
    <s v="S18_1589"/>
    <s v="Aaarhus"/>
    <x v="4"/>
    <s v="Medium"/>
  </r>
  <r>
    <n v="10620"/>
    <x v="46"/>
    <x v="25"/>
    <n v="142"/>
    <n v="71"/>
    <n v="100"/>
    <x v="96"/>
    <x v="86"/>
    <x v="491"/>
    <x v="0"/>
    <d v="2003-10-17T00:00:00"/>
    <x v="2"/>
    <x v="0"/>
    <x v="1"/>
    <s v="S18_1984"/>
    <s v="Aaarhus"/>
    <x v="4"/>
    <s v="Medium"/>
  </r>
  <r>
    <n v="10621"/>
    <x v="46"/>
    <x v="18"/>
    <n v="132"/>
    <n v="66"/>
    <n v="100"/>
    <x v="25"/>
    <x v="87"/>
    <x v="492"/>
    <x v="0"/>
    <d v="2003-10-17T00:00:00"/>
    <x v="2"/>
    <x v="0"/>
    <x v="1"/>
    <s v="S18_2870"/>
    <s v="Aaarhus"/>
    <x v="4"/>
    <s v="Medium"/>
  </r>
  <r>
    <n v="10622"/>
    <x v="46"/>
    <x v="13"/>
    <n v="141"/>
    <n v="70.5"/>
    <n v="100"/>
    <x v="17"/>
    <x v="85"/>
    <x v="493"/>
    <x v="0"/>
    <d v="2003-10-17T00:00:00"/>
    <x v="2"/>
    <x v="0"/>
    <x v="1"/>
    <s v="S18_3685"/>
    <s v="Aaarhus"/>
    <x v="4"/>
    <s v="Medium"/>
  </r>
  <r>
    <n v="10623"/>
    <x v="46"/>
    <x v="4"/>
    <n v="71"/>
    <n v="35.5"/>
    <n v="80.540000000000006"/>
    <x v="314"/>
    <x v="302"/>
    <x v="494"/>
    <x v="0"/>
    <d v="2003-10-17T00:00:00"/>
    <x v="2"/>
    <x v="0"/>
    <x v="1"/>
    <s v="S18_4933"/>
    <s v="Aaarhus"/>
    <x v="4"/>
    <s v="Small"/>
  </r>
  <r>
    <n v="10624"/>
    <x v="46"/>
    <x v="30"/>
    <n v="73"/>
    <n v="36.5"/>
    <n v="72.760000000000005"/>
    <x v="315"/>
    <x v="303"/>
    <x v="495"/>
    <x v="0"/>
    <d v="2003-10-17T00:00:00"/>
    <x v="2"/>
    <x v="0"/>
    <x v="1"/>
    <s v="S24_1046"/>
    <s v="Aaarhus"/>
    <x v="4"/>
    <s v="Small"/>
  </r>
  <r>
    <n v="10625"/>
    <x v="46"/>
    <x v="18"/>
    <n v="50"/>
    <n v="25"/>
    <n v="53.33"/>
    <x v="316"/>
    <x v="283"/>
    <x v="496"/>
    <x v="0"/>
    <d v="2003-10-17T00:00:00"/>
    <x v="2"/>
    <x v="0"/>
    <x v="1"/>
    <s v="S24_1628"/>
    <s v="Aaarhus"/>
    <x v="4"/>
    <s v="Small"/>
  </r>
  <r>
    <n v="10626"/>
    <x v="46"/>
    <x v="27"/>
    <n v="90"/>
    <n v="45"/>
    <n v="100"/>
    <x v="135"/>
    <x v="59"/>
    <x v="77"/>
    <x v="0"/>
    <d v="2003-10-17T00:00:00"/>
    <x v="2"/>
    <x v="0"/>
    <x v="1"/>
    <s v="S24_2766"/>
    <s v="Aaarhus"/>
    <x v="4"/>
    <s v="Small"/>
  </r>
  <r>
    <n v="10627"/>
    <x v="46"/>
    <x v="4"/>
    <n v="117"/>
    <n v="58.5"/>
    <n v="100"/>
    <x v="4"/>
    <x v="72"/>
    <x v="497"/>
    <x v="0"/>
    <d v="2003-10-17T00:00:00"/>
    <x v="2"/>
    <x v="0"/>
    <x v="1"/>
    <s v="S24_2887"/>
    <s v="Aaarhus"/>
    <x v="4"/>
    <s v="Small"/>
  </r>
  <r>
    <n v="10628"/>
    <x v="46"/>
    <x v="27"/>
    <n v="85"/>
    <n v="42.5"/>
    <n v="77.05"/>
    <x v="317"/>
    <x v="304"/>
    <x v="498"/>
    <x v="0"/>
    <d v="2003-10-17T00:00:00"/>
    <x v="2"/>
    <x v="0"/>
    <x v="1"/>
    <s v="S24_3191"/>
    <s v="Aaarhus"/>
    <x v="4"/>
    <s v="Small"/>
  </r>
  <r>
    <n v="10629"/>
    <x v="46"/>
    <x v="0"/>
    <n v="107"/>
    <n v="53.5"/>
    <n v="100"/>
    <x v="0"/>
    <x v="99"/>
    <x v="499"/>
    <x v="0"/>
    <d v="2003-10-17T00:00:00"/>
    <x v="2"/>
    <x v="0"/>
    <x v="1"/>
    <s v="S24_3432"/>
    <s v="Aaarhus"/>
    <x v="4"/>
    <s v="Medium"/>
  </r>
  <r>
    <n v="10630"/>
    <x v="44"/>
    <x v="25"/>
    <n v="102"/>
    <n v="51"/>
    <n v="91.44"/>
    <x v="318"/>
    <x v="49"/>
    <x v="500"/>
    <x v="0"/>
    <d v="2003-10-18T00:00:00"/>
    <x v="2"/>
    <x v="0"/>
    <x v="0"/>
    <s v="S18_1342"/>
    <s v="San Francisco"/>
    <x v="0"/>
    <s v="Medium"/>
  </r>
  <r>
    <n v="10631"/>
    <x v="44"/>
    <x v="6"/>
    <n v="53"/>
    <n v="26.5"/>
    <n v="51.21"/>
    <x v="319"/>
    <x v="305"/>
    <x v="501"/>
    <x v="0"/>
    <d v="2003-10-18T00:00:00"/>
    <x v="2"/>
    <x v="0"/>
    <x v="0"/>
    <s v="S18_1367"/>
    <s v="San Francisco"/>
    <x v="0"/>
    <s v="Small"/>
  </r>
  <r>
    <n v="10632"/>
    <x v="44"/>
    <x v="17"/>
    <n v="170"/>
    <n v="85"/>
    <n v="100"/>
    <x v="24"/>
    <x v="0"/>
    <x v="502"/>
    <x v="0"/>
    <d v="2003-10-18T00:00:00"/>
    <x v="2"/>
    <x v="0"/>
    <x v="0"/>
    <s v="S18_1749"/>
    <s v="San Francisco"/>
    <x v="0"/>
    <s v="Medium"/>
  </r>
  <r>
    <n v="10633"/>
    <x v="44"/>
    <x v="11"/>
    <n v="60"/>
    <n v="30"/>
    <n v="69.62"/>
    <x v="320"/>
    <x v="306"/>
    <x v="503"/>
    <x v="0"/>
    <d v="2003-10-18T00:00:00"/>
    <x v="2"/>
    <x v="0"/>
    <x v="0"/>
    <s v="S18_2248"/>
    <s v="San Francisco"/>
    <x v="0"/>
    <s v="Small"/>
  </r>
  <r>
    <n v="10634"/>
    <x v="44"/>
    <x v="19"/>
    <n v="127"/>
    <n v="63.5"/>
    <n v="100"/>
    <x v="26"/>
    <x v="4"/>
    <x v="504"/>
    <x v="0"/>
    <d v="2003-10-18T00:00:00"/>
    <x v="2"/>
    <x v="0"/>
    <x v="0"/>
    <s v="S18_2325"/>
    <s v="San Francisco"/>
    <x v="0"/>
    <s v="Medium"/>
  </r>
  <r>
    <n v="10635"/>
    <x v="44"/>
    <x v="25"/>
    <n v="168"/>
    <n v="84"/>
    <n v="100"/>
    <x v="96"/>
    <x v="5"/>
    <x v="505"/>
    <x v="0"/>
    <d v="2003-10-18T00:00:00"/>
    <x v="2"/>
    <x v="0"/>
    <x v="0"/>
    <s v="S18_2795"/>
    <s v="San Francisco"/>
    <x v="0"/>
    <s v="Large"/>
  </r>
  <r>
    <n v="10636"/>
    <x v="44"/>
    <x v="8"/>
    <n v="92"/>
    <n v="46"/>
    <n v="100"/>
    <x v="8"/>
    <x v="177"/>
    <x v="506"/>
    <x v="0"/>
    <d v="2003-10-18T00:00:00"/>
    <x v="2"/>
    <x v="0"/>
    <x v="0"/>
    <s v="S18_4409"/>
    <s v="San Francisco"/>
    <x v="0"/>
    <s v="Medium"/>
  </r>
  <r>
    <n v="10637"/>
    <x v="44"/>
    <x v="30"/>
    <n v="33"/>
    <n v="16.5"/>
    <n v="27.22"/>
    <x v="321"/>
    <x v="307"/>
    <x v="507"/>
    <x v="0"/>
    <d v="2003-10-18T00:00:00"/>
    <x v="2"/>
    <x v="0"/>
    <x v="0"/>
    <s v="S24_1937"/>
    <s v="San Francisco"/>
    <x v="0"/>
    <s v="Small"/>
  </r>
  <r>
    <n v="10638"/>
    <x v="44"/>
    <x v="23"/>
    <n v="44"/>
    <n v="22"/>
    <n v="36.29"/>
    <x v="322"/>
    <x v="308"/>
    <x v="508"/>
    <x v="0"/>
    <d v="2003-10-18T00:00:00"/>
    <x v="2"/>
    <x v="0"/>
    <x v="0"/>
    <s v="S24_2022"/>
    <s v="San Francisco"/>
    <x v="0"/>
    <s v="Small"/>
  </r>
  <r>
    <n v="10639"/>
    <x v="44"/>
    <x v="30"/>
    <n v="41"/>
    <n v="20.5"/>
    <n v="38.979999999999997"/>
    <x v="323"/>
    <x v="265"/>
    <x v="509"/>
    <x v="0"/>
    <d v="2003-10-18T00:00:00"/>
    <x v="2"/>
    <x v="0"/>
    <x v="0"/>
    <s v="S24_3969"/>
    <s v="San Francisco"/>
    <x v="0"/>
    <s v="Small"/>
  </r>
  <r>
    <n v="10640"/>
    <x v="15"/>
    <x v="26"/>
    <n v="214"/>
    <n v="107"/>
    <n v="100"/>
    <x v="59"/>
    <x v="10"/>
    <x v="510"/>
    <x v="1"/>
    <d v="2003-10-20T00:00:00"/>
    <x v="2"/>
    <x v="0"/>
    <x v="1"/>
    <s v="S10_1949"/>
    <s v="NYC"/>
    <x v="0"/>
    <s v="Medium"/>
  </r>
  <r>
    <n v="10641"/>
    <x v="15"/>
    <x v="14"/>
    <n v="101"/>
    <n v="50.5"/>
    <n v="100"/>
    <x v="19"/>
    <x v="24"/>
    <x v="511"/>
    <x v="0"/>
    <d v="2003-10-20T00:00:00"/>
    <x v="2"/>
    <x v="0"/>
    <x v="0"/>
    <s v="S18_2949"/>
    <s v="NYC"/>
    <x v="0"/>
    <s v="Medium"/>
  </r>
  <r>
    <n v="10642"/>
    <x v="15"/>
    <x v="25"/>
    <n v="62"/>
    <n v="31"/>
    <n v="69.959999999999994"/>
    <x v="324"/>
    <x v="309"/>
    <x v="512"/>
    <x v="0"/>
    <d v="2003-10-20T00:00:00"/>
    <x v="2"/>
    <x v="0"/>
    <x v="0"/>
    <s v="S18_2957"/>
    <s v="NYC"/>
    <x v="0"/>
    <s v="Medium"/>
  </r>
  <r>
    <n v="10643"/>
    <x v="15"/>
    <x v="28"/>
    <n v="104"/>
    <n v="52"/>
    <n v="100"/>
    <x v="71"/>
    <x v="17"/>
    <x v="513"/>
    <x v="0"/>
    <d v="2003-10-20T00:00:00"/>
    <x v="2"/>
    <x v="0"/>
    <x v="0"/>
    <s v="S18_3136"/>
    <s v="NYC"/>
    <x v="0"/>
    <s v="Medium"/>
  </r>
  <r>
    <n v="10644"/>
    <x v="15"/>
    <x v="23"/>
    <n v="99"/>
    <n v="49.5"/>
    <n v="100"/>
    <x v="36"/>
    <x v="18"/>
    <x v="514"/>
    <x v="0"/>
    <d v="2003-10-20T00:00:00"/>
    <x v="2"/>
    <x v="0"/>
    <x v="0"/>
    <s v="S18_3320"/>
    <s v="NYC"/>
    <x v="0"/>
    <s v="Medium"/>
  </r>
  <r>
    <n v="10645"/>
    <x v="15"/>
    <x v="10"/>
    <n v="97"/>
    <n v="48.5"/>
    <n v="91.55"/>
    <x v="325"/>
    <x v="310"/>
    <x v="515"/>
    <x v="0"/>
    <d v="2003-10-20T00:00:00"/>
    <x v="2"/>
    <x v="0"/>
    <x v="0"/>
    <s v="S24_4258"/>
    <s v="NYC"/>
    <x v="0"/>
    <s v="Medium"/>
  </r>
  <r>
    <n v="10646"/>
    <x v="47"/>
    <x v="26"/>
    <n v="147"/>
    <n v="73.5"/>
    <n v="100"/>
    <x v="59"/>
    <x v="11"/>
    <x v="516"/>
    <x v="0"/>
    <d v="2003-10-21T00:00:00"/>
    <x v="2"/>
    <x v="0"/>
    <x v="1"/>
    <s v="S10_4962"/>
    <s v="Graz"/>
    <x v="12"/>
    <s v="Medium"/>
  </r>
  <r>
    <n v="10647"/>
    <x v="47"/>
    <x v="3"/>
    <n v="136"/>
    <n v="68"/>
    <n v="100"/>
    <x v="92"/>
    <x v="12"/>
    <x v="222"/>
    <x v="0"/>
    <d v="2003-10-21T00:00:00"/>
    <x v="2"/>
    <x v="0"/>
    <x v="2"/>
    <s v="S12_1666"/>
    <s v="Graz"/>
    <x v="12"/>
    <s v="Medium"/>
  </r>
  <r>
    <n v="10648"/>
    <x v="47"/>
    <x v="13"/>
    <n v="116"/>
    <n v="58"/>
    <n v="99.17"/>
    <x v="326"/>
    <x v="311"/>
    <x v="517"/>
    <x v="0"/>
    <d v="2003-10-21T00:00:00"/>
    <x v="2"/>
    <x v="0"/>
    <x v="2"/>
    <s v="S18_1097"/>
    <s v="Graz"/>
    <x v="12"/>
    <s v="Medium"/>
  </r>
  <r>
    <n v="10649"/>
    <x v="47"/>
    <x v="6"/>
    <n v="121"/>
    <n v="60.5"/>
    <n v="100"/>
    <x v="63"/>
    <x v="19"/>
    <x v="518"/>
    <x v="0"/>
    <d v="2003-10-21T00:00:00"/>
    <x v="2"/>
    <x v="0"/>
    <x v="2"/>
    <s v="S18_4600"/>
    <s v="Graz"/>
    <x v="12"/>
    <s v="Medium"/>
  </r>
  <r>
    <n v="10650"/>
    <x v="47"/>
    <x v="4"/>
    <n v="50"/>
    <n v="25"/>
    <n v="53.83"/>
    <x v="327"/>
    <x v="168"/>
    <x v="519"/>
    <x v="0"/>
    <d v="2003-10-21T00:00:00"/>
    <x v="2"/>
    <x v="0"/>
    <x v="0"/>
    <s v="S18_4668"/>
    <s v="Graz"/>
    <x v="12"/>
    <s v="Small"/>
  </r>
  <r>
    <n v="10651"/>
    <x v="47"/>
    <x v="16"/>
    <n v="96"/>
    <n v="48"/>
    <n v="100"/>
    <x v="23"/>
    <x v="22"/>
    <x v="426"/>
    <x v="0"/>
    <d v="2003-10-21T00:00:00"/>
    <x v="2"/>
    <x v="0"/>
    <x v="2"/>
    <s v="S32_1268"/>
    <s v="Graz"/>
    <x v="12"/>
    <s v="Small"/>
  </r>
  <r>
    <n v="10652"/>
    <x v="47"/>
    <x v="3"/>
    <n v="64"/>
    <n v="32"/>
    <n v="54.94"/>
    <x v="328"/>
    <x v="312"/>
    <x v="520"/>
    <x v="0"/>
    <d v="2003-10-21T00:00:00"/>
    <x v="2"/>
    <x v="0"/>
    <x v="2"/>
    <s v="S32_3522"/>
    <s v="Graz"/>
    <x v="12"/>
    <s v="Small"/>
  </r>
  <r>
    <n v="10653"/>
    <x v="47"/>
    <x v="8"/>
    <n v="101"/>
    <n v="50.5"/>
    <n v="81.93"/>
    <x v="329"/>
    <x v="313"/>
    <x v="521"/>
    <x v="0"/>
    <d v="2003-10-21T00:00:00"/>
    <x v="2"/>
    <x v="0"/>
    <x v="1"/>
    <s v="S700_2824"/>
    <s v="Graz"/>
    <x v="12"/>
    <s v="Medium"/>
  </r>
  <r>
    <n v="10654"/>
    <x v="17"/>
    <x v="20"/>
    <n v="207"/>
    <n v="103.5"/>
    <n v="100"/>
    <x v="68"/>
    <x v="37"/>
    <x v="522"/>
    <x v="1"/>
    <d v="2003-10-22T00:00:00"/>
    <x v="2"/>
    <x v="0"/>
    <x v="1"/>
    <s v="S12_1108"/>
    <s v="Singapore"/>
    <x v="11"/>
    <s v="Large"/>
  </r>
  <r>
    <n v="10655"/>
    <x v="17"/>
    <x v="15"/>
    <n v="151"/>
    <n v="75.5"/>
    <n v="100"/>
    <x v="21"/>
    <x v="25"/>
    <x v="26"/>
    <x v="0"/>
    <d v="2003-10-22T00:00:00"/>
    <x v="2"/>
    <x v="0"/>
    <x v="1"/>
    <s v="S12_3148"/>
    <s v="Singapore"/>
    <x v="11"/>
    <s v="Medium"/>
  </r>
  <r>
    <n v="10656"/>
    <x v="17"/>
    <x v="11"/>
    <n v="173"/>
    <n v="86.5"/>
    <n v="100"/>
    <x v="11"/>
    <x v="38"/>
    <x v="523"/>
    <x v="0"/>
    <d v="2003-10-22T00:00:00"/>
    <x v="2"/>
    <x v="0"/>
    <x v="1"/>
    <s v="S12_3891"/>
    <s v="Singapore"/>
    <x v="11"/>
    <s v="Medium"/>
  </r>
  <r>
    <n v="10657"/>
    <x v="17"/>
    <x v="25"/>
    <n v="118"/>
    <n v="59"/>
    <n v="100"/>
    <x v="96"/>
    <x v="26"/>
    <x v="524"/>
    <x v="0"/>
    <d v="2003-10-22T00:00:00"/>
    <x v="2"/>
    <x v="0"/>
    <x v="2"/>
    <s v="S12_4473"/>
    <s v="Singapore"/>
    <x v="11"/>
    <s v="Medium"/>
  </r>
  <r>
    <n v="10658"/>
    <x v="17"/>
    <x v="17"/>
    <n v="163"/>
    <n v="81.5"/>
    <n v="100"/>
    <x v="24"/>
    <x v="27"/>
    <x v="525"/>
    <x v="0"/>
    <d v="2003-10-22T00:00:00"/>
    <x v="2"/>
    <x v="0"/>
    <x v="1"/>
    <s v="S18_2238"/>
    <s v="Singapore"/>
    <x v="11"/>
    <s v="Medium"/>
  </r>
  <r>
    <n v="10659"/>
    <x v="17"/>
    <x v="7"/>
    <n v="122"/>
    <n v="61"/>
    <n v="100"/>
    <x v="16"/>
    <x v="28"/>
    <x v="526"/>
    <x v="0"/>
    <d v="2003-10-22T00:00:00"/>
    <x v="2"/>
    <x v="0"/>
    <x v="2"/>
    <s v="S18_2319"/>
    <s v="Singapore"/>
    <x v="11"/>
    <s v="Medium"/>
  </r>
  <r>
    <n v="10660"/>
    <x v="17"/>
    <x v="14"/>
    <n v="60"/>
    <n v="30"/>
    <n v="71.099999999999994"/>
    <x v="330"/>
    <x v="314"/>
    <x v="527"/>
    <x v="0"/>
    <d v="2003-10-22T00:00:00"/>
    <x v="2"/>
    <x v="0"/>
    <x v="2"/>
    <s v="S18_2432"/>
    <s v="Singapore"/>
    <x v="11"/>
    <s v="Small"/>
  </r>
  <r>
    <n v="10661"/>
    <x v="17"/>
    <x v="29"/>
    <n v="169"/>
    <n v="84.5"/>
    <n v="100"/>
    <x v="75"/>
    <x v="29"/>
    <x v="528"/>
    <x v="0"/>
    <d v="2003-10-22T00:00:00"/>
    <x v="2"/>
    <x v="0"/>
    <x v="1"/>
    <s v="S18_3232"/>
    <s v="Singapore"/>
    <x v="11"/>
    <s v="Large"/>
  </r>
  <r>
    <n v="10662"/>
    <x v="17"/>
    <x v="1"/>
    <n v="100"/>
    <n v="50"/>
    <n v="100"/>
    <x v="33"/>
    <x v="39"/>
    <x v="529"/>
    <x v="0"/>
    <d v="2003-10-22T00:00:00"/>
    <x v="2"/>
    <x v="0"/>
    <x v="3"/>
    <s v="S18_3259"/>
    <s v="Singapore"/>
    <x v="11"/>
    <s v="Medium"/>
  </r>
  <r>
    <n v="10663"/>
    <x v="17"/>
    <x v="24"/>
    <n v="143"/>
    <n v="71.5"/>
    <n v="100"/>
    <x v="139"/>
    <x v="30"/>
    <x v="530"/>
    <x v="0"/>
    <d v="2003-10-22T00:00:00"/>
    <x v="2"/>
    <x v="0"/>
    <x v="1"/>
    <s v="S18_4027"/>
    <s v="Singapore"/>
    <x v="11"/>
    <s v="Medium"/>
  </r>
  <r>
    <n v="10664"/>
    <x v="17"/>
    <x v="4"/>
    <n v="57"/>
    <n v="28.5"/>
    <n v="69.36"/>
    <x v="331"/>
    <x v="109"/>
    <x v="531"/>
    <x v="0"/>
    <d v="2003-10-22T00:00:00"/>
    <x v="2"/>
    <x v="0"/>
    <x v="1"/>
    <s v="S24_1444"/>
    <s v="Singapore"/>
    <x v="11"/>
    <s v="Small"/>
  </r>
  <r>
    <n v="10665"/>
    <x v="17"/>
    <x v="22"/>
    <n v="127"/>
    <n v="63.5"/>
    <n v="100"/>
    <x v="53"/>
    <x v="4"/>
    <x v="532"/>
    <x v="0"/>
    <d v="2003-10-22T00:00:00"/>
    <x v="2"/>
    <x v="0"/>
    <x v="2"/>
    <s v="S24_2300"/>
    <s v="Singapore"/>
    <x v="11"/>
    <s v="Medium"/>
  </r>
  <r>
    <n v="10666"/>
    <x v="17"/>
    <x v="11"/>
    <n v="35"/>
    <n v="17.5"/>
    <n v="31.82"/>
    <x v="332"/>
    <x v="315"/>
    <x v="533"/>
    <x v="0"/>
    <d v="2003-10-22T00:00:00"/>
    <x v="2"/>
    <x v="0"/>
    <x v="1"/>
    <s v="S24_2840"/>
    <s v="Singapore"/>
    <x v="11"/>
    <s v="Small"/>
  </r>
  <r>
    <n v="10667"/>
    <x v="17"/>
    <x v="16"/>
    <n v="118"/>
    <n v="59"/>
    <n v="99.36"/>
    <x v="333"/>
    <x v="316"/>
    <x v="534"/>
    <x v="0"/>
    <d v="2003-10-22T00:00:00"/>
    <x v="2"/>
    <x v="0"/>
    <x v="1"/>
    <s v="S24_4048"/>
    <s v="Singapore"/>
    <x v="11"/>
    <s v="Small"/>
  </r>
  <r>
    <n v="10668"/>
    <x v="17"/>
    <x v="25"/>
    <n v="54"/>
    <n v="27"/>
    <n v="45.99"/>
    <x v="334"/>
    <x v="223"/>
    <x v="535"/>
    <x v="0"/>
    <d v="2003-10-22T00:00:00"/>
    <x v="2"/>
    <x v="0"/>
    <x v="2"/>
    <s v="S32_2509"/>
    <s v="Singapore"/>
    <x v="11"/>
    <s v="Small"/>
  </r>
  <r>
    <n v="10669"/>
    <x v="17"/>
    <x v="20"/>
    <n v="62"/>
    <n v="31"/>
    <n v="53.44"/>
    <x v="335"/>
    <x v="317"/>
    <x v="536"/>
    <x v="0"/>
    <d v="2003-10-22T00:00:00"/>
    <x v="2"/>
    <x v="0"/>
    <x v="3"/>
    <s v="S32_3207"/>
    <s v="Singapore"/>
    <x v="11"/>
    <s v="Small"/>
  </r>
  <r>
    <n v="10670"/>
    <x v="17"/>
    <x v="25"/>
    <n v="115"/>
    <n v="57.5"/>
    <n v="94.92"/>
    <x v="336"/>
    <x v="318"/>
    <x v="537"/>
    <x v="0"/>
    <d v="2003-10-22T00:00:00"/>
    <x v="2"/>
    <x v="0"/>
    <x v="2"/>
    <s v="S50_1392"/>
    <s v="Singapore"/>
    <x v="11"/>
    <s v="Medium"/>
  </r>
  <r>
    <n v="10671"/>
    <x v="17"/>
    <x v="19"/>
    <n v="58"/>
    <n v="29"/>
    <n v="66.78"/>
    <x v="337"/>
    <x v="319"/>
    <x v="538"/>
    <x v="0"/>
    <d v="2003-10-22T00:00:00"/>
    <x v="2"/>
    <x v="0"/>
    <x v="3"/>
    <s v="S50_1514"/>
    <s v="Singapore"/>
    <x v="11"/>
    <s v="Small"/>
  </r>
  <r>
    <n v="10672"/>
    <x v="48"/>
    <x v="23"/>
    <n v="136"/>
    <n v="68"/>
    <n v="100"/>
    <x v="36"/>
    <x v="12"/>
    <x v="539"/>
    <x v="0"/>
    <d v="2003-10-21T00:00:00"/>
    <x v="2"/>
    <x v="0"/>
    <x v="0"/>
    <s v="S18_3140"/>
    <s v="New Bedford"/>
    <x v="0"/>
    <s v="Medium"/>
  </r>
  <r>
    <n v="10673"/>
    <x v="48"/>
    <x v="5"/>
    <n v="87"/>
    <n v="43.5"/>
    <n v="73.73"/>
    <x v="338"/>
    <x v="320"/>
    <x v="540"/>
    <x v="0"/>
    <d v="2003-10-21T00:00:00"/>
    <x v="2"/>
    <x v="0"/>
    <x v="0"/>
    <s v="S18_4522"/>
    <s v="New Bedford"/>
    <x v="0"/>
    <s v="Small"/>
  </r>
  <r>
    <n v="10674"/>
    <x v="48"/>
    <x v="17"/>
    <n v="86"/>
    <n v="43"/>
    <n v="100"/>
    <x v="24"/>
    <x v="321"/>
    <x v="453"/>
    <x v="0"/>
    <d v="2003-10-21T00:00:00"/>
    <x v="2"/>
    <x v="0"/>
    <x v="4"/>
    <s v="S700_1938"/>
    <s v="New Bedford"/>
    <x v="0"/>
    <s v="Medium"/>
  </r>
  <r>
    <n v="10675"/>
    <x v="49"/>
    <x v="20"/>
    <n v="136"/>
    <n v="68"/>
    <n v="100"/>
    <x v="68"/>
    <x v="12"/>
    <x v="541"/>
    <x v="0"/>
    <d v="2003-10-23T00:00:00"/>
    <x v="2"/>
    <x v="0"/>
    <x v="1"/>
    <s v="S10_4757"/>
    <s v="Boras"/>
    <x v="8"/>
    <s v="Medium"/>
  </r>
  <r>
    <n v="10676"/>
    <x v="49"/>
    <x v="23"/>
    <n v="157"/>
    <n v="78.5"/>
    <n v="100"/>
    <x v="36"/>
    <x v="47"/>
    <x v="157"/>
    <x v="0"/>
    <d v="2003-10-23T00:00:00"/>
    <x v="2"/>
    <x v="0"/>
    <x v="5"/>
    <s v="S18_1662"/>
    <s v="Boras"/>
    <x v="8"/>
    <s v="Medium"/>
  </r>
  <r>
    <n v="10677"/>
    <x v="49"/>
    <x v="7"/>
    <n v="86"/>
    <n v="43"/>
    <n v="73.12"/>
    <x v="339"/>
    <x v="322"/>
    <x v="542"/>
    <x v="0"/>
    <d v="2003-10-23T00:00:00"/>
    <x v="2"/>
    <x v="0"/>
    <x v="4"/>
    <s v="S18_3029"/>
    <s v="Boras"/>
    <x v="8"/>
    <s v="Medium"/>
  </r>
  <r>
    <n v="10678"/>
    <x v="49"/>
    <x v="15"/>
    <n v="105"/>
    <n v="52.5"/>
    <n v="100"/>
    <x v="21"/>
    <x v="50"/>
    <x v="355"/>
    <x v="0"/>
    <d v="2003-10-23T00:00:00"/>
    <x v="2"/>
    <x v="0"/>
    <x v="0"/>
    <s v="S18_3856"/>
    <s v="Boras"/>
    <x v="8"/>
    <s v="Medium"/>
  </r>
  <r>
    <n v="10679"/>
    <x v="49"/>
    <x v="21"/>
    <n v="122"/>
    <n v="61"/>
    <n v="100"/>
    <x v="31"/>
    <x v="28"/>
    <x v="344"/>
    <x v="0"/>
    <d v="2003-10-23T00:00:00"/>
    <x v="2"/>
    <x v="0"/>
    <x v="4"/>
    <s v="S24_2011"/>
    <s v="Boras"/>
    <x v="8"/>
    <s v="Medium"/>
  </r>
  <r>
    <n v="10680"/>
    <x v="49"/>
    <x v="26"/>
    <n v="68"/>
    <n v="34"/>
    <n v="69.88"/>
    <x v="340"/>
    <x v="323"/>
    <x v="543"/>
    <x v="0"/>
    <d v="2003-10-23T00:00:00"/>
    <x v="2"/>
    <x v="0"/>
    <x v="5"/>
    <s v="S24_2841"/>
    <s v="Boras"/>
    <x v="8"/>
    <s v="Small"/>
  </r>
  <r>
    <n v="10681"/>
    <x v="49"/>
    <x v="27"/>
    <n v="88"/>
    <n v="44"/>
    <n v="79.66"/>
    <x v="341"/>
    <x v="324"/>
    <x v="544"/>
    <x v="0"/>
    <d v="2003-10-23T00:00:00"/>
    <x v="2"/>
    <x v="0"/>
    <x v="0"/>
    <s v="S24_3151"/>
    <s v="Boras"/>
    <x v="8"/>
    <s v="Small"/>
  </r>
  <r>
    <n v="10682"/>
    <x v="49"/>
    <x v="22"/>
    <n v="65"/>
    <n v="32.5"/>
    <n v="63.12"/>
    <x v="342"/>
    <x v="325"/>
    <x v="545"/>
    <x v="0"/>
    <d v="2003-10-23T00:00:00"/>
    <x v="2"/>
    <x v="0"/>
    <x v="0"/>
    <s v="S24_3420"/>
    <s v="Boras"/>
    <x v="8"/>
    <s v="Small"/>
  </r>
  <r>
    <n v="10683"/>
    <x v="49"/>
    <x v="17"/>
    <n v="83"/>
    <n v="41.5"/>
    <n v="83.86"/>
    <x v="343"/>
    <x v="326"/>
    <x v="546"/>
    <x v="0"/>
    <d v="2003-10-23T00:00:00"/>
    <x v="2"/>
    <x v="0"/>
    <x v="0"/>
    <s v="S24_3816"/>
    <s v="Boras"/>
    <x v="8"/>
    <s v="Small"/>
  </r>
  <r>
    <n v="10684"/>
    <x v="49"/>
    <x v="23"/>
    <n v="66"/>
    <n v="33"/>
    <n v="75.34"/>
    <x v="344"/>
    <x v="327"/>
    <x v="547"/>
    <x v="0"/>
    <d v="2003-10-23T00:00:00"/>
    <x v="2"/>
    <x v="0"/>
    <x v="4"/>
    <s v="S700_1138"/>
    <s v="Boras"/>
    <x v="8"/>
    <s v="Medium"/>
  </r>
  <r>
    <n v="10685"/>
    <x v="49"/>
    <x v="17"/>
    <n v="90"/>
    <n v="45"/>
    <n v="100"/>
    <x v="24"/>
    <x v="59"/>
    <x v="548"/>
    <x v="0"/>
    <d v="2003-10-23T00:00:00"/>
    <x v="2"/>
    <x v="0"/>
    <x v="4"/>
    <s v="S700_2047"/>
    <s v="Boras"/>
    <x v="8"/>
    <s v="Small"/>
  </r>
  <r>
    <n v="10686"/>
    <x v="49"/>
    <x v="7"/>
    <n v="72"/>
    <n v="36"/>
    <n v="70.11"/>
    <x v="345"/>
    <x v="328"/>
    <x v="549"/>
    <x v="0"/>
    <d v="2003-10-23T00:00:00"/>
    <x v="2"/>
    <x v="0"/>
    <x v="4"/>
    <s v="S700_2610"/>
    <s v="Boras"/>
    <x v="8"/>
    <s v="Medium"/>
  </r>
  <r>
    <n v="10687"/>
    <x v="49"/>
    <x v="16"/>
    <n v="100"/>
    <n v="50"/>
    <n v="100"/>
    <x v="23"/>
    <x v="39"/>
    <x v="17"/>
    <x v="0"/>
    <d v="2003-10-23T00:00:00"/>
    <x v="2"/>
    <x v="0"/>
    <x v="4"/>
    <s v="S700_3505"/>
    <s v="Boras"/>
    <x v="8"/>
    <s v="Small"/>
  </r>
  <r>
    <n v="10688"/>
    <x v="49"/>
    <x v="24"/>
    <n v="99"/>
    <n v="49.5"/>
    <n v="100"/>
    <x v="139"/>
    <x v="18"/>
    <x v="550"/>
    <x v="0"/>
    <d v="2003-10-23T00:00:00"/>
    <x v="2"/>
    <x v="0"/>
    <x v="4"/>
    <s v="S700_3962"/>
    <s v="Boras"/>
    <x v="8"/>
    <s v="Medium"/>
  </r>
  <r>
    <n v="10689"/>
    <x v="49"/>
    <x v="28"/>
    <n v="49"/>
    <n v="24.5"/>
    <n v="41.71"/>
    <x v="346"/>
    <x v="190"/>
    <x v="551"/>
    <x v="0"/>
    <d v="2003-10-23T00:00:00"/>
    <x v="2"/>
    <x v="0"/>
    <x v="5"/>
    <s v="S72_1253"/>
    <s v="Boras"/>
    <x v="8"/>
    <s v="Small"/>
  </r>
  <r>
    <n v="10690"/>
    <x v="49"/>
    <x v="19"/>
    <n v="54"/>
    <n v="27"/>
    <n v="48.59"/>
    <x v="347"/>
    <x v="329"/>
    <x v="552"/>
    <x v="0"/>
    <d v="2003-10-23T00:00:00"/>
    <x v="2"/>
    <x v="0"/>
    <x v="4"/>
    <s v="S72_3212"/>
    <s v="Boras"/>
    <x v="8"/>
    <s v="Small"/>
  </r>
  <r>
    <n v="10691"/>
    <x v="33"/>
    <x v="13"/>
    <n v="95"/>
    <n v="47.5"/>
    <n v="96.66"/>
    <x v="348"/>
    <x v="330"/>
    <x v="553"/>
    <x v="0"/>
    <d v="2003-10-28T00:00:00"/>
    <x v="2"/>
    <x v="0"/>
    <x v="6"/>
    <s v="S10_1678"/>
    <s v="Burlingame"/>
    <x v="0"/>
    <s v="Medium"/>
  </r>
  <r>
    <n v="10692"/>
    <x v="33"/>
    <x v="11"/>
    <n v="118"/>
    <n v="59"/>
    <n v="100"/>
    <x v="11"/>
    <x v="26"/>
    <x v="282"/>
    <x v="0"/>
    <d v="2003-10-28T00:00:00"/>
    <x v="2"/>
    <x v="0"/>
    <x v="6"/>
    <s v="S10_2016"/>
    <s v="Burlingame"/>
    <x v="0"/>
    <s v="Medium"/>
  </r>
  <r>
    <n v="10693"/>
    <x v="33"/>
    <x v="27"/>
    <n v="193"/>
    <n v="96.5"/>
    <n v="100"/>
    <x v="135"/>
    <x v="65"/>
    <x v="554"/>
    <x v="0"/>
    <d v="2003-10-28T00:00:00"/>
    <x v="2"/>
    <x v="0"/>
    <x v="6"/>
    <s v="S10_4698"/>
    <s v="Burlingame"/>
    <x v="0"/>
    <s v="Medium"/>
  </r>
  <r>
    <n v="10694"/>
    <x v="33"/>
    <x v="26"/>
    <n v="84"/>
    <n v="42"/>
    <n v="70.959999999999994"/>
    <x v="349"/>
    <x v="331"/>
    <x v="555"/>
    <x v="0"/>
    <d v="2003-10-28T00:00:00"/>
    <x v="2"/>
    <x v="0"/>
    <x v="5"/>
    <s v="S18_2581"/>
    <s v="Burlingame"/>
    <x v="0"/>
    <s v="Small"/>
  </r>
  <r>
    <n v="10695"/>
    <x v="33"/>
    <x v="7"/>
    <n v="60"/>
    <n v="30"/>
    <n v="61.18"/>
    <x v="350"/>
    <x v="332"/>
    <x v="556"/>
    <x v="0"/>
    <d v="2003-10-28T00:00:00"/>
    <x v="2"/>
    <x v="0"/>
    <x v="6"/>
    <s v="S18_2625"/>
    <s v="Burlingame"/>
    <x v="0"/>
    <s v="Small"/>
  </r>
  <r>
    <n v="10696"/>
    <x v="33"/>
    <x v="1"/>
    <n v="112"/>
    <n v="56"/>
    <n v="100"/>
    <x v="33"/>
    <x v="68"/>
    <x v="557"/>
    <x v="0"/>
    <d v="2003-10-28T00:00:00"/>
    <x v="2"/>
    <x v="0"/>
    <x v="6"/>
    <s v="S24_1578"/>
    <s v="Burlingame"/>
    <x v="0"/>
    <s v="Medium"/>
  </r>
  <r>
    <n v="10697"/>
    <x v="33"/>
    <x v="3"/>
    <n v="109"/>
    <n v="54.5"/>
    <n v="100"/>
    <x v="92"/>
    <x v="132"/>
    <x v="558"/>
    <x v="0"/>
    <d v="2003-10-28T00:00:00"/>
    <x v="2"/>
    <x v="0"/>
    <x v="5"/>
    <s v="S24_1785"/>
    <s v="Burlingame"/>
    <x v="0"/>
    <s v="Medium"/>
  </r>
  <r>
    <n v="10698"/>
    <x v="33"/>
    <x v="17"/>
    <n v="76"/>
    <n v="38"/>
    <n v="75.41"/>
    <x v="351"/>
    <x v="333"/>
    <x v="559"/>
    <x v="0"/>
    <d v="2003-10-28T00:00:00"/>
    <x v="2"/>
    <x v="0"/>
    <x v="6"/>
    <s v="S24_2000"/>
    <s v="Burlingame"/>
    <x v="0"/>
    <s v="Small"/>
  </r>
  <r>
    <n v="10699"/>
    <x v="33"/>
    <x v="11"/>
    <n v="68"/>
    <n v="34"/>
    <n v="73.02"/>
    <x v="352"/>
    <x v="334"/>
    <x v="560"/>
    <x v="0"/>
    <d v="2003-10-28T00:00:00"/>
    <x v="2"/>
    <x v="0"/>
    <x v="5"/>
    <s v="S24_3949"/>
    <s v="Burlingame"/>
    <x v="0"/>
    <s v="Small"/>
  </r>
  <r>
    <n v="10700"/>
    <x v="33"/>
    <x v="25"/>
    <n v="72"/>
    <n v="36"/>
    <n v="78.25"/>
    <x v="353"/>
    <x v="335"/>
    <x v="561"/>
    <x v="0"/>
    <d v="2003-10-28T00:00:00"/>
    <x v="2"/>
    <x v="0"/>
    <x v="5"/>
    <s v="S24_4278"/>
    <s v="Burlingame"/>
    <x v="0"/>
    <s v="Medium"/>
  </r>
  <r>
    <n v="10701"/>
    <x v="33"/>
    <x v="24"/>
    <n v="99"/>
    <n v="49.5"/>
    <n v="100"/>
    <x v="139"/>
    <x v="18"/>
    <x v="550"/>
    <x v="0"/>
    <d v="2003-10-28T00:00:00"/>
    <x v="2"/>
    <x v="0"/>
    <x v="6"/>
    <s v="S32_1374"/>
    <s v="Burlingame"/>
    <x v="0"/>
    <s v="Medium"/>
  </r>
  <r>
    <n v="10702"/>
    <x v="33"/>
    <x v="14"/>
    <n v="68"/>
    <n v="34"/>
    <n v="73.61"/>
    <x v="354"/>
    <x v="336"/>
    <x v="562"/>
    <x v="0"/>
    <d v="2003-10-28T00:00:00"/>
    <x v="2"/>
    <x v="0"/>
    <x v="0"/>
    <s v="S32_4289"/>
    <s v="Burlingame"/>
    <x v="0"/>
    <s v="Small"/>
  </r>
  <r>
    <n v="10703"/>
    <x v="33"/>
    <x v="25"/>
    <n v="43"/>
    <n v="21.5"/>
    <n v="51.93"/>
    <x v="355"/>
    <x v="337"/>
    <x v="563"/>
    <x v="0"/>
    <d v="2003-10-28T00:00:00"/>
    <x v="2"/>
    <x v="0"/>
    <x v="0"/>
    <s v="S50_1341"/>
    <s v="Burlingame"/>
    <x v="0"/>
    <s v="Small"/>
  </r>
  <r>
    <n v="10704"/>
    <x v="33"/>
    <x v="24"/>
    <n v="91"/>
    <n v="45.5"/>
    <n v="98.65"/>
    <x v="356"/>
    <x v="338"/>
    <x v="564"/>
    <x v="0"/>
    <d v="2003-10-28T00:00:00"/>
    <x v="2"/>
    <x v="0"/>
    <x v="5"/>
    <s v="S700_1691"/>
    <s v="Burlingame"/>
    <x v="0"/>
    <s v="Small"/>
  </r>
  <r>
    <n v="10705"/>
    <x v="33"/>
    <x v="14"/>
    <n v="99"/>
    <n v="49.5"/>
    <n v="100"/>
    <x v="19"/>
    <x v="18"/>
    <x v="565"/>
    <x v="0"/>
    <d v="2003-10-28T00:00:00"/>
    <x v="2"/>
    <x v="0"/>
    <x v="5"/>
    <s v="S700_2466"/>
    <s v="Burlingame"/>
    <x v="0"/>
    <s v="Medium"/>
  </r>
  <r>
    <n v="10706"/>
    <x v="33"/>
    <x v="13"/>
    <n v="118"/>
    <n v="59"/>
    <n v="100"/>
    <x v="17"/>
    <x v="26"/>
    <x v="566"/>
    <x v="0"/>
    <d v="2003-10-28T00:00:00"/>
    <x v="2"/>
    <x v="0"/>
    <x v="5"/>
    <s v="S700_2834"/>
    <s v="Burlingame"/>
    <x v="0"/>
    <s v="Medium"/>
  </r>
  <r>
    <n v="10707"/>
    <x v="33"/>
    <x v="25"/>
    <n v="80"/>
    <n v="40"/>
    <n v="96"/>
    <x v="357"/>
    <x v="238"/>
    <x v="567"/>
    <x v="0"/>
    <d v="2003-10-28T00:00:00"/>
    <x v="2"/>
    <x v="0"/>
    <x v="5"/>
    <s v="S700_3167"/>
    <s v="Burlingame"/>
    <x v="0"/>
    <s v="Medium"/>
  </r>
  <r>
    <n v="10708"/>
    <x v="33"/>
    <x v="8"/>
    <n v="74"/>
    <n v="37"/>
    <n v="82.91"/>
    <x v="358"/>
    <x v="339"/>
    <x v="568"/>
    <x v="0"/>
    <d v="2003-10-28T00:00:00"/>
    <x v="2"/>
    <x v="0"/>
    <x v="5"/>
    <s v="S700_4002"/>
    <s v="Burlingame"/>
    <x v="0"/>
    <s v="Medium"/>
  </r>
  <r>
    <n v="10709"/>
    <x v="38"/>
    <x v="0"/>
    <n v="194"/>
    <n v="97"/>
    <n v="100"/>
    <x v="0"/>
    <x v="71"/>
    <x v="569"/>
    <x v="0"/>
    <d v="2003-04-11T00:00:00"/>
    <x v="7"/>
    <x v="0"/>
    <x v="1"/>
    <s v="S12_1099"/>
    <s v="North Sydney"/>
    <x v="13"/>
    <s v="Medium"/>
  </r>
  <r>
    <n v="10710"/>
    <x v="38"/>
    <x v="12"/>
    <n v="150"/>
    <n v="75"/>
    <n v="100"/>
    <x v="12"/>
    <x v="66"/>
    <x v="570"/>
    <x v="0"/>
    <d v="2003-04-11T00:00:00"/>
    <x v="7"/>
    <x v="0"/>
    <x v="6"/>
    <s v="S12_2823"/>
    <s v="North Sydney"/>
    <x v="13"/>
    <s v="Medium"/>
  </r>
  <r>
    <n v="10711"/>
    <x v="38"/>
    <x v="13"/>
    <n v="79"/>
    <n v="39.5"/>
    <n v="63.84"/>
    <x v="359"/>
    <x v="144"/>
    <x v="571"/>
    <x v="0"/>
    <d v="2003-04-11T00:00:00"/>
    <x v="7"/>
    <x v="0"/>
    <x v="1"/>
    <s v="S12_3990"/>
    <s v="North Sydney"/>
    <x v="13"/>
    <s v="Small"/>
  </r>
  <r>
    <n v="10712"/>
    <x v="38"/>
    <x v="22"/>
    <n v="80"/>
    <n v="40"/>
    <n v="70.760000000000005"/>
    <x v="360"/>
    <x v="340"/>
    <x v="572"/>
    <x v="0"/>
    <d v="2003-04-11T00:00:00"/>
    <x v="7"/>
    <x v="0"/>
    <x v="1"/>
    <s v="S18_3278"/>
    <s v="North Sydney"/>
    <x v="13"/>
    <s v="Small"/>
  </r>
  <r>
    <n v="10713"/>
    <x v="38"/>
    <x v="13"/>
    <n v="146"/>
    <n v="73"/>
    <n v="100"/>
    <x v="17"/>
    <x v="76"/>
    <x v="573"/>
    <x v="0"/>
    <d v="2003-04-11T00:00:00"/>
    <x v="7"/>
    <x v="0"/>
    <x v="1"/>
    <s v="S18_3482"/>
    <s v="North Sydney"/>
    <x v="13"/>
    <s v="Medium"/>
  </r>
  <r>
    <n v="10714"/>
    <x v="38"/>
    <x v="19"/>
    <n v="62"/>
    <n v="31"/>
    <n v="68.39"/>
    <x v="361"/>
    <x v="341"/>
    <x v="574"/>
    <x v="0"/>
    <d v="2003-04-11T00:00:00"/>
    <x v="7"/>
    <x v="0"/>
    <x v="6"/>
    <s v="S18_3782"/>
    <s v="North Sydney"/>
    <x v="13"/>
    <s v="Small"/>
  </r>
  <r>
    <n v="10715"/>
    <x v="38"/>
    <x v="21"/>
    <n v="148"/>
    <n v="74"/>
    <n v="100"/>
    <x v="31"/>
    <x v="78"/>
    <x v="575"/>
    <x v="0"/>
    <d v="2003-04-11T00:00:00"/>
    <x v="7"/>
    <x v="0"/>
    <x v="1"/>
    <s v="S18_4721"/>
    <s v="North Sydney"/>
    <x v="13"/>
    <s v="Medium"/>
  </r>
  <r>
    <n v="10716"/>
    <x v="38"/>
    <x v="19"/>
    <n v="69"/>
    <n v="34.5"/>
    <n v="74.11"/>
    <x v="362"/>
    <x v="336"/>
    <x v="576"/>
    <x v="0"/>
    <d v="2003-04-11T00:00:00"/>
    <x v="7"/>
    <x v="0"/>
    <x v="6"/>
    <s v="S24_2360"/>
    <s v="North Sydney"/>
    <x v="13"/>
    <s v="Small"/>
  </r>
  <r>
    <n v="10717"/>
    <x v="38"/>
    <x v="15"/>
    <n v="61"/>
    <n v="30.5"/>
    <n v="50.21"/>
    <x v="141"/>
    <x v="149"/>
    <x v="202"/>
    <x v="0"/>
    <d v="2003-04-11T00:00:00"/>
    <x v="7"/>
    <x v="0"/>
    <x v="1"/>
    <s v="S24_3371"/>
    <s v="North Sydney"/>
    <x v="13"/>
    <s v="Small"/>
  </r>
  <r>
    <n v="10718"/>
    <x v="38"/>
    <x v="16"/>
    <n v="80"/>
    <n v="40"/>
    <n v="94.58"/>
    <x v="363"/>
    <x v="342"/>
    <x v="577"/>
    <x v="0"/>
    <d v="2003-04-11T00:00:00"/>
    <x v="7"/>
    <x v="0"/>
    <x v="1"/>
    <s v="S24_4620"/>
    <s v="North Sydney"/>
    <x v="13"/>
    <s v="Small"/>
  </r>
  <r>
    <n v="10719"/>
    <x v="38"/>
    <x v="5"/>
    <n v="40"/>
    <n v="20"/>
    <n v="39.83"/>
    <x v="364"/>
    <x v="343"/>
    <x v="578"/>
    <x v="0"/>
    <d v="2003-04-11T00:00:00"/>
    <x v="7"/>
    <x v="0"/>
    <x v="6"/>
    <s v="S32_2206"/>
    <s v="North Sydney"/>
    <x v="13"/>
    <s v="Small"/>
  </r>
  <r>
    <n v="10720"/>
    <x v="38"/>
    <x v="15"/>
    <n v="102"/>
    <n v="51"/>
    <n v="100"/>
    <x v="21"/>
    <x v="8"/>
    <x v="579"/>
    <x v="0"/>
    <d v="2003-04-11T00:00:00"/>
    <x v="7"/>
    <x v="0"/>
    <x v="6"/>
    <s v="S32_4485"/>
    <s v="North Sydney"/>
    <x v="13"/>
    <s v="Medium"/>
  </r>
  <r>
    <n v="10721"/>
    <x v="38"/>
    <x v="25"/>
    <n v="81"/>
    <n v="40.5"/>
    <n v="80.55"/>
    <x v="365"/>
    <x v="344"/>
    <x v="580"/>
    <x v="0"/>
    <d v="2003-04-11T00:00:00"/>
    <x v="7"/>
    <x v="0"/>
    <x v="6"/>
    <s v="S50_4713"/>
    <s v="North Sydney"/>
    <x v="13"/>
    <s v="Medium"/>
  </r>
  <r>
    <n v="10722"/>
    <x v="47"/>
    <x v="29"/>
    <n v="117"/>
    <n v="58.5"/>
    <n v="100"/>
    <x v="75"/>
    <x v="72"/>
    <x v="581"/>
    <x v="0"/>
    <d v="2003-04-11T00:00:00"/>
    <x v="7"/>
    <x v="0"/>
    <x v="1"/>
    <s v="S12_3380"/>
    <s v="Graz"/>
    <x v="12"/>
    <s v="Medium"/>
  </r>
  <r>
    <n v="10723"/>
    <x v="47"/>
    <x v="9"/>
    <n v="115"/>
    <n v="57.5"/>
    <n v="100"/>
    <x v="22"/>
    <x v="35"/>
    <x v="582"/>
    <x v="0"/>
    <d v="2003-04-11T00:00:00"/>
    <x v="7"/>
    <x v="0"/>
    <x v="1"/>
    <s v="S12_4675"/>
    <s v="Graz"/>
    <x v="12"/>
    <s v="Medium"/>
  </r>
  <r>
    <n v="10724"/>
    <x v="47"/>
    <x v="27"/>
    <n v="77"/>
    <n v="38.5"/>
    <n v="63.14"/>
    <x v="366"/>
    <x v="345"/>
    <x v="583"/>
    <x v="0"/>
    <d v="2003-04-11T00:00:00"/>
    <x v="7"/>
    <x v="0"/>
    <x v="1"/>
    <s v="S18_1889"/>
    <s v="Graz"/>
    <x v="12"/>
    <s v="Small"/>
  </r>
  <r>
    <n v="10725"/>
    <x v="47"/>
    <x v="15"/>
    <n v="140"/>
    <n v="70"/>
    <n v="100"/>
    <x v="21"/>
    <x v="81"/>
    <x v="584"/>
    <x v="0"/>
    <d v="2003-04-11T00:00:00"/>
    <x v="7"/>
    <x v="0"/>
    <x v="1"/>
    <s v="S24_3856"/>
    <s v="Graz"/>
    <x v="12"/>
    <s v="Medium"/>
  </r>
  <r>
    <n v="10726"/>
    <x v="50"/>
    <x v="12"/>
    <n v="141"/>
    <n v="70.5"/>
    <n v="100"/>
    <x v="12"/>
    <x v="85"/>
    <x v="585"/>
    <x v="0"/>
    <d v="2003-05-11T00:00:00"/>
    <x v="10"/>
    <x v="0"/>
    <x v="1"/>
    <s v="S18_1129"/>
    <s v="Montreal"/>
    <x v="15"/>
    <s v="Medium"/>
  </r>
  <r>
    <n v="10727"/>
    <x v="50"/>
    <x v="12"/>
    <n v="142"/>
    <n v="71"/>
    <n v="100"/>
    <x v="12"/>
    <x v="86"/>
    <x v="586"/>
    <x v="0"/>
    <d v="2003-05-11T00:00:00"/>
    <x v="10"/>
    <x v="0"/>
    <x v="1"/>
    <s v="S18_1984"/>
    <s v="Montreal"/>
    <x v="15"/>
    <s v="Medium"/>
  </r>
  <r>
    <n v="10728"/>
    <x v="50"/>
    <x v="8"/>
    <n v="169"/>
    <n v="84.5"/>
    <n v="100"/>
    <x v="8"/>
    <x v="29"/>
    <x v="587"/>
    <x v="0"/>
    <d v="2003-05-11T00:00:00"/>
    <x v="10"/>
    <x v="0"/>
    <x v="1"/>
    <s v="S18_3232"/>
    <s v="Montreal"/>
    <x v="15"/>
    <s v="Medium"/>
  </r>
  <r>
    <n v="10729"/>
    <x v="50"/>
    <x v="13"/>
    <n v="37"/>
    <n v="18.5"/>
    <n v="35.49"/>
    <x v="367"/>
    <x v="346"/>
    <x v="588"/>
    <x v="0"/>
    <d v="2003-05-11T00:00:00"/>
    <x v="10"/>
    <x v="0"/>
    <x v="1"/>
    <s v="S24_2972"/>
    <s v="Montreal"/>
    <x v="15"/>
    <s v="Small"/>
  </r>
  <r>
    <n v="10730"/>
    <x v="51"/>
    <x v="10"/>
    <n v="124"/>
    <n v="62"/>
    <n v="100"/>
    <x v="10"/>
    <x v="89"/>
    <x v="226"/>
    <x v="0"/>
    <d v="2003-05-11T00:00:00"/>
    <x v="10"/>
    <x v="0"/>
    <x v="1"/>
    <s v="S18_1589"/>
    <s v="Bridgewater"/>
    <x v="0"/>
    <s v="Medium"/>
  </r>
  <r>
    <n v="10731"/>
    <x v="51"/>
    <x v="8"/>
    <n v="132"/>
    <n v="66"/>
    <n v="100"/>
    <x v="8"/>
    <x v="87"/>
    <x v="589"/>
    <x v="0"/>
    <d v="2003-05-11T00:00:00"/>
    <x v="10"/>
    <x v="0"/>
    <x v="1"/>
    <s v="S18_2870"/>
    <s v="Bridgewater"/>
    <x v="0"/>
    <s v="Medium"/>
  </r>
  <r>
    <n v="10732"/>
    <x v="51"/>
    <x v="25"/>
    <n v="141"/>
    <n v="70.5"/>
    <n v="100"/>
    <x v="96"/>
    <x v="85"/>
    <x v="590"/>
    <x v="0"/>
    <d v="2003-05-11T00:00:00"/>
    <x v="10"/>
    <x v="0"/>
    <x v="1"/>
    <s v="S18_3685"/>
    <s v="Bridgewater"/>
    <x v="0"/>
    <s v="Medium"/>
  </r>
  <r>
    <n v="10733"/>
    <x v="51"/>
    <x v="22"/>
    <n v="73"/>
    <n v="36.5"/>
    <n v="75.69"/>
    <x v="368"/>
    <x v="347"/>
    <x v="591"/>
    <x v="0"/>
    <d v="2003-05-11T00:00:00"/>
    <x v="10"/>
    <x v="0"/>
    <x v="1"/>
    <s v="S24_1046"/>
    <s v="Bridgewater"/>
    <x v="0"/>
    <s v="Small"/>
  </r>
  <r>
    <n v="10734"/>
    <x v="51"/>
    <x v="15"/>
    <n v="50"/>
    <n v="25"/>
    <n v="42.76"/>
    <x v="369"/>
    <x v="268"/>
    <x v="592"/>
    <x v="0"/>
    <d v="2003-05-11T00:00:00"/>
    <x v="10"/>
    <x v="0"/>
    <x v="1"/>
    <s v="S24_1628"/>
    <s v="Bridgewater"/>
    <x v="0"/>
    <s v="Small"/>
  </r>
  <r>
    <n v="10735"/>
    <x v="51"/>
    <x v="2"/>
    <n v="90"/>
    <n v="45"/>
    <n v="74.510000000000005"/>
    <x v="370"/>
    <x v="348"/>
    <x v="593"/>
    <x v="0"/>
    <d v="2003-05-11T00:00:00"/>
    <x v="10"/>
    <x v="0"/>
    <x v="1"/>
    <s v="S24_2766"/>
    <s v="Bridgewater"/>
    <x v="0"/>
    <s v="Small"/>
  </r>
  <r>
    <n v="10736"/>
    <x v="51"/>
    <x v="16"/>
    <n v="85"/>
    <n v="42.5"/>
    <n v="81.33"/>
    <x v="371"/>
    <x v="349"/>
    <x v="594"/>
    <x v="0"/>
    <d v="2003-05-11T00:00:00"/>
    <x v="10"/>
    <x v="0"/>
    <x v="1"/>
    <s v="S24_3191"/>
    <s v="Bridgewater"/>
    <x v="0"/>
    <s v="Small"/>
  </r>
  <r>
    <n v="10737"/>
    <x v="51"/>
    <x v="2"/>
    <n v="107"/>
    <n v="53.5"/>
    <n v="98.51"/>
    <x v="372"/>
    <x v="350"/>
    <x v="595"/>
    <x v="0"/>
    <d v="2003-05-11T00:00:00"/>
    <x v="10"/>
    <x v="0"/>
    <x v="1"/>
    <s v="S24_3432"/>
    <s v="Bridgewater"/>
    <x v="0"/>
    <s v="Small"/>
  </r>
  <r>
    <n v="10738"/>
    <x v="6"/>
    <x v="23"/>
    <n v="102"/>
    <n v="51"/>
    <n v="100"/>
    <x v="36"/>
    <x v="8"/>
    <x v="596"/>
    <x v="0"/>
    <d v="2003-05-11T00:00:00"/>
    <x v="10"/>
    <x v="0"/>
    <x v="0"/>
    <s v="S18_1342"/>
    <s v="Bergamo"/>
    <x v="5"/>
    <s v="Medium"/>
  </r>
  <r>
    <n v="10739"/>
    <x v="6"/>
    <x v="25"/>
    <n v="53"/>
    <n v="26.5"/>
    <n v="44.21"/>
    <x v="373"/>
    <x v="351"/>
    <x v="597"/>
    <x v="0"/>
    <d v="2003-05-11T00:00:00"/>
    <x v="10"/>
    <x v="0"/>
    <x v="0"/>
    <s v="S18_1367"/>
    <s v="Bergamo"/>
    <x v="5"/>
    <s v="Small"/>
  </r>
  <r>
    <n v="10740"/>
    <x v="6"/>
    <x v="16"/>
    <n v="170"/>
    <n v="85"/>
    <n v="100"/>
    <x v="23"/>
    <x v="0"/>
    <x v="598"/>
    <x v="0"/>
    <d v="2003-05-11T00:00:00"/>
    <x v="10"/>
    <x v="0"/>
    <x v="0"/>
    <s v="S18_1749"/>
    <s v="Bergamo"/>
    <x v="5"/>
    <s v="Medium"/>
  </r>
  <r>
    <n v="10741"/>
    <x v="6"/>
    <x v="5"/>
    <n v="60"/>
    <n v="30"/>
    <n v="57.51"/>
    <x v="374"/>
    <x v="352"/>
    <x v="599"/>
    <x v="0"/>
    <d v="2003-05-11T00:00:00"/>
    <x v="10"/>
    <x v="0"/>
    <x v="0"/>
    <s v="S18_2248"/>
    <s v="Bergamo"/>
    <x v="5"/>
    <s v="Small"/>
  </r>
  <r>
    <n v="10742"/>
    <x v="6"/>
    <x v="14"/>
    <n v="127"/>
    <n v="63.5"/>
    <n v="100"/>
    <x v="19"/>
    <x v="4"/>
    <x v="600"/>
    <x v="0"/>
    <d v="2003-05-11T00:00:00"/>
    <x v="10"/>
    <x v="0"/>
    <x v="0"/>
    <s v="S18_2325"/>
    <s v="Bergamo"/>
    <x v="5"/>
    <s v="Medium"/>
  </r>
  <r>
    <n v="10743"/>
    <x v="6"/>
    <x v="2"/>
    <n v="168"/>
    <n v="84"/>
    <n v="100"/>
    <x v="34"/>
    <x v="5"/>
    <x v="601"/>
    <x v="0"/>
    <d v="2003-05-11T00:00:00"/>
    <x v="10"/>
    <x v="0"/>
    <x v="0"/>
    <s v="S18_2795"/>
    <s v="Bergamo"/>
    <x v="5"/>
    <s v="Medium"/>
  </r>
  <r>
    <n v="10744"/>
    <x v="6"/>
    <x v="24"/>
    <n v="62"/>
    <n v="31"/>
    <n v="53.72"/>
    <x v="375"/>
    <x v="353"/>
    <x v="602"/>
    <x v="0"/>
    <d v="2003-05-11T00:00:00"/>
    <x v="10"/>
    <x v="0"/>
    <x v="0"/>
    <s v="S18_2957"/>
    <s v="Bergamo"/>
    <x v="5"/>
    <s v="Small"/>
  </r>
  <r>
    <n v="10745"/>
    <x v="6"/>
    <x v="14"/>
    <n v="104"/>
    <n v="52"/>
    <n v="89.01"/>
    <x v="376"/>
    <x v="354"/>
    <x v="603"/>
    <x v="0"/>
    <d v="2003-05-11T00:00:00"/>
    <x v="10"/>
    <x v="0"/>
    <x v="0"/>
    <s v="S18_3136"/>
    <s v="Bergamo"/>
    <x v="5"/>
    <s v="Small"/>
  </r>
  <r>
    <n v="10746"/>
    <x v="6"/>
    <x v="17"/>
    <n v="99"/>
    <n v="49.5"/>
    <n v="95.24"/>
    <x v="377"/>
    <x v="355"/>
    <x v="604"/>
    <x v="0"/>
    <d v="2003-05-11T00:00:00"/>
    <x v="10"/>
    <x v="0"/>
    <x v="0"/>
    <s v="S18_3320"/>
    <s v="Bergamo"/>
    <x v="5"/>
    <s v="Small"/>
  </r>
  <r>
    <n v="10747"/>
    <x v="6"/>
    <x v="26"/>
    <n v="92"/>
    <n v="46"/>
    <n v="75.459999999999994"/>
    <x v="378"/>
    <x v="356"/>
    <x v="605"/>
    <x v="0"/>
    <d v="2003-05-11T00:00:00"/>
    <x v="10"/>
    <x v="0"/>
    <x v="0"/>
    <s v="S18_4409"/>
    <s v="Bergamo"/>
    <x v="5"/>
    <s v="Small"/>
  </r>
  <r>
    <n v="10748"/>
    <x v="6"/>
    <x v="8"/>
    <n v="71"/>
    <n v="35.5"/>
    <n v="71.98"/>
    <x v="379"/>
    <x v="357"/>
    <x v="606"/>
    <x v="0"/>
    <d v="2003-05-11T00:00:00"/>
    <x v="10"/>
    <x v="0"/>
    <x v="1"/>
    <s v="S18_4933"/>
    <s v="Bergamo"/>
    <x v="5"/>
    <s v="Small"/>
  </r>
  <r>
    <n v="10749"/>
    <x v="6"/>
    <x v="14"/>
    <n v="33"/>
    <n v="16.5"/>
    <n v="31.53"/>
    <x v="380"/>
    <x v="358"/>
    <x v="607"/>
    <x v="0"/>
    <d v="2003-05-11T00:00:00"/>
    <x v="10"/>
    <x v="0"/>
    <x v="0"/>
    <s v="S24_1937"/>
    <s v="Bergamo"/>
    <x v="5"/>
    <s v="Small"/>
  </r>
  <r>
    <n v="10750"/>
    <x v="6"/>
    <x v="11"/>
    <n v="44"/>
    <n v="22"/>
    <n v="41.22"/>
    <x v="381"/>
    <x v="359"/>
    <x v="608"/>
    <x v="0"/>
    <d v="2003-05-11T00:00:00"/>
    <x v="10"/>
    <x v="0"/>
    <x v="0"/>
    <s v="S24_2022"/>
    <s v="Bergamo"/>
    <x v="5"/>
    <s v="Small"/>
  </r>
  <r>
    <n v="10751"/>
    <x v="6"/>
    <x v="18"/>
    <n v="117"/>
    <n v="58.5"/>
    <n v="100"/>
    <x v="25"/>
    <x v="72"/>
    <x v="609"/>
    <x v="0"/>
    <d v="2003-05-11T00:00:00"/>
    <x v="10"/>
    <x v="0"/>
    <x v="1"/>
    <s v="S24_2887"/>
    <s v="Bergamo"/>
    <x v="5"/>
    <s v="Small"/>
  </r>
  <r>
    <n v="10752"/>
    <x v="6"/>
    <x v="12"/>
    <n v="41"/>
    <n v="20.5"/>
    <n v="33.229999999999997"/>
    <x v="382"/>
    <x v="161"/>
    <x v="610"/>
    <x v="0"/>
    <d v="2003-05-11T00:00:00"/>
    <x v="10"/>
    <x v="0"/>
    <x v="0"/>
    <s v="S24_3969"/>
    <s v="Bergamo"/>
    <x v="5"/>
    <s v="Small"/>
  </r>
  <r>
    <n v="10753"/>
    <x v="6"/>
    <x v="2"/>
    <n v="97"/>
    <n v="48.5"/>
    <n v="100"/>
    <x v="34"/>
    <x v="21"/>
    <x v="611"/>
    <x v="0"/>
    <d v="2003-05-11T00:00:00"/>
    <x v="10"/>
    <x v="0"/>
    <x v="0"/>
    <s v="S24_4258"/>
    <s v="Bergamo"/>
    <x v="5"/>
    <s v="Small"/>
  </r>
  <r>
    <n v="10754"/>
    <x v="41"/>
    <x v="15"/>
    <n v="214"/>
    <n v="107"/>
    <n v="100"/>
    <x v="21"/>
    <x v="10"/>
    <x v="612"/>
    <x v="1"/>
    <d v="2003-06-11T00:00:00"/>
    <x v="0"/>
    <x v="0"/>
    <x v="1"/>
    <s v="S10_1949"/>
    <s v="South Brisbane"/>
    <x v="13"/>
    <s v="Large"/>
  </r>
  <r>
    <n v="10755"/>
    <x v="41"/>
    <x v="23"/>
    <n v="136"/>
    <n v="68"/>
    <n v="100"/>
    <x v="36"/>
    <x v="12"/>
    <x v="539"/>
    <x v="0"/>
    <d v="2003-06-11T00:00:00"/>
    <x v="0"/>
    <x v="0"/>
    <x v="2"/>
    <s v="S12_1666"/>
    <s v="South Brisbane"/>
    <x v="13"/>
    <s v="Medium"/>
  </r>
  <r>
    <n v="10756"/>
    <x v="41"/>
    <x v="25"/>
    <n v="116"/>
    <n v="58"/>
    <n v="93.34"/>
    <x v="383"/>
    <x v="360"/>
    <x v="613"/>
    <x v="0"/>
    <d v="2003-06-11T00:00:00"/>
    <x v="0"/>
    <x v="0"/>
    <x v="2"/>
    <s v="S18_1097"/>
    <s v="South Brisbane"/>
    <x v="13"/>
    <s v="Medium"/>
  </r>
  <r>
    <n v="10757"/>
    <x v="41"/>
    <x v="7"/>
    <n v="101"/>
    <n v="50.5"/>
    <n v="100"/>
    <x v="16"/>
    <x v="24"/>
    <x v="313"/>
    <x v="0"/>
    <d v="2003-06-11T00:00:00"/>
    <x v="0"/>
    <x v="0"/>
    <x v="0"/>
    <s v="S18_2949"/>
    <s v="South Brisbane"/>
    <x v="13"/>
    <s v="Medium"/>
  </r>
  <r>
    <n v="10758"/>
    <x v="41"/>
    <x v="3"/>
    <n v="50"/>
    <n v="25"/>
    <n v="44.78"/>
    <x v="384"/>
    <x v="361"/>
    <x v="614"/>
    <x v="0"/>
    <d v="2003-06-11T00:00:00"/>
    <x v="0"/>
    <x v="0"/>
    <x v="0"/>
    <s v="S18_4668"/>
    <s v="South Brisbane"/>
    <x v="13"/>
    <s v="Small"/>
  </r>
  <r>
    <n v="10759"/>
    <x v="27"/>
    <x v="21"/>
    <n v="147"/>
    <n v="73.5"/>
    <n v="100"/>
    <x v="31"/>
    <x v="11"/>
    <x v="615"/>
    <x v="0"/>
    <d v="2003-06-11T00:00:00"/>
    <x v="0"/>
    <x v="0"/>
    <x v="1"/>
    <s v="S10_4962"/>
    <s v="London"/>
    <x v="7"/>
    <s v="Medium"/>
  </r>
  <r>
    <n v="10760"/>
    <x v="27"/>
    <x v="5"/>
    <n v="118"/>
    <n v="59"/>
    <n v="100"/>
    <x v="5"/>
    <x v="26"/>
    <x v="34"/>
    <x v="0"/>
    <d v="2003-06-11T00:00:00"/>
    <x v="0"/>
    <x v="0"/>
    <x v="2"/>
    <s v="S12_4473"/>
    <s v="London"/>
    <x v="7"/>
    <s v="Medium"/>
  </r>
  <r>
    <n v="10761"/>
    <x v="27"/>
    <x v="25"/>
    <n v="122"/>
    <n v="61"/>
    <n v="100"/>
    <x v="96"/>
    <x v="28"/>
    <x v="616"/>
    <x v="0"/>
    <d v="2003-06-11T00:00:00"/>
    <x v="0"/>
    <x v="0"/>
    <x v="2"/>
    <s v="S18_2319"/>
    <s v="London"/>
    <x v="7"/>
    <s v="Medium"/>
  </r>
  <r>
    <n v="10762"/>
    <x v="27"/>
    <x v="9"/>
    <n v="60"/>
    <n v="30"/>
    <n v="69.28"/>
    <x v="385"/>
    <x v="270"/>
    <x v="617"/>
    <x v="0"/>
    <d v="2003-06-11T00:00:00"/>
    <x v="0"/>
    <x v="0"/>
    <x v="2"/>
    <s v="S18_2432"/>
    <s v="London"/>
    <x v="7"/>
    <s v="Small"/>
  </r>
  <r>
    <n v="10763"/>
    <x v="27"/>
    <x v="17"/>
    <n v="169"/>
    <n v="84.5"/>
    <n v="100"/>
    <x v="24"/>
    <x v="29"/>
    <x v="618"/>
    <x v="0"/>
    <d v="2003-06-11T00:00:00"/>
    <x v="0"/>
    <x v="0"/>
    <x v="1"/>
    <s v="S18_3232"/>
    <s v="London"/>
    <x v="7"/>
    <s v="Medium"/>
  </r>
  <r>
    <n v="10764"/>
    <x v="27"/>
    <x v="29"/>
    <n v="121"/>
    <n v="60.5"/>
    <n v="100"/>
    <x v="75"/>
    <x v="19"/>
    <x v="619"/>
    <x v="0"/>
    <d v="2003-06-11T00:00:00"/>
    <x v="0"/>
    <x v="0"/>
    <x v="2"/>
    <s v="S18_4600"/>
    <s v="London"/>
    <x v="7"/>
    <s v="Medium"/>
  </r>
  <r>
    <n v="10765"/>
    <x v="27"/>
    <x v="24"/>
    <n v="127"/>
    <n v="63.5"/>
    <n v="100"/>
    <x v="139"/>
    <x v="4"/>
    <x v="620"/>
    <x v="0"/>
    <d v="2003-06-11T00:00:00"/>
    <x v="0"/>
    <x v="0"/>
    <x v="2"/>
    <s v="S24_2300"/>
    <s v="London"/>
    <x v="7"/>
    <s v="Small"/>
  </r>
  <r>
    <n v="10766"/>
    <x v="27"/>
    <x v="30"/>
    <n v="35"/>
    <n v="17.5"/>
    <n v="31.12"/>
    <x v="386"/>
    <x v="362"/>
    <x v="621"/>
    <x v="0"/>
    <d v="2003-06-11T00:00:00"/>
    <x v="0"/>
    <x v="0"/>
    <x v="1"/>
    <s v="S24_2840"/>
    <s v="London"/>
    <x v="7"/>
    <s v="Small"/>
  </r>
  <r>
    <n v="10767"/>
    <x v="27"/>
    <x v="2"/>
    <n v="96"/>
    <n v="48"/>
    <n v="100"/>
    <x v="34"/>
    <x v="22"/>
    <x v="88"/>
    <x v="0"/>
    <d v="2003-06-11T00:00:00"/>
    <x v="0"/>
    <x v="0"/>
    <x v="2"/>
    <s v="S32_1268"/>
    <s v="London"/>
    <x v="7"/>
    <s v="Small"/>
  </r>
  <r>
    <n v="10768"/>
    <x v="27"/>
    <x v="1"/>
    <n v="54"/>
    <n v="27"/>
    <n v="63.31"/>
    <x v="387"/>
    <x v="363"/>
    <x v="622"/>
    <x v="0"/>
    <d v="2003-06-11T00:00:00"/>
    <x v="0"/>
    <x v="0"/>
    <x v="2"/>
    <s v="S32_2509"/>
    <s v="London"/>
    <x v="7"/>
    <s v="Medium"/>
  </r>
  <r>
    <n v="10769"/>
    <x v="27"/>
    <x v="17"/>
    <n v="64"/>
    <n v="32"/>
    <n v="74.98"/>
    <x v="388"/>
    <x v="364"/>
    <x v="623"/>
    <x v="0"/>
    <d v="2003-06-11T00:00:00"/>
    <x v="0"/>
    <x v="0"/>
    <x v="2"/>
    <s v="S32_3522"/>
    <s v="London"/>
    <x v="7"/>
    <s v="Small"/>
  </r>
  <r>
    <n v="10770"/>
    <x v="27"/>
    <x v="10"/>
    <n v="101"/>
    <n v="50.5"/>
    <n v="85.98"/>
    <x v="389"/>
    <x v="365"/>
    <x v="624"/>
    <x v="0"/>
    <d v="2003-06-11T00:00:00"/>
    <x v="0"/>
    <x v="0"/>
    <x v="1"/>
    <s v="S700_2824"/>
    <s v="London"/>
    <x v="7"/>
    <s v="Medium"/>
  </r>
  <r>
    <n v="10771"/>
    <x v="52"/>
    <x v="21"/>
    <n v="207"/>
    <n v="103.5"/>
    <n v="100"/>
    <x v="31"/>
    <x v="37"/>
    <x v="144"/>
    <x v="1"/>
    <d v="2003-06-11T00:00:00"/>
    <x v="0"/>
    <x v="0"/>
    <x v="1"/>
    <s v="S12_1108"/>
    <s v="Reggio Emilia"/>
    <x v="5"/>
    <s v="Large"/>
  </r>
  <r>
    <n v="10772"/>
    <x v="52"/>
    <x v="29"/>
    <n v="151"/>
    <n v="75.5"/>
    <n v="100"/>
    <x v="75"/>
    <x v="25"/>
    <x v="625"/>
    <x v="0"/>
    <d v="2003-06-11T00:00:00"/>
    <x v="0"/>
    <x v="0"/>
    <x v="1"/>
    <s v="S12_3148"/>
    <s v="Reggio Emilia"/>
    <x v="5"/>
    <s v="Large"/>
  </r>
  <r>
    <n v="10773"/>
    <x v="52"/>
    <x v="1"/>
    <n v="173"/>
    <n v="86.5"/>
    <n v="100"/>
    <x v="33"/>
    <x v="38"/>
    <x v="478"/>
    <x v="0"/>
    <d v="2003-06-11T00:00:00"/>
    <x v="0"/>
    <x v="0"/>
    <x v="1"/>
    <s v="S12_3891"/>
    <s v="Reggio Emilia"/>
    <x v="5"/>
    <s v="Large"/>
  </r>
  <r>
    <n v="10774"/>
    <x v="52"/>
    <x v="27"/>
    <n v="163"/>
    <n v="81.5"/>
    <n v="100"/>
    <x v="135"/>
    <x v="27"/>
    <x v="626"/>
    <x v="0"/>
    <d v="2003-06-11T00:00:00"/>
    <x v="0"/>
    <x v="0"/>
    <x v="1"/>
    <s v="S18_2238"/>
    <s v="Reggio Emilia"/>
    <x v="5"/>
    <s v="Medium"/>
  </r>
  <r>
    <n v="10775"/>
    <x v="52"/>
    <x v="13"/>
    <n v="143"/>
    <n v="71.5"/>
    <n v="100"/>
    <x v="17"/>
    <x v="30"/>
    <x v="627"/>
    <x v="0"/>
    <d v="2003-06-11T00:00:00"/>
    <x v="0"/>
    <x v="0"/>
    <x v="1"/>
    <s v="S18_4027"/>
    <s v="Reggio Emilia"/>
    <x v="5"/>
    <s v="Medium"/>
  </r>
  <r>
    <n v="10776"/>
    <x v="52"/>
    <x v="11"/>
    <n v="57"/>
    <n v="28.5"/>
    <n v="68.78"/>
    <x v="390"/>
    <x v="366"/>
    <x v="628"/>
    <x v="0"/>
    <d v="2003-06-11T00:00:00"/>
    <x v="0"/>
    <x v="0"/>
    <x v="1"/>
    <s v="S24_1444"/>
    <s v="Reggio Emilia"/>
    <x v="5"/>
    <s v="Small"/>
  </r>
  <r>
    <n v="10777"/>
    <x v="52"/>
    <x v="17"/>
    <n v="118"/>
    <n v="59"/>
    <n v="100"/>
    <x v="24"/>
    <x v="26"/>
    <x v="629"/>
    <x v="0"/>
    <d v="2003-06-11T00:00:00"/>
    <x v="0"/>
    <x v="0"/>
    <x v="1"/>
    <s v="S24_4048"/>
    <s v="Reggio Emilia"/>
    <x v="5"/>
    <s v="Small"/>
  </r>
  <r>
    <n v="10778"/>
    <x v="52"/>
    <x v="2"/>
    <n v="62"/>
    <n v="31"/>
    <n v="64"/>
    <x v="391"/>
    <x v="367"/>
    <x v="630"/>
    <x v="0"/>
    <d v="2003-06-11T00:00:00"/>
    <x v="0"/>
    <x v="0"/>
    <x v="3"/>
    <s v="S32_3207"/>
    <s v="Reggio Emilia"/>
    <x v="5"/>
    <s v="Small"/>
  </r>
  <r>
    <n v="10779"/>
    <x v="52"/>
    <x v="18"/>
    <n v="115"/>
    <n v="57.5"/>
    <n v="100"/>
    <x v="25"/>
    <x v="35"/>
    <x v="631"/>
    <x v="0"/>
    <d v="2003-06-11T00:00:00"/>
    <x v="0"/>
    <x v="0"/>
    <x v="2"/>
    <s v="S50_1392"/>
    <s v="Reggio Emilia"/>
    <x v="5"/>
    <s v="Medium"/>
  </r>
  <r>
    <n v="10780"/>
    <x v="52"/>
    <x v="19"/>
    <n v="58"/>
    <n v="29"/>
    <n v="64.44"/>
    <x v="392"/>
    <x v="368"/>
    <x v="632"/>
    <x v="0"/>
    <d v="2003-06-11T00:00:00"/>
    <x v="0"/>
    <x v="0"/>
    <x v="3"/>
    <s v="S50_1514"/>
    <s v="Reggio Emilia"/>
    <x v="5"/>
    <s v="Small"/>
  </r>
  <r>
    <n v="10781"/>
    <x v="53"/>
    <x v="18"/>
    <n v="136"/>
    <n v="68"/>
    <n v="100"/>
    <x v="25"/>
    <x v="12"/>
    <x v="633"/>
    <x v="0"/>
    <d v="2003-07-11T00:00:00"/>
    <x v="8"/>
    <x v="0"/>
    <x v="0"/>
    <s v="S18_3140"/>
    <s v="Madrid"/>
    <x v="3"/>
    <s v="Medium"/>
  </r>
  <r>
    <n v="10782"/>
    <x v="53"/>
    <x v="17"/>
    <n v="100"/>
    <n v="50"/>
    <n v="100"/>
    <x v="24"/>
    <x v="39"/>
    <x v="634"/>
    <x v="0"/>
    <d v="2003-07-11T00:00:00"/>
    <x v="8"/>
    <x v="0"/>
    <x v="3"/>
    <s v="S18_3259"/>
    <s v="Madrid"/>
    <x v="3"/>
    <s v="Medium"/>
  </r>
  <r>
    <n v="10783"/>
    <x v="53"/>
    <x v="12"/>
    <n v="87"/>
    <n v="43.5"/>
    <n v="74.599999999999994"/>
    <x v="393"/>
    <x v="300"/>
    <x v="635"/>
    <x v="0"/>
    <d v="2003-07-11T00:00:00"/>
    <x v="8"/>
    <x v="0"/>
    <x v="0"/>
    <s v="S18_4522"/>
    <s v="Madrid"/>
    <x v="3"/>
    <s v="Small"/>
  </r>
  <r>
    <n v="10784"/>
    <x v="53"/>
    <x v="1"/>
    <n v="122"/>
    <n v="61"/>
    <n v="100"/>
    <x v="33"/>
    <x v="28"/>
    <x v="636"/>
    <x v="0"/>
    <d v="2003-07-11T00:00:00"/>
    <x v="8"/>
    <x v="0"/>
    <x v="4"/>
    <s v="S24_2011"/>
    <s v="Madrid"/>
    <x v="3"/>
    <s v="Medium"/>
  </r>
  <r>
    <n v="10785"/>
    <x v="53"/>
    <x v="6"/>
    <n v="88"/>
    <n v="44"/>
    <n v="72.58"/>
    <x v="394"/>
    <x v="40"/>
    <x v="637"/>
    <x v="0"/>
    <d v="2003-07-11T00:00:00"/>
    <x v="8"/>
    <x v="0"/>
    <x v="0"/>
    <s v="S24_3151"/>
    <s v="Madrid"/>
    <x v="3"/>
    <s v="Medium"/>
  </r>
  <r>
    <n v="10786"/>
    <x v="53"/>
    <x v="16"/>
    <n v="66"/>
    <n v="33"/>
    <n v="76"/>
    <x v="395"/>
    <x v="369"/>
    <x v="638"/>
    <x v="0"/>
    <d v="2003-07-11T00:00:00"/>
    <x v="8"/>
    <x v="0"/>
    <x v="4"/>
    <s v="S700_1138"/>
    <s v="Madrid"/>
    <x v="3"/>
    <s v="Small"/>
  </r>
  <r>
    <n v="10787"/>
    <x v="53"/>
    <x v="14"/>
    <n v="86"/>
    <n v="43"/>
    <n v="88.34"/>
    <x v="396"/>
    <x v="370"/>
    <x v="639"/>
    <x v="0"/>
    <d v="2003-07-11T00:00:00"/>
    <x v="8"/>
    <x v="0"/>
    <x v="4"/>
    <s v="S700_1938"/>
    <s v="Madrid"/>
    <x v="3"/>
    <s v="Small"/>
  </r>
  <r>
    <n v="10788"/>
    <x v="53"/>
    <x v="22"/>
    <n v="72"/>
    <n v="36"/>
    <n v="76.62"/>
    <x v="397"/>
    <x v="371"/>
    <x v="640"/>
    <x v="0"/>
    <d v="2003-07-11T00:00:00"/>
    <x v="8"/>
    <x v="0"/>
    <x v="4"/>
    <s v="S700_2610"/>
    <s v="Madrid"/>
    <x v="3"/>
    <s v="Small"/>
  </r>
  <r>
    <n v="10789"/>
    <x v="53"/>
    <x v="20"/>
    <n v="100"/>
    <n v="50"/>
    <n v="92.16"/>
    <x v="398"/>
    <x v="372"/>
    <x v="641"/>
    <x v="0"/>
    <d v="2003-07-11T00:00:00"/>
    <x v="8"/>
    <x v="0"/>
    <x v="4"/>
    <s v="S700_3505"/>
    <s v="Madrid"/>
    <x v="3"/>
    <s v="Medium"/>
  </r>
  <r>
    <n v="10790"/>
    <x v="53"/>
    <x v="16"/>
    <n v="99"/>
    <n v="49.5"/>
    <n v="100"/>
    <x v="23"/>
    <x v="18"/>
    <x v="181"/>
    <x v="0"/>
    <d v="2003-07-11T00:00:00"/>
    <x v="8"/>
    <x v="0"/>
    <x v="4"/>
    <s v="S700_3962"/>
    <s v="Madrid"/>
    <x v="3"/>
    <s v="Small"/>
  </r>
  <r>
    <n v="10791"/>
    <x v="53"/>
    <x v="28"/>
    <n v="54"/>
    <n v="27"/>
    <n v="50.23"/>
    <x v="399"/>
    <x v="373"/>
    <x v="642"/>
    <x v="0"/>
    <d v="2003-07-11T00:00:00"/>
    <x v="8"/>
    <x v="0"/>
    <x v="4"/>
    <s v="S72_3212"/>
    <s v="Madrid"/>
    <x v="3"/>
    <s v="Small"/>
  </r>
  <r>
    <n v="10792"/>
    <x v="31"/>
    <x v="16"/>
    <n v="136"/>
    <n v="68"/>
    <n v="100"/>
    <x v="23"/>
    <x v="12"/>
    <x v="505"/>
    <x v="0"/>
    <d v="2003-08-11T00:00:00"/>
    <x v="9"/>
    <x v="0"/>
    <x v="1"/>
    <s v="S10_4757"/>
    <s v="Toulouse"/>
    <x v="9"/>
    <s v="Medium"/>
  </r>
  <r>
    <n v="10793"/>
    <x v="31"/>
    <x v="10"/>
    <n v="157"/>
    <n v="78.5"/>
    <n v="100"/>
    <x v="10"/>
    <x v="47"/>
    <x v="643"/>
    <x v="0"/>
    <d v="2003-08-11T00:00:00"/>
    <x v="9"/>
    <x v="0"/>
    <x v="5"/>
    <s v="S18_1662"/>
    <s v="Toulouse"/>
    <x v="9"/>
    <s v="Medium"/>
  </r>
  <r>
    <n v="10794"/>
    <x v="31"/>
    <x v="9"/>
    <n v="86"/>
    <n v="43"/>
    <n v="81.72"/>
    <x v="400"/>
    <x v="374"/>
    <x v="644"/>
    <x v="0"/>
    <d v="2003-08-11T00:00:00"/>
    <x v="9"/>
    <x v="0"/>
    <x v="4"/>
    <s v="S18_3029"/>
    <s v="Toulouse"/>
    <x v="9"/>
    <s v="Medium"/>
  </r>
  <r>
    <n v="10795"/>
    <x v="31"/>
    <x v="25"/>
    <n v="105"/>
    <n v="52.5"/>
    <n v="100"/>
    <x v="96"/>
    <x v="50"/>
    <x v="645"/>
    <x v="0"/>
    <d v="2003-08-11T00:00:00"/>
    <x v="9"/>
    <x v="0"/>
    <x v="0"/>
    <s v="S18_3856"/>
    <s v="Toulouse"/>
    <x v="9"/>
    <s v="Medium"/>
  </r>
  <r>
    <n v="10796"/>
    <x v="31"/>
    <x v="15"/>
    <n v="68"/>
    <n v="34"/>
    <n v="80.84"/>
    <x v="401"/>
    <x v="375"/>
    <x v="646"/>
    <x v="0"/>
    <d v="2003-08-11T00:00:00"/>
    <x v="9"/>
    <x v="0"/>
    <x v="5"/>
    <s v="S24_2841"/>
    <s v="Toulouse"/>
    <x v="9"/>
    <s v="Small"/>
  </r>
  <r>
    <n v="10797"/>
    <x v="31"/>
    <x v="11"/>
    <n v="65"/>
    <n v="32.5"/>
    <n v="73.64"/>
    <x v="402"/>
    <x v="376"/>
    <x v="647"/>
    <x v="0"/>
    <d v="2003-08-11T00:00:00"/>
    <x v="9"/>
    <x v="0"/>
    <x v="0"/>
    <s v="S24_3420"/>
    <s v="Toulouse"/>
    <x v="9"/>
    <s v="Small"/>
  </r>
  <r>
    <n v="10798"/>
    <x v="31"/>
    <x v="26"/>
    <n v="83"/>
    <n v="41.5"/>
    <n v="72.12"/>
    <x v="403"/>
    <x v="377"/>
    <x v="648"/>
    <x v="0"/>
    <d v="2003-08-11T00:00:00"/>
    <x v="9"/>
    <x v="0"/>
    <x v="0"/>
    <s v="S24_3816"/>
    <s v="Toulouse"/>
    <x v="9"/>
    <s v="Small"/>
  </r>
  <r>
    <n v="10799"/>
    <x v="31"/>
    <x v="0"/>
    <n v="68"/>
    <n v="34"/>
    <n v="72.33"/>
    <x v="404"/>
    <x v="378"/>
    <x v="649"/>
    <x v="0"/>
    <d v="2003-08-11T00:00:00"/>
    <x v="9"/>
    <x v="0"/>
    <x v="5"/>
    <s v="S24_3949"/>
    <s v="Toulouse"/>
    <x v="9"/>
    <s v="Small"/>
  </r>
  <r>
    <n v="10800"/>
    <x v="31"/>
    <x v="15"/>
    <n v="90"/>
    <n v="45"/>
    <n v="96.86"/>
    <x v="405"/>
    <x v="379"/>
    <x v="650"/>
    <x v="0"/>
    <d v="2003-08-11T00:00:00"/>
    <x v="9"/>
    <x v="0"/>
    <x v="4"/>
    <s v="S700_2047"/>
    <s v="Toulouse"/>
    <x v="9"/>
    <s v="Medium"/>
  </r>
  <r>
    <n v="10801"/>
    <x v="31"/>
    <x v="2"/>
    <n v="99"/>
    <n v="49.5"/>
    <n v="87.75"/>
    <x v="406"/>
    <x v="380"/>
    <x v="651"/>
    <x v="0"/>
    <d v="2003-08-11T00:00:00"/>
    <x v="9"/>
    <x v="0"/>
    <x v="5"/>
    <s v="S700_2466"/>
    <s v="Toulouse"/>
    <x v="9"/>
    <s v="Small"/>
  </r>
  <r>
    <n v="10802"/>
    <x v="31"/>
    <x v="6"/>
    <n v="74"/>
    <n v="37"/>
    <n v="76.25"/>
    <x v="407"/>
    <x v="381"/>
    <x v="652"/>
    <x v="0"/>
    <d v="2003-08-11T00:00:00"/>
    <x v="9"/>
    <x v="0"/>
    <x v="5"/>
    <s v="S700_4002"/>
    <s v="Toulouse"/>
    <x v="9"/>
    <s v="Medium"/>
  </r>
  <r>
    <n v="10803"/>
    <x v="31"/>
    <x v="6"/>
    <n v="49"/>
    <n v="24.5"/>
    <n v="51.15"/>
    <x v="408"/>
    <x v="382"/>
    <x v="653"/>
    <x v="0"/>
    <d v="2003-08-11T00:00:00"/>
    <x v="9"/>
    <x v="0"/>
    <x v="5"/>
    <s v="S72_1253"/>
    <s v="Toulouse"/>
    <x v="9"/>
    <s v="Small"/>
  </r>
  <r>
    <n v="10804"/>
    <x v="54"/>
    <x v="17"/>
    <n v="95"/>
    <n v="47.5"/>
    <n v="86.13"/>
    <x v="409"/>
    <x v="383"/>
    <x v="654"/>
    <x v="0"/>
    <d v="2003-11-11T00:00:00"/>
    <x v="4"/>
    <x v="0"/>
    <x v="6"/>
    <s v="S10_1678"/>
    <s v="Lille"/>
    <x v="9"/>
    <s v="Small"/>
  </r>
  <r>
    <n v="10805"/>
    <x v="54"/>
    <x v="10"/>
    <n v="118"/>
    <n v="59"/>
    <n v="100"/>
    <x v="10"/>
    <x v="26"/>
    <x v="655"/>
    <x v="0"/>
    <d v="2003-11-11T00:00:00"/>
    <x v="4"/>
    <x v="0"/>
    <x v="6"/>
    <s v="S10_2016"/>
    <s v="Lille"/>
    <x v="9"/>
    <s v="Medium"/>
  </r>
  <r>
    <n v="10806"/>
    <x v="54"/>
    <x v="9"/>
    <n v="193"/>
    <n v="96.5"/>
    <n v="100"/>
    <x v="22"/>
    <x v="65"/>
    <x v="656"/>
    <x v="0"/>
    <d v="2003-11-11T00:00:00"/>
    <x v="4"/>
    <x v="0"/>
    <x v="6"/>
    <s v="S10_4698"/>
    <s v="Lille"/>
    <x v="9"/>
    <s v="Large"/>
  </r>
  <r>
    <n v="10807"/>
    <x v="54"/>
    <x v="28"/>
    <n v="150"/>
    <n v="75"/>
    <n v="100"/>
    <x v="71"/>
    <x v="66"/>
    <x v="657"/>
    <x v="0"/>
    <d v="2003-11-11T00:00:00"/>
    <x v="4"/>
    <x v="0"/>
    <x v="6"/>
    <s v="S12_2823"/>
    <s v="Lille"/>
    <x v="9"/>
    <s v="Medium"/>
  </r>
  <r>
    <n v="10808"/>
    <x v="54"/>
    <x v="4"/>
    <n v="60"/>
    <n v="30"/>
    <n v="64.2"/>
    <x v="410"/>
    <x v="384"/>
    <x v="658"/>
    <x v="0"/>
    <d v="2003-11-11T00:00:00"/>
    <x v="4"/>
    <x v="0"/>
    <x v="6"/>
    <s v="S18_2625"/>
    <s v="Lille"/>
    <x v="9"/>
    <s v="Small"/>
  </r>
  <r>
    <n v="10809"/>
    <x v="54"/>
    <x v="26"/>
    <n v="62"/>
    <n v="31"/>
    <n v="50.36"/>
    <x v="411"/>
    <x v="204"/>
    <x v="659"/>
    <x v="0"/>
    <d v="2003-11-11T00:00:00"/>
    <x v="4"/>
    <x v="0"/>
    <x v="6"/>
    <s v="S18_3782"/>
    <s v="Lille"/>
    <x v="9"/>
    <s v="Small"/>
  </r>
  <r>
    <n v="10810"/>
    <x v="54"/>
    <x v="20"/>
    <n v="148"/>
    <n v="74"/>
    <n v="100"/>
    <x v="68"/>
    <x v="78"/>
    <x v="88"/>
    <x v="0"/>
    <d v="2003-11-11T00:00:00"/>
    <x v="4"/>
    <x v="0"/>
    <x v="1"/>
    <s v="S18_4721"/>
    <s v="Lille"/>
    <x v="9"/>
    <s v="Medium"/>
  </r>
  <r>
    <n v="10811"/>
    <x v="54"/>
    <x v="25"/>
    <n v="112"/>
    <n v="56"/>
    <n v="100"/>
    <x v="96"/>
    <x v="68"/>
    <x v="660"/>
    <x v="0"/>
    <d v="2003-11-11T00:00:00"/>
    <x v="4"/>
    <x v="0"/>
    <x v="6"/>
    <s v="S24_1578"/>
    <s v="Lille"/>
    <x v="9"/>
    <s v="Medium"/>
  </r>
  <r>
    <n v="10812"/>
    <x v="54"/>
    <x v="24"/>
    <n v="76"/>
    <n v="38"/>
    <n v="68.55"/>
    <x v="412"/>
    <x v="385"/>
    <x v="661"/>
    <x v="0"/>
    <d v="2003-11-11T00:00:00"/>
    <x v="4"/>
    <x v="0"/>
    <x v="6"/>
    <s v="S24_2000"/>
    <s v="Lille"/>
    <x v="9"/>
    <s v="Small"/>
  </r>
  <r>
    <n v="10813"/>
    <x v="54"/>
    <x v="12"/>
    <n v="69"/>
    <n v="34.5"/>
    <n v="72.03"/>
    <x v="413"/>
    <x v="386"/>
    <x v="662"/>
    <x v="0"/>
    <d v="2003-11-11T00:00:00"/>
    <x v="4"/>
    <x v="0"/>
    <x v="6"/>
    <s v="S24_2360"/>
    <s v="Lille"/>
    <x v="9"/>
    <s v="Small"/>
  </r>
  <r>
    <n v="10814"/>
    <x v="54"/>
    <x v="24"/>
    <n v="80"/>
    <n v="40"/>
    <n v="71.14"/>
    <x v="414"/>
    <x v="45"/>
    <x v="663"/>
    <x v="0"/>
    <d v="2003-11-11T00:00:00"/>
    <x v="4"/>
    <x v="0"/>
    <x v="1"/>
    <s v="S24_4620"/>
    <s v="Lille"/>
    <x v="9"/>
    <s v="Small"/>
  </r>
  <r>
    <n v="10815"/>
    <x v="54"/>
    <x v="15"/>
    <n v="40"/>
    <n v="20"/>
    <n v="45.46"/>
    <x v="415"/>
    <x v="387"/>
    <x v="664"/>
    <x v="0"/>
    <d v="2003-11-11T00:00:00"/>
    <x v="4"/>
    <x v="0"/>
    <x v="6"/>
    <s v="S32_2206"/>
    <s v="Lille"/>
    <x v="9"/>
    <s v="Small"/>
  </r>
  <r>
    <n v="10816"/>
    <x v="54"/>
    <x v="2"/>
    <n v="102"/>
    <n v="51"/>
    <n v="100"/>
    <x v="34"/>
    <x v="8"/>
    <x v="665"/>
    <x v="0"/>
    <d v="2003-11-11T00:00:00"/>
    <x v="4"/>
    <x v="0"/>
    <x v="6"/>
    <s v="S32_4485"/>
    <s v="Lille"/>
    <x v="9"/>
    <s v="Small"/>
  </r>
  <r>
    <n v="10817"/>
    <x v="54"/>
    <x v="26"/>
    <n v="81"/>
    <n v="40.5"/>
    <n v="93.56"/>
    <x v="416"/>
    <x v="388"/>
    <x v="666"/>
    <x v="0"/>
    <d v="2003-11-11T00:00:00"/>
    <x v="4"/>
    <x v="0"/>
    <x v="6"/>
    <s v="S50_4713"/>
    <s v="Lille"/>
    <x v="9"/>
    <s v="Small"/>
  </r>
  <r>
    <n v="10818"/>
    <x v="55"/>
    <x v="11"/>
    <n v="194"/>
    <n v="97"/>
    <n v="100"/>
    <x v="11"/>
    <x v="71"/>
    <x v="667"/>
    <x v="0"/>
    <d v="2003-12-11T00:00:00"/>
    <x v="11"/>
    <x v="0"/>
    <x v="1"/>
    <s v="S12_1099"/>
    <s v="Bergen"/>
    <x v="2"/>
    <s v="Medium"/>
  </r>
  <r>
    <n v="10819"/>
    <x v="55"/>
    <x v="24"/>
    <n v="117"/>
    <n v="58.5"/>
    <n v="100"/>
    <x v="139"/>
    <x v="72"/>
    <x v="668"/>
    <x v="0"/>
    <d v="2003-12-11T00:00:00"/>
    <x v="11"/>
    <x v="0"/>
    <x v="1"/>
    <s v="S12_3380"/>
    <s v="Bergen"/>
    <x v="2"/>
    <s v="Small"/>
  </r>
  <r>
    <n v="10820"/>
    <x v="55"/>
    <x v="27"/>
    <n v="79"/>
    <n v="39.5"/>
    <n v="81.400000000000006"/>
    <x v="417"/>
    <x v="389"/>
    <x v="669"/>
    <x v="0"/>
    <d v="2003-12-11T00:00:00"/>
    <x v="11"/>
    <x v="0"/>
    <x v="1"/>
    <s v="S12_3990"/>
    <s v="Bergen"/>
    <x v="2"/>
    <s v="Small"/>
  </r>
  <r>
    <n v="10821"/>
    <x v="55"/>
    <x v="13"/>
    <n v="115"/>
    <n v="57.5"/>
    <n v="100"/>
    <x v="17"/>
    <x v="35"/>
    <x v="83"/>
    <x v="0"/>
    <d v="2003-12-11T00:00:00"/>
    <x v="11"/>
    <x v="0"/>
    <x v="1"/>
    <s v="S12_4675"/>
    <s v="Bergen"/>
    <x v="2"/>
    <s v="Medium"/>
  </r>
  <r>
    <n v="10822"/>
    <x v="55"/>
    <x v="20"/>
    <n v="141"/>
    <n v="70.5"/>
    <n v="100"/>
    <x v="68"/>
    <x v="85"/>
    <x v="670"/>
    <x v="0"/>
    <d v="2003-12-11T00:00:00"/>
    <x v="11"/>
    <x v="0"/>
    <x v="1"/>
    <s v="S18_1129"/>
    <s v="Bergen"/>
    <x v="2"/>
    <s v="Medium"/>
  </r>
  <r>
    <n v="10823"/>
    <x v="55"/>
    <x v="10"/>
    <n v="124"/>
    <n v="62"/>
    <n v="100"/>
    <x v="10"/>
    <x v="89"/>
    <x v="226"/>
    <x v="0"/>
    <d v="2003-12-11T00:00:00"/>
    <x v="11"/>
    <x v="0"/>
    <x v="1"/>
    <s v="S18_1589"/>
    <s v="Bergen"/>
    <x v="2"/>
    <s v="Medium"/>
  </r>
  <r>
    <n v="10824"/>
    <x v="55"/>
    <x v="2"/>
    <n v="77"/>
    <n v="38.5"/>
    <n v="73.92"/>
    <x v="418"/>
    <x v="390"/>
    <x v="671"/>
    <x v="0"/>
    <d v="2003-12-11T00:00:00"/>
    <x v="11"/>
    <x v="0"/>
    <x v="1"/>
    <s v="S18_1889"/>
    <s v="Bergen"/>
    <x v="2"/>
    <s v="Small"/>
  </r>
  <r>
    <n v="10825"/>
    <x v="55"/>
    <x v="26"/>
    <n v="142"/>
    <n v="71"/>
    <n v="100"/>
    <x v="59"/>
    <x v="86"/>
    <x v="672"/>
    <x v="0"/>
    <d v="2003-12-11T00:00:00"/>
    <x v="11"/>
    <x v="0"/>
    <x v="1"/>
    <s v="S18_1984"/>
    <s v="Bergen"/>
    <x v="2"/>
    <s v="Medium"/>
  </r>
  <r>
    <n v="10826"/>
    <x v="55"/>
    <x v="11"/>
    <n v="132"/>
    <n v="66"/>
    <n v="100"/>
    <x v="11"/>
    <x v="87"/>
    <x v="400"/>
    <x v="0"/>
    <d v="2003-12-11T00:00:00"/>
    <x v="11"/>
    <x v="0"/>
    <x v="1"/>
    <s v="S18_2870"/>
    <s v="Bergen"/>
    <x v="2"/>
    <s v="Medium"/>
  </r>
  <r>
    <n v="10827"/>
    <x v="55"/>
    <x v="6"/>
    <n v="169"/>
    <n v="84.5"/>
    <n v="100"/>
    <x v="63"/>
    <x v="29"/>
    <x v="673"/>
    <x v="0"/>
    <d v="2003-12-11T00:00:00"/>
    <x v="11"/>
    <x v="0"/>
    <x v="1"/>
    <s v="S18_3232"/>
    <s v="Bergen"/>
    <x v="2"/>
    <s v="Medium"/>
  </r>
  <r>
    <n v="10828"/>
    <x v="55"/>
    <x v="0"/>
    <n v="80"/>
    <n v="40"/>
    <n v="82.82"/>
    <x v="419"/>
    <x v="391"/>
    <x v="674"/>
    <x v="0"/>
    <d v="2003-12-11T00:00:00"/>
    <x v="11"/>
    <x v="0"/>
    <x v="1"/>
    <s v="S18_3278"/>
    <s v="Bergen"/>
    <x v="2"/>
    <s v="Small"/>
  </r>
  <r>
    <n v="10829"/>
    <x v="55"/>
    <x v="2"/>
    <n v="146"/>
    <n v="73"/>
    <n v="100"/>
    <x v="34"/>
    <x v="76"/>
    <x v="404"/>
    <x v="0"/>
    <d v="2003-12-11T00:00:00"/>
    <x v="11"/>
    <x v="0"/>
    <x v="1"/>
    <s v="S18_3482"/>
    <s v="Bergen"/>
    <x v="2"/>
    <s v="Medium"/>
  </r>
  <r>
    <n v="10830"/>
    <x v="55"/>
    <x v="8"/>
    <n v="141"/>
    <n v="70.5"/>
    <n v="100"/>
    <x v="8"/>
    <x v="85"/>
    <x v="675"/>
    <x v="0"/>
    <d v="2003-12-11T00:00:00"/>
    <x v="11"/>
    <x v="0"/>
    <x v="1"/>
    <s v="S18_3685"/>
    <s v="Bergen"/>
    <x v="2"/>
    <s v="Medium"/>
  </r>
  <r>
    <n v="10831"/>
    <x v="55"/>
    <x v="15"/>
    <n v="50"/>
    <n v="25"/>
    <n v="53.83"/>
    <x v="420"/>
    <x v="168"/>
    <x v="676"/>
    <x v="0"/>
    <d v="2003-12-11T00:00:00"/>
    <x v="11"/>
    <x v="0"/>
    <x v="1"/>
    <s v="S24_1628"/>
    <s v="Bergen"/>
    <x v="2"/>
    <s v="Small"/>
  </r>
  <r>
    <n v="10832"/>
    <x v="55"/>
    <x v="30"/>
    <n v="37"/>
    <n v="18.5"/>
    <n v="42.67"/>
    <x v="421"/>
    <x v="253"/>
    <x v="677"/>
    <x v="0"/>
    <d v="2003-12-11T00:00:00"/>
    <x v="11"/>
    <x v="0"/>
    <x v="1"/>
    <s v="S24_2972"/>
    <s v="Bergen"/>
    <x v="2"/>
    <s v="Small"/>
  </r>
  <r>
    <n v="10833"/>
    <x v="55"/>
    <x v="18"/>
    <n v="61"/>
    <n v="30.5"/>
    <n v="65.52"/>
    <x v="422"/>
    <x v="163"/>
    <x v="678"/>
    <x v="0"/>
    <d v="2003-12-11T00:00:00"/>
    <x v="11"/>
    <x v="0"/>
    <x v="1"/>
    <s v="S24_3371"/>
    <s v="Bergen"/>
    <x v="2"/>
    <s v="Small"/>
  </r>
  <r>
    <n v="10834"/>
    <x v="55"/>
    <x v="4"/>
    <n v="140"/>
    <n v="70"/>
    <n v="100"/>
    <x v="4"/>
    <x v="81"/>
    <x v="679"/>
    <x v="0"/>
    <d v="2003-12-11T00:00:00"/>
    <x v="11"/>
    <x v="0"/>
    <x v="1"/>
    <s v="S24_3856"/>
    <s v="Bergen"/>
    <x v="2"/>
    <s v="Medium"/>
  </r>
  <r>
    <n v="10835"/>
    <x v="13"/>
    <x v="4"/>
    <n v="102"/>
    <n v="51"/>
    <n v="87.33"/>
    <x v="423"/>
    <x v="392"/>
    <x v="680"/>
    <x v="0"/>
    <d v="2003-12-11T00:00:00"/>
    <x v="11"/>
    <x v="0"/>
    <x v="0"/>
    <s v="S18_1342"/>
    <s v="San Rafael"/>
    <x v="0"/>
    <s v="Small"/>
  </r>
  <r>
    <n v="10836"/>
    <x v="13"/>
    <x v="22"/>
    <n v="53"/>
    <n v="26.5"/>
    <n v="54.45"/>
    <x v="28"/>
    <x v="393"/>
    <x v="681"/>
    <x v="0"/>
    <d v="2003-12-11T00:00:00"/>
    <x v="11"/>
    <x v="0"/>
    <x v="0"/>
    <s v="S18_1367"/>
    <s v="San Rafael"/>
    <x v="0"/>
    <s v="Small"/>
  </r>
  <r>
    <n v="10837"/>
    <x v="13"/>
    <x v="20"/>
    <n v="170"/>
    <n v="85"/>
    <n v="100"/>
    <x v="68"/>
    <x v="0"/>
    <x v="682"/>
    <x v="0"/>
    <d v="2003-12-11T00:00:00"/>
    <x v="11"/>
    <x v="0"/>
    <x v="0"/>
    <s v="S18_1749"/>
    <s v="San Rafael"/>
    <x v="0"/>
    <s v="Large"/>
  </r>
  <r>
    <n v="10838"/>
    <x v="13"/>
    <x v="19"/>
    <n v="60"/>
    <n v="30"/>
    <n v="61.15"/>
    <x v="424"/>
    <x v="394"/>
    <x v="683"/>
    <x v="0"/>
    <d v="2003-12-11T00:00:00"/>
    <x v="11"/>
    <x v="0"/>
    <x v="0"/>
    <s v="S18_2248"/>
    <s v="San Rafael"/>
    <x v="0"/>
    <s v="Small"/>
  </r>
  <r>
    <n v="10839"/>
    <x v="13"/>
    <x v="27"/>
    <n v="127"/>
    <n v="63.5"/>
    <n v="100"/>
    <x v="135"/>
    <x v="4"/>
    <x v="684"/>
    <x v="0"/>
    <d v="2003-12-11T00:00:00"/>
    <x v="11"/>
    <x v="0"/>
    <x v="0"/>
    <s v="S18_2325"/>
    <s v="San Rafael"/>
    <x v="0"/>
    <s v="Small"/>
  </r>
  <r>
    <n v="10840"/>
    <x v="13"/>
    <x v="26"/>
    <n v="168"/>
    <n v="84"/>
    <n v="100"/>
    <x v="59"/>
    <x v="5"/>
    <x v="685"/>
    <x v="0"/>
    <d v="2003-12-11T00:00:00"/>
    <x v="11"/>
    <x v="0"/>
    <x v="0"/>
    <s v="S18_2795"/>
    <s v="San Rafael"/>
    <x v="0"/>
    <s v="Medium"/>
  </r>
  <r>
    <n v="10841"/>
    <x v="13"/>
    <x v="21"/>
    <n v="99"/>
    <n v="49.5"/>
    <n v="86.31"/>
    <x v="425"/>
    <x v="273"/>
    <x v="686"/>
    <x v="0"/>
    <d v="2003-12-11T00:00:00"/>
    <x v="11"/>
    <x v="0"/>
    <x v="0"/>
    <s v="S18_3320"/>
    <s v="San Rafael"/>
    <x v="0"/>
    <s v="Small"/>
  </r>
  <r>
    <n v="10842"/>
    <x v="13"/>
    <x v="13"/>
    <n v="92"/>
    <n v="46"/>
    <n v="100"/>
    <x v="17"/>
    <x v="177"/>
    <x v="687"/>
    <x v="0"/>
    <d v="2003-12-11T00:00:00"/>
    <x v="11"/>
    <x v="0"/>
    <x v="0"/>
    <s v="S18_4409"/>
    <s v="San Rafael"/>
    <x v="0"/>
    <s v="Medium"/>
  </r>
  <r>
    <n v="10843"/>
    <x v="13"/>
    <x v="20"/>
    <n v="71"/>
    <n v="35.5"/>
    <n v="69.84"/>
    <x v="426"/>
    <x v="395"/>
    <x v="688"/>
    <x v="0"/>
    <d v="2003-12-11T00:00:00"/>
    <x v="11"/>
    <x v="0"/>
    <x v="1"/>
    <s v="S18_4933"/>
    <s v="San Rafael"/>
    <x v="0"/>
    <s v="Medium"/>
  </r>
  <r>
    <n v="10844"/>
    <x v="13"/>
    <x v="29"/>
    <n v="73"/>
    <n v="36.5"/>
    <n v="74.22"/>
    <x v="427"/>
    <x v="396"/>
    <x v="689"/>
    <x v="0"/>
    <d v="2003-12-11T00:00:00"/>
    <x v="11"/>
    <x v="0"/>
    <x v="1"/>
    <s v="S24_1046"/>
    <s v="San Rafael"/>
    <x v="0"/>
    <s v="Medium"/>
  </r>
  <r>
    <n v="10845"/>
    <x v="13"/>
    <x v="8"/>
    <n v="33"/>
    <n v="16.5"/>
    <n v="36.840000000000003"/>
    <x v="428"/>
    <x v="397"/>
    <x v="690"/>
    <x v="0"/>
    <d v="2003-12-11T00:00:00"/>
    <x v="11"/>
    <x v="0"/>
    <x v="0"/>
    <s v="S24_1937"/>
    <s v="San Rafael"/>
    <x v="0"/>
    <s v="Small"/>
  </r>
  <r>
    <n v="10846"/>
    <x v="13"/>
    <x v="14"/>
    <n v="44"/>
    <n v="22"/>
    <n v="36.74"/>
    <x v="429"/>
    <x v="398"/>
    <x v="691"/>
    <x v="0"/>
    <d v="2003-12-11T00:00:00"/>
    <x v="11"/>
    <x v="0"/>
    <x v="0"/>
    <s v="S24_2022"/>
    <s v="San Rafael"/>
    <x v="0"/>
    <s v="Small"/>
  </r>
  <r>
    <n v="10847"/>
    <x v="13"/>
    <x v="13"/>
    <n v="90"/>
    <n v="45"/>
    <n v="73.599999999999994"/>
    <x v="430"/>
    <x v="259"/>
    <x v="692"/>
    <x v="0"/>
    <d v="2003-12-11T00:00:00"/>
    <x v="11"/>
    <x v="0"/>
    <x v="1"/>
    <s v="S24_2766"/>
    <s v="San Rafael"/>
    <x v="0"/>
    <s v="Small"/>
  </r>
  <r>
    <n v="10848"/>
    <x v="13"/>
    <x v="27"/>
    <n v="117"/>
    <n v="58.5"/>
    <n v="100"/>
    <x v="135"/>
    <x v="72"/>
    <x v="693"/>
    <x v="0"/>
    <d v="2003-12-11T00:00:00"/>
    <x v="11"/>
    <x v="0"/>
    <x v="1"/>
    <s v="S24_2887"/>
    <s v="San Rafael"/>
    <x v="0"/>
    <s v="Small"/>
  </r>
  <r>
    <n v="10849"/>
    <x v="13"/>
    <x v="21"/>
    <n v="85"/>
    <n v="42.5"/>
    <n v="94.17"/>
    <x v="431"/>
    <x v="399"/>
    <x v="694"/>
    <x v="0"/>
    <d v="2003-12-11T00:00:00"/>
    <x v="11"/>
    <x v="0"/>
    <x v="1"/>
    <s v="S24_3191"/>
    <s v="San Rafael"/>
    <x v="0"/>
    <s v="Medium"/>
  </r>
  <r>
    <n v="10850"/>
    <x v="13"/>
    <x v="3"/>
    <n v="107"/>
    <n v="53.5"/>
    <n v="100"/>
    <x v="92"/>
    <x v="99"/>
    <x v="695"/>
    <x v="0"/>
    <d v="2003-12-11T00:00:00"/>
    <x v="11"/>
    <x v="0"/>
    <x v="1"/>
    <s v="S24_3432"/>
    <s v="San Rafael"/>
    <x v="0"/>
    <s v="Medium"/>
  </r>
  <r>
    <n v="10851"/>
    <x v="13"/>
    <x v="18"/>
    <n v="41"/>
    <n v="20.5"/>
    <n v="42.26"/>
    <x v="432"/>
    <x v="400"/>
    <x v="696"/>
    <x v="0"/>
    <d v="2003-12-11T00:00:00"/>
    <x v="11"/>
    <x v="0"/>
    <x v="0"/>
    <s v="S24_3969"/>
    <s v="San Rafael"/>
    <x v="0"/>
    <s v="Small"/>
  </r>
  <r>
    <n v="10852"/>
    <x v="56"/>
    <x v="18"/>
    <n v="214"/>
    <n v="107"/>
    <n v="100"/>
    <x v="25"/>
    <x v="10"/>
    <x v="240"/>
    <x v="1"/>
    <d v="2003-11-13T00:00:00"/>
    <x v="4"/>
    <x v="0"/>
    <x v="1"/>
    <s v="S10_1949"/>
    <s v="Philadelphia"/>
    <x v="0"/>
    <s v="Medium"/>
  </r>
  <r>
    <n v="10853"/>
    <x v="56"/>
    <x v="24"/>
    <n v="147"/>
    <n v="73.5"/>
    <n v="100"/>
    <x v="139"/>
    <x v="11"/>
    <x v="697"/>
    <x v="0"/>
    <d v="2003-11-13T00:00:00"/>
    <x v="4"/>
    <x v="0"/>
    <x v="1"/>
    <s v="S10_4962"/>
    <s v="Philadelphia"/>
    <x v="0"/>
    <s v="Medium"/>
  </r>
  <r>
    <n v="10854"/>
    <x v="56"/>
    <x v="9"/>
    <n v="136"/>
    <n v="68"/>
    <n v="100"/>
    <x v="22"/>
    <x v="12"/>
    <x v="68"/>
    <x v="0"/>
    <d v="2003-11-13T00:00:00"/>
    <x v="4"/>
    <x v="0"/>
    <x v="2"/>
    <s v="S12_1666"/>
    <s v="Philadelphia"/>
    <x v="0"/>
    <s v="Medium"/>
  </r>
  <r>
    <n v="10855"/>
    <x v="56"/>
    <x v="26"/>
    <n v="116"/>
    <n v="58"/>
    <n v="96.84"/>
    <x v="433"/>
    <x v="401"/>
    <x v="698"/>
    <x v="0"/>
    <d v="2003-11-13T00:00:00"/>
    <x v="4"/>
    <x v="0"/>
    <x v="2"/>
    <s v="S18_1097"/>
    <s v="Philadelphia"/>
    <x v="0"/>
    <s v="Small"/>
  </r>
  <r>
    <n v="10856"/>
    <x v="56"/>
    <x v="30"/>
    <n v="101"/>
    <n v="50.5"/>
    <n v="89.15"/>
    <x v="434"/>
    <x v="402"/>
    <x v="699"/>
    <x v="0"/>
    <d v="2003-11-13T00:00:00"/>
    <x v="4"/>
    <x v="0"/>
    <x v="0"/>
    <s v="S18_2949"/>
    <s v="Philadelphia"/>
    <x v="0"/>
    <s v="Medium"/>
  </r>
  <r>
    <n v="10857"/>
    <x v="56"/>
    <x v="8"/>
    <n v="62"/>
    <n v="31"/>
    <n v="68.08"/>
    <x v="435"/>
    <x v="403"/>
    <x v="700"/>
    <x v="0"/>
    <d v="2003-11-13T00:00:00"/>
    <x v="4"/>
    <x v="0"/>
    <x v="0"/>
    <s v="S18_2957"/>
    <s v="Philadelphia"/>
    <x v="0"/>
    <s v="Small"/>
  </r>
  <r>
    <n v="10858"/>
    <x v="56"/>
    <x v="2"/>
    <n v="104"/>
    <n v="52"/>
    <n v="100"/>
    <x v="34"/>
    <x v="17"/>
    <x v="255"/>
    <x v="0"/>
    <d v="2003-11-13T00:00:00"/>
    <x v="4"/>
    <x v="0"/>
    <x v="0"/>
    <s v="S18_3136"/>
    <s v="Philadelphia"/>
    <x v="0"/>
    <s v="Small"/>
  </r>
  <r>
    <n v="10859"/>
    <x v="56"/>
    <x v="26"/>
    <n v="121"/>
    <n v="60.5"/>
    <n v="100"/>
    <x v="59"/>
    <x v="19"/>
    <x v="701"/>
    <x v="0"/>
    <d v="2003-11-13T00:00:00"/>
    <x v="4"/>
    <x v="0"/>
    <x v="2"/>
    <s v="S18_4600"/>
    <s v="Philadelphia"/>
    <x v="0"/>
    <s v="Small"/>
  </r>
  <r>
    <n v="10860"/>
    <x v="56"/>
    <x v="28"/>
    <n v="50"/>
    <n v="25"/>
    <n v="49.3"/>
    <x v="436"/>
    <x v="404"/>
    <x v="702"/>
    <x v="0"/>
    <d v="2003-11-13T00:00:00"/>
    <x v="4"/>
    <x v="0"/>
    <x v="0"/>
    <s v="S18_4668"/>
    <s v="Philadelphia"/>
    <x v="0"/>
    <s v="Small"/>
  </r>
  <r>
    <n v="10861"/>
    <x v="56"/>
    <x v="29"/>
    <n v="97"/>
    <n v="48.5"/>
    <n v="100"/>
    <x v="75"/>
    <x v="21"/>
    <x v="703"/>
    <x v="0"/>
    <d v="2003-11-13T00:00:00"/>
    <x v="4"/>
    <x v="0"/>
    <x v="0"/>
    <s v="S24_4258"/>
    <s v="Philadelphia"/>
    <x v="0"/>
    <s v="Medium"/>
  </r>
  <r>
    <n v="10862"/>
    <x v="56"/>
    <x v="3"/>
    <n v="64"/>
    <n v="32"/>
    <n v="64.64"/>
    <x v="437"/>
    <x v="405"/>
    <x v="704"/>
    <x v="0"/>
    <d v="2003-11-13T00:00:00"/>
    <x v="4"/>
    <x v="0"/>
    <x v="2"/>
    <s v="S32_3522"/>
    <s v="Philadelphia"/>
    <x v="0"/>
    <s v="Medium"/>
  </r>
  <r>
    <n v="10863"/>
    <x v="56"/>
    <x v="18"/>
    <n v="101"/>
    <n v="50.5"/>
    <n v="86.99"/>
    <x v="438"/>
    <x v="179"/>
    <x v="705"/>
    <x v="0"/>
    <d v="2003-11-13T00:00:00"/>
    <x v="4"/>
    <x v="0"/>
    <x v="1"/>
    <s v="S700_2824"/>
    <s v="Philadelphia"/>
    <x v="0"/>
    <s v="Small"/>
  </r>
  <r>
    <n v="10864"/>
    <x v="57"/>
    <x v="30"/>
    <n v="118"/>
    <n v="59"/>
    <n v="100"/>
    <x v="77"/>
    <x v="26"/>
    <x v="369"/>
    <x v="0"/>
    <d v="2003-11-14T00:00:00"/>
    <x v="4"/>
    <x v="0"/>
    <x v="2"/>
    <s v="S12_4473"/>
    <s v="Sevilla"/>
    <x v="3"/>
    <s v="Medium"/>
  </r>
  <r>
    <n v="10865"/>
    <x v="57"/>
    <x v="7"/>
    <n v="163"/>
    <n v="81.5"/>
    <n v="100"/>
    <x v="16"/>
    <x v="27"/>
    <x v="139"/>
    <x v="0"/>
    <d v="2003-11-14T00:00:00"/>
    <x v="4"/>
    <x v="0"/>
    <x v="1"/>
    <s v="S18_2238"/>
    <s v="Sevilla"/>
    <x v="3"/>
    <s v="Large"/>
  </r>
  <r>
    <n v="10866"/>
    <x v="57"/>
    <x v="7"/>
    <n v="122"/>
    <n v="61"/>
    <n v="100"/>
    <x v="16"/>
    <x v="28"/>
    <x v="526"/>
    <x v="0"/>
    <d v="2003-11-14T00:00:00"/>
    <x v="4"/>
    <x v="0"/>
    <x v="2"/>
    <s v="S18_2319"/>
    <s v="Sevilla"/>
    <x v="3"/>
    <s v="Medium"/>
  </r>
  <r>
    <n v="10867"/>
    <x v="57"/>
    <x v="20"/>
    <n v="60"/>
    <n v="30"/>
    <n v="60.16"/>
    <x v="439"/>
    <x v="406"/>
    <x v="706"/>
    <x v="0"/>
    <d v="2003-11-14T00:00:00"/>
    <x v="4"/>
    <x v="0"/>
    <x v="2"/>
    <s v="S18_2432"/>
    <s v="Sevilla"/>
    <x v="3"/>
    <s v="Small"/>
  </r>
  <r>
    <n v="10868"/>
    <x v="57"/>
    <x v="24"/>
    <n v="169"/>
    <n v="84.5"/>
    <n v="100"/>
    <x v="139"/>
    <x v="29"/>
    <x v="707"/>
    <x v="0"/>
    <d v="2003-11-14T00:00:00"/>
    <x v="4"/>
    <x v="0"/>
    <x v="1"/>
    <s v="S18_3232"/>
    <s v="Sevilla"/>
    <x v="3"/>
    <s v="Medium"/>
  </r>
  <r>
    <n v="10869"/>
    <x v="57"/>
    <x v="14"/>
    <n v="57"/>
    <n v="28.5"/>
    <n v="60.11"/>
    <x v="440"/>
    <x v="407"/>
    <x v="708"/>
    <x v="0"/>
    <d v="2003-11-14T00:00:00"/>
    <x v="4"/>
    <x v="0"/>
    <x v="1"/>
    <s v="S24_1444"/>
    <s v="Sevilla"/>
    <x v="3"/>
    <s v="Small"/>
  </r>
  <r>
    <n v="10870"/>
    <x v="57"/>
    <x v="16"/>
    <n v="127"/>
    <n v="63.5"/>
    <n v="100"/>
    <x v="23"/>
    <x v="4"/>
    <x v="709"/>
    <x v="0"/>
    <d v="2003-11-14T00:00:00"/>
    <x v="4"/>
    <x v="0"/>
    <x v="2"/>
    <s v="S24_2300"/>
    <s v="Sevilla"/>
    <x v="3"/>
    <s v="Medium"/>
  </r>
  <r>
    <n v="10871"/>
    <x v="57"/>
    <x v="10"/>
    <n v="35"/>
    <n v="17.5"/>
    <n v="31.82"/>
    <x v="441"/>
    <x v="315"/>
    <x v="710"/>
    <x v="0"/>
    <d v="2003-11-14T00:00:00"/>
    <x v="4"/>
    <x v="0"/>
    <x v="1"/>
    <s v="S24_2840"/>
    <s v="Sevilla"/>
    <x v="3"/>
    <s v="Small"/>
  </r>
  <r>
    <n v="10872"/>
    <x v="57"/>
    <x v="3"/>
    <n v="118"/>
    <n v="59"/>
    <n v="100"/>
    <x v="92"/>
    <x v="26"/>
    <x v="711"/>
    <x v="0"/>
    <d v="2003-11-14T00:00:00"/>
    <x v="4"/>
    <x v="0"/>
    <x v="1"/>
    <s v="S24_4048"/>
    <s v="Sevilla"/>
    <x v="3"/>
    <s v="Medium"/>
  </r>
  <r>
    <n v="10873"/>
    <x v="57"/>
    <x v="7"/>
    <n v="96"/>
    <n v="48"/>
    <n v="100"/>
    <x v="16"/>
    <x v="22"/>
    <x v="712"/>
    <x v="0"/>
    <d v="2003-11-14T00:00:00"/>
    <x v="4"/>
    <x v="0"/>
    <x v="2"/>
    <s v="S32_1268"/>
    <s v="Sevilla"/>
    <x v="3"/>
    <s v="Medium"/>
  </r>
  <r>
    <n v="10874"/>
    <x v="57"/>
    <x v="21"/>
    <n v="54"/>
    <n v="27"/>
    <n v="62.77"/>
    <x v="442"/>
    <x v="408"/>
    <x v="713"/>
    <x v="0"/>
    <d v="2003-11-14T00:00:00"/>
    <x v="4"/>
    <x v="0"/>
    <x v="2"/>
    <s v="S32_2509"/>
    <s v="Sevilla"/>
    <x v="3"/>
    <s v="Small"/>
  </r>
  <r>
    <n v="10875"/>
    <x v="57"/>
    <x v="25"/>
    <n v="62"/>
    <n v="31"/>
    <n v="50.95"/>
    <x v="443"/>
    <x v="274"/>
    <x v="714"/>
    <x v="0"/>
    <d v="2003-11-14T00:00:00"/>
    <x v="4"/>
    <x v="0"/>
    <x v="3"/>
    <s v="S32_3207"/>
    <s v="Sevilla"/>
    <x v="3"/>
    <s v="Small"/>
  </r>
  <r>
    <n v="10876"/>
    <x v="57"/>
    <x v="6"/>
    <n v="115"/>
    <n v="57.5"/>
    <n v="100"/>
    <x v="63"/>
    <x v="35"/>
    <x v="715"/>
    <x v="0"/>
    <d v="2003-11-14T00:00:00"/>
    <x v="4"/>
    <x v="0"/>
    <x v="2"/>
    <s v="S50_1392"/>
    <s v="Sevilla"/>
    <x v="3"/>
    <s v="Medium"/>
  </r>
  <r>
    <n v="10877"/>
    <x v="35"/>
    <x v="26"/>
    <n v="207"/>
    <n v="103.5"/>
    <n v="100"/>
    <x v="59"/>
    <x v="37"/>
    <x v="716"/>
    <x v="1"/>
    <d v="2003-11-14T00:00:00"/>
    <x v="4"/>
    <x v="0"/>
    <x v="1"/>
    <s v="S12_1108"/>
    <s v="New Bedford"/>
    <x v="0"/>
    <s v="Medium"/>
  </r>
  <r>
    <n v="10878"/>
    <x v="35"/>
    <x v="21"/>
    <n v="151"/>
    <n v="75.5"/>
    <n v="100"/>
    <x v="31"/>
    <x v="25"/>
    <x v="338"/>
    <x v="0"/>
    <d v="2003-11-14T00:00:00"/>
    <x v="4"/>
    <x v="0"/>
    <x v="1"/>
    <s v="S12_3148"/>
    <s v="New Bedford"/>
    <x v="0"/>
    <s v="Medium"/>
  </r>
  <r>
    <n v="10879"/>
    <x v="35"/>
    <x v="23"/>
    <n v="173"/>
    <n v="86.5"/>
    <n v="100"/>
    <x v="36"/>
    <x v="38"/>
    <x v="717"/>
    <x v="0"/>
    <d v="2003-11-14T00:00:00"/>
    <x v="4"/>
    <x v="0"/>
    <x v="1"/>
    <s v="S12_3891"/>
    <s v="New Bedford"/>
    <x v="0"/>
    <s v="Large"/>
  </r>
  <r>
    <n v="10880"/>
    <x v="35"/>
    <x v="24"/>
    <n v="136"/>
    <n v="68"/>
    <n v="100"/>
    <x v="139"/>
    <x v="12"/>
    <x v="718"/>
    <x v="0"/>
    <d v="2003-11-14T00:00:00"/>
    <x v="4"/>
    <x v="0"/>
    <x v="0"/>
    <s v="S18_3140"/>
    <s v="New Bedford"/>
    <x v="0"/>
    <s v="Medium"/>
  </r>
  <r>
    <n v="10881"/>
    <x v="35"/>
    <x v="3"/>
    <n v="100"/>
    <n v="50"/>
    <n v="80.67"/>
    <x v="444"/>
    <x v="409"/>
    <x v="719"/>
    <x v="0"/>
    <d v="2003-11-14T00:00:00"/>
    <x v="4"/>
    <x v="0"/>
    <x v="3"/>
    <s v="S18_3259"/>
    <s v="New Bedford"/>
    <x v="0"/>
    <s v="Medium"/>
  </r>
  <r>
    <n v="10882"/>
    <x v="35"/>
    <x v="8"/>
    <n v="143"/>
    <n v="71.5"/>
    <n v="100"/>
    <x v="8"/>
    <x v="30"/>
    <x v="720"/>
    <x v="0"/>
    <d v="2003-11-14T00:00:00"/>
    <x v="4"/>
    <x v="0"/>
    <x v="1"/>
    <s v="S18_4027"/>
    <s v="New Bedford"/>
    <x v="0"/>
    <s v="Medium"/>
  </r>
  <r>
    <n v="10883"/>
    <x v="35"/>
    <x v="29"/>
    <n v="87"/>
    <n v="43.5"/>
    <n v="77.239999999999995"/>
    <x v="445"/>
    <x v="410"/>
    <x v="721"/>
    <x v="0"/>
    <d v="2003-11-14T00:00:00"/>
    <x v="4"/>
    <x v="0"/>
    <x v="0"/>
    <s v="S18_4522"/>
    <s v="New Bedford"/>
    <x v="0"/>
    <s v="Medium"/>
  </r>
  <r>
    <n v="10884"/>
    <x v="35"/>
    <x v="0"/>
    <n v="122"/>
    <n v="61"/>
    <n v="100"/>
    <x v="0"/>
    <x v="28"/>
    <x v="722"/>
    <x v="0"/>
    <d v="2003-11-14T00:00:00"/>
    <x v="4"/>
    <x v="0"/>
    <x v="4"/>
    <s v="S24_2011"/>
    <s v="New Bedford"/>
    <x v="0"/>
    <s v="Medium"/>
  </r>
  <r>
    <n v="10885"/>
    <x v="35"/>
    <x v="21"/>
    <n v="88"/>
    <n v="44"/>
    <n v="74.349999999999994"/>
    <x v="446"/>
    <x v="411"/>
    <x v="723"/>
    <x v="0"/>
    <d v="2003-11-14T00:00:00"/>
    <x v="4"/>
    <x v="0"/>
    <x v="0"/>
    <s v="S24_3151"/>
    <s v="New Bedford"/>
    <x v="0"/>
    <s v="Small"/>
  </r>
  <r>
    <n v="10886"/>
    <x v="35"/>
    <x v="27"/>
    <n v="58"/>
    <n v="29"/>
    <n v="48.62"/>
    <x v="447"/>
    <x v="412"/>
    <x v="724"/>
    <x v="0"/>
    <d v="2003-11-14T00:00:00"/>
    <x v="4"/>
    <x v="0"/>
    <x v="3"/>
    <s v="S50_1514"/>
    <s v="New Bedford"/>
    <x v="0"/>
    <s v="Small"/>
  </r>
  <r>
    <n v="10887"/>
    <x v="35"/>
    <x v="26"/>
    <n v="66"/>
    <n v="33"/>
    <n v="54"/>
    <x v="448"/>
    <x v="413"/>
    <x v="725"/>
    <x v="0"/>
    <d v="2003-11-14T00:00:00"/>
    <x v="4"/>
    <x v="0"/>
    <x v="4"/>
    <s v="S700_1138"/>
    <s v="New Bedford"/>
    <x v="0"/>
    <s v="Small"/>
  </r>
  <r>
    <n v="10888"/>
    <x v="35"/>
    <x v="0"/>
    <n v="86"/>
    <n v="43"/>
    <n v="94.4"/>
    <x v="449"/>
    <x v="414"/>
    <x v="726"/>
    <x v="0"/>
    <d v="2003-11-14T00:00:00"/>
    <x v="4"/>
    <x v="0"/>
    <x v="4"/>
    <s v="S700_1938"/>
    <s v="New Bedford"/>
    <x v="0"/>
    <s v="Small"/>
  </r>
  <r>
    <n v="10889"/>
    <x v="35"/>
    <x v="8"/>
    <n v="72"/>
    <n v="36"/>
    <n v="57.82"/>
    <x v="450"/>
    <x v="415"/>
    <x v="727"/>
    <x v="0"/>
    <d v="2003-11-14T00:00:00"/>
    <x v="4"/>
    <x v="0"/>
    <x v="4"/>
    <s v="S700_2610"/>
    <s v="New Bedford"/>
    <x v="0"/>
    <s v="Small"/>
  </r>
  <r>
    <n v="10890"/>
    <x v="35"/>
    <x v="30"/>
    <n v="100"/>
    <n v="50"/>
    <n v="100"/>
    <x v="77"/>
    <x v="39"/>
    <x v="728"/>
    <x v="0"/>
    <d v="2003-11-14T00:00:00"/>
    <x v="4"/>
    <x v="0"/>
    <x v="4"/>
    <s v="S700_3505"/>
    <s v="New Bedford"/>
    <x v="0"/>
    <s v="Medium"/>
  </r>
  <r>
    <n v="10891"/>
    <x v="35"/>
    <x v="2"/>
    <n v="99"/>
    <n v="49.5"/>
    <n v="79.45"/>
    <x v="451"/>
    <x v="416"/>
    <x v="729"/>
    <x v="0"/>
    <d v="2003-11-14T00:00:00"/>
    <x v="4"/>
    <x v="0"/>
    <x v="4"/>
    <s v="S700_3962"/>
    <s v="New Bedford"/>
    <x v="0"/>
    <s v="Small"/>
  </r>
  <r>
    <n v="10892"/>
    <x v="35"/>
    <x v="24"/>
    <n v="54"/>
    <n v="27"/>
    <n v="64.430000000000007"/>
    <x v="452"/>
    <x v="417"/>
    <x v="730"/>
    <x v="0"/>
    <d v="2003-11-14T00:00:00"/>
    <x v="4"/>
    <x v="0"/>
    <x v="4"/>
    <s v="S72_3212"/>
    <s v="New Bedford"/>
    <x v="0"/>
    <s v="Small"/>
  </r>
  <r>
    <n v="10893"/>
    <x v="58"/>
    <x v="5"/>
    <n v="136"/>
    <n v="68"/>
    <n v="100"/>
    <x v="5"/>
    <x v="12"/>
    <x v="147"/>
    <x v="0"/>
    <d v="2003-11-14T00:00:00"/>
    <x v="4"/>
    <x v="0"/>
    <x v="1"/>
    <s v="S10_4757"/>
    <s v="London"/>
    <x v="7"/>
    <s v="Medium"/>
  </r>
  <r>
    <n v="10894"/>
    <x v="58"/>
    <x v="22"/>
    <n v="157"/>
    <n v="78.5"/>
    <n v="100"/>
    <x v="53"/>
    <x v="47"/>
    <x v="353"/>
    <x v="0"/>
    <d v="2003-11-14T00:00:00"/>
    <x v="4"/>
    <x v="0"/>
    <x v="5"/>
    <s v="S18_1662"/>
    <s v="London"/>
    <x v="7"/>
    <s v="Medium"/>
  </r>
  <r>
    <n v="10895"/>
    <x v="58"/>
    <x v="22"/>
    <n v="86"/>
    <n v="43"/>
    <n v="89.46"/>
    <x v="453"/>
    <x v="117"/>
    <x v="731"/>
    <x v="0"/>
    <d v="2003-11-14T00:00:00"/>
    <x v="4"/>
    <x v="0"/>
    <x v="4"/>
    <s v="S18_3029"/>
    <s v="London"/>
    <x v="7"/>
    <s v="Small"/>
  </r>
  <r>
    <n v="10896"/>
    <x v="58"/>
    <x v="7"/>
    <n v="105"/>
    <n v="52.5"/>
    <n v="100"/>
    <x v="16"/>
    <x v="50"/>
    <x v="732"/>
    <x v="0"/>
    <d v="2003-11-14T00:00:00"/>
    <x v="4"/>
    <x v="0"/>
    <x v="0"/>
    <s v="S18_3856"/>
    <s v="London"/>
    <x v="7"/>
    <s v="Medium"/>
  </r>
  <r>
    <n v="10897"/>
    <x v="58"/>
    <x v="2"/>
    <n v="68"/>
    <n v="34"/>
    <n v="69.2"/>
    <x v="454"/>
    <x v="418"/>
    <x v="733"/>
    <x v="0"/>
    <d v="2003-11-14T00:00:00"/>
    <x v="4"/>
    <x v="0"/>
    <x v="5"/>
    <s v="S24_2841"/>
    <s v="London"/>
    <x v="7"/>
    <s v="Small"/>
  </r>
  <r>
    <n v="10898"/>
    <x v="58"/>
    <x v="26"/>
    <n v="65"/>
    <n v="32.5"/>
    <n v="69.040000000000006"/>
    <x v="455"/>
    <x v="419"/>
    <x v="734"/>
    <x v="0"/>
    <d v="2003-11-14T00:00:00"/>
    <x v="4"/>
    <x v="0"/>
    <x v="0"/>
    <s v="S24_3420"/>
    <s v="London"/>
    <x v="7"/>
    <s v="Small"/>
  </r>
  <r>
    <n v="10899"/>
    <x v="58"/>
    <x v="13"/>
    <n v="83"/>
    <n v="41.5"/>
    <n v="85.54"/>
    <x v="456"/>
    <x v="420"/>
    <x v="735"/>
    <x v="0"/>
    <d v="2003-11-14T00:00:00"/>
    <x v="4"/>
    <x v="0"/>
    <x v="0"/>
    <s v="S24_3816"/>
    <s v="London"/>
    <x v="7"/>
    <s v="Medium"/>
  </r>
  <r>
    <n v="10900"/>
    <x v="58"/>
    <x v="16"/>
    <n v="90"/>
    <n v="45"/>
    <n v="99.57"/>
    <x v="457"/>
    <x v="421"/>
    <x v="736"/>
    <x v="0"/>
    <d v="2003-11-14T00:00:00"/>
    <x v="4"/>
    <x v="0"/>
    <x v="4"/>
    <s v="S700_2047"/>
    <s v="London"/>
    <x v="7"/>
    <s v="Small"/>
  </r>
  <r>
    <n v="10901"/>
    <x v="58"/>
    <x v="24"/>
    <n v="49"/>
    <n v="24.5"/>
    <n v="52.14"/>
    <x v="458"/>
    <x v="422"/>
    <x v="737"/>
    <x v="0"/>
    <d v="2003-11-14T00:00:00"/>
    <x v="4"/>
    <x v="0"/>
    <x v="5"/>
    <s v="S72_1253"/>
    <s v="London"/>
    <x v="7"/>
    <s v="Small"/>
  </r>
  <r>
    <n v="10902"/>
    <x v="55"/>
    <x v="25"/>
    <n v="95"/>
    <n v="47.5"/>
    <n v="100"/>
    <x v="96"/>
    <x v="292"/>
    <x v="738"/>
    <x v="0"/>
    <d v="2003-11-18T00:00:00"/>
    <x v="4"/>
    <x v="0"/>
    <x v="6"/>
    <s v="S10_1678"/>
    <s v="Bergen"/>
    <x v="2"/>
    <s v="Medium"/>
  </r>
  <r>
    <n v="10903"/>
    <x v="55"/>
    <x v="19"/>
    <n v="118"/>
    <n v="59"/>
    <n v="96.34"/>
    <x v="459"/>
    <x v="128"/>
    <x v="739"/>
    <x v="0"/>
    <d v="2003-11-18T00:00:00"/>
    <x v="4"/>
    <x v="0"/>
    <x v="6"/>
    <s v="S10_2016"/>
    <s v="Bergen"/>
    <x v="2"/>
    <s v="Medium"/>
  </r>
  <r>
    <n v="10904"/>
    <x v="55"/>
    <x v="6"/>
    <n v="193"/>
    <n v="96.5"/>
    <n v="100"/>
    <x v="63"/>
    <x v="65"/>
    <x v="740"/>
    <x v="0"/>
    <d v="2003-11-18T00:00:00"/>
    <x v="4"/>
    <x v="0"/>
    <x v="6"/>
    <s v="S10_4698"/>
    <s v="Bergen"/>
    <x v="2"/>
    <s v="Large"/>
  </r>
  <r>
    <n v="10905"/>
    <x v="55"/>
    <x v="22"/>
    <n v="60"/>
    <n v="30"/>
    <n v="65.42"/>
    <x v="460"/>
    <x v="390"/>
    <x v="741"/>
    <x v="0"/>
    <d v="2003-11-18T00:00:00"/>
    <x v="4"/>
    <x v="0"/>
    <x v="6"/>
    <s v="S18_2625"/>
    <s v="Bergen"/>
    <x v="2"/>
    <s v="Small"/>
  </r>
  <r>
    <n v="10906"/>
    <x v="55"/>
    <x v="4"/>
    <n v="112"/>
    <n v="56"/>
    <n v="100"/>
    <x v="4"/>
    <x v="68"/>
    <x v="77"/>
    <x v="0"/>
    <d v="2003-11-18T00:00:00"/>
    <x v="4"/>
    <x v="0"/>
    <x v="6"/>
    <s v="S24_1578"/>
    <s v="Bergen"/>
    <x v="2"/>
    <s v="Small"/>
  </r>
  <r>
    <n v="10907"/>
    <x v="55"/>
    <x v="28"/>
    <n v="76"/>
    <n v="38"/>
    <n v="91.4"/>
    <x v="461"/>
    <x v="423"/>
    <x v="742"/>
    <x v="0"/>
    <d v="2003-11-18T00:00:00"/>
    <x v="4"/>
    <x v="0"/>
    <x v="6"/>
    <s v="S24_2000"/>
    <s v="Bergen"/>
    <x v="2"/>
    <s v="Medium"/>
  </r>
  <r>
    <n v="10908"/>
    <x v="55"/>
    <x v="20"/>
    <n v="99"/>
    <n v="49.5"/>
    <n v="98.89"/>
    <x v="462"/>
    <x v="424"/>
    <x v="743"/>
    <x v="0"/>
    <d v="2003-11-18T00:00:00"/>
    <x v="4"/>
    <x v="0"/>
    <x v="6"/>
    <s v="S32_1374"/>
    <s v="Bergen"/>
    <x v="2"/>
    <s v="Medium"/>
  </r>
  <r>
    <n v="10909"/>
    <x v="55"/>
    <x v="17"/>
    <n v="118"/>
    <n v="59"/>
    <n v="100"/>
    <x v="24"/>
    <x v="26"/>
    <x v="629"/>
    <x v="0"/>
    <d v="2003-11-18T00:00:00"/>
    <x v="4"/>
    <x v="0"/>
    <x v="5"/>
    <s v="S700_2834"/>
    <s v="Bergen"/>
    <x v="2"/>
    <s v="Medium"/>
  </r>
  <r>
    <n v="10910"/>
    <x v="36"/>
    <x v="24"/>
    <n v="150"/>
    <n v="75"/>
    <n v="100"/>
    <x v="139"/>
    <x v="66"/>
    <x v="744"/>
    <x v="0"/>
    <d v="2003-11-18T00:00:00"/>
    <x v="4"/>
    <x v="0"/>
    <x v="6"/>
    <s v="S12_2823"/>
    <s v="Pasadena"/>
    <x v="0"/>
    <s v="Medium"/>
  </r>
  <r>
    <n v="10911"/>
    <x v="4"/>
    <x v="10"/>
    <n v="69"/>
    <n v="34.5"/>
    <n v="76.19"/>
    <x v="463"/>
    <x v="425"/>
    <x v="745"/>
    <x v="0"/>
    <d v="2003-11-19T00:00:00"/>
    <x v="4"/>
    <x v="0"/>
    <x v="6"/>
    <s v="S24_2360"/>
    <s v="Madrid"/>
    <x v="3"/>
    <s v="Medium"/>
  </r>
  <r>
    <n v="10912"/>
    <x v="4"/>
    <x v="7"/>
    <n v="40"/>
    <n v="20"/>
    <n v="32.99"/>
    <x v="464"/>
    <x v="426"/>
    <x v="746"/>
    <x v="0"/>
    <d v="2003-11-19T00:00:00"/>
    <x v="4"/>
    <x v="0"/>
    <x v="6"/>
    <s v="S32_2206"/>
    <s v="Madrid"/>
    <x v="3"/>
    <s v="Small"/>
  </r>
  <r>
    <n v="10913"/>
    <x v="4"/>
    <x v="10"/>
    <n v="102"/>
    <n v="51"/>
    <n v="85.72"/>
    <x v="465"/>
    <x v="427"/>
    <x v="747"/>
    <x v="0"/>
    <d v="2003-11-19T00:00:00"/>
    <x v="4"/>
    <x v="0"/>
    <x v="6"/>
    <s v="S32_4485"/>
    <s v="Madrid"/>
    <x v="3"/>
    <s v="Medium"/>
  </r>
  <r>
    <n v="10914"/>
    <x v="4"/>
    <x v="28"/>
    <n v="81"/>
    <n v="40.5"/>
    <n v="66.72"/>
    <x v="466"/>
    <x v="428"/>
    <x v="748"/>
    <x v="0"/>
    <d v="2003-11-19T00:00:00"/>
    <x v="4"/>
    <x v="0"/>
    <x v="6"/>
    <s v="S50_4713"/>
    <s v="Madrid"/>
    <x v="3"/>
    <s v="Small"/>
  </r>
  <r>
    <n v="10915"/>
    <x v="59"/>
    <x v="26"/>
    <n v="194"/>
    <n v="97"/>
    <n v="100"/>
    <x v="59"/>
    <x v="71"/>
    <x v="749"/>
    <x v="0"/>
    <d v="2003-11-20T00:00:00"/>
    <x v="4"/>
    <x v="0"/>
    <x v="1"/>
    <s v="S12_1099"/>
    <s v="Koln"/>
    <x v="1"/>
    <s v="Medium"/>
  </r>
  <r>
    <n v="10916"/>
    <x v="59"/>
    <x v="28"/>
    <n v="117"/>
    <n v="58.5"/>
    <n v="100"/>
    <x v="71"/>
    <x v="72"/>
    <x v="750"/>
    <x v="0"/>
    <d v="2003-11-20T00:00:00"/>
    <x v="4"/>
    <x v="0"/>
    <x v="1"/>
    <s v="S12_3380"/>
    <s v="Koln"/>
    <x v="1"/>
    <s v="Medium"/>
  </r>
  <r>
    <n v="10917"/>
    <x v="59"/>
    <x v="0"/>
    <n v="79"/>
    <n v="39.5"/>
    <n v="64.64"/>
    <x v="467"/>
    <x v="429"/>
    <x v="751"/>
    <x v="0"/>
    <d v="2003-11-20T00:00:00"/>
    <x v="4"/>
    <x v="0"/>
    <x v="1"/>
    <s v="S12_3990"/>
    <s v="Koln"/>
    <x v="1"/>
    <s v="Small"/>
  </r>
  <r>
    <n v="10918"/>
    <x v="59"/>
    <x v="13"/>
    <n v="80"/>
    <n v="40"/>
    <n v="94.88"/>
    <x v="468"/>
    <x v="430"/>
    <x v="752"/>
    <x v="0"/>
    <d v="2003-11-20T00:00:00"/>
    <x v="4"/>
    <x v="0"/>
    <x v="1"/>
    <s v="S18_3278"/>
    <s v="Koln"/>
    <x v="1"/>
    <s v="Medium"/>
  </r>
  <r>
    <n v="10919"/>
    <x v="59"/>
    <x v="18"/>
    <n v="146"/>
    <n v="73"/>
    <n v="100"/>
    <x v="25"/>
    <x v="76"/>
    <x v="339"/>
    <x v="0"/>
    <d v="2003-11-20T00:00:00"/>
    <x v="4"/>
    <x v="0"/>
    <x v="1"/>
    <s v="S18_3482"/>
    <s v="Koln"/>
    <x v="1"/>
    <s v="Medium"/>
  </r>
  <r>
    <n v="10920"/>
    <x v="59"/>
    <x v="23"/>
    <n v="62"/>
    <n v="31"/>
    <n v="72.739999999999995"/>
    <x v="469"/>
    <x v="431"/>
    <x v="753"/>
    <x v="0"/>
    <d v="2003-11-20T00:00:00"/>
    <x v="4"/>
    <x v="0"/>
    <x v="6"/>
    <s v="S18_3782"/>
    <s v="Koln"/>
    <x v="1"/>
    <s v="Medium"/>
  </r>
  <r>
    <n v="10921"/>
    <x v="59"/>
    <x v="22"/>
    <n v="148"/>
    <n v="74"/>
    <n v="100"/>
    <x v="53"/>
    <x v="78"/>
    <x v="147"/>
    <x v="0"/>
    <d v="2003-11-20T00:00:00"/>
    <x v="4"/>
    <x v="0"/>
    <x v="1"/>
    <s v="S18_4721"/>
    <s v="Koln"/>
    <x v="1"/>
    <s v="Medium"/>
  </r>
  <r>
    <n v="10922"/>
    <x v="59"/>
    <x v="25"/>
    <n v="61"/>
    <n v="30.5"/>
    <n v="60.01"/>
    <x v="470"/>
    <x v="432"/>
    <x v="754"/>
    <x v="0"/>
    <d v="2003-11-20T00:00:00"/>
    <x v="4"/>
    <x v="0"/>
    <x v="1"/>
    <s v="S24_3371"/>
    <s v="Koln"/>
    <x v="1"/>
    <s v="Small"/>
  </r>
  <r>
    <n v="10923"/>
    <x v="59"/>
    <x v="20"/>
    <n v="80"/>
    <n v="40"/>
    <n v="66.290000000000006"/>
    <x v="471"/>
    <x v="433"/>
    <x v="755"/>
    <x v="0"/>
    <d v="2003-11-20T00:00:00"/>
    <x v="4"/>
    <x v="0"/>
    <x v="1"/>
    <s v="S24_4620"/>
    <s v="Koln"/>
    <x v="1"/>
    <s v="Small"/>
  </r>
  <r>
    <n v="10924"/>
    <x v="0"/>
    <x v="11"/>
    <n v="115"/>
    <n v="57.5"/>
    <n v="100"/>
    <x v="11"/>
    <x v="35"/>
    <x v="142"/>
    <x v="0"/>
    <d v="2003-11-20T00:00:00"/>
    <x v="4"/>
    <x v="0"/>
    <x v="1"/>
    <s v="S12_4675"/>
    <s v="Nashua"/>
    <x v="0"/>
    <s v="Medium"/>
  </r>
  <r>
    <n v="10925"/>
    <x v="0"/>
    <x v="2"/>
    <n v="141"/>
    <n v="70.5"/>
    <n v="100"/>
    <x v="34"/>
    <x v="85"/>
    <x v="756"/>
    <x v="0"/>
    <d v="2003-11-20T00:00:00"/>
    <x v="4"/>
    <x v="0"/>
    <x v="1"/>
    <s v="S18_1129"/>
    <s v="Nashua"/>
    <x v="0"/>
    <s v="Medium"/>
  </r>
  <r>
    <n v="10926"/>
    <x v="0"/>
    <x v="17"/>
    <n v="124"/>
    <n v="62"/>
    <n v="100"/>
    <x v="24"/>
    <x v="89"/>
    <x v="96"/>
    <x v="0"/>
    <d v="2003-11-20T00:00:00"/>
    <x v="4"/>
    <x v="0"/>
    <x v="1"/>
    <s v="S18_1589"/>
    <s v="Nashua"/>
    <x v="0"/>
    <s v="Medium"/>
  </r>
  <r>
    <n v="10927"/>
    <x v="0"/>
    <x v="6"/>
    <n v="77"/>
    <n v="38.5"/>
    <n v="90.86"/>
    <x v="472"/>
    <x v="434"/>
    <x v="757"/>
    <x v="0"/>
    <d v="2003-11-20T00:00:00"/>
    <x v="4"/>
    <x v="0"/>
    <x v="1"/>
    <s v="S18_1889"/>
    <s v="Nashua"/>
    <x v="0"/>
    <s v="Medium"/>
  </r>
  <r>
    <n v="10928"/>
    <x v="0"/>
    <x v="29"/>
    <n v="142"/>
    <n v="71"/>
    <n v="100"/>
    <x v="75"/>
    <x v="86"/>
    <x v="758"/>
    <x v="0"/>
    <d v="2003-11-20T00:00:00"/>
    <x v="4"/>
    <x v="0"/>
    <x v="1"/>
    <s v="S18_1984"/>
    <s v="Nashua"/>
    <x v="0"/>
    <s v="Large"/>
  </r>
  <r>
    <n v="10929"/>
    <x v="0"/>
    <x v="19"/>
    <n v="132"/>
    <n v="66"/>
    <n v="100"/>
    <x v="26"/>
    <x v="87"/>
    <x v="759"/>
    <x v="0"/>
    <d v="2003-11-20T00:00:00"/>
    <x v="4"/>
    <x v="0"/>
    <x v="1"/>
    <s v="S18_2870"/>
    <s v="Nashua"/>
    <x v="0"/>
    <s v="Medium"/>
  </r>
  <r>
    <n v="10930"/>
    <x v="0"/>
    <x v="5"/>
    <n v="169"/>
    <n v="84.5"/>
    <n v="100"/>
    <x v="5"/>
    <x v="29"/>
    <x v="760"/>
    <x v="0"/>
    <d v="2003-11-20T00:00:00"/>
    <x v="4"/>
    <x v="0"/>
    <x v="1"/>
    <s v="S18_3232"/>
    <s v="Nashua"/>
    <x v="0"/>
    <s v="Medium"/>
  </r>
  <r>
    <n v="10931"/>
    <x v="0"/>
    <x v="6"/>
    <n v="141"/>
    <n v="70.5"/>
    <n v="100"/>
    <x v="63"/>
    <x v="85"/>
    <x v="761"/>
    <x v="0"/>
    <d v="2003-11-20T00:00:00"/>
    <x v="4"/>
    <x v="0"/>
    <x v="1"/>
    <s v="S18_3685"/>
    <s v="Nashua"/>
    <x v="0"/>
    <s v="Medium"/>
  </r>
  <r>
    <n v="10932"/>
    <x v="0"/>
    <x v="30"/>
    <n v="73"/>
    <n v="36.5"/>
    <n v="69.819999999999993"/>
    <x v="473"/>
    <x v="435"/>
    <x v="762"/>
    <x v="0"/>
    <d v="2003-11-20T00:00:00"/>
    <x v="4"/>
    <x v="0"/>
    <x v="1"/>
    <s v="S24_1046"/>
    <s v="Nashua"/>
    <x v="0"/>
    <s v="Small"/>
  </r>
  <r>
    <n v="10933"/>
    <x v="0"/>
    <x v="29"/>
    <n v="50"/>
    <n v="25"/>
    <n v="53.83"/>
    <x v="474"/>
    <x v="168"/>
    <x v="763"/>
    <x v="0"/>
    <d v="2003-11-20T00:00:00"/>
    <x v="4"/>
    <x v="0"/>
    <x v="1"/>
    <s v="S24_1628"/>
    <s v="Nashua"/>
    <x v="0"/>
    <s v="Small"/>
  </r>
  <r>
    <n v="10934"/>
    <x v="0"/>
    <x v="7"/>
    <n v="90"/>
    <n v="45"/>
    <n v="83.6"/>
    <x v="475"/>
    <x v="436"/>
    <x v="764"/>
    <x v="0"/>
    <d v="2003-11-20T00:00:00"/>
    <x v="4"/>
    <x v="0"/>
    <x v="1"/>
    <s v="S24_2766"/>
    <s v="Nashua"/>
    <x v="0"/>
    <s v="Medium"/>
  </r>
  <r>
    <n v="10935"/>
    <x v="0"/>
    <x v="18"/>
    <n v="117"/>
    <n v="58.5"/>
    <n v="100"/>
    <x v="25"/>
    <x v="72"/>
    <x v="609"/>
    <x v="0"/>
    <d v="2003-11-20T00:00:00"/>
    <x v="4"/>
    <x v="0"/>
    <x v="1"/>
    <s v="S24_2887"/>
    <s v="Nashua"/>
    <x v="0"/>
    <s v="Medium"/>
  </r>
  <r>
    <n v="10936"/>
    <x v="0"/>
    <x v="0"/>
    <n v="37"/>
    <n v="18.5"/>
    <n v="30.59"/>
    <x v="476"/>
    <x v="437"/>
    <x v="765"/>
    <x v="0"/>
    <d v="2003-11-20T00:00:00"/>
    <x v="4"/>
    <x v="0"/>
    <x v="1"/>
    <s v="S24_2972"/>
    <s v="Nashua"/>
    <x v="0"/>
    <s v="Small"/>
  </r>
  <r>
    <n v="10937"/>
    <x v="0"/>
    <x v="22"/>
    <n v="85"/>
    <n v="42.5"/>
    <n v="72.77"/>
    <x v="477"/>
    <x v="438"/>
    <x v="766"/>
    <x v="0"/>
    <d v="2003-11-20T00:00:00"/>
    <x v="4"/>
    <x v="0"/>
    <x v="1"/>
    <s v="S24_3191"/>
    <s v="Nashua"/>
    <x v="0"/>
    <s v="Small"/>
  </r>
  <r>
    <n v="10938"/>
    <x v="0"/>
    <x v="7"/>
    <n v="107"/>
    <n v="53.5"/>
    <n v="100"/>
    <x v="16"/>
    <x v="99"/>
    <x v="767"/>
    <x v="0"/>
    <d v="2003-11-20T00:00:00"/>
    <x v="4"/>
    <x v="0"/>
    <x v="1"/>
    <s v="S24_3432"/>
    <s v="Nashua"/>
    <x v="0"/>
    <s v="Medium"/>
  </r>
  <r>
    <n v="10939"/>
    <x v="0"/>
    <x v="6"/>
    <n v="140"/>
    <n v="70"/>
    <n v="100"/>
    <x v="63"/>
    <x v="81"/>
    <x v="768"/>
    <x v="0"/>
    <d v="2003-11-20T00:00:00"/>
    <x v="4"/>
    <x v="0"/>
    <x v="1"/>
    <s v="S24_3856"/>
    <s v="Nashua"/>
    <x v="0"/>
    <s v="Medium"/>
  </r>
  <r>
    <n v="10940"/>
    <x v="60"/>
    <x v="24"/>
    <n v="102"/>
    <n v="51"/>
    <n v="100"/>
    <x v="139"/>
    <x v="8"/>
    <x v="769"/>
    <x v="0"/>
    <d v="2003-11-21T00:00:00"/>
    <x v="4"/>
    <x v="0"/>
    <x v="0"/>
    <s v="S18_1342"/>
    <s v="Glen Waverly"/>
    <x v="13"/>
    <s v="Medium"/>
  </r>
  <r>
    <n v="10941"/>
    <x v="60"/>
    <x v="7"/>
    <n v="53"/>
    <n v="26.5"/>
    <n v="53.37"/>
    <x v="478"/>
    <x v="439"/>
    <x v="770"/>
    <x v="0"/>
    <d v="2003-11-21T00:00:00"/>
    <x v="4"/>
    <x v="0"/>
    <x v="0"/>
    <s v="S18_1367"/>
    <s v="Glen Waverly"/>
    <x v="13"/>
    <s v="Small"/>
  </r>
  <r>
    <n v="10942"/>
    <x v="60"/>
    <x v="26"/>
    <n v="170"/>
    <n v="85"/>
    <n v="100"/>
    <x v="59"/>
    <x v="0"/>
    <x v="209"/>
    <x v="0"/>
    <d v="2003-11-21T00:00:00"/>
    <x v="4"/>
    <x v="0"/>
    <x v="0"/>
    <s v="S18_1749"/>
    <s v="Glen Waverly"/>
    <x v="13"/>
    <s v="Medium"/>
  </r>
  <r>
    <n v="10943"/>
    <x v="60"/>
    <x v="10"/>
    <n v="60"/>
    <n v="30"/>
    <n v="59.33"/>
    <x v="479"/>
    <x v="440"/>
    <x v="771"/>
    <x v="0"/>
    <d v="2003-11-21T00:00:00"/>
    <x v="4"/>
    <x v="0"/>
    <x v="0"/>
    <s v="S18_2248"/>
    <s v="Glen Waverly"/>
    <x v="13"/>
    <s v="Small"/>
  </r>
  <r>
    <n v="10944"/>
    <x v="60"/>
    <x v="20"/>
    <n v="127"/>
    <n v="63.5"/>
    <n v="100"/>
    <x v="68"/>
    <x v="4"/>
    <x v="772"/>
    <x v="0"/>
    <d v="2003-11-21T00:00:00"/>
    <x v="4"/>
    <x v="0"/>
    <x v="0"/>
    <s v="S18_2325"/>
    <s v="Glen Waverly"/>
    <x v="13"/>
    <s v="Medium"/>
  </r>
  <r>
    <n v="10945"/>
    <x v="60"/>
    <x v="2"/>
    <n v="168"/>
    <n v="84"/>
    <n v="100"/>
    <x v="34"/>
    <x v="5"/>
    <x v="601"/>
    <x v="0"/>
    <d v="2003-11-21T00:00:00"/>
    <x v="4"/>
    <x v="0"/>
    <x v="0"/>
    <s v="S18_2795"/>
    <s v="Glen Waverly"/>
    <x v="13"/>
    <s v="Medium"/>
  </r>
  <r>
    <n v="10946"/>
    <x v="60"/>
    <x v="24"/>
    <n v="101"/>
    <n v="50.5"/>
    <n v="93.21"/>
    <x v="480"/>
    <x v="441"/>
    <x v="773"/>
    <x v="0"/>
    <d v="2003-11-21T00:00:00"/>
    <x v="4"/>
    <x v="0"/>
    <x v="0"/>
    <s v="S18_2949"/>
    <s v="Glen Waverly"/>
    <x v="13"/>
    <s v="Small"/>
  </r>
  <r>
    <n v="10947"/>
    <x v="60"/>
    <x v="16"/>
    <n v="62"/>
    <n v="31"/>
    <n v="51.84"/>
    <x v="481"/>
    <x v="442"/>
    <x v="774"/>
    <x v="0"/>
    <d v="2003-11-21T00:00:00"/>
    <x v="4"/>
    <x v="0"/>
    <x v="0"/>
    <s v="S18_2957"/>
    <s v="Glen Waverly"/>
    <x v="13"/>
    <s v="Small"/>
  </r>
  <r>
    <n v="10948"/>
    <x v="60"/>
    <x v="18"/>
    <n v="104"/>
    <n v="52"/>
    <n v="100"/>
    <x v="25"/>
    <x v="17"/>
    <x v="775"/>
    <x v="0"/>
    <d v="2003-11-21T00:00:00"/>
    <x v="4"/>
    <x v="0"/>
    <x v="0"/>
    <s v="S18_3136"/>
    <s v="Glen Waverly"/>
    <x v="13"/>
    <s v="Small"/>
  </r>
  <r>
    <n v="10949"/>
    <x v="60"/>
    <x v="22"/>
    <n v="99"/>
    <n v="49.5"/>
    <n v="79.37"/>
    <x v="482"/>
    <x v="443"/>
    <x v="776"/>
    <x v="0"/>
    <d v="2003-11-21T00:00:00"/>
    <x v="4"/>
    <x v="0"/>
    <x v="0"/>
    <s v="S18_3320"/>
    <s v="Glen Waverly"/>
    <x v="13"/>
    <s v="Small"/>
  </r>
  <r>
    <n v="10950"/>
    <x v="60"/>
    <x v="16"/>
    <n v="92"/>
    <n v="46"/>
    <n v="97.55"/>
    <x v="483"/>
    <x v="444"/>
    <x v="777"/>
    <x v="0"/>
    <d v="2003-11-21T00:00:00"/>
    <x v="4"/>
    <x v="0"/>
    <x v="0"/>
    <s v="S18_4409"/>
    <s v="Glen Waverly"/>
    <x v="13"/>
    <s v="Small"/>
  </r>
  <r>
    <n v="10951"/>
    <x v="60"/>
    <x v="4"/>
    <n v="71"/>
    <n v="35.5"/>
    <n v="76.260000000000005"/>
    <x v="484"/>
    <x v="445"/>
    <x v="778"/>
    <x v="0"/>
    <d v="2003-11-21T00:00:00"/>
    <x v="4"/>
    <x v="0"/>
    <x v="1"/>
    <s v="S18_4933"/>
    <s v="Glen Waverly"/>
    <x v="13"/>
    <s v="Small"/>
  </r>
  <r>
    <n v="10952"/>
    <x v="60"/>
    <x v="5"/>
    <n v="33"/>
    <n v="16.5"/>
    <n v="29.21"/>
    <x v="485"/>
    <x v="446"/>
    <x v="779"/>
    <x v="0"/>
    <d v="2003-11-21T00:00:00"/>
    <x v="4"/>
    <x v="0"/>
    <x v="0"/>
    <s v="S24_1937"/>
    <s v="Glen Waverly"/>
    <x v="13"/>
    <s v="Small"/>
  </r>
  <r>
    <n v="10953"/>
    <x v="60"/>
    <x v="27"/>
    <n v="44"/>
    <n v="22"/>
    <n v="50.62"/>
    <x v="486"/>
    <x v="447"/>
    <x v="780"/>
    <x v="0"/>
    <d v="2003-11-21T00:00:00"/>
    <x v="4"/>
    <x v="0"/>
    <x v="0"/>
    <s v="S24_2022"/>
    <s v="Glen Waverly"/>
    <x v="13"/>
    <s v="Small"/>
  </r>
  <r>
    <n v="10954"/>
    <x v="60"/>
    <x v="2"/>
    <n v="41"/>
    <n v="20.5"/>
    <n v="41.03"/>
    <x v="487"/>
    <x v="448"/>
    <x v="781"/>
    <x v="0"/>
    <d v="2003-11-21T00:00:00"/>
    <x v="4"/>
    <x v="0"/>
    <x v="0"/>
    <s v="S24_3969"/>
    <s v="Glen Waverly"/>
    <x v="13"/>
    <s v="Small"/>
  </r>
  <r>
    <n v="10955"/>
    <x v="60"/>
    <x v="27"/>
    <n v="97"/>
    <n v="48.5"/>
    <n v="100"/>
    <x v="135"/>
    <x v="21"/>
    <x v="782"/>
    <x v="0"/>
    <d v="2003-11-21T00:00:00"/>
    <x v="4"/>
    <x v="0"/>
    <x v="0"/>
    <s v="S24_4258"/>
    <s v="Glen Waverly"/>
    <x v="13"/>
    <s v="Small"/>
  </r>
  <r>
    <n v="10956"/>
    <x v="61"/>
    <x v="10"/>
    <n v="214"/>
    <n v="107"/>
    <n v="100"/>
    <x v="10"/>
    <x v="10"/>
    <x v="783"/>
    <x v="1"/>
    <d v="2003-11-25T00:00:00"/>
    <x v="4"/>
    <x v="0"/>
    <x v="1"/>
    <s v="S10_1949"/>
    <s v="Lyon"/>
    <x v="9"/>
    <s v="Large"/>
  </r>
  <r>
    <n v="10957"/>
    <x v="61"/>
    <x v="5"/>
    <n v="147"/>
    <n v="73.5"/>
    <n v="100"/>
    <x v="5"/>
    <x v="11"/>
    <x v="319"/>
    <x v="0"/>
    <d v="2003-11-25T00:00:00"/>
    <x v="4"/>
    <x v="0"/>
    <x v="1"/>
    <s v="S10_4962"/>
    <s v="Lyon"/>
    <x v="9"/>
    <s v="Medium"/>
  </r>
  <r>
    <n v="10958"/>
    <x v="61"/>
    <x v="19"/>
    <n v="136"/>
    <n v="68"/>
    <n v="100"/>
    <x v="26"/>
    <x v="12"/>
    <x v="320"/>
    <x v="0"/>
    <d v="2003-11-25T00:00:00"/>
    <x v="4"/>
    <x v="0"/>
    <x v="2"/>
    <s v="S12_1666"/>
    <s v="Lyon"/>
    <x v="9"/>
    <s v="Medium"/>
  </r>
  <r>
    <n v="10959"/>
    <x v="61"/>
    <x v="26"/>
    <n v="116"/>
    <n v="58"/>
    <n v="93.34"/>
    <x v="488"/>
    <x v="360"/>
    <x v="784"/>
    <x v="0"/>
    <d v="2003-11-25T00:00:00"/>
    <x v="4"/>
    <x v="0"/>
    <x v="2"/>
    <s v="S18_1097"/>
    <s v="Lyon"/>
    <x v="9"/>
    <s v="Small"/>
  </r>
  <r>
    <n v="10960"/>
    <x v="61"/>
    <x v="6"/>
    <n v="60"/>
    <n v="30"/>
    <n v="70.489999999999995"/>
    <x v="489"/>
    <x v="449"/>
    <x v="785"/>
    <x v="0"/>
    <d v="2003-11-25T00:00:00"/>
    <x v="4"/>
    <x v="0"/>
    <x v="2"/>
    <s v="S18_2432"/>
    <s v="Lyon"/>
    <x v="9"/>
    <s v="Medium"/>
  </r>
  <r>
    <n v="10961"/>
    <x v="61"/>
    <x v="22"/>
    <n v="121"/>
    <n v="60.5"/>
    <n v="100"/>
    <x v="53"/>
    <x v="19"/>
    <x v="786"/>
    <x v="0"/>
    <d v="2003-11-25T00:00:00"/>
    <x v="4"/>
    <x v="0"/>
    <x v="2"/>
    <s v="S18_4600"/>
    <s v="Lyon"/>
    <x v="9"/>
    <s v="Medium"/>
  </r>
  <r>
    <n v="10962"/>
    <x v="61"/>
    <x v="9"/>
    <n v="50"/>
    <n v="25"/>
    <n v="44.78"/>
    <x v="490"/>
    <x v="361"/>
    <x v="787"/>
    <x v="0"/>
    <d v="2003-11-25T00:00:00"/>
    <x v="4"/>
    <x v="0"/>
    <x v="0"/>
    <s v="S18_4668"/>
    <s v="Lyon"/>
    <x v="9"/>
    <s v="Small"/>
  </r>
  <r>
    <n v="10963"/>
    <x v="61"/>
    <x v="3"/>
    <n v="127"/>
    <n v="63.5"/>
    <n v="100"/>
    <x v="92"/>
    <x v="4"/>
    <x v="788"/>
    <x v="0"/>
    <d v="2003-11-25T00:00:00"/>
    <x v="4"/>
    <x v="0"/>
    <x v="2"/>
    <s v="S24_2300"/>
    <s v="Lyon"/>
    <x v="9"/>
    <s v="Medium"/>
  </r>
  <r>
    <n v="10964"/>
    <x v="61"/>
    <x v="30"/>
    <n v="96"/>
    <n v="48"/>
    <n v="97.27"/>
    <x v="491"/>
    <x v="450"/>
    <x v="789"/>
    <x v="0"/>
    <d v="2003-11-25T00:00:00"/>
    <x v="4"/>
    <x v="0"/>
    <x v="2"/>
    <s v="S32_1268"/>
    <s v="Lyon"/>
    <x v="9"/>
    <s v="Medium"/>
  </r>
  <r>
    <n v="10965"/>
    <x v="61"/>
    <x v="8"/>
    <n v="64"/>
    <n v="32"/>
    <n v="54.94"/>
    <x v="492"/>
    <x v="312"/>
    <x v="790"/>
    <x v="0"/>
    <d v="2003-11-25T00:00:00"/>
    <x v="4"/>
    <x v="0"/>
    <x v="2"/>
    <s v="S32_3522"/>
    <s v="Lyon"/>
    <x v="9"/>
    <s v="Small"/>
  </r>
  <r>
    <n v="10966"/>
    <x v="61"/>
    <x v="5"/>
    <n v="101"/>
    <n v="50.5"/>
    <n v="89.01"/>
    <x v="493"/>
    <x v="451"/>
    <x v="791"/>
    <x v="0"/>
    <d v="2003-11-25T00:00:00"/>
    <x v="4"/>
    <x v="0"/>
    <x v="1"/>
    <s v="S700_2824"/>
    <s v="Lyon"/>
    <x v="9"/>
    <s v="Small"/>
  </r>
  <r>
    <n v="10967"/>
    <x v="62"/>
    <x v="3"/>
    <n v="118"/>
    <n v="59"/>
    <n v="100"/>
    <x v="92"/>
    <x v="26"/>
    <x v="711"/>
    <x v="0"/>
    <d v="2003-11-25T00:00:00"/>
    <x v="4"/>
    <x v="0"/>
    <x v="2"/>
    <s v="S12_4473"/>
    <s v="White Plains"/>
    <x v="0"/>
    <s v="Medium"/>
  </r>
  <r>
    <n v="10968"/>
    <x v="62"/>
    <x v="11"/>
    <n v="163"/>
    <n v="81.5"/>
    <n v="100"/>
    <x v="11"/>
    <x v="27"/>
    <x v="792"/>
    <x v="0"/>
    <d v="2003-11-25T00:00:00"/>
    <x v="4"/>
    <x v="0"/>
    <x v="1"/>
    <s v="S18_2238"/>
    <s v="White Plains"/>
    <x v="0"/>
    <s v="Medium"/>
  </r>
  <r>
    <n v="10969"/>
    <x v="62"/>
    <x v="12"/>
    <n v="122"/>
    <n v="61"/>
    <n v="100"/>
    <x v="12"/>
    <x v="28"/>
    <x v="793"/>
    <x v="0"/>
    <d v="2003-11-25T00:00:00"/>
    <x v="4"/>
    <x v="0"/>
    <x v="2"/>
    <s v="S18_2319"/>
    <s v="White Plains"/>
    <x v="0"/>
    <s v="Medium"/>
  </r>
  <r>
    <n v="10970"/>
    <x v="62"/>
    <x v="1"/>
    <n v="169"/>
    <n v="84.5"/>
    <n v="100"/>
    <x v="33"/>
    <x v="29"/>
    <x v="794"/>
    <x v="0"/>
    <d v="2003-11-25T00:00:00"/>
    <x v="4"/>
    <x v="0"/>
    <x v="1"/>
    <s v="S18_3232"/>
    <s v="White Plains"/>
    <x v="0"/>
    <s v="Large"/>
  </r>
  <r>
    <n v="10971"/>
    <x v="62"/>
    <x v="20"/>
    <n v="57"/>
    <n v="28.5"/>
    <n v="66.47"/>
    <x v="494"/>
    <x v="183"/>
    <x v="795"/>
    <x v="0"/>
    <d v="2003-11-25T00:00:00"/>
    <x v="4"/>
    <x v="0"/>
    <x v="1"/>
    <s v="S24_1444"/>
    <s v="White Plains"/>
    <x v="0"/>
    <s v="Small"/>
  </r>
  <r>
    <n v="10972"/>
    <x v="62"/>
    <x v="22"/>
    <n v="35"/>
    <n v="17.5"/>
    <n v="28.29"/>
    <x v="495"/>
    <x v="452"/>
    <x v="796"/>
    <x v="0"/>
    <d v="2003-11-25T00:00:00"/>
    <x v="4"/>
    <x v="0"/>
    <x v="1"/>
    <s v="S24_2840"/>
    <s v="White Plains"/>
    <x v="0"/>
    <s v="Small"/>
  </r>
  <r>
    <n v="10973"/>
    <x v="62"/>
    <x v="15"/>
    <n v="118"/>
    <n v="59"/>
    <n v="100"/>
    <x v="21"/>
    <x v="26"/>
    <x v="797"/>
    <x v="0"/>
    <d v="2003-11-25T00:00:00"/>
    <x v="4"/>
    <x v="0"/>
    <x v="1"/>
    <s v="S24_4048"/>
    <s v="White Plains"/>
    <x v="0"/>
    <s v="Medium"/>
  </r>
  <r>
    <n v="10974"/>
    <x v="62"/>
    <x v="22"/>
    <n v="54"/>
    <n v="27"/>
    <n v="43.29"/>
    <x v="496"/>
    <x v="453"/>
    <x v="798"/>
    <x v="0"/>
    <d v="2003-11-25T00:00:00"/>
    <x v="4"/>
    <x v="0"/>
    <x v="2"/>
    <s v="S32_2509"/>
    <s v="White Plains"/>
    <x v="0"/>
    <s v="Small"/>
  </r>
  <r>
    <n v="10975"/>
    <x v="62"/>
    <x v="21"/>
    <n v="62"/>
    <n v="31"/>
    <n v="54.68"/>
    <x v="497"/>
    <x v="454"/>
    <x v="799"/>
    <x v="0"/>
    <d v="2003-11-25T00:00:00"/>
    <x v="4"/>
    <x v="0"/>
    <x v="3"/>
    <s v="S32_3207"/>
    <s v="White Plains"/>
    <x v="0"/>
    <s v="Small"/>
  </r>
  <r>
    <n v="10976"/>
    <x v="62"/>
    <x v="3"/>
    <n v="115"/>
    <n v="57.5"/>
    <n v="100"/>
    <x v="92"/>
    <x v="35"/>
    <x v="800"/>
    <x v="0"/>
    <d v="2003-11-25T00:00:00"/>
    <x v="4"/>
    <x v="0"/>
    <x v="2"/>
    <s v="S50_1392"/>
    <s v="White Plains"/>
    <x v="0"/>
    <s v="Medium"/>
  </r>
  <r>
    <n v="10977"/>
    <x v="63"/>
    <x v="29"/>
    <n v="207"/>
    <n v="103.5"/>
    <n v="100"/>
    <x v="75"/>
    <x v="37"/>
    <x v="801"/>
    <x v="1"/>
    <d v="2003-11-26T00:00:00"/>
    <x v="4"/>
    <x v="0"/>
    <x v="1"/>
    <s v="S12_1108"/>
    <s v="New Haven"/>
    <x v="0"/>
    <s v="Large"/>
  </r>
  <r>
    <n v="10978"/>
    <x v="63"/>
    <x v="16"/>
    <n v="151"/>
    <n v="75.5"/>
    <n v="100"/>
    <x v="23"/>
    <x v="25"/>
    <x v="802"/>
    <x v="0"/>
    <d v="2003-11-26T00:00:00"/>
    <x v="4"/>
    <x v="0"/>
    <x v="1"/>
    <s v="S12_3148"/>
    <s v="New Haven"/>
    <x v="0"/>
    <s v="Medium"/>
  </r>
  <r>
    <n v="10979"/>
    <x v="63"/>
    <x v="19"/>
    <n v="173"/>
    <n v="86.5"/>
    <n v="100"/>
    <x v="26"/>
    <x v="38"/>
    <x v="803"/>
    <x v="0"/>
    <d v="2003-11-26T00:00:00"/>
    <x v="4"/>
    <x v="0"/>
    <x v="1"/>
    <s v="S12_3891"/>
    <s v="New Haven"/>
    <x v="0"/>
    <s v="Large"/>
  </r>
  <r>
    <n v="10980"/>
    <x v="63"/>
    <x v="3"/>
    <n v="136"/>
    <n v="68"/>
    <n v="100"/>
    <x v="92"/>
    <x v="12"/>
    <x v="222"/>
    <x v="0"/>
    <d v="2003-11-26T00:00:00"/>
    <x v="4"/>
    <x v="0"/>
    <x v="0"/>
    <s v="S18_3140"/>
    <s v="New Haven"/>
    <x v="0"/>
    <s v="Medium"/>
  </r>
  <r>
    <n v="10981"/>
    <x v="63"/>
    <x v="12"/>
    <n v="100"/>
    <n v="50"/>
    <n v="100"/>
    <x v="12"/>
    <x v="39"/>
    <x v="804"/>
    <x v="0"/>
    <d v="2003-11-26T00:00:00"/>
    <x v="4"/>
    <x v="0"/>
    <x v="3"/>
    <s v="S18_3259"/>
    <s v="New Haven"/>
    <x v="0"/>
    <s v="Medium"/>
  </r>
  <r>
    <n v="10982"/>
    <x v="63"/>
    <x v="11"/>
    <n v="143"/>
    <n v="71.5"/>
    <n v="100"/>
    <x v="11"/>
    <x v="30"/>
    <x v="805"/>
    <x v="0"/>
    <d v="2003-11-26T00:00:00"/>
    <x v="4"/>
    <x v="0"/>
    <x v="1"/>
    <s v="S18_4027"/>
    <s v="New Haven"/>
    <x v="0"/>
    <s v="Medium"/>
  </r>
  <r>
    <n v="10983"/>
    <x v="63"/>
    <x v="7"/>
    <n v="58"/>
    <n v="29"/>
    <n v="62.09"/>
    <x v="498"/>
    <x v="455"/>
    <x v="806"/>
    <x v="0"/>
    <d v="2003-11-26T00:00:00"/>
    <x v="4"/>
    <x v="0"/>
    <x v="3"/>
    <s v="S50_1514"/>
    <s v="New Haven"/>
    <x v="0"/>
    <s v="Small"/>
  </r>
  <r>
    <n v="10984"/>
    <x v="63"/>
    <x v="1"/>
    <n v="86"/>
    <n v="43"/>
    <n v="94.4"/>
    <x v="499"/>
    <x v="414"/>
    <x v="807"/>
    <x v="0"/>
    <d v="2003-11-26T00:00:00"/>
    <x v="4"/>
    <x v="0"/>
    <x v="4"/>
    <s v="S700_1938"/>
    <s v="New Haven"/>
    <x v="0"/>
    <s v="Medium"/>
  </r>
  <r>
    <n v="10985"/>
    <x v="18"/>
    <x v="6"/>
    <n v="136"/>
    <n v="68"/>
    <n v="100"/>
    <x v="63"/>
    <x v="12"/>
    <x v="808"/>
    <x v="0"/>
    <d v="2003-11-26T00:00:00"/>
    <x v="4"/>
    <x v="0"/>
    <x v="1"/>
    <s v="S10_4757"/>
    <s v="Barcelona"/>
    <x v="3"/>
    <s v="Medium"/>
  </r>
  <r>
    <n v="10986"/>
    <x v="18"/>
    <x v="7"/>
    <n v="86"/>
    <n v="43"/>
    <n v="87.74"/>
    <x v="500"/>
    <x v="456"/>
    <x v="809"/>
    <x v="0"/>
    <d v="2003-11-26T00:00:00"/>
    <x v="4"/>
    <x v="0"/>
    <x v="4"/>
    <s v="S18_3029"/>
    <s v="Barcelona"/>
    <x v="3"/>
    <s v="Medium"/>
  </r>
  <r>
    <n v="10987"/>
    <x v="18"/>
    <x v="2"/>
    <n v="105"/>
    <n v="52.5"/>
    <n v="100"/>
    <x v="34"/>
    <x v="50"/>
    <x v="810"/>
    <x v="0"/>
    <d v="2003-11-26T00:00:00"/>
    <x v="4"/>
    <x v="0"/>
    <x v="0"/>
    <s v="S18_3856"/>
    <s v="Barcelona"/>
    <x v="3"/>
    <s v="Small"/>
  </r>
  <r>
    <n v="10988"/>
    <x v="18"/>
    <x v="1"/>
    <n v="87"/>
    <n v="43.5"/>
    <n v="100"/>
    <x v="33"/>
    <x v="457"/>
    <x v="811"/>
    <x v="0"/>
    <d v="2003-11-26T00:00:00"/>
    <x v="4"/>
    <x v="0"/>
    <x v="0"/>
    <s v="S18_4522"/>
    <s v="Barcelona"/>
    <x v="3"/>
    <s v="Medium"/>
  </r>
  <r>
    <n v="10989"/>
    <x v="18"/>
    <x v="9"/>
    <n v="122"/>
    <n v="61"/>
    <n v="100"/>
    <x v="22"/>
    <x v="28"/>
    <x v="44"/>
    <x v="0"/>
    <d v="2003-11-26T00:00:00"/>
    <x v="4"/>
    <x v="0"/>
    <x v="4"/>
    <s v="S24_2011"/>
    <s v="Barcelona"/>
    <x v="3"/>
    <s v="Medium"/>
  </r>
  <r>
    <n v="10990"/>
    <x v="18"/>
    <x v="29"/>
    <n v="88"/>
    <n v="44"/>
    <n v="83.2"/>
    <x v="501"/>
    <x v="458"/>
    <x v="812"/>
    <x v="0"/>
    <d v="2003-11-26T00:00:00"/>
    <x v="4"/>
    <x v="0"/>
    <x v="0"/>
    <s v="S24_3151"/>
    <s v="Barcelona"/>
    <x v="3"/>
    <s v="Medium"/>
  </r>
  <r>
    <n v="10991"/>
    <x v="18"/>
    <x v="2"/>
    <n v="83"/>
    <n v="41.5"/>
    <n v="86.38"/>
    <x v="502"/>
    <x v="459"/>
    <x v="536"/>
    <x v="0"/>
    <d v="2003-11-26T00:00:00"/>
    <x v="4"/>
    <x v="0"/>
    <x v="0"/>
    <s v="S24_3816"/>
    <s v="Barcelona"/>
    <x v="3"/>
    <s v="Small"/>
  </r>
  <r>
    <n v="10992"/>
    <x v="18"/>
    <x v="18"/>
    <n v="66"/>
    <n v="33"/>
    <n v="64.67"/>
    <x v="503"/>
    <x v="278"/>
    <x v="813"/>
    <x v="0"/>
    <d v="2003-11-26T00:00:00"/>
    <x v="4"/>
    <x v="0"/>
    <x v="4"/>
    <s v="S700_1138"/>
    <s v="Barcelona"/>
    <x v="3"/>
    <s v="Small"/>
  </r>
  <r>
    <n v="10993"/>
    <x v="18"/>
    <x v="16"/>
    <n v="90"/>
    <n v="45"/>
    <n v="90.52"/>
    <x v="504"/>
    <x v="460"/>
    <x v="814"/>
    <x v="0"/>
    <d v="2003-11-26T00:00:00"/>
    <x v="4"/>
    <x v="0"/>
    <x v="4"/>
    <s v="S700_2047"/>
    <s v="Barcelona"/>
    <x v="3"/>
    <s v="Small"/>
  </r>
  <r>
    <n v="10994"/>
    <x v="18"/>
    <x v="1"/>
    <n v="72"/>
    <n v="36"/>
    <n v="78.790000000000006"/>
    <x v="505"/>
    <x v="461"/>
    <x v="815"/>
    <x v="0"/>
    <d v="2003-11-26T00:00:00"/>
    <x v="4"/>
    <x v="0"/>
    <x v="4"/>
    <s v="S700_2610"/>
    <s v="Barcelona"/>
    <x v="3"/>
    <s v="Medium"/>
  </r>
  <r>
    <n v="10995"/>
    <x v="18"/>
    <x v="11"/>
    <n v="100"/>
    <n v="50"/>
    <n v="92.16"/>
    <x v="506"/>
    <x v="372"/>
    <x v="816"/>
    <x v="0"/>
    <d v="2003-11-26T00:00:00"/>
    <x v="4"/>
    <x v="0"/>
    <x v="4"/>
    <s v="S700_3505"/>
    <s v="Barcelona"/>
    <x v="3"/>
    <s v="Small"/>
  </r>
  <r>
    <n v="10996"/>
    <x v="18"/>
    <x v="12"/>
    <n v="99"/>
    <n v="49.5"/>
    <n v="93.35"/>
    <x v="507"/>
    <x v="462"/>
    <x v="817"/>
    <x v="0"/>
    <d v="2003-11-26T00:00:00"/>
    <x v="4"/>
    <x v="0"/>
    <x v="4"/>
    <s v="S700_3962"/>
    <s v="Barcelona"/>
    <x v="3"/>
    <s v="Medium"/>
  </r>
  <r>
    <n v="10997"/>
    <x v="18"/>
    <x v="17"/>
    <n v="49"/>
    <n v="24.5"/>
    <n v="41.71"/>
    <x v="508"/>
    <x v="190"/>
    <x v="818"/>
    <x v="0"/>
    <d v="2003-11-26T00:00:00"/>
    <x v="4"/>
    <x v="0"/>
    <x v="5"/>
    <s v="S72_1253"/>
    <s v="Barcelona"/>
    <x v="3"/>
    <s v="Small"/>
  </r>
  <r>
    <n v="10998"/>
    <x v="18"/>
    <x v="10"/>
    <n v="54"/>
    <n v="27"/>
    <n v="50.23"/>
    <x v="509"/>
    <x v="373"/>
    <x v="158"/>
    <x v="0"/>
    <d v="2003-11-26T00:00:00"/>
    <x v="4"/>
    <x v="0"/>
    <x v="4"/>
    <s v="S72_3212"/>
    <s v="Barcelona"/>
    <x v="3"/>
    <s v="Small"/>
  </r>
  <r>
    <n v="10999"/>
    <x v="8"/>
    <x v="10"/>
    <n v="157"/>
    <n v="78.5"/>
    <n v="100"/>
    <x v="10"/>
    <x v="47"/>
    <x v="643"/>
    <x v="0"/>
    <d v="2003-11-27T00:00:00"/>
    <x v="4"/>
    <x v="0"/>
    <x v="5"/>
    <s v="S18_1662"/>
    <s v="Makati City"/>
    <x v="6"/>
    <s v="Large"/>
  </r>
  <r>
    <n v="11000"/>
    <x v="8"/>
    <x v="25"/>
    <n v="68"/>
    <n v="34"/>
    <n v="67.819999999999993"/>
    <x v="510"/>
    <x v="463"/>
    <x v="819"/>
    <x v="0"/>
    <d v="2003-11-27T00:00:00"/>
    <x v="4"/>
    <x v="0"/>
    <x v="5"/>
    <s v="S24_2841"/>
    <s v="Makati City"/>
    <x v="6"/>
    <s v="Medium"/>
  </r>
  <r>
    <n v="11001"/>
    <x v="8"/>
    <x v="11"/>
    <n v="65"/>
    <n v="32.5"/>
    <n v="71.67"/>
    <x v="511"/>
    <x v="464"/>
    <x v="820"/>
    <x v="0"/>
    <d v="2003-11-27T00:00:00"/>
    <x v="4"/>
    <x v="0"/>
    <x v="0"/>
    <s v="S24_3420"/>
    <s v="Makati City"/>
    <x v="6"/>
    <s v="Small"/>
  </r>
  <r>
    <n v="11002"/>
    <x v="8"/>
    <x v="23"/>
    <n v="68"/>
    <n v="34"/>
    <n v="66.19"/>
    <x v="512"/>
    <x v="171"/>
    <x v="821"/>
    <x v="0"/>
    <d v="2003-11-27T00:00:00"/>
    <x v="4"/>
    <x v="0"/>
    <x v="5"/>
    <s v="S24_3949"/>
    <s v="Makati City"/>
    <x v="6"/>
    <s v="Small"/>
  </r>
  <r>
    <n v="11003"/>
    <x v="8"/>
    <x v="10"/>
    <n v="99"/>
    <n v="49.5"/>
    <n v="100"/>
    <x v="10"/>
    <x v="18"/>
    <x v="822"/>
    <x v="0"/>
    <d v="2003-11-27T00:00:00"/>
    <x v="4"/>
    <x v="0"/>
    <x v="5"/>
    <s v="S700_2466"/>
    <s v="Makati City"/>
    <x v="6"/>
    <s v="Medium"/>
  </r>
  <r>
    <n v="11004"/>
    <x v="8"/>
    <x v="28"/>
    <n v="74"/>
    <n v="37"/>
    <n v="63.67"/>
    <x v="513"/>
    <x v="465"/>
    <x v="823"/>
    <x v="0"/>
    <d v="2003-11-27T00:00:00"/>
    <x v="4"/>
    <x v="0"/>
    <x v="5"/>
    <s v="S700_4002"/>
    <s v="Makati City"/>
    <x v="6"/>
    <s v="Small"/>
  </r>
  <r>
    <n v="11005"/>
    <x v="64"/>
    <x v="17"/>
    <n v="43"/>
    <n v="21.5"/>
    <n v="38.4"/>
    <x v="514"/>
    <x v="466"/>
    <x v="824"/>
    <x v="0"/>
    <d v="2003-01-12T00:00:00"/>
    <x v="3"/>
    <x v="0"/>
    <x v="0"/>
    <s v="S50_1341"/>
    <s v="Burbank"/>
    <x v="0"/>
    <s v="Small"/>
  </r>
  <r>
    <n v="11006"/>
    <x v="64"/>
    <x v="25"/>
    <n v="91"/>
    <n v="45.5"/>
    <n v="83.12"/>
    <x v="515"/>
    <x v="467"/>
    <x v="825"/>
    <x v="0"/>
    <d v="2003-01-12T00:00:00"/>
    <x v="3"/>
    <x v="0"/>
    <x v="5"/>
    <s v="S700_1691"/>
    <s v="Burbank"/>
    <x v="0"/>
    <s v="Medium"/>
  </r>
  <r>
    <n v="11007"/>
    <x v="64"/>
    <x v="19"/>
    <n v="80"/>
    <n v="40"/>
    <n v="82.4"/>
    <x v="516"/>
    <x v="468"/>
    <x v="826"/>
    <x v="0"/>
    <d v="2003-01-12T00:00:00"/>
    <x v="3"/>
    <x v="0"/>
    <x v="5"/>
    <s v="S700_3167"/>
    <s v="Burbank"/>
    <x v="0"/>
    <s v="Medium"/>
  </r>
  <r>
    <n v="11008"/>
    <x v="11"/>
    <x v="2"/>
    <n v="95"/>
    <n v="47.5"/>
    <n v="98.57"/>
    <x v="517"/>
    <x v="469"/>
    <x v="827"/>
    <x v="0"/>
    <d v="2003-01-12T00:00:00"/>
    <x v="3"/>
    <x v="0"/>
    <x v="6"/>
    <s v="S10_1678"/>
    <s v="San Francisco"/>
    <x v="0"/>
    <s v="Small"/>
  </r>
  <r>
    <n v="11009"/>
    <x v="11"/>
    <x v="16"/>
    <n v="118"/>
    <n v="59"/>
    <n v="100"/>
    <x v="23"/>
    <x v="26"/>
    <x v="182"/>
    <x v="0"/>
    <d v="2003-01-12T00:00:00"/>
    <x v="3"/>
    <x v="0"/>
    <x v="6"/>
    <s v="S10_2016"/>
    <s v="San Francisco"/>
    <x v="0"/>
    <s v="Medium"/>
  </r>
  <r>
    <n v="11010"/>
    <x v="11"/>
    <x v="3"/>
    <n v="193"/>
    <n v="96.5"/>
    <n v="100"/>
    <x v="92"/>
    <x v="65"/>
    <x v="828"/>
    <x v="0"/>
    <d v="2003-01-12T00:00:00"/>
    <x v="3"/>
    <x v="0"/>
    <x v="6"/>
    <s v="S10_4698"/>
    <s v="San Francisco"/>
    <x v="0"/>
    <s v="Large"/>
  </r>
  <r>
    <n v="11011"/>
    <x v="11"/>
    <x v="4"/>
    <n v="150"/>
    <n v="75"/>
    <n v="100"/>
    <x v="4"/>
    <x v="66"/>
    <x v="829"/>
    <x v="0"/>
    <d v="2003-01-12T00:00:00"/>
    <x v="3"/>
    <x v="0"/>
    <x v="6"/>
    <s v="S12_2823"/>
    <s v="San Francisco"/>
    <x v="0"/>
    <s v="Medium"/>
  </r>
  <r>
    <n v="11012"/>
    <x v="11"/>
    <x v="0"/>
    <n v="60"/>
    <n v="30"/>
    <n v="64.81"/>
    <x v="518"/>
    <x v="470"/>
    <x v="830"/>
    <x v="0"/>
    <d v="2003-01-12T00:00:00"/>
    <x v="3"/>
    <x v="0"/>
    <x v="6"/>
    <s v="S18_2625"/>
    <s v="San Francisco"/>
    <x v="0"/>
    <s v="Small"/>
  </r>
  <r>
    <n v="11013"/>
    <x v="11"/>
    <x v="8"/>
    <n v="112"/>
    <n v="56"/>
    <n v="100"/>
    <x v="8"/>
    <x v="68"/>
    <x v="831"/>
    <x v="0"/>
    <d v="2003-01-12T00:00:00"/>
    <x v="3"/>
    <x v="0"/>
    <x v="6"/>
    <s v="S24_1578"/>
    <s v="San Francisco"/>
    <x v="0"/>
    <s v="Medium"/>
  </r>
  <r>
    <n v="11014"/>
    <x v="11"/>
    <x v="4"/>
    <n v="76"/>
    <n v="38"/>
    <n v="73.88"/>
    <x v="519"/>
    <x v="323"/>
    <x v="832"/>
    <x v="0"/>
    <d v="2003-01-12T00:00:00"/>
    <x v="3"/>
    <x v="0"/>
    <x v="6"/>
    <s v="S24_2000"/>
    <s v="San Francisco"/>
    <x v="0"/>
    <s v="Small"/>
  </r>
  <r>
    <n v="11015"/>
    <x v="4"/>
    <x v="27"/>
    <n v="194"/>
    <n v="97"/>
    <n v="100"/>
    <x v="135"/>
    <x v="71"/>
    <x v="833"/>
    <x v="0"/>
    <d v="2003-02-12T00:00:00"/>
    <x v="5"/>
    <x v="0"/>
    <x v="1"/>
    <s v="S12_1099"/>
    <s v="Madrid"/>
    <x v="3"/>
    <s v="Medium"/>
  </r>
  <r>
    <n v="11016"/>
    <x v="4"/>
    <x v="27"/>
    <n v="117"/>
    <n v="58.5"/>
    <n v="100"/>
    <x v="135"/>
    <x v="72"/>
    <x v="693"/>
    <x v="0"/>
    <d v="2003-02-12T00:00:00"/>
    <x v="5"/>
    <x v="0"/>
    <x v="1"/>
    <s v="S12_3380"/>
    <s v="Madrid"/>
    <x v="3"/>
    <s v="Small"/>
  </r>
  <r>
    <n v="11017"/>
    <x v="4"/>
    <x v="20"/>
    <n v="79"/>
    <n v="39.5"/>
    <n v="82.99"/>
    <x v="520"/>
    <x v="471"/>
    <x v="834"/>
    <x v="0"/>
    <d v="2003-02-12T00:00:00"/>
    <x v="5"/>
    <x v="0"/>
    <x v="1"/>
    <s v="S12_3990"/>
    <s v="Madrid"/>
    <x v="3"/>
    <s v="Medium"/>
  </r>
  <r>
    <n v="11018"/>
    <x v="4"/>
    <x v="29"/>
    <n v="115"/>
    <n v="57.5"/>
    <n v="100"/>
    <x v="75"/>
    <x v="35"/>
    <x v="835"/>
    <x v="0"/>
    <d v="2003-02-12T00:00:00"/>
    <x v="5"/>
    <x v="0"/>
    <x v="1"/>
    <s v="S12_4675"/>
    <s v="Madrid"/>
    <x v="3"/>
    <s v="Medium"/>
  </r>
  <r>
    <n v="11019"/>
    <x v="4"/>
    <x v="6"/>
    <n v="77"/>
    <n v="38.5"/>
    <n v="85.47"/>
    <x v="521"/>
    <x v="472"/>
    <x v="836"/>
    <x v="0"/>
    <d v="2003-02-12T00:00:00"/>
    <x v="5"/>
    <x v="0"/>
    <x v="1"/>
    <s v="S18_1889"/>
    <s v="Madrid"/>
    <x v="3"/>
    <s v="Medium"/>
  </r>
  <r>
    <n v="11020"/>
    <x v="4"/>
    <x v="25"/>
    <n v="169"/>
    <n v="84.5"/>
    <n v="100"/>
    <x v="96"/>
    <x v="29"/>
    <x v="132"/>
    <x v="0"/>
    <d v="2003-02-12T00:00:00"/>
    <x v="5"/>
    <x v="0"/>
    <x v="1"/>
    <s v="S18_3232"/>
    <s v="Madrid"/>
    <x v="3"/>
    <s v="Large"/>
  </r>
  <r>
    <n v="11021"/>
    <x v="4"/>
    <x v="21"/>
    <n v="80"/>
    <n v="40"/>
    <n v="86.04"/>
    <x v="522"/>
    <x v="252"/>
    <x v="837"/>
    <x v="0"/>
    <d v="2003-02-12T00:00:00"/>
    <x v="5"/>
    <x v="0"/>
    <x v="1"/>
    <s v="S18_3278"/>
    <s v="Madrid"/>
    <x v="3"/>
    <s v="Small"/>
  </r>
  <r>
    <n v="11022"/>
    <x v="4"/>
    <x v="22"/>
    <n v="146"/>
    <n v="73"/>
    <n v="100"/>
    <x v="53"/>
    <x v="76"/>
    <x v="12"/>
    <x v="0"/>
    <d v="2003-02-12T00:00:00"/>
    <x v="5"/>
    <x v="0"/>
    <x v="1"/>
    <s v="S18_3482"/>
    <s v="Madrid"/>
    <x v="3"/>
    <s v="Medium"/>
  </r>
  <r>
    <n v="11023"/>
    <x v="4"/>
    <x v="26"/>
    <n v="37"/>
    <n v="18.5"/>
    <n v="37"/>
    <x v="523"/>
    <x v="27"/>
    <x v="838"/>
    <x v="0"/>
    <d v="2003-02-12T00:00:00"/>
    <x v="5"/>
    <x v="0"/>
    <x v="1"/>
    <s v="S24_2972"/>
    <s v="Madrid"/>
    <x v="3"/>
    <s v="Small"/>
  </r>
  <r>
    <n v="11024"/>
    <x v="4"/>
    <x v="15"/>
    <n v="61"/>
    <n v="30.5"/>
    <n v="64.900000000000006"/>
    <x v="524"/>
    <x v="60"/>
    <x v="839"/>
    <x v="0"/>
    <d v="2003-02-12T00:00:00"/>
    <x v="5"/>
    <x v="0"/>
    <x v="1"/>
    <s v="S24_3371"/>
    <s v="Madrid"/>
    <x v="3"/>
    <s v="Small"/>
  </r>
  <r>
    <n v="11025"/>
    <x v="4"/>
    <x v="29"/>
    <n v="140"/>
    <n v="70"/>
    <n v="100"/>
    <x v="75"/>
    <x v="81"/>
    <x v="299"/>
    <x v="0"/>
    <d v="2003-02-12T00:00:00"/>
    <x v="5"/>
    <x v="0"/>
    <x v="1"/>
    <s v="S24_3856"/>
    <s v="Madrid"/>
    <x v="3"/>
    <s v="Medium"/>
  </r>
  <r>
    <n v="11026"/>
    <x v="26"/>
    <x v="10"/>
    <n v="141"/>
    <n v="70.5"/>
    <n v="100"/>
    <x v="10"/>
    <x v="85"/>
    <x v="840"/>
    <x v="0"/>
    <d v="2003-02-12T00:00:00"/>
    <x v="5"/>
    <x v="0"/>
    <x v="1"/>
    <s v="S18_1129"/>
    <s v="NYC"/>
    <x v="0"/>
    <s v="Medium"/>
  </r>
  <r>
    <n v="11027"/>
    <x v="26"/>
    <x v="28"/>
    <n v="124"/>
    <n v="62"/>
    <n v="100"/>
    <x v="71"/>
    <x v="89"/>
    <x v="841"/>
    <x v="0"/>
    <d v="2003-02-12T00:00:00"/>
    <x v="5"/>
    <x v="0"/>
    <x v="1"/>
    <s v="S18_1589"/>
    <s v="NYC"/>
    <x v="0"/>
    <s v="Medium"/>
  </r>
  <r>
    <n v="11028"/>
    <x v="26"/>
    <x v="21"/>
    <n v="170"/>
    <n v="85"/>
    <n v="100"/>
    <x v="31"/>
    <x v="0"/>
    <x v="842"/>
    <x v="0"/>
    <d v="2003-02-12T00:00:00"/>
    <x v="5"/>
    <x v="0"/>
    <x v="0"/>
    <s v="S18_1749"/>
    <s v="NYC"/>
    <x v="0"/>
    <s v="Medium"/>
  </r>
  <r>
    <n v="11029"/>
    <x v="26"/>
    <x v="19"/>
    <n v="142"/>
    <n v="71"/>
    <n v="100"/>
    <x v="26"/>
    <x v="86"/>
    <x v="96"/>
    <x v="0"/>
    <d v="2003-02-12T00:00:00"/>
    <x v="5"/>
    <x v="0"/>
    <x v="1"/>
    <s v="S18_1984"/>
    <s v="NYC"/>
    <x v="0"/>
    <s v="Medium"/>
  </r>
  <r>
    <n v="11030"/>
    <x v="26"/>
    <x v="18"/>
    <n v="60"/>
    <n v="30"/>
    <n v="71.44"/>
    <x v="525"/>
    <x v="473"/>
    <x v="843"/>
    <x v="0"/>
    <d v="2003-02-12T00:00:00"/>
    <x v="5"/>
    <x v="0"/>
    <x v="0"/>
    <s v="S18_2248"/>
    <s v="NYC"/>
    <x v="0"/>
    <s v="Small"/>
  </r>
  <r>
    <n v="11031"/>
    <x v="26"/>
    <x v="5"/>
    <n v="127"/>
    <n v="63.5"/>
    <n v="100"/>
    <x v="5"/>
    <x v="4"/>
    <x v="844"/>
    <x v="0"/>
    <d v="2003-02-12T00:00:00"/>
    <x v="5"/>
    <x v="0"/>
    <x v="0"/>
    <s v="S18_2325"/>
    <s v="NYC"/>
    <x v="0"/>
    <s v="Medium"/>
  </r>
  <r>
    <n v="11032"/>
    <x v="26"/>
    <x v="11"/>
    <n v="132"/>
    <n v="66"/>
    <n v="100"/>
    <x v="11"/>
    <x v="87"/>
    <x v="400"/>
    <x v="0"/>
    <d v="2003-02-12T00:00:00"/>
    <x v="5"/>
    <x v="0"/>
    <x v="1"/>
    <s v="S18_2870"/>
    <s v="NYC"/>
    <x v="0"/>
    <s v="Medium"/>
  </r>
  <r>
    <n v="11033"/>
    <x v="26"/>
    <x v="12"/>
    <n v="141"/>
    <n v="70.5"/>
    <n v="100"/>
    <x v="12"/>
    <x v="85"/>
    <x v="585"/>
    <x v="0"/>
    <d v="2003-02-12T00:00:00"/>
    <x v="5"/>
    <x v="0"/>
    <x v="1"/>
    <s v="S18_3685"/>
    <s v="NYC"/>
    <x v="0"/>
    <s v="Medium"/>
  </r>
  <r>
    <n v="11034"/>
    <x v="26"/>
    <x v="17"/>
    <n v="92"/>
    <n v="46"/>
    <n v="85.59"/>
    <x v="526"/>
    <x v="153"/>
    <x v="845"/>
    <x v="0"/>
    <d v="2003-02-12T00:00:00"/>
    <x v="5"/>
    <x v="0"/>
    <x v="0"/>
    <s v="S18_4409"/>
    <s v="NYC"/>
    <x v="0"/>
    <s v="Small"/>
  </r>
  <r>
    <n v="11035"/>
    <x v="26"/>
    <x v="6"/>
    <n v="71"/>
    <n v="35.5"/>
    <n v="76.260000000000005"/>
    <x v="527"/>
    <x v="445"/>
    <x v="846"/>
    <x v="0"/>
    <d v="2003-02-12T00:00:00"/>
    <x v="5"/>
    <x v="0"/>
    <x v="1"/>
    <s v="S18_4933"/>
    <s v="NYC"/>
    <x v="0"/>
    <s v="Medium"/>
  </r>
  <r>
    <n v="11036"/>
    <x v="26"/>
    <x v="27"/>
    <n v="73"/>
    <n v="36.5"/>
    <n v="62.47"/>
    <x v="528"/>
    <x v="474"/>
    <x v="847"/>
    <x v="0"/>
    <d v="2003-02-12T00:00:00"/>
    <x v="5"/>
    <x v="0"/>
    <x v="1"/>
    <s v="S24_1046"/>
    <s v="NYC"/>
    <x v="0"/>
    <s v="Small"/>
  </r>
  <r>
    <n v="11037"/>
    <x v="26"/>
    <x v="6"/>
    <n v="50"/>
    <n v="25"/>
    <n v="49.81"/>
    <x v="529"/>
    <x v="104"/>
    <x v="848"/>
    <x v="0"/>
    <d v="2003-02-12T00:00:00"/>
    <x v="5"/>
    <x v="0"/>
    <x v="1"/>
    <s v="S24_1628"/>
    <s v="NYC"/>
    <x v="0"/>
    <s v="Small"/>
  </r>
  <r>
    <n v="11038"/>
    <x v="26"/>
    <x v="29"/>
    <n v="90"/>
    <n v="45"/>
    <n v="96.32"/>
    <x v="530"/>
    <x v="475"/>
    <x v="849"/>
    <x v="0"/>
    <d v="2003-02-12T00:00:00"/>
    <x v="5"/>
    <x v="0"/>
    <x v="1"/>
    <s v="S24_2766"/>
    <s v="NYC"/>
    <x v="0"/>
    <s v="Medium"/>
  </r>
  <r>
    <n v="11039"/>
    <x v="26"/>
    <x v="10"/>
    <n v="117"/>
    <n v="58.5"/>
    <n v="100"/>
    <x v="10"/>
    <x v="72"/>
    <x v="850"/>
    <x v="0"/>
    <d v="2003-02-12T00:00:00"/>
    <x v="5"/>
    <x v="0"/>
    <x v="1"/>
    <s v="S24_2887"/>
    <s v="NYC"/>
    <x v="0"/>
    <s v="Medium"/>
  </r>
  <r>
    <n v="11040"/>
    <x v="26"/>
    <x v="28"/>
    <n v="85"/>
    <n v="42.5"/>
    <n v="79.62"/>
    <x v="531"/>
    <x v="476"/>
    <x v="851"/>
    <x v="0"/>
    <d v="2003-02-12T00:00:00"/>
    <x v="5"/>
    <x v="0"/>
    <x v="1"/>
    <s v="S24_3191"/>
    <s v="NYC"/>
    <x v="0"/>
    <s v="Medium"/>
  </r>
  <r>
    <n v="11041"/>
    <x v="26"/>
    <x v="25"/>
    <n v="107"/>
    <n v="53.5"/>
    <n v="91.02"/>
    <x v="532"/>
    <x v="477"/>
    <x v="852"/>
    <x v="0"/>
    <d v="2003-02-12T00:00:00"/>
    <x v="5"/>
    <x v="0"/>
    <x v="1"/>
    <s v="S24_3432"/>
    <s v="NYC"/>
    <x v="0"/>
    <s v="Medium"/>
  </r>
  <r>
    <n v="11042"/>
    <x v="26"/>
    <x v="8"/>
    <n v="41"/>
    <n v="20.5"/>
    <n v="33.229999999999997"/>
    <x v="533"/>
    <x v="161"/>
    <x v="853"/>
    <x v="0"/>
    <d v="2003-02-12T00:00:00"/>
    <x v="5"/>
    <x v="0"/>
    <x v="0"/>
    <s v="S24_3969"/>
    <s v="NYC"/>
    <x v="0"/>
    <s v="Small"/>
  </r>
  <r>
    <n v="11043"/>
    <x v="4"/>
    <x v="13"/>
    <n v="102"/>
    <n v="51"/>
    <n v="100"/>
    <x v="17"/>
    <x v="8"/>
    <x v="854"/>
    <x v="0"/>
    <d v="2003-03-12T00:00:00"/>
    <x v="6"/>
    <x v="0"/>
    <x v="0"/>
    <s v="S18_1342"/>
    <s v="Madrid"/>
    <x v="3"/>
    <s v="Medium"/>
  </r>
  <r>
    <n v="11044"/>
    <x v="4"/>
    <x v="25"/>
    <n v="53"/>
    <n v="26.5"/>
    <n v="63.61"/>
    <x v="534"/>
    <x v="478"/>
    <x v="855"/>
    <x v="0"/>
    <d v="2003-03-12T00:00:00"/>
    <x v="6"/>
    <x v="0"/>
    <x v="0"/>
    <s v="S18_1367"/>
    <s v="Madrid"/>
    <x v="3"/>
    <s v="Medium"/>
  </r>
  <r>
    <n v="11045"/>
    <x v="4"/>
    <x v="28"/>
    <n v="168"/>
    <n v="84"/>
    <n v="100"/>
    <x v="71"/>
    <x v="5"/>
    <x v="856"/>
    <x v="0"/>
    <d v="2003-03-12T00:00:00"/>
    <x v="6"/>
    <x v="0"/>
    <x v="0"/>
    <s v="S18_2795"/>
    <s v="Madrid"/>
    <x v="3"/>
    <s v="Large"/>
  </r>
  <r>
    <n v="11046"/>
    <x v="4"/>
    <x v="22"/>
    <n v="33"/>
    <n v="16.5"/>
    <n v="37.17"/>
    <x v="535"/>
    <x v="479"/>
    <x v="857"/>
    <x v="0"/>
    <d v="2003-03-12T00:00:00"/>
    <x v="6"/>
    <x v="0"/>
    <x v="0"/>
    <s v="S24_1937"/>
    <s v="Madrid"/>
    <x v="3"/>
    <s v="Small"/>
  </r>
  <r>
    <n v="11047"/>
    <x v="4"/>
    <x v="16"/>
    <n v="44"/>
    <n v="22"/>
    <n v="38.08"/>
    <x v="536"/>
    <x v="480"/>
    <x v="858"/>
    <x v="0"/>
    <d v="2003-03-12T00:00:00"/>
    <x v="6"/>
    <x v="0"/>
    <x v="0"/>
    <s v="S24_2022"/>
    <s v="Madrid"/>
    <x v="3"/>
    <s v="Small"/>
  </r>
  <r>
    <n v="11048"/>
    <x v="65"/>
    <x v="29"/>
    <n v="214"/>
    <n v="107"/>
    <n v="100"/>
    <x v="75"/>
    <x v="10"/>
    <x v="859"/>
    <x v="1"/>
    <d v="2003-05-12T00:00:00"/>
    <x v="10"/>
    <x v="0"/>
    <x v="1"/>
    <s v="S10_1949"/>
    <s v="Vancouver"/>
    <x v="15"/>
    <s v="Large"/>
  </r>
  <r>
    <n v="11049"/>
    <x v="65"/>
    <x v="24"/>
    <n v="136"/>
    <n v="68"/>
    <n v="100"/>
    <x v="139"/>
    <x v="12"/>
    <x v="718"/>
    <x v="0"/>
    <d v="2003-05-12T00:00:00"/>
    <x v="10"/>
    <x v="0"/>
    <x v="2"/>
    <s v="S12_1666"/>
    <s v="Vancouver"/>
    <x v="15"/>
    <s v="Medium"/>
  </r>
  <r>
    <n v="11050"/>
    <x v="65"/>
    <x v="15"/>
    <n v="116"/>
    <n v="58"/>
    <n v="100"/>
    <x v="21"/>
    <x v="13"/>
    <x v="423"/>
    <x v="0"/>
    <d v="2003-05-12T00:00:00"/>
    <x v="10"/>
    <x v="0"/>
    <x v="2"/>
    <s v="S18_1097"/>
    <s v="Vancouver"/>
    <x v="15"/>
    <s v="Medium"/>
  </r>
  <r>
    <n v="11051"/>
    <x v="65"/>
    <x v="30"/>
    <n v="101"/>
    <n v="50.5"/>
    <n v="90.17"/>
    <x v="537"/>
    <x v="164"/>
    <x v="860"/>
    <x v="0"/>
    <d v="2003-05-12T00:00:00"/>
    <x v="10"/>
    <x v="0"/>
    <x v="0"/>
    <s v="S18_2949"/>
    <s v="Vancouver"/>
    <x v="15"/>
    <s v="Medium"/>
  </r>
  <r>
    <n v="11052"/>
    <x v="65"/>
    <x v="24"/>
    <n v="62"/>
    <n v="31"/>
    <n v="67.459999999999994"/>
    <x v="538"/>
    <x v="481"/>
    <x v="861"/>
    <x v="0"/>
    <d v="2003-05-12T00:00:00"/>
    <x v="10"/>
    <x v="0"/>
    <x v="0"/>
    <s v="S18_2957"/>
    <s v="Vancouver"/>
    <x v="15"/>
    <s v="Small"/>
  </r>
  <r>
    <n v="11053"/>
    <x v="65"/>
    <x v="0"/>
    <n v="104"/>
    <n v="52"/>
    <n v="100"/>
    <x v="0"/>
    <x v="17"/>
    <x v="808"/>
    <x v="0"/>
    <d v="2003-05-12T00:00:00"/>
    <x v="10"/>
    <x v="0"/>
    <x v="0"/>
    <s v="S18_3136"/>
    <s v="Vancouver"/>
    <x v="15"/>
    <s v="Medium"/>
  </r>
  <r>
    <n v="11054"/>
    <x v="65"/>
    <x v="24"/>
    <n v="99"/>
    <n v="49.5"/>
    <n v="87.3"/>
    <x v="539"/>
    <x v="1"/>
    <x v="862"/>
    <x v="0"/>
    <d v="2003-05-12T00:00:00"/>
    <x v="10"/>
    <x v="0"/>
    <x v="0"/>
    <s v="S18_3320"/>
    <s v="Vancouver"/>
    <x v="15"/>
    <s v="Small"/>
  </r>
  <r>
    <n v="11055"/>
    <x v="65"/>
    <x v="26"/>
    <n v="50"/>
    <n v="25"/>
    <n v="53.33"/>
    <x v="540"/>
    <x v="283"/>
    <x v="863"/>
    <x v="0"/>
    <d v="2003-05-12T00:00:00"/>
    <x v="10"/>
    <x v="0"/>
    <x v="0"/>
    <s v="S18_4668"/>
    <s v="Vancouver"/>
    <x v="15"/>
    <s v="Small"/>
  </r>
  <r>
    <n v="11056"/>
    <x v="65"/>
    <x v="21"/>
    <n v="97"/>
    <n v="48.5"/>
    <n v="97.39"/>
    <x v="541"/>
    <x v="482"/>
    <x v="864"/>
    <x v="0"/>
    <d v="2003-05-12T00:00:00"/>
    <x v="10"/>
    <x v="0"/>
    <x v="0"/>
    <s v="S24_4258"/>
    <s v="Vancouver"/>
    <x v="15"/>
    <s v="Medium"/>
  </r>
  <r>
    <n v="11057"/>
    <x v="65"/>
    <x v="13"/>
    <n v="64"/>
    <n v="32"/>
    <n v="58.82"/>
    <x v="542"/>
    <x v="483"/>
    <x v="865"/>
    <x v="0"/>
    <d v="2003-05-12T00:00:00"/>
    <x v="10"/>
    <x v="0"/>
    <x v="2"/>
    <s v="S32_3522"/>
    <s v="Vancouver"/>
    <x v="15"/>
    <s v="Small"/>
  </r>
  <r>
    <n v="11058"/>
    <x v="65"/>
    <x v="21"/>
    <n v="101"/>
    <n v="50.5"/>
    <n v="100"/>
    <x v="31"/>
    <x v="24"/>
    <x v="866"/>
    <x v="0"/>
    <d v="2003-05-12T00:00:00"/>
    <x v="10"/>
    <x v="0"/>
    <x v="1"/>
    <s v="S700_2824"/>
    <s v="Vancouver"/>
    <x v="15"/>
    <s v="Medium"/>
  </r>
  <r>
    <n v="11059"/>
    <x v="66"/>
    <x v="14"/>
    <n v="147"/>
    <n v="73.5"/>
    <n v="100"/>
    <x v="19"/>
    <x v="11"/>
    <x v="129"/>
    <x v="0"/>
    <d v="2003-09-12T00:00:00"/>
    <x v="1"/>
    <x v="0"/>
    <x v="1"/>
    <s v="S10_4962"/>
    <s v="Boston"/>
    <x v="0"/>
    <s v="Medium"/>
  </r>
  <r>
    <n v="11060"/>
    <x v="66"/>
    <x v="15"/>
    <n v="118"/>
    <n v="59"/>
    <n v="99.54"/>
    <x v="543"/>
    <x v="160"/>
    <x v="867"/>
    <x v="0"/>
    <d v="2003-09-12T00:00:00"/>
    <x v="1"/>
    <x v="0"/>
    <x v="2"/>
    <s v="S12_4473"/>
    <s v="Boston"/>
    <x v="0"/>
    <s v="Medium"/>
  </r>
  <r>
    <n v="11061"/>
    <x v="66"/>
    <x v="20"/>
    <n v="163"/>
    <n v="81.5"/>
    <n v="100"/>
    <x v="68"/>
    <x v="27"/>
    <x v="868"/>
    <x v="0"/>
    <d v="2003-09-12T00:00:00"/>
    <x v="1"/>
    <x v="0"/>
    <x v="1"/>
    <s v="S18_2238"/>
    <s v="Boston"/>
    <x v="0"/>
    <s v="Large"/>
  </r>
  <r>
    <n v="11062"/>
    <x v="66"/>
    <x v="23"/>
    <n v="122"/>
    <n v="61"/>
    <n v="100"/>
    <x v="36"/>
    <x v="28"/>
    <x v="45"/>
    <x v="0"/>
    <d v="2003-09-12T00:00:00"/>
    <x v="1"/>
    <x v="0"/>
    <x v="2"/>
    <s v="S18_2319"/>
    <s v="Boston"/>
    <x v="0"/>
    <s v="Medium"/>
  </r>
  <r>
    <n v="11063"/>
    <x v="66"/>
    <x v="30"/>
    <n v="60"/>
    <n v="30"/>
    <n v="69.89"/>
    <x v="544"/>
    <x v="484"/>
    <x v="869"/>
    <x v="0"/>
    <d v="2003-09-12T00:00:00"/>
    <x v="1"/>
    <x v="0"/>
    <x v="2"/>
    <s v="S18_2432"/>
    <s v="Boston"/>
    <x v="0"/>
    <s v="Small"/>
  </r>
  <r>
    <n v="11064"/>
    <x v="66"/>
    <x v="4"/>
    <n v="169"/>
    <n v="84.5"/>
    <n v="100"/>
    <x v="4"/>
    <x v="29"/>
    <x v="196"/>
    <x v="0"/>
    <d v="2003-09-12T00:00:00"/>
    <x v="1"/>
    <x v="0"/>
    <x v="1"/>
    <s v="S18_3232"/>
    <s v="Boston"/>
    <x v="0"/>
    <s v="Medium"/>
  </r>
  <r>
    <n v="11065"/>
    <x v="66"/>
    <x v="28"/>
    <n v="143"/>
    <n v="71.5"/>
    <n v="100"/>
    <x v="71"/>
    <x v="30"/>
    <x v="870"/>
    <x v="0"/>
    <d v="2003-09-12T00:00:00"/>
    <x v="1"/>
    <x v="0"/>
    <x v="1"/>
    <s v="S18_4027"/>
    <s v="Boston"/>
    <x v="0"/>
    <s v="Medium"/>
  </r>
  <r>
    <n v="11066"/>
    <x v="66"/>
    <x v="29"/>
    <n v="121"/>
    <n v="60.5"/>
    <n v="100"/>
    <x v="75"/>
    <x v="19"/>
    <x v="619"/>
    <x v="0"/>
    <d v="2003-09-12T00:00:00"/>
    <x v="1"/>
    <x v="0"/>
    <x v="2"/>
    <s v="S18_4600"/>
    <s v="Boston"/>
    <x v="0"/>
    <s v="Medium"/>
  </r>
  <r>
    <n v="11067"/>
    <x v="66"/>
    <x v="3"/>
    <n v="57"/>
    <n v="28.5"/>
    <n v="46.82"/>
    <x v="545"/>
    <x v="485"/>
    <x v="871"/>
    <x v="0"/>
    <d v="2003-09-12T00:00:00"/>
    <x v="1"/>
    <x v="0"/>
    <x v="1"/>
    <s v="S24_1444"/>
    <s v="Boston"/>
    <x v="0"/>
    <s v="Small"/>
  </r>
  <r>
    <n v="11068"/>
    <x v="66"/>
    <x v="7"/>
    <n v="127"/>
    <n v="63.5"/>
    <n v="100"/>
    <x v="16"/>
    <x v="4"/>
    <x v="872"/>
    <x v="0"/>
    <d v="2003-09-12T00:00:00"/>
    <x v="1"/>
    <x v="0"/>
    <x v="2"/>
    <s v="S24_2300"/>
    <s v="Boston"/>
    <x v="0"/>
    <s v="Medium"/>
  </r>
  <r>
    <n v="11069"/>
    <x v="66"/>
    <x v="10"/>
    <n v="35"/>
    <n v="17.5"/>
    <n v="29.7"/>
    <x v="546"/>
    <x v="486"/>
    <x v="873"/>
    <x v="0"/>
    <d v="2003-09-12T00:00:00"/>
    <x v="1"/>
    <x v="0"/>
    <x v="1"/>
    <s v="S24_2840"/>
    <s v="Boston"/>
    <x v="0"/>
    <s v="Small"/>
  </r>
  <r>
    <n v="11070"/>
    <x v="66"/>
    <x v="24"/>
    <n v="118"/>
    <n v="59"/>
    <n v="100"/>
    <x v="139"/>
    <x v="26"/>
    <x v="874"/>
    <x v="0"/>
    <d v="2003-09-12T00:00:00"/>
    <x v="1"/>
    <x v="0"/>
    <x v="1"/>
    <s v="S24_4048"/>
    <s v="Boston"/>
    <x v="0"/>
    <s v="Small"/>
  </r>
  <r>
    <n v="11071"/>
    <x v="66"/>
    <x v="3"/>
    <n v="96"/>
    <n v="48"/>
    <n v="80.900000000000006"/>
    <x v="547"/>
    <x v="487"/>
    <x v="875"/>
    <x v="0"/>
    <d v="2003-09-12T00:00:00"/>
    <x v="1"/>
    <x v="0"/>
    <x v="2"/>
    <s v="S32_1268"/>
    <s v="Boston"/>
    <x v="0"/>
    <s v="Medium"/>
  </r>
  <r>
    <n v="11072"/>
    <x v="66"/>
    <x v="11"/>
    <n v="54"/>
    <n v="27"/>
    <n v="60.06"/>
    <x v="548"/>
    <x v="281"/>
    <x v="876"/>
    <x v="0"/>
    <d v="2003-09-12T00:00:00"/>
    <x v="1"/>
    <x v="0"/>
    <x v="2"/>
    <s v="S32_2509"/>
    <s v="Boston"/>
    <x v="0"/>
    <s v="Small"/>
  </r>
  <r>
    <n v="11073"/>
    <x v="66"/>
    <x v="6"/>
    <n v="62"/>
    <n v="31"/>
    <n v="56.55"/>
    <x v="549"/>
    <x v="488"/>
    <x v="877"/>
    <x v="0"/>
    <d v="2003-09-12T00:00:00"/>
    <x v="1"/>
    <x v="0"/>
    <x v="3"/>
    <s v="S32_3207"/>
    <s v="Boston"/>
    <x v="0"/>
    <s v="Small"/>
  </r>
  <r>
    <n v="11074"/>
    <x v="66"/>
    <x v="24"/>
    <n v="115"/>
    <n v="57.5"/>
    <n v="94.92"/>
    <x v="550"/>
    <x v="318"/>
    <x v="878"/>
    <x v="0"/>
    <d v="2003-09-12T00:00:00"/>
    <x v="1"/>
    <x v="0"/>
    <x v="2"/>
    <s v="S50_1392"/>
    <s v="Boston"/>
    <x v="0"/>
    <s v="Small"/>
  </r>
  <r>
    <n v="11075"/>
    <x v="61"/>
    <x v="7"/>
    <n v="207"/>
    <n v="103.5"/>
    <n v="100"/>
    <x v="16"/>
    <x v="37"/>
    <x v="240"/>
    <x v="1"/>
    <d v="2004-02-01T00:00:00"/>
    <x v="5"/>
    <x v="1"/>
    <x v="1"/>
    <s v="S12_1108"/>
    <s v="Lyon"/>
    <x v="9"/>
    <s v="Large"/>
  </r>
  <r>
    <n v="11076"/>
    <x v="61"/>
    <x v="5"/>
    <n v="151"/>
    <n v="75.5"/>
    <n v="100"/>
    <x v="5"/>
    <x v="25"/>
    <x v="879"/>
    <x v="0"/>
    <d v="2004-02-01T00:00:00"/>
    <x v="5"/>
    <x v="1"/>
    <x v="1"/>
    <s v="S12_3148"/>
    <s v="Lyon"/>
    <x v="9"/>
    <s v="Medium"/>
  </r>
  <r>
    <n v="11077"/>
    <x v="61"/>
    <x v="27"/>
    <n v="173"/>
    <n v="86.5"/>
    <n v="100"/>
    <x v="135"/>
    <x v="38"/>
    <x v="880"/>
    <x v="0"/>
    <d v="2004-02-01T00:00:00"/>
    <x v="5"/>
    <x v="1"/>
    <x v="1"/>
    <s v="S12_3891"/>
    <s v="Lyon"/>
    <x v="9"/>
    <s v="Medium"/>
  </r>
  <r>
    <n v="11078"/>
    <x v="61"/>
    <x v="16"/>
    <n v="136"/>
    <n v="68"/>
    <n v="100"/>
    <x v="23"/>
    <x v="12"/>
    <x v="505"/>
    <x v="0"/>
    <d v="2004-02-01T00:00:00"/>
    <x v="5"/>
    <x v="1"/>
    <x v="0"/>
    <s v="S18_3140"/>
    <s v="Lyon"/>
    <x v="9"/>
    <s v="Small"/>
  </r>
  <r>
    <n v="11079"/>
    <x v="61"/>
    <x v="25"/>
    <n v="100"/>
    <n v="50"/>
    <n v="100"/>
    <x v="96"/>
    <x v="39"/>
    <x v="881"/>
    <x v="0"/>
    <d v="2004-02-01T00:00:00"/>
    <x v="5"/>
    <x v="1"/>
    <x v="3"/>
    <s v="S18_3259"/>
    <s v="Lyon"/>
    <x v="9"/>
    <s v="Medium"/>
  </r>
  <r>
    <n v="11080"/>
    <x v="61"/>
    <x v="6"/>
    <n v="87"/>
    <n v="43.5"/>
    <n v="87.77"/>
    <x v="551"/>
    <x v="489"/>
    <x v="882"/>
    <x v="0"/>
    <d v="2004-02-01T00:00:00"/>
    <x v="5"/>
    <x v="1"/>
    <x v="0"/>
    <s v="S18_4522"/>
    <s v="Lyon"/>
    <x v="9"/>
    <s v="Medium"/>
  </r>
  <r>
    <n v="11081"/>
    <x v="61"/>
    <x v="12"/>
    <n v="122"/>
    <n v="61"/>
    <n v="100"/>
    <x v="12"/>
    <x v="28"/>
    <x v="793"/>
    <x v="0"/>
    <d v="2004-02-01T00:00:00"/>
    <x v="5"/>
    <x v="1"/>
    <x v="4"/>
    <s v="S24_2011"/>
    <s v="Lyon"/>
    <x v="9"/>
    <s v="Medium"/>
  </r>
  <r>
    <n v="11082"/>
    <x v="61"/>
    <x v="27"/>
    <n v="88"/>
    <n v="44"/>
    <n v="89.4"/>
    <x v="552"/>
    <x v="490"/>
    <x v="883"/>
    <x v="0"/>
    <d v="2004-02-01T00:00:00"/>
    <x v="5"/>
    <x v="1"/>
    <x v="0"/>
    <s v="S24_3151"/>
    <s v="Lyon"/>
    <x v="9"/>
    <s v="Small"/>
  </r>
  <r>
    <n v="11083"/>
    <x v="61"/>
    <x v="0"/>
    <n v="58"/>
    <n v="29"/>
    <n v="65.61"/>
    <x v="553"/>
    <x v="491"/>
    <x v="884"/>
    <x v="0"/>
    <d v="2004-02-01T00:00:00"/>
    <x v="5"/>
    <x v="1"/>
    <x v="3"/>
    <s v="S50_1514"/>
    <s v="Lyon"/>
    <x v="9"/>
    <s v="Small"/>
  </r>
  <r>
    <n v="11084"/>
    <x v="61"/>
    <x v="19"/>
    <n v="66"/>
    <n v="33"/>
    <n v="74.67"/>
    <x v="554"/>
    <x v="492"/>
    <x v="885"/>
    <x v="0"/>
    <d v="2004-02-01T00:00:00"/>
    <x v="5"/>
    <x v="1"/>
    <x v="4"/>
    <s v="S700_1138"/>
    <s v="Lyon"/>
    <x v="9"/>
    <s v="Small"/>
  </r>
  <r>
    <n v="11085"/>
    <x v="61"/>
    <x v="28"/>
    <n v="86"/>
    <n v="43"/>
    <n v="80.55"/>
    <x v="555"/>
    <x v="213"/>
    <x v="886"/>
    <x v="0"/>
    <d v="2004-02-01T00:00:00"/>
    <x v="5"/>
    <x v="1"/>
    <x v="4"/>
    <s v="S700_1938"/>
    <s v="Lyon"/>
    <x v="9"/>
    <s v="Medium"/>
  </r>
  <r>
    <n v="11086"/>
    <x v="61"/>
    <x v="7"/>
    <n v="72"/>
    <n v="36"/>
    <n v="74.45"/>
    <x v="556"/>
    <x v="493"/>
    <x v="887"/>
    <x v="0"/>
    <d v="2004-02-01T00:00:00"/>
    <x v="5"/>
    <x v="1"/>
    <x v="4"/>
    <s v="S700_2610"/>
    <s v="Lyon"/>
    <x v="9"/>
    <s v="Medium"/>
  </r>
  <r>
    <n v="11087"/>
    <x v="61"/>
    <x v="30"/>
    <n v="100"/>
    <n v="50"/>
    <n v="100"/>
    <x v="77"/>
    <x v="39"/>
    <x v="728"/>
    <x v="0"/>
    <d v="2004-02-01T00:00:00"/>
    <x v="5"/>
    <x v="1"/>
    <x v="4"/>
    <s v="S700_3505"/>
    <s v="Lyon"/>
    <x v="9"/>
    <s v="Medium"/>
  </r>
  <r>
    <n v="11088"/>
    <x v="61"/>
    <x v="21"/>
    <n v="99"/>
    <n v="49.5"/>
    <n v="85.41"/>
    <x v="557"/>
    <x v="182"/>
    <x v="888"/>
    <x v="0"/>
    <d v="2004-02-01T00:00:00"/>
    <x v="5"/>
    <x v="1"/>
    <x v="4"/>
    <s v="S700_3962"/>
    <s v="Lyon"/>
    <x v="9"/>
    <s v="Small"/>
  </r>
  <r>
    <n v="11089"/>
    <x v="61"/>
    <x v="10"/>
    <n v="54"/>
    <n v="27"/>
    <n v="63.88"/>
    <x v="558"/>
    <x v="494"/>
    <x v="889"/>
    <x v="0"/>
    <d v="2004-02-01T00:00:00"/>
    <x v="5"/>
    <x v="1"/>
    <x v="4"/>
    <s v="S72_3212"/>
    <s v="Lyon"/>
    <x v="9"/>
    <s v="Small"/>
  </r>
  <r>
    <n v="11090"/>
    <x v="45"/>
    <x v="8"/>
    <n v="136"/>
    <n v="68"/>
    <n v="100"/>
    <x v="8"/>
    <x v="12"/>
    <x v="426"/>
    <x v="0"/>
    <d v="2004-09-01T00:00:00"/>
    <x v="1"/>
    <x v="1"/>
    <x v="1"/>
    <s v="S10_4757"/>
    <s v="Los Angeles"/>
    <x v="0"/>
    <s v="Medium"/>
  </r>
  <r>
    <n v="11091"/>
    <x v="45"/>
    <x v="24"/>
    <n v="86"/>
    <n v="43"/>
    <n v="100"/>
    <x v="139"/>
    <x v="321"/>
    <x v="226"/>
    <x v="0"/>
    <d v="2004-09-01T00:00:00"/>
    <x v="1"/>
    <x v="1"/>
    <x v="4"/>
    <s v="S18_3029"/>
    <s v="Los Angeles"/>
    <x v="0"/>
    <s v="Small"/>
  </r>
  <r>
    <n v="11092"/>
    <x v="45"/>
    <x v="27"/>
    <n v="105"/>
    <n v="52.5"/>
    <n v="100"/>
    <x v="135"/>
    <x v="50"/>
    <x v="474"/>
    <x v="0"/>
    <d v="2004-09-01T00:00:00"/>
    <x v="1"/>
    <x v="1"/>
    <x v="0"/>
    <s v="S18_3856"/>
    <s v="Los Angeles"/>
    <x v="0"/>
    <s v="Small"/>
  </r>
  <r>
    <n v="11093"/>
    <x v="45"/>
    <x v="23"/>
    <n v="68"/>
    <n v="34"/>
    <n v="82.21"/>
    <x v="559"/>
    <x v="495"/>
    <x v="890"/>
    <x v="0"/>
    <d v="2004-09-01T00:00:00"/>
    <x v="1"/>
    <x v="1"/>
    <x v="5"/>
    <s v="S24_2841"/>
    <s v="Los Angeles"/>
    <x v="0"/>
    <s v="Medium"/>
  </r>
  <r>
    <n v="11094"/>
    <x v="45"/>
    <x v="13"/>
    <n v="65"/>
    <n v="32.5"/>
    <n v="77.59"/>
    <x v="560"/>
    <x v="234"/>
    <x v="891"/>
    <x v="0"/>
    <d v="2004-09-01T00:00:00"/>
    <x v="1"/>
    <x v="1"/>
    <x v="0"/>
    <s v="S24_3420"/>
    <s v="Los Angeles"/>
    <x v="0"/>
    <s v="Small"/>
  </r>
  <r>
    <n v="11095"/>
    <x v="45"/>
    <x v="2"/>
    <n v="83"/>
    <n v="41.5"/>
    <n v="89.73"/>
    <x v="561"/>
    <x v="496"/>
    <x v="892"/>
    <x v="0"/>
    <d v="2004-09-01T00:00:00"/>
    <x v="1"/>
    <x v="1"/>
    <x v="0"/>
    <s v="S24_3816"/>
    <s v="Los Angeles"/>
    <x v="0"/>
    <s v="Small"/>
  </r>
  <r>
    <n v="11096"/>
    <x v="45"/>
    <x v="21"/>
    <n v="90"/>
    <n v="45"/>
    <n v="88.71"/>
    <x v="562"/>
    <x v="497"/>
    <x v="893"/>
    <x v="0"/>
    <d v="2004-09-01T00:00:00"/>
    <x v="1"/>
    <x v="1"/>
    <x v="4"/>
    <s v="S700_2047"/>
    <s v="Los Angeles"/>
    <x v="0"/>
    <s v="Small"/>
  </r>
  <r>
    <n v="11097"/>
    <x v="45"/>
    <x v="25"/>
    <n v="49"/>
    <n v="24.5"/>
    <n v="44.69"/>
    <x v="563"/>
    <x v="498"/>
    <x v="894"/>
    <x v="0"/>
    <d v="2004-09-01T00:00:00"/>
    <x v="1"/>
    <x v="1"/>
    <x v="5"/>
    <s v="S72_1253"/>
    <s v="Los Angeles"/>
    <x v="0"/>
    <s v="Small"/>
  </r>
  <r>
    <n v="11098"/>
    <x v="67"/>
    <x v="18"/>
    <n v="118"/>
    <n v="59"/>
    <n v="100"/>
    <x v="25"/>
    <x v="26"/>
    <x v="440"/>
    <x v="0"/>
    <d v="2004-12-01T00:00:00"/>
    <x v="11"/>
    <x v="1"/>
    <x v="6"/>
    <s v="S10_2016"/>
    <s v="Osaka"/>
    <x v="16"/>
    <s v="Medium"/>
  </r>
  <r>
    <n v="11099"/>
    <x v="67"/>
    <x v="15"/>
    <n v="193"/>
    <n v="96.5"/>
    <n v="100"/>
    <x v="21"/>
    <x v="65"/>
    <x v="895"/>
    <x v="0"/>
    <d v="2004-12-01T00:00:00"/>
    <x v="11"/>
    <x v="1"/>
    <x v="6"/>
    <s v="S10_4698"/>
    <s v="Osaka"/>
    <x v="16"/>
    <s v="Medium"/>
  </r>
  <r>
    <n v="11100"/>
    <x v="67"/>
    <x v="14"/>
    <n v="157"/>
    <n v="78.5"/>
    <n v="100"/>
    <x v="19"/>
    <x v="47"/>
    <x v="896"/>
    <x v="0"/>
    <d v="2004-12-01T00:00:00"/>
    <x v="11"/>
    <x v="1"/>
    <x v="5"/>
    <s v="S18_1662"/>
    <s v="Osaka"/>
    <x v="16"/>
    <s v="Medium"/>
  </r>
  <r>
    <n v="11101"/>
    <x v="67"/>
    <x v="1"/>
    <n v="84"/>
    <n v="42"/>
    <n v="76.88"/>
    <x v="564"/>
    <x v="499"/>
    <x v="897"/>
    <x v="0"/>
    <d v="2004-12-01T00:00:00"/>
    <x v="11"/>
    <x v="1"/>
    <x v="5"/>
    <s v="S18_2581"/>
    <s v="Osaka"/>
    <x v="16"/>
    <s v="Medium"/>
  </r>
  <r>
    <n v="11102"/>
    <x v="67"/>
    <x v="28"/>
    <n v="60"/>
    <n v="30"/>
    <n v="49.67"/>
    <x v="565"/>
    <x v="244"/>
    <x v="898"/>
    <x v="0"/>
    <d v="2004-12-01T00:00:00"/>
    <x v="11"/>
    <x v="1"/>
    <x v="6"/>
    <s v="S18_2625"/>
    <s v="Osaka"/>
    <x v="16"/>
    <s v="Small"/>
  </r>
  <r>
    <n v="11103"/>
    <x v="67"/>
    <x v="11"/>
    <n v="109"/>
    <n v="54.5"/>
    <n v="98.48"/>
    <x v="566"/>
    <x v="500"/>
    <x v="899"/>
    <x v="0"/>
    <d v="2004-12-01T00:00:00"/>
    <x v="11"/>
    <x v="1"/>
    <x v="5"/>
    <s v="S24_1785"/>
    <s v="Osaka"/>
    <x v="16"/>
    <s v="Small"/>
  </r>
  <r>
    <n v="11104"/>
    <x v="67"/>
    <x v="0"/>
    <n v="76"/>
    <n v="38"/>
    <n v="61.7"/>
    <x v="567"/>
    <x v="501"/>
    <x v="900"/>
    <x v="0"/>
    <d v="2004-12-01T00:00:00"/>
    <x v="11"/>
    <x v="1"/>
    <x v="6"/>
    <s v="S24_2000"/>
    <s v="Osaka"/>
    <x v="16"/>
    <s v="Small"/>
  </r>
  <r>
    <n v="11105"/>
    <x v="67"/>
    <x v="17"/>
    <n v="68"/>
    <n v="34"/>
    <n v="69.599999999999994"/>
    <x v="568"/>
    <x v="502"/>
    <x v="901"/>
    <x v="0"/>
    <d v="2004-12-01T00:00:00"/>
    <x v="11"/>
    <x v="1"/>
    <x v="5"/>
    <s v="S24_3949"/>
    <s v="Osaka"/>
    <x v="16"/>
    <s v="Small"/>
  </r>
  <r>
    <n v="11106"/>
    <x v="67"/>
    <x v="28"/>
    <n v="72"/>
    <n v="36"/>
    <n v="71"/>
    <x v="569"/>
    <x v="503"/>
    <x v="902"/>
    <x v="0"/>
    <d v="2004-12-01T00:00:00"/>
    <x v="11"/>
    <x v="1"/>
    <x v="5"/>
    <s v="S24_4278"/>
    <s v="Osaka"/>
    <x v="16"/>
    <s v="Small"/>
  </r>
  <r>
    <n v="11107"/>
    <x v="67"/>
    <x v="7"/>
    <n v="99"/>
    <n v="49.5"/>
    <n v="79.91"/>
    <x v="570"/>
    <x v="504"/>
    <x v="903"/>
    <x v="0"/>
    <d v="2004-12-01T00:00:00"/>
    <x v="11"/>
    <x v="1"/>
    <x v="6"/>
    <s v="S32_1374"/>
    <s v="Osaka"/>
    <x v="16"/>
    <s v="Medium"/>
  </r>
  <r>
    <n v="11108"/>
    <x v="67"/>
    <x v="8"/>
    <n v="68"/>
    <n v="34"/>
    <n v="59.16"/>
    <x v="571"/>
    <x v="505"/>
    <x v="904"/>
    <x v="0"/>
    <d v="2004-12-01T00:00:00"/>
    <x v="11"/>
    <x v="1"/>
    <x v="0"/>
    <s v="S32_4289"/>
    <s v="Osaka"/>
    <x v="16"/>
    <s v="Small"/>
  </r>
  <r>
    <n v="11109"/>
    <x v="67"/>
    <x v="23"/>
    <n v="43"/>
    <n v="21.5"/>
    <n v="41.02"/>
    <x v="572"/>
    <x v="290"/>
    <x v="905"/>
    <x v="0"/>
    <d v="2004-12-01T00:00:00"/>
    <x v="11"/>
    <x v="1"/>
    <x v="0"/>
    <s v="S50_1341"/>
    <s v="Osaka"/>
    <x v="16"/>
    <s v="Small"/>
  </r>
  <r>
    <n v="11110"/>
    <x v="67"/>
    <x v="26"/>
    <n v="91"/>
    <n v="45.5"/>
    <n v="78.55"/>
    <x v="573"/>
    <x v="506"/>
    <x v="906"/>
    <x v="0"/>
    <d v="2004-12-01T00:00:00"/>
    <x v="11"/>
    <x v="1"/>
    <x v="5"/>
    <s v="S700_1691"/>
    <s v="Osaka"/>
    <x v="16"/>
    <s v="Small"/>
  </r>
  <r>
    <n v="11111"/>
    <x v="67"/>
    <x v="5"/>
    <n v="99"/>
    <n v="49.5"/>
    <n v="99.72"/>
    <x v="574"/>
    <x v="507"/>
    <x v="907"/>
    <x v="0"/>
    <d v="2004-12-01T00:00:00"/>
    <x v="11"/>
    <x v="1"/>
    <x v="5"/>
    <s v="S700_2466"/>
    <s v="Osaka"/>
    <x v="16"/>
    <s v="Small"/>
  </r>
  <r>
    <n v="11112"/>
    <x v="67"/>
    <x v="4"/>
    <n v="118"/>
    <n v="59"/>
    <n v="100"/>
    <x v="4"/>
    <x v="26"/>
    <x v="908"/>
    <x v="0"/>
    <d v="2004-12-01T00:00:00"/>
    <x v="11"/>
    <x v="1"/>
    <x v="5"/>
    <s v="S700_2834"/>
    <s v="Osaka"/>
    <x v="16"/>
    <s v="Small"/>
  </r>
  <r>
    <n v="11113"/>
    <x v="67"/>
    <x v="14"/>
    <n v="80"/>
    <n v="40"/>
    <n v="86.4"/>
    <x v="575"/>
    <x v="289"/>
    <x v="909"/>
    <x v="0"/>
    <d v="2004-12-01T00:00:00"/>
    <x v="11"/>
    <x v="1"/>
    <x v="5"/>
    <s v="S700_3167"/>
    <s v="Osaka"/>
    <x v="16"/>
    <s v="Small"/>
  </r>
  <r>
    <n v="11114"/>
    <x v="67"/>
    <x v="10"/>
    <n v="74"/>
    <n v="37"/>
    <n v="70.33"/>
    <x v="576"/>
    <x v="102"/>
    <x v="910"/>
    <x v="0"/>
    <d v="2004-12-01T00:00:00"/>
    <x v="11"/>
    <x v="1"/>
    <x v="5"/>
    <s v="S700_4002"/>
    <s v="Osaka"/>
    <x v="16"/>
    <s v="Small"/>
  </r>
  <r>
    <n v="11115"/>
    <x v="68"/>
    <x v="9"/>
    <n v="95"/>
    <n v="47.5"/>
    <n v="100"/>
    <x v="22"/>
    <x v="292"/>
    <x v="911"/>
    <x v="0"/>
    <d v="2004-01-15T00:00:00"/>
    <x v="3"/>
    <x v="1"/>
    <x v="6"/>
    <s v="S10_1678"/>
    <s v="Paris"/>
    <x v="9"/>
    <s v="Medium"/>
  </r>
  <r>
    <n v="11116"/>
    <x v="68"/>
    <x v="9"/>
    <n v="194"/>
    <n v="97"/>
    <n v="100"/>
    <x v="22"/>
    <x v="71"/>
    <x v="473"/>
    <x v="0"/>
    <d v="2004-01-15T00:00:00"/>
    <x v="3"/>
    <x v="1"/>
    <x v="1"/>
    <s v="S12_1099"/>
    <s v="Paris"/>
    <x v="9"/>
    <s v="Large"/>
  </r>
  <r>
    <n v="11117"/>
    <x v="68"/>
    <x v="13"/>
    <n v="150"/>
    <n v="75"/>
    <n v="100"/>
    <x v="17"/>
    <x v="66"/>
    <x v="912"/>
    <x v="0"/>
    <d v="2004-01-15T00:00:00"/>
    <x v="3"/>
    <x v="1"/>
    <x v="6"/>
    <s v="S12_2823"/>
    <s v="Paris"/>
    <x v="9"/>
    <s v="Medium"/>
  </r>
  <r>
    <n v="11118"/>
    <x v="68"/>
    <x v="24"/>
    <n v="79"/>
    <n v="39.5"/>
    <n v="92.57"/>
    <x v="577"/>
    <x v="508"/>
    <x v="913"/>
    <x v="0"/>
    <d v="2004-01-15T00:00:00"/>
    <x v="3"/>
    <x v="1"/>
    <x v="1"/>
    <s v="S12_3990"/>
    <s v="Paris"/>
    <x v="9"/>
    <s v="Small"/>
  </r>
  <r>
    <n v="11119"/>
    <x v="68"/>
    <x v="12"/>
    <n v="80"/>
    <n v="40"/>
    <n v="78"/>
    <x v="578"/>
    <x v="89"/>
    <x v="914"/>
    <x v="0"/>
    <d v="2004-01-15T00:00:00"/>
    <x v="3"/>
    <x v="1"/>
    <x v="1"/>
    <s v="S18_3278"/>
    <s v="Paris"/>
    <x v="9"/>
    <s v="Small"/>
  </r>
  <r>
    <n v="11120"/>
    <x v="68"/>
    <x v="24"/>
    <n v="146"/>
    <n v="73"/>
    <n v="100"/>
    <x v="139"/>
    <x v="76"/>
    <x v="915"/>
    <x v="0"/>
    <d v="2004-01-15T00:00:00"/>
    <x v="3"/>
    <x v="1"/>
    <x v="1"/>
    <s v="S18_3482"/>
    <s v="Paris"/>
    <x v="9"/>
    <s v="Medium"/>
  </r>
  <r>
    <n v="11121"/>
    <x v="68"/>
    <x v="7"/>
    <n v="62"/>
    <n v="31"/>
    <n v="54.09"/>
    <x v="579"/>
    <x v="509"/>
    <x v="916"/>
    <x v="0"/>
    <d v="2004-01-15T00:00:00"/>
    <x v="3"/>
    <x v="1"/>
    <x v="6"/>
    <s v="S18_3782"/>
    <s v="Paris"/>
    <x v="9"/>
    <s v="Small"/>
  </r>
  <r>
    <n v="11122"/>
    <x v="68"/>
    <x v="9"/>
    <n v="148"/>
    <n v="74"/>
    <n v="100"/>
    <x v="22"/>
    <x v="78"/>
    <x v="34"/>
    <x v="0"/>
    <d v="2004-01-15T00:00:00"/>
    <x v="3"/>
    <x v="1"/>
    <x v="1"/>
    <s v="S18_4721"/>
    <s v="Paris"/>
    <x v="9"/>
    <s v="Medium"/>
  </r>
  <r>
    <n v="11123"/>
    <x v="68"/>
    <x v="4"/>
    <n v="112"/>
    <n v="56"/>
    <n v="90.16"/>
    <x v="580"/>
    <x v="510"/>
    <x v="917"/>
    <x v="0"/>
    <d v="2004-01-15T00:00:00"/>
    <x v="3"/>
    <x v="1"/>
    <x v="6"/>
    <s v="S24_1578"/>
    <s v="Paris"/>
    <x v="9"/>
    <s v="Small"/>
  </r>
  <r>
    <n v="11124"/>
    <x v="68"/>
    <x v="26"/>
    <n v="69"/>
    <n v="34.5"/>
    <n v="63.72"/>
    <x v="581"/>
    <x v="511"/>
    <x v="918"/>
    <x v="0"/>
    <d v="2004-01-15T00:00:00"/>
    <x v="3"/>
    <x v="1"/>
    <x v="6"/>
    <s v="S24_2360"/>
    <s v="Paris"/>
    <x v="9"/>
    <s v="Small"/>
  </r>
  <r>
    <n v="11125"/>
    <x v="68"/>
    <x v="25"/>
    <n v="61"/>
    <n v="30.5"/>
    <n v="48.98"/>
    <x v="582"/>
    <x v="265"/>
    <x v="919"/>
    <x v="0"/>
    <d v="2004-01-15T00:00:00"/>
    <x v="3"/>
    <x v="1"/>
    <x v="1"/>
    <s v="S24_3371"/>
    <s v="Paris"/>
    <x v="9"/>
    <s v="Small"/>
  </r>
  <r>
    <n v="11126"/>
    <x v="68"/>
    <x v="2"/>
    <n v="80"/>
    <n v="40"/>
    <n v="92.16"/>
    <x v="583"/>
    <x v="512"/>
    <x v="920"/>
    <x v="0"/>
    <d v="2004-01-15T00:00:00"/>
    <x v="3"/>
    <x v="1"/>
    <x v="1"/>
    <s v="S24_4620"/>
    <s v="Paris"/>
    <x v="9"/>
    <s v="Small"/>
  </r>
  <r>
    <n v="11127"/>
    <x v="68"/>
    <x v="9"/>
    <n v="40"/>
    <n v="20"/>
    <n v="42.24"/>
    <x v="584"/>
    <x v="513"/>
    <x v="921"/>
    <x v="0"/>
    <d v="2004-01-15T00:00:00"/>
    <x v="3"/>
    <x v="1"/>
    <x v="6"/>
    <s v="S32_2206"/>
    <s v="Paris"/>
    <x v="9"/>
    <s v="Small"/>
  </r>
  <r>
    <n v="11128"/>
    <x v="68"/>
    <x v="30"/>
    <n v="102"/>
    <n v="51"/>
    <n v="100"/>
    <x v="77"/>
    <x v="8"/>
    <x v="922"/>
    <x v="0"/>
    <d v="2004-01-15T00:00:00"/>
    <x v="3"/>
    <x v="1"/>
    <x v="6"/>
    <s v="S32_4485"/>
    <s v="Paris"/>
    <x v="9"/>
    <s v="Medium"/>
  </r>
  <r>
    <n v="11129"/>
    <x v="68"/>
    <x v="28"/>
    <n v="81"/>
    <n v="40.5"/>
    <n v="80.55"/>
    <x v="555"/>
    <x v="344"/>
    <x v="923"/>
    <x v="0"/>
    <d v="2004-01-15T00:00:00"/>
    <x v="3"/>
    <x v="1"/>
    <x v="6"/>
    <s v="S50_4713"/>
    <s v="Paris"/>
    <x v="9"/>
    <s v="Medium"/>
  </r>
  <r>
    <n v="11130"/>
    <x v="4"/>
    <x v="8"/>
    <n v="117"/>
    <n v="58.5"/>
    <n v="100"/>
    <x v="8"/>
    <x v="72"/>
    <x v="924"/>
    <x v="0"/>
    <d v="2004-01-16T00:00:00"/>
    <x v="3"/>
    <x v="1"/>
    <x v="1"/>
    <s v="S12_3380"/>
    <s v="Madrid"/>
    <x v="3"/>
    <s v="Medium"/>
  </r>
  <r>
    <n v="11131"/>
    <x v="4"/>
    <x v="21"/>
    <n v="115"/>
    <n v="57.5"/>
    <n v="100"/>
    <x v="31"/>
    <x v="35"/>
    <x v="37"/>
    <x v="0"/>
    <d v="2004-01-16T00:00:00"/>
    <x v="3"/>
    <x v="1"/>
    <x v="1"/>
    <s v="S12_4675"/>
    <s v="Madrid"/>
    <x v="3"/>
    <s v="Medium"/>
  </r>
  <r>
    <n v="11132"/>
    <x v="4"/>
    <x v="17"/>
    <n v="141"/>
    <n v="70.5"/>
    <n v="100"/>
    <x v="24"/>
    <x v="85"/>
    <x v="925"/>
    <x v="0"/>
    <d v="2004-01-16T00:00:00"/>
    <x v="3"/>
    <x v="1"/>
    <x v="1"/>
    <s v="S18_1129"/>
    <s v="Madrid"/>
    <x v="3"/>
    <s v="Medium"/>
  </r>
  <r>
    <n v="11133"/>
    <x v="4"/>
    <x v="19"/>
    <n v="124"/>
    <n v="62"/>
    <n v="100"/>
    <x v="26"/>
    <x v="89"/>
    <x v="926"/>
    <x v="0"/>
    <d v="2004-01-16T00:00:00"/>
    <x v="3"/>
    <x v="1"/>
    <x v="1"/>
    <s v="S18_1589"/>
    <s v="Madrid"/>
    <x v="3"/>
    <s v="Medium"/>
  </r>
  <r>
    <n v="11134"/>
    <x v="4"/>
    <x v="27"/>
    <n v="77"/>
    <n v="38.5"/>
    <n v="66.989999999999995"/>
    <x v="585"/>
    <x v="514"/>
    <x v="927"/>
    <x v="0"/>
    <d v="2004-01-16T00:00:00"/>
    <x v="3"/>
    <x v="1"/>
    <x v="1"/>
    <s v="S18_1889"/>
    <s v="Madrid"/>
    <x v="3"/>
    <s v="Small"/>
  </r>
  <r>
    <n v="11135"/>
    <x v="4"/>
    <x v="9"/>
    <n v="142"/>
    <n v="71"/>
    <n v="100"/>
    <x v="22"/>
    <x v="86"/>
    <x v="629"/>
    <x v="0"/>
    <d v="2004-01-16T00:00:00"/>
    <x v="3"/>
    <x v="1"/>
    <x v="1"/>
    <s v="S18_1984"/>
    <s v="Madrid"/>
    <x v="3"/>
    <s v="Medium"/>
  </r>
  <r>
    <n v="11136"/>
    <x v="4"/>
    <x v="28"/>
    <n v="132"/>
    <n v="66"/>
    <n v="100"/>
    <x v="71"/>
    <x v="87"/>
    <x v="928"/>
    <x v="0"/>
    <d v="2004-01-16T00:00:00"/>
    <x v="3"/>
    <x v="1"/>
    <x v="1"/>
    <s v="S18_2870"/>
    <s v="Madrid"/>
    <x v="3"/>
    <s v="Medium"/>
  </r>
  <r>
    <n v="11137"/>
    <x v="4"/>
    <x v="28"/>
    <n v="169"/>
    <n v="84.5"/>
    <n v="100"/>
    <x v="71"/>
    <x v="29"/>
    <x v="929"/>
    <x v="0"/>
    <d v="2004-01-16T00:00:00"/>
    <x v="3"/>
    <x v="1"/>
    <x v="1"/>
    <s v="S18_3232"/>
    <s v="Madrid"/>
    <x v="3"/>
    <s v="Medium"/>
  </r>
  <r>
    <n v="11138"/>
    <x v="4"/>
    <x v="6"/>
    <n v="141"/>
    <n v="70.5"/>
    <n v="100"/>
    <x v="63"/>
    <x v="85"/>
    <x v="761"/>
    <x v="0"/>
    <d v="2004-01-16T00:00:00"/>
    <x v="3"/>
    <x v="1"/>
    <x v="1"/>
    <s v="S18_3685"/>
    <s v="Madrid"/>
    <x v="3"/>
    <s v="Medium"/>
  </r>
  <r>
    <n v="11139"/>
    <x v="4"/>
    <x v="9"/>
    <n v="73"/>
    <n v="36.5"/>
    <n v="82.31"/>
    <x v="586"/>
    <x v="515"/>
    <x v="930"/>
    <x v="0"/>
    <d v="2004-01-16T00:00:00"/>
    <x v="3"/>
    <x v="1"/>
    <x v="1"/>
    <s v="S24_1046"/>
    <s v="Madrid"/>
    <x v="3"/>
    <s v="Medium"/>
  </r>
  <r>
    <n v="11140"/>
    <x v="4"/>
    <x v="6"/>
    <n v="50"/>
    <n v="25"/>
    <n v="53.33"/>
    <x v="587"/>
    <x v="283"/>
    <x v="931"/>
    <x v="0"/>
    <d v="2004-01-16T00:00:00"/>
    <x v="3"/>
    <x v="1"/>
    <x v="1"/>
    <s v="S24_1628"/>
    <s v="Madrid"/>
    <x v="3"/>
    <s v="Small"/>
  </r>
  <r>
    <n v="11141"/>
    <x v="4"/>
    <x v="6"/>
    <n v="90"/>
    <n v="45"/>
    <n v="88.14"/>
    <x v="588"/>
    <x v="516"/>
    <x v="932"/>
    <x v="0"/>
    <d v="2004-01-16T00:00:00"/>
    <x v="3"/>
    <x v="1"/>
    <x v="1"/>
    <s v="S24_2766"/>
    <s v="Madrid"/>
    <x v="3"/>
    <s v="Medium"/>
  </r>
  <r>
    <n v="11142"/>
    <x v="4"/>
    <x v="15"/>
    <n v="37"/>
    <n v="18.5"/>
    <n v="43.42"/>
    <x v="589"/>
    <x v="517"/>
    <x v="933"/>
    <x v="0"/>
    <d v="2004-01-16T00:00:00"/>
    <x v="3"/>
    <x v="1"/>
    <x v="1"/>
    <s v="S24_2972"/>
    <s v="Madrid"/>
    <x v="3"/>
    <s v="Small"/>
  </r>
  <r>
    <n v="11143"/>
    <x v="4"/>
    <x v="11"/>
    <n v="85"/>
    <n v="42.5"/>
    <n v="79.62"/>
    <x v="590"/>
    <x v="476"/>
    <x v="934"/>
    <x v="0"/>
    <d v="2004-01-16T00:00:00"/>
    <x v="3"/>
    <x v="1"/>
    <x v="1"/>
    <s v="S24_3191"/>
    <s v="Madrid"/>
    <x v="3"/>
    <s v="Small"/>
  </r>
  <r>
    <n v="11144"/>
    <x v="4"/>
    <x v="7"/>
    <n v="107"/>
    <n v="53.5"/>
    <n v="87.81"/>
    <x v="591"/>
    <x v="518"/>
    <x v="935"/>
    <x v="0"/>
    <d v="2004-01-16T00:00:00"/>
    <x v="3"/>
    <x v="1"/>
    <x v="1"/>
    <s v="S24_3432"/>
    <s v="Madrid"/>
    <x v="3"/>
    <s v="Medium"/>
  </r>
  <r>
    <n v="11145"/>
    <x v="4"/>
    <x v="3"/>
    <n v="140"/>
    <n v="70"/>
    <n v="100"/>
    <x v="92"/>
    <x v="81"/>
    <x v="13"/>
    <x v="0"/>
    <d v="2004-01-16T00:00:00"/>
    <x v="3"/>
    <x v="1"/>
    <x v="1"/>
    <s v="S24_3856"/>
    <s v="Madrid"/>
    <x v="3"/>
    <s v="Medium"/>
  </r>
  <r>
    <n v="11146"/>
    <x v="58"/>
    <x v="19"/>
    <n v="92"/>
    <n v="46"/>
    <n v="94.79"/>
    <x v="592"/>
    <x v="519"/>
    <x v="936"/>
    <x v="0"/>
    <d v="2004-01-22T00:00:00"/>
    <x v="3"/>
    <x v="1"/>
    <x v="0"/>
    <s v="S18_4409"/>
    <s v="London"/>
    <x v="7"/>
    <s v="Medium"/>
  </r>
  <r>
    <n v="11147"/>
    <x v="58"/>
    <x v="4"/>
    <n v="71"/>
    <n v="35.5"/>
    <n v="83.39"/>
    <x v="593"/>
    <x v="187"/>
    <x v="937"/>
    <x v="0"/>
    <d v="2004-01-22T00:00:00"/>
    <x v="3"/>
    <x v="1"/>
    <x v="1"/>
    <s v="S18_4933"/>
    <s v="London"/>
    <x v="7"/>
    <s v="Small"/>
  </r>
  <r>
    <n v="11148"/>
    <x v="58"/>
    <x v="11"/>
    <n v="117"/>
    <n v="58.5"/>
    <n v="100"/>
    <x v="11"/>
    <x v="72"/>
    <x v="938"/>
    <x v="0"/>
    <d v="2004-01-22T00:00:00"/>
    <x v="3"/>
    <x v="1"/>
    <x v="1"/>
    <s v="S24_2887"/>
    <s v="London"/>
    <x v="7"/>
    <s v="Small"/>
  </r>
  <r>
    <n v="11149"/>
    <x v="25"/>
    <x v="0"/>
    <n v="170"/>
    <n v="85"/>
    <n v="100"/>
    <x v="0"/>
    <x v="0"/>
    <x v="0"/>
    <x v="0"/>
    <d v="2004-01-26T00:00:00"/>
    <x v="3"/>
    <x v="1"/>
    <x v="0"/>
    <s v="S18_1749"/>
    <s v="Madrid"/>
    <x v="3"/>
    <s v="Medium"/>
  </r>
  <r>
    <n v="11150"/>
    <x v="25"/>
    <x v="26"/>
    <n v="60"/>
    <n v="30"/>
    <n v="62.96"/>
    <x v="594"/>
    <x v="520"/>
    <x v="939"/>
    <x v="0"/>
    <d v="2004-01-26T00:00:00"/>
    <x v="3"/>
    <x v="1"/>
    <x v="0"/>
    <s v="S18_2248"/>
    <s v="Madrid"/>
    <x v="3"/>
    <s v="Small"/>
  </r>
  <r>
    <n v="11151"/>
    <x v="25"/>
    <x v="11"/>
    <n v="127"/>
    <n v="63.5"/>
    <n v="100"/>
    <x v="11"/>
    <x v="4"/>
    <x v="235"/>
    <x v="0"/>
    <d v="2004-01-26T00:00:00"/>
    <x v="3"/>
    <x v="1"/>
    <x v="0"/>
    <s v="S18_2325"/>
    <s v="Madrid"/>
    <x v="3"/>
    <s v="Medium"/>
  </r>
  <r>
    <n v="11152"/>
    <x v="25"/>
    <x v="1"/>
    <n v="168"/>
    <n v="84"/>
    <n v="100"/>
    <x v="33"/>
    <x v="5"/>
    <x v="940"/>
    <x v="0"/>
    <d v="2004-01-26T00:00:00"/>
    <x v="3"/>
    <x v="1"/>
    <x v="0"/>
    <s v="S18_2795"/>
    <s v="Madrid"/>
    <x v="3"/>
    <s v="Large"/>
  </r>
  <r>
    <n v="11153"/>
    <x v="25"/>
    <x v="27"/>
    <n v="33"/>
    <n v="16.5"/>
    <n v="34.19"/>
    <x v="595"/>
    <x v="521"/>
    <x v="941"/>
    <x v="0"/>
    <d v="2004-01-26T00:00:00"/>
    <x v="3"/>
    <x v="1"/>
    <x v="0"/>
    <s v="S24_1937"/>
    <s v="Madrid"/>
    <x v="3"/>
    <s v="Small"/>
  </r>
  <r>
    <n v="11154"/>
    <x v="25"/>
    <x v="3"/>
    <n v="44"/>
    <n v="22"/>
    <n v="47.94"/>
    <x v="596"/>
    <x v="522"/>
    <x v="942"/>
    <x v="0"/>
    <d v="2004-01-26T00:00:00"/>
    <x v="3"/>
    <x v="1"/>
    <x v="0"/>
    <s v="S24_2022"/>
    <s v="Madrid"/>
    <x v="3"/>
    <s v="Small"/>
  </r>
  <r>
    <n v="11155"/>
    <x v="25"/>
    <x v="20"/>
    <n v="41"/>
    <n v="20.5"/>
    <n v="34.880000000000003"/>
    <x v="597"/>
    <x v="523"/>
    <x v="943"/>
    <x v="0"/>
    <d v="2004-01-26T00:00:00"/>
    <x v="3"/>
    <x v="1"/>
    <x v="0"/>
    <s v="S24_3969"/>
    <s v="Madrid"/>
    <x v="3"/>
    <s v="Small"/>
  </r>
  <r>
    <n v="11156"/>
    <x v="64"/>
    <x v="12"/>
    <n v="214"/>
    <n v="107"/>
    <n v="100"/>
    <x v="12"/>
    <x v="10"/>
    <x v="944"/>
    <x v="1"/>
    <d v="2004-01-29T00:00:00"/>
    <x v="3"/>
    <x v="1"/>
    <x v="1"/>
    <s v="S10_1949"/>
    <s v="Burbank"/>
    <x v="0"/>
    <s v="Medium"/>
  </r>
  <r>
    <n v="11157"/>
    <x v="64"/>
    <x v="7"/>
    <n v="116"/>
    <n v="58"/>
    <n v="100"/>
    <x v="16"/>
    <x v="13"/>
    <x v="945"/>
    <x v="0"/>
    <d v="2004-01-29T00:00:00"/>
    <x v="3"/>
    <x v="1"/>
    <x v="2"/>
    <s v="S18_1097"/>
    <s v="Burbank"/>
    <x v="0"/>
    <s v="Medium"/>
  </r>
  <r>
    <n v="11158"/>
    <x v="64"/>
    <x v="11"/>
    <n v="102"/>
    <n v="51"/>
    <n v="89.38"/>
    <x v="598"/>
    <x v="524"/>
    <x v="946"/>
    <x v="0"/>
    <d v="2004-01-29T00:00:00"/>
    <x v="3"/>
    <x v="1"/>
    <x v="0"/>
    <s v="S18_1342"/>
    <s v="Burbank"/>
    <x v="0"/>
    <s v="Small"/>
  </r>
  <r>
    <n v="11159"/>
    <x v="64"/>
    <x v="21"/>
    <n v="53"/>
    <n v="26.5"/>
    <n v="43.13"/>
    <x v="599"/>
    <x v="214"/>
    <x v="947"/>
    <x v="0"/>
    <d v="2004-01-29T00:00:00"/>
    <x v="3"/>
    <x v="1"/>
    <x v="0"/>
    <s v="S18_1367"/>
    <s v="Burbank"/>
    <x v="0"/>
    <s v="Small"/>
  </r>
  <r>
    <n v="11160"/>
    <x v="64"/>
    <x v="3"/>
    <n v="101"/>
    <n v="50.5"/>
    <n v="100"/>
    <x v="92"/>
    <x v="24"/>
    <x v="948"/>
    <x v="0"/>
    <d v="2004-01-29T00:00:00"/>
    <x v="3"/>
    <x v="1"/>
    <x v="0"/>
    <s v="S18_2949"/>
    <s v="Burbank"/>
    <x v="0"/>
    <s v="Medium"/>
  </r>
  <r>
    <n v="11161"/>
    <x v="64"/>
    <x v="14"/>
    <n v="62"/>
    <n v="31"/>
    <n v="58.71"/>
    <x v="600"/>
    <x v="525"/>
    <x v="949"/>
    <x v="0"/>
    <d v="2004-01-29T00:00:00"/>
    <x v="3"/>
    <x v="1"/>
    <x v="0"/>
    <s v="S18_2957"/>
    <s v="Burbank"/>
    <x v="0"/>
    <s v="Small"/>
  </r>
  <r>
    <n v="11162"/>
    <x v="64"/>
    <x v="3"/>
    <n v="104"/>
    <n v="52"/>
    <n v="100"/>
    <x v="92"/>
    <x v="17"/>
    <x v="950"/>
    <x v="0"/>
    <d v="2004-01-29T00:00:00"/>
    <x v="3"/>
    <x v="1"/>
    <x v="0"/>
    <s v="S18_3136"/>
    <s v="Burbank"/>
    <x v="0"/>
    <s v="Medium"/>
  </r>
  <r>
    <n v="11163"/>
    <x v="64"/>
    <x v="9"/>
    <n v="99"/>
    <n v="49.5"/>
    <n v="100"/>
    <x v="22"/>
    <x v="18"/>
    <x v="951"/>
    <x v="0"/>
    <d v="2004-01-29T00:00:00"/>
    <x v="3"/>
    <x v="1"/>
    <x v="0"/>
    <s v="S18_3320"/>
    <s v="Burbank"/>
    <x v="0"/>
    <s v="Medium"/>
  </r>
  <r>
    <n v="11164"/>
    <x v="64"/>
    <x v="7"/>
    <n v="50"/>
    <n v="25"/>
    <n v="45.28"/>
    <x v="601"/>
    <x v="526"/>
    <x v="952"/>
    <x v="0"/>
    <d v="2004-01-29T00:00:00"/>
    <x v="3"/>
    <x v="1"/>
    <x v="0"/>
    <s v="S18_4668"/>
    <s v="Burbank"/>
    <x v="0"/>
    <s v="Small"/>
  </r>
  <r>
    <n v="11165"/>
    <x v="64"/>
    <x v="8"/>
    <n v="97"/>
    <n v="48.5"/>
    <n v="90.57"/>
    <x v="602"/>
    <x v="266"/>
    <x v="953"/>
    <x v="0"/>
    <d v="2004-01-29T00:00:00"/>
    <x v="3"/>
    <x v="1"/>
    <x v="0"/>
    <s v="S24_4258"/>
    <s v="Burbank"/>
    <x v="0"/>
    <s v="Medium"/>
  </r>
  <r>
    <n v="11166"/>
    <x v="69"/>
    <x v="23"/>
    <n v="136"/>
    <n v="68"/>
    <n v="100"/>
    <x v="36"/>
    <x v="12"/>
    <x v="539"/>
    <x v="0"/>
    <d v="2004-02-02T00:00:00"/>
    <x v="5"/>
    <x v="1"/>
    <x v="2"/>
    <s v="S12_1666"/>
    <s v="Versailles"/>
    <x v="9"/>
    <s v="Medium"/>
  </r>
  <r>
    <n v="11167"/>
    <x v="70"/>
    <x v="25"/>
    <n v="147"/>
    <n v="73.5"/>
    <n v="100"/>
    <x v="96"/>
    <x v="11"/>
    <x v="954"/>
    <x v="0"/>
    <d v="2004-04-02T00:00:00"/>
    <x v="7"/>
    <x v="1"/>
    <x v="1"/>
    <s v="S10_4962"/>
    <s v="Singapore"/>
    <x v="11"/>
    <s v="Large"/>
  </r>
  <r>
    <n v="11168"/>
    <x v="70"/>
    <x v="12"/>
    <n v="60"/>
    <n v="30"/>
    <n v="61.38"/>
    <x v="603"/>
    <x v="527"/>
    <x v="955"/>
    <x v="0"/>
    <d v="2004-04-02T00:00:00"/>
    <x v="7"/>
    <x v="1"/>
    <x v="2"/>
    <s v="S18_2432"/>
    <s v="Singapore"/>
    <x v="11"/>
    <s v="Small"/>
  </r>
  <r>
    <n v="11169"/>
    <x v="70"/>
    <x v="19"/>
    <n v="121"/>
    <n v="60.5"/>
    <n v="100"/>
    <x v="26"/>
    <x v="19"/>
    <x v="956"/>
    <x v="0"/>
    <d v="2004-04-02T00:00:00"/>
    <x v="7"/>
    <x v="1"/>
    <x v="2"/>
    <s v="S18_4600"/>
    <s v="Singapore"/>
    <x v="11"/>
    <s v="Medium"/>
  </r>
  <r>
    <n v="11170"/>
    <x v="70"/>
    <x v="24"/>
    <n v="127"/>
    <n v="63.5"/>
    <n v="100"/>
    <x v="139"/>
    <x v="4"/>
    <x v="620"/>
    <x v="0"/>
    <d v="2004-04-02T00:00:00"/>
    <x v="7"/>
    <x v="1"/>
    <x v="2"/>
    <s v="S24_2300"/>
    <s v="Singapore"/>
    <x v="11"/>
    <s v="Medium"/>
  </r>
  <r>
    <n v="11171"/>
    <x v="70"/>
    <x v="26"/>
    <n v="96"/>
    <n v="48"/>
    <n v="100"/>
    <x v="59"/>
    <x v="22"/>
    <x v="957"/>
    <x v="0"/>
    <d v="2004-04-02T00:00:00"/>
    <x v="7"/>
    <x v="1"/>
    <x v="2"/>
    <s v="S32_1268"/>
    <s v="Singapore"/>
    <x v="11"/>
    <s v="Small"/>
  </r>
  <r>
    <n v="11172"/>
    <x v="70"/>
    <x v="8"/>
    <n v="64"/>
    <n v="32"/>
    <n v="62.05"/>
    <x v="604"/>
    <x v="528"/>
    <x v="958"/>
    <x v="0"/>
    <d v="2004-04-02T00:00:00"/>
    <x v="7"/>
    <x v="1"/>
    <x v="2"/>
    <s v="S32_3522"/>
    <s v="Singapore"/>
    <x v="11"/>
    <s v="Small"/>
  </r>
  <r>
    <n v="11173"/>
    <x v="70"/>
    <x v="14"/>
    <n v="101"/>
    <n v="50.5"/>
    <n v="88"/>
    <x v="605"/>
    <x v="529"/>
    <x v="959"/>
    <x v="0"/>
    <d v="2004-04-02T00:00:00"/>
    <x v="7"/>
    <x v="1"/>
    <x v="1"/>
    <s v="S700_2824"/>
    <s v="Singapore"/>
    <x v="11"/>
    <s v="Small"/>
  </r>
  <r>
    <n v="11174"/>
    <x v="39"/>
    <x v="25"/>
    <n v="118"/>
    <n v="59"/>
    <n v="100"/>
    <x v="96"/>
    <x v="26"/>
    <x v="524"/>
    <x v="0"/>
    <d v="2004-10-02T00:00:00"/>
    <x v="2"/>
    <x v="1"/>
    <x v="2"/>
    <s v="S12_4473"/>
    <s v="Brisbane"/>
    <x v="0"/>
    <s v="Medium"/>
  </r>
  <r>
    <n v="11175"/>
    <x v="39"/>
    <x v="23"/>
    <n v="163"/>
    <n v="81.5"/>
    <n v="100"/>
    <x v="36"/>
    <x v="27"/>
    <x v="431"/>
    <x v="0"/>
    <d v="2004-10-02T00:00:00"/>
    <x v="2"/>
    <x v="1"/>
    <x v="1"/>
    <s v="S18_2238"/>
    <s v="Brisbane"/>
    <x v="0"/>
    <s v="Large"/>
  </r>
  <r>
    <n v="11176"/>
    <x v="39"/>
    <x v="26"/>
    <n v="35"/>
    <n v="17.5"/>
    <n v="40.31"/>
    <x v="606"/>
    <x v="271"/>
    <x v="960"/>
    <x v="0"/>
    <d v="2004-10-02T00:00:00"/>
    <x v="2"/>
    <x v="1"/>
    <x v="1"/>
    <s v="S24_2840"/>
    <s v="Brisbane"/>
    <x v="0"/>
    <s v="Small"/>
  </r>
  <r>
    <n v="11177"/>
    <x v="39"/>
    <x v="12"/>
    <n v="54"/>
    <n v="27"/>
    <n v="55.19"/>
    <x v="607"/>
    <x v="530"/>
    <x v="961"/>
    <x v="0"/>
    <d v="2004-10-02T00:00:00"/>
    <x v="2"/>
    <x v="1"/>
    <x v="2"/>
    <s v="S32_2509"/>
    <s v="Brisbane"/>
    <x v="0"/>
    <s v="Small"/>
  </r>
  <r>
    <n v="11178"/>
    <x v="71"/>
    <x v="22"/>
    <n v="207"/>
    <n v="103.5"/>
    <n v="100"/>
    <x v="53"/>
    <x v="37"/>
    <x v="962"/>
    <x v="1"/>
    <d v="2004-12-02T00:00:00"/>
    <x v="11"/>
    <x v="1"/>
    <x v="1"/>
    <s v="S12_1108"/>
    <s v="Dublin"/>
    <x v="17"/>
    <s v="Large"/>
  </r>
  <r>
    <n v="11179"/>
    <x v="71"/>
    <x v="0"/>
    <n v="151"/>
    <n v="75.5"/>
    <n v="100"/>
    <x v="0"/>
    <x v="25"/>
    <x v="963"/>
    <x v="0"/>
    <d v="2004-12-02T00:00:00"/>
    <x v="11"/>
    <x v="1"/>
    <x v="1"/>
    <s v="S12_3148"/>
    <s v="Dublin"/>
    <x v="17"/>
    <s v="Medium"/>
  </r>
  <r>
    <n v="11180"/>
    <x v="71"/>
    <x v="11"/>
    <n v="173"/>
    <n v="86.5"/>
    <n v="100"/>
    <x v="11"/>
    <x v="38"/>
    <x v="523"/>
    <x v="0"/>
    <d v="2004-12-02T00:00:00"/>
    <x v="11"/>
    <x v="1"/>
    <x v="1"/>
    <s v="S12_3891"/>
    <s v="Dublin"/>
    <x v="17"/>
    <s v="Medium"/>
  </r>
  <r>
    <n v="11181"/>
    <x v="71"/>
    <x v="1"/>
    <n v="143"/>
    <n v="71.5"/>
    <n v="100"/>
    <x v="33"/>
    <x v="30"/>
    <x v="964"/>
    <x v="0"/>
    <d v="2004-12-02T00:00:00"/>
    <x v="11"/>
    <x v="1"/>
    <x v="1"/>
    <s v="S18_4027"/>
    <s v="Dublin"/>
    <x v="17"/>
    <s v="Large"/>
  </r>
  <r>
    <n v="11182"/>
    <x v="71"/>
    <x v="5"/>
    <n v="57"/>
    <n v="28.5"/>
    <n v="56.07"/>
    <x v="608"/>
    <x v="531"/>
    <x v="965"/>
    <x v="0"/>
    <d v="2004-12-02T00:00:00"/>
    <x v="11"/>
    <x v="1"/>
    <x v="1"/>
    <s v="S24_1444"/>
    <s v="Dublin"/>
    <x v="17"/>
    <s v="Small"/>
  </r>
  <r>
    <n v="11183"/>
    <x v="71"/>
    <x v="30"/>
    <n v="118"/>
    <n v="59"/>
    <n v="100"/>
    <x v="77"/>
    <x v="26"/>
    <x v="369"/>
    <x v="0"/>
    <d v="2004-12-02T00:00:00"/>
    <x v="11"/>
    <x v="1"/>
    <x v="1"/>
    <s v="S24_4048"/>
    <s v="Dublin"/>
    <x v="17"/>
    <s v="Medium"/>
  </r>
  <r>
    <n v="11184"/>
    <x v="71"/>
    <x v="27"/>
    <n v="62"/>
    <n v="31"/>
    <n v="52.82"/>
    <x v="609"/>
    <x v="415"/>
    <x v="966"/>
    <x v="0"/>
    <d v="2004-12-02T00:00:00"/>
    <x v="11"/>
    <x v="1"/>
    <x v="3"/>
    <s v="S32_3207"/>
    <s v="Dublin"/>
    <x v="17"/>
    <s v="Small"/>
  </r>
  <r>
    <n v="11185"/>
    <x v="71"/>
    <x v="30"/>
    <n v="115"/>
    <n v="57.5"/>
    <n v="100"/>
    <x v="77"/>
    <x v="35"/>
    <x v="967"/>
    <x v="0"/>
    <d v="2004-12-02T00:00:00"/>
    <x v="11"/>
    <x v="1"/>
    <x v="2"/>
    <s v="S50_1392"/>
    <s v="Dublin"/>
    <x v="17"/>
    <s v="Medium"/>
  </r>
  <r>
    <n v="11186"/>
    <x v="71"/>
    <x v="0"/>
    <n v="58"/>
    <n v="29"/>
    <n v="68.540000000000006"/>
    <x v="610"/>
    <x v="532"/>
    <x v="968"/>
    <x v="0"/>
    <d v="2004-12-02T00:00:00"/>
    <x v="11"/>
    <x v="1"/>
    <x v="3"/>
    <s v="S50_1514"/>
    <s v="Dublin"/>
    <x v="17"/>
    <s v="Small"/>
  </r>
  <r>
    <n v="11187"/>
    <x v="72"/>
    <x v="21"/>
    <n v="136"/>
    <n v="68"/>
    <n v="100"/>
    <x v="31"/>
    <x v="12"/>
    <x v="255"/>
    <x v="0"/>
    <d v="2004-02-18T00:00:00"/>
    <x v="5"/>
    <x v="1"/>
    <x v="0"/>
    <s v="S18_3140"/>
    <s v="Bruxelles"/>
    <x v="10"/>
    <s v="Medium"/>
  </r>
  <r>
    <n v="11188"/>
    <x v="72"/>
    <x v="18"/>
    <n v="100"/>
    <n v="50"/>
    <n v="80.67"/>
    <x v="611"/>
    <x v="409"/>
    <x v="969"/>
    <x v="0"/>
    <d v="2004-02-18T00:00:00"/>
    <x v="5"/>
    <x v="1"/>
    <x v="3"/>
    <s v="S18_3259"/>
    <s v="Bruxelles"/>
    <x v="10"/>
    <s v="Small"/>
  </r>
  <r>
    <n v="11189"/>
    <x v="72"/>
    <x v="8"/>
    <n v="87"/>
    <n v="43.5"/>
    <n v="89.53"/>
    <x v="612"/>
    <x v="533"/>
    <x v="970"/>
    <x v="0"/>
    <d v="2004-02-18T00:00:00"/>
    <x v="5"/>
    <x v="1"/>
    <x v="0"/>
    <s v="S18_4522"/>
    <s v="Bruxelles"/>
    <x v="10"/>
    <s v="Medium"/>
  </r>
  <r>
    <n v="11190"/>
    <x v="72"/>
    <x v="3"/>
    <n v="122"/>
    <n v="61"/>
    <n v="100"/>
    <x v="92"/>
    <x v="28"/>
    <x v="8"/>
    <x v="0"/>
    <d v="2004-02-18T00:00:00"/>
    <x v="5"/>
    <x v="1"/>
    <x v="4"/>
    <s v="S24_2011"/>
    <s v="Bruxelles"/>
    <x v="10"/>
    <s v="Medium"/>
  </r>
  <r>
    <n v="11191"/>
    <x v="72"/>
    <x v="18"/>
    <n v="86"/>
    <n v="43"/>
    <n v="97"/>
    <x v="613"/>
    <x v="177"/>
    <x v="971"/>
    <x v="0"/>
    <d v="2004-02-18T00:00:00"/>
    <x v="5"/>
    <x v="1"/>
    <x v="4"/>
    <s v="S700_1938"/>
    <s v="Bruxelles"/>
    <x v="10"/>
    <s v="Small"/>
  </r>
  <r>
    <n v="11192"/>
    <x v="73"/>
    <x v="3"/>
    <n v="136"/>
    <n v="68"/>
    <n v="100"/>
    <x v="92"/>
    <x v="12"/>
    <x v="222"/>
    <x v="0"/>
    <d v="2004-02-19T00:00:00"/>
    <x v="5"/>
    <x v="1"/>
    <x v="1"/>
    <s v="S10_4757"/>
    <s v="San Diego"/>
    <x v="0"/>
    <s v="Medium"/>
  </r>
  <r>
    <n v="11193"/>
    <x v="73"/>
    <x v="3"/>
    <n v="157"/>
    <n v="78.5"/>
    <n v="100"/>
    <x v="92"/>
    <x v="47"/>
    <x v="145"/>
    <x v="0"/>
    <d v="2004-02-19T00:00:00"/>
    <x v="5"/>
    <x v="1"/>
    <x v="5"/>
    <s v="S18_1662"/>
    <s v="San Diego"/>
    <x v="0"/>
    <s v="Medium"/>
  </r>
  <r>
    <n v="11194"/>
    <x v="73"/>
    <x v="3"/>
    <n v="86"/>
    <n v="43"/>
    <n v="94.62"/>
    <x v="614"/>
    <x v="534"/>
    <x v="972"/>
    <x v="0"/>
    <d v="2004-02-19T00:00:00"/>
    <x v="5"/>
    <x v="1"/>
    <x v="4"/>
    <s v="S18_3029"/>
    <s v="San Diego"/>
    <x v="0"/>
    <s v="Medium"/>
  </r>
  <r>
    <n v="11195"/>
    <x v="73"/>
    <x v="6"/>
    <n v="105"/>
    <n v="52.5"/>
    <n v="85.75"/>
    <x v="615"/>
    <x v="535"/>
    <x v="973"/>
    <x v="0"/>
    <d v="2004-02-19T00:00:00"/>
    <x v="5"/>
    <x v="1"/>
    <x v="0"/>
    <s v="S18_3856"/>
    <s v="San Diego"/>
    <x v="0"/>
    <s v="Medium"/>
  </r>
  <r>
    <n v="11196"/>
    <x v="73"/>
    <x v="22"/>
    <n v="68"/>
    <n v="34"/>
    <n v="81.53"/>
    <x v="616"/>
    <x v="536"/>
    <x v="974"/>
    <x v="0"/>
    <d v="2004-02-19T00:00:00"/>
    <x v="5"/>
    <x v="1"/>
    <x v="5"/>
    <s v="S24_2841"/>
    <s v="San Diego"/>
    <x v="0"/>
    <s v="Small"/>
  </r>
  <r>
    <n v="11197"/>
    <x v="73"/>
    <x v="29"/>
    <n v="88"/>
    <n v="44"/>
    <n v="70.81"/>
    <x v="617"/>
    <x v="537"/>
    <x v="975"/>
    <x v="0"/>
    <d v="2004-02-19T00:00:00"/>
    <x v="5"/>
    <x v="1"/>
    <x v="0"/>
    <s v="S24_3151"/>
    <s v="San Diego"/>
    <x v="0"/>
    <s v="Medium"/>
  </r>
  <r>
    <n v="11198"/>
    <x v="73"/>
    <x v="23"/>
    <n v="65"/>
    <n v="32.5"/>
    <n v="70.349999999999994"/>
    <x v="618"/>
    <x v="538"/>
    <x v="976"/>
    <x v="0"/>
    <d v="2004-02-19T00:00:00"/>
    <x v="5"/>
    <x v="1"/>
    <x v="0"/>
    <s v="S24_3420"/>
    <s v="San Diego"/>
    <x v="0"/>
    <s v="Medium"/>
  </r>
  <r>
    <n v="11199"/>
    <x v="73"/>
    <x v="7"/>
    <n v="83"/>
    <n v="41.5"/>
    <n v="80.510000000000005"/>
    <x v="619"/>
    <x v="235"/>
    <x v="977"/>
    <x v="0"/>
    <d v="2004-02-19T00:00:00"/>
    <x v="5"/>
    <x v="1"/>
    <x v="0"/>
    <s v="S24_3816"/>
    <s v="San Diego"/>
    <x v="0"/>
    <s v="Medium"/>
  </r>
  <r>
    <n v="11200"/>
    <x v="73"/>
    <x v="25"/>
    <n v="68"/>
    <n v="34"/>
    <n v="56.64"/>
    <x v="620"/>
    <x v="539"/>
    <x v="978"/>
    <x v="0"/>
    <d v="2004-02-19T00:00:00"/>
    <x v="5"/>
    <x v="1"/>
    <x v="5"/>
    <s v="S24_3949"/>
    <s v="San Diego"/>
    <x v="0"/>
    <s v="Small"/>
  </r>
  <r>
    <n v="11201"/>
    <x v="73"/>
    <x v="14"/>
    <n v="66"/>
    <n v="33"/>
    <n v="62.67"/>
    <x v="621"/>
    <x v="540"/>
    <x v="979"/>
    <x v="0"/>
    <d v="2004-02-19T00:00:00"/>
    <x v="5"/>
    <x v="1"/>
    <x v="4"/>
    <s v="S700_1138"/>
    <s v="San Diego"/>
    <x v="0"/>
    <s v="Small"/>
  </r>
  <r>
    <n v="11202"/>
    <x v="73"/>
    <x v="5"/>
    <n v="90"/>
    <n v="45"/>
    <n v="100"/>
    <x v="5"/>
    <x v="59"/>
    <x v="362"/>
    <x v="0"/>
    <d v="2004-02-19T00:00:00"/>
    <x v="5"/>
    <x v="1"/>
    <x v="4"/>
    <s v="S700_2047"/>
    <s v="San Diego"/>
    <x v="0"/>
    <s v="Small"/>
  </r>
  <r>
    <n v="11203"/>
    <x v="73"/>
    <x v="30"/>
    <n v="99"/>
    <n v="49.5"/>
    <n v="87.75"/>
    <x v="622"/>
    <x v="380"/>
    <x v="980"/>
    <x v="0"/>
    <d v="2004-02-19T00:00:00"/>
    <x v="5"/>
    <x v="1"/>
    <x v="5"/>
    <s v="S700_2466"/>
    <s v="San Diego"/>
    <x v="0"/>
    <s v="Medium"/>
  </r>
  <r>
    <n v="11204"/>
    <x v="73"/>
    <x v="13"/>
    <n v="72"/>
    <n v="36"/>
    <n v="80.95"/>
    <x v="623"/>
    <x v="541"/>
    <x v="981"/>
    <x v="0"/>
    <d v="2004-02-19T00:00:00"/>
    <x v="5"/>
    <x v="1"/>
    <x v="4"/>
    <s v="S700_2610"/>
    <s v="San Diego"/>
    <x v="0"/>
    <s v="Small"/>
  </r>
  <r>
    <n v="11205"/>
    <x v="73"/>
    <x v="19"/>
    <n v="100"/>
    <n v="50"/>
    <n v="100"/>
    <x v="26"/>
    <x v="39"/>
    <x v="43"/>
    <x v="0"/>
    <d v="2004-02-19T00:00:00"/>
    <x v="5"/>
    <x v="1"/>
    <x v="4"/>
    <s v="S700_3505"/>
    <s v="San Diego"/>
    <x v="0"/>
    <s v="Medium"/>
  </r>
  <r>
    <n v="11206"/>
    <x v="73"/>
    <x v="14"/>
    <n v="99"/>
    <n v="49.5"/>
    <n v="95.34"/>
    <x v="624"/>
    <x v="296"/>
    <x v="982"/>
    <x v="0"/>
    <d v="2004-02-19T00:00:00"/>
    <x v="5"/>
    <x v="1"/>
    <x v="4"/>
    <s v="S700_3962"/>
    <s v="San Diego"/>
    <x v="0"/>
    <s v="Small"/>
  </r>
  <r>
    <n v="11207"/>
    <x v="73"/>
    <x v="23"/>
    <n v="74"/>
    <n v="37"/>
    <n v="74.03"/>
    <x v="625"/>
    <x v="542"/>
    <x v="983"/>
    <x v="0"/>
    <d v="2004-02-19T00:00:00"/>
    <x v="5"/>
    <x v="1"/>
    <x v="5"/>
    <s v="S700_4002"/>
    <s v="San Diego"/>
    <x v="0"/>
    <s v="Medium"/>
  </r>
  <r>
    <n v="11208"/>
    <x v="73"/>
    <x v="14"/>
    <n v="49"/>
    <n v="24.5"/>
    <n v="45.69"/>
    <x v="626"/>
    <x v="543"/>
    <x v="984"/>
    <x v="0"/>
    <d v="2004-02-19T00:00:00"/>
    <x v="5"/>
    <x v="1"/>
    <x v="5"/>
    <s v="S72_1253"/>
    <s v="San Diego"/>
    <x v="0"/>
    <s v="Small"/>
  </r>
  <r>
    <n v="11209"/>
    <x v="73"/>
    <x v="13"/>
    <n v="54"/>
    <n v="27"/>
    <n v="63.34"/>
    <x v="627"/>
    <x v="544"/>
    <x v="985"/>
    <x v="0"/>
    <d v="2004-02-19T00:00:00"/>
    <x v="5"/>
    <x v="1"/>
    <x v="4"/>
    <s v="S72_3212"/>
    <s v="San Diego"/>
    <x v="0"/>
    <s v="Small"/>
  </r>
  <r>
    <n v="11210"/>
    <x v="20"/>
    <x v="30"/>
    <n v="95"/>
    <n v="47.5"/>
    <n v="100"/>
    <x v="77"/>
    <x v="292"/>
    <x v="986"/>
    <x v="0"/>
    <d v="2004-02-20T00:00:00"/>
    <x v="5"/>
    <x v="1"/>
    <x v="6"/>
    <s v="S10_1678"/>
    <s v="Melbourne"/>
    <x v="13"/>
    <s v="Medium"/>
  </r>
  <r>
    <n v="11211"/>
    <x v="20"/>
    <x v="29"/>
    <n v="118"/>
    <n v="59"/>
    <n v="100"/>
    <x v="75"/>
    <x v="26"/>
    <x v="987"/>
    <x v="0"/>
    <d v="2004-02-20T00:00:00"/>
    <x v="5"/>
    <x v="1"/>
    <x v="6"/>
    <s v="S10_2016"/>
    <s v="Melbourne"/>
    <x v="13"/>
    <s v="Medium"/>
  </r>
  <r>
    <n v="11212"/>
    <x v="20"/>
    <x v="3"/>
    <n v="193"/>
    <n v="96.5"/>
    <n v="100"/>
    <x v="92"/>
    <x v="65"/>
    <x v="828"/>
    <x v="0"/>
    <d v="2004-02-20T00:00:00"/>
    <x v="5"/>
    <x v="1"/>
    <x v="6"/>
    <s v="S10_4698"/>
    <s v="Melbourne"/>
    <x v="13"/>
    <s v="Large"/>
  </r>
  <r>
    <n v="11213"/>
    <x v="20"/>
    <x v="29"/>
    <n v="84"/>
    <n v="42"/>
    <n v="100"/>
    <x v="75"/>
    <x v="545"/>
    <x v="988"/>
    <x v="0"/>
    <d v="2004-02-20T00:00:00"/>
    <x v="5"/>
    <x v="1"/>
    <x v="5"/>
    <s v="S18_2581"/>
    <s v="Melbourne"/>
    <x v="13"/>
    <s v="Medium"/>
  </r>
  <r>
    <n v="11214"/>
    <x v="20"/>
    <x v="24"/>
    <n v="60"/>
    <n v="30"/>
    <n v="60.57"/>
    <x v="628"/>
    <x v="546"/>
    <x v="989"/>
    <x v="0"/>
    <d v="2004-02-20T00:00:00"/>
    <x v="5"/>
    <x v="1"/>
    <x v="6"/>
    <s v="S18_2625"/>
    <s v="Melbourne"/>
    <x v="13"/>
    <s v="Small"/>
  </r>
  <r>
    <n v="11215"/>
    <x v="20"/>
    <x v="22"/>
    <n v="112"/>
    <n v="56"/>
    <n v="91.29"/>
    <x v="629"/>
    <x v="547"/>
    <x v="990"/>
    <x v="0"/>
    <d v="2004-02-20T00:00:00"/>
    <x v="5"/>
    <x v="1"/>
    <x v="6"/>
    <s v="S24_1578"/>
    <s v="Melbourne"/>
    <x v="13"/>
    <s v="Small"/>
  </r>
  <r>
    <n v="11216"/>
    <x v="20"/>
    <x v="15"/>
    <n v="109"/>
    <n v="54.5"/>
    <n v="100"/>
    <x v="21"/>
    <x v="132"/>
    <x v="991"/>
    <x v="0"/>
    <d v="2004-02-20T00:00:00"/>
    <x v="5"/>
    <x v="1"/>
    <x v="5"/>
    <s v="S24_1785"/>
    <s v="Melbourne"/>
    <x v="13"/>
    <s v="Medium"/>
  </r>
  <r>
    <n v="11217"/>
    <x v="20"/>
    <x v="19"/>
    <n v="76"/>
    <n v="38"/>
    <n v="69.31"/>
    <x v="630"/>
    <x v="548"/>
    <x v="992"/>
    <x v="0"/>
    <d v="2004-02-20T00:00:00"/>
    <x v="5"/>
    <x v="1"/>
    <x v="6"/>
    <s v="S24_2000"/>
    <s v="Melbourne"/>
    <x v="13"/>
    <s v="Small"/>
  </r>
  <r>
    <n v="11218"/>
    <x v="20"/>
    <x v="18"/>
    <n v="72"/>
    <n v="36"/>
    <n v="74.62"/>
    <x v="631"/>
    <x v="284"/>
    <x v="460"/>
    <x v="0"/>
    <d v="2004-02-20T00:00:00"/>
    <x v="5"/>
    <x v="1"/>
    <x v="5"/>
    <s v="S24_4278"/>
    <s v="Melbourne"/>
    <x v="13"/>
    <s v="Small"/>
  </r>
  <r>
    <n v="11219"/>
    <x v="20"/>
    <x v="26"/>
    <n v="99"/>
    <n v="49.5"/>
    <n v="100"/>
    <x v="59"/>
    <x v="18"/>
    <x v="993"/>
    <x v="0"/>
    <d v="2004-02-20T00:00:00"/>
    <x v="5"/>
    <x v="1"/>
    <x v="6"/>
    <s v="S32_1374"/>
    <s v="Melbourne"/>
    <x v="13"/>
    <s v="Small"/>
  </r>
  <r>
    <n v="11220"/>
    <x v="20"/>
    <x v="27"/>
    <n v="68"/>
    <n v="34"/>
    <n v="66.040000000000006"/>
    <x v="632"/>
    <x v="549"/>
    <x v="994"/>
    <x v="0"/>
    <d v="2004-02-20T00:00:00"/>
    <x v="5"/>
    <x v="1"/>
    <x v="0"/>
    <s v="S32_4289"/>
    <s v="Melbourne"/>
    <x v="13"/>
    <s v="Small"/>
  </r>
  <r>
    <n v="11221"/>
    <x v="20"/>
    <x v="9"/>
    <n v="43"/>
    <n v="21.5"/>
    <n v="46.26"/>
    <x v="633"/>
    <x v="550"/>
    <x v="995"/>
    <x v="0"/>
    <d v="2004-02-20T00:00:00"/>
    <x v="5"/>
    <x v="1"/>
    <x v="0"/>
    <s v="S50_1341"/>
    <s v="Melbourne"/>
    <x v="13"/>
    <s v="Small"/>
  </r>
  <r>
    <n v="11222"/>
    <x v="20"/>
    <x v="4"/>
    <n v="91"/>
    <n v="45.5"/>
    <n v="100"/>
    <x v="4"/>
    <x v="58"/>
    <x v="996"/>
    <x v="0"/>
    <d v="2004-02-20T00:00:00"/>
    <x v="5"/>
    <x v="1"/>
    <x v="5"/>
    <s v="S700_1691"/>
    <s v="Melbourne"/>
    <x v="13"/>
    <s v="Small"/>
  </r>
  <r>
    <n v="11223"/>
    <x v="20"/>
    <x v="17"/>
    <n v="118"/>
    <n v="59"/>
    <n v="100"/>
    <x v="24"/>
    <x v="26"/>
    <x v="629"/>
    <x v="0"/>
    <d v="2004-02-20T00:00:00"/>
    <x v="5"/>
    <x v="1"/>
    <x v="5"/>
    <s v="S700_2834"/>
    <s v="Melbourne"/>
    <x v="13"/>
    <s v="Medium"/>
  </r>
  <r>
    <n v="11224"/>
    <x v="20"/>
    <x v="5"/>
    <n v="80"/>
    <n v="40"/>
    <n v="67.2"/>
    <x v="634"/>
    <x v="551"/>
    <x v="997"/>
    <x v="0"/>
    <d v="2004-02-20T00:00:00"/>
    <x v="5"/>
    <x v="1"/>
    <x v="5"/>
    <s v="S700_3167"/>
    <s v="Melbourne"/>
    <x v="13"/>
    <s v="Small"/>
  </r>
  <r>
    <n v="11225"/>
    <x v="54"/>
    <x v="23"/>
    <n v="150"/>
    <n v="75"/>
    <n v="100"/>
    <x v="36"/>
    <x v="66"/>
    <x v="998"/>
    <x v="0"/>
    <d v="2004-02-21T00:00:00"/>
    <x v="5"/>
    <x v="1"/>
    <x v="6"/>
    <s v="S12_2823"/>
    <s v="Lille"/>
    <x v="9"/>
    <s v="Medium"/>
  </r>
  <r>
    <n v="11226"/>
    <x v="54"/>
    <x v="19"/>
    <n v="62"/>
    <n v="31"/>
    <n v="58.44"/>
    <x v="635"/>
    <x v="552"/>
    <x v="999"/>
    <x v="0"/>
    <d v="2004-02-21T00:00:00"/>
    <x v="5"/>
    <x v="1"/>
    <x v="6"/>
    <s v="S18_3782"/>
    <s v="Lille"/>
    <x v="9"/>
    <s v="Small"/>
  </r>
  <r>
    <n v="11227"/>
    <x v="54"/>
    <x v="30"/>
    <n v="69"/>
    <n v="34.5"/>
    <n v="80.34"/>
    <x v="636"/>
    <x v="296"/>
    <x v="1000"/>
    <x v="0"/>
    <d v="2004-02-21T00:00:00"/>
    <x v="5"/>
    <x v="1"/>
    <x v="6"/>
    <s v="S24_2360"/>
    <s v="Lille"/>
    <x v="9"/>
    <s v="Small"/>
  </r>
  <r>
    <n v="11228"/>
    <x v="54"/>
    <x v="23"/>
    <n v="40"/>
    <n v="20"/>
    <n v="39.43"/>
    <x v="637"/>
    <x v="553"/>
    <x v="1001"/>
    <x v="0"/>
    <d v="2004-02-21T00:00:00"/>
    <x v="5"/>
    <x v="1"/>
    <x v="6"/>
    <s v="S32_2206"/>
    <s v="Lille"/>
    <x v="9"/>
    <s v="Small"/>
  </r>
  <r>
    <n v="11229"/>
    <x v="54"/>
    <x v="0"/>
    <n v="102"/>
    <n v="51"/>
    <n v="100"/>
    <x v="0"/>
    <x v="8"/>
    <x v="13"/>
    <x v="0"/>
    <d v="2004-02-21T00:00:00"/>
    <x v="5"/>
    <x v="1"/>
    <x v="6"/>
    <s v="S32_4485"/>
    <s v="Lille"/>
    <x v="9"/>
    <s v="Medium"/>
  </r>
  <r>
    <n v="11230"/>
    <x v="54"/>
    <x v="1"/>
    <n v="81"/>
    <n v="40.5"/>
    <n v="77.290000000000006"/>
    <x v="638"/>
    <x v="554"/>
    <x v="1002"/>
    <x v="0"/>
    <d v="2004-02-21T00:00:00"/>
    <x v="5"/>
    <x v="1"/>
    <x v="6"/>
    <s v="S50_4713"/>
    <s v="Lille"/>
    <x v="9"/>
    <s v="Medium"/>
  </r>
  <r>
    <n v="11231"/>
    <x v="74"/>
    <x v="11"/>
    <n v="194"/>
    <n v="97"/>
    <n v="100"/>
    <x v="11"/>
    <x v="71"/>
    <x v="667"/>
    <x v="0"/>
    <d v="2004-02-22T00:00:00"/>
    <x v="5"/>
    <x v="1"/>
    <x v="1"/>
    <s v="S12_1099"/>
    <s v="Gensve"/>
    <x v="18"/>
    <s v="Medium"/>
  </r>
  <r>
    <n v="11232"/>
    <x v="74"/>
    <x v="4"/>
    <n v="117"/>
    <n v="58.5"/>
    <n v="99.82"/>
    <x v="639"/>
    <x v="143"/>
    <x v="1003"/>
    <x v="0"/>
    <d v="2004-02-22T00:00:00"/>
    <x v="5"/>
    <x v="1"/>
    <x v="1"/>
    <s v="S12_3380"/>
    <s v="Gensve"/>
    <x v="18"/>
    <s v="Small"/>
  </r>
  <r>
    <n v="11233"/>
    <x v="74"/>
    <x v="30"/>
    <n v="79"/>
    <n v="39.5"/>
    <n v="77.41"/>
    <x v="640"/>
    <x v="555"/>
    <x v="1004"/>
    <x v="0"/>
    <d v="2004-02-22T00:00:00"/>
    <x v="5"/>
    <x v="1"/>
    <x v="1"/>
    <s v="S12_3990"/>
    <s v="Gensve"/>
    <x v="18"/>
    <s v="Small"/>
  </r>
  <r>
    <n v="11234"/>
    <x v="74"/>
    <x v="26"/>
    <n v="115"/>
    <n v="57.5"/>
    <n v="100"/>
    <x v="59"/>
    <x v="35"/>
    <x v="1005"/>
    <x v="0"/>
    <d v="2004-02-22T00:00:00"/>
    <x v="5"/>
    <x v="1"/>
    <x v="1"/>
    <s v="S12_4675"/>
    <s v="Gensve"/>
    <x v="18"/>
    <s v="Small"/>
  </r>
  <r>
    <n v="11235"/>
    <x v="74"/>
    <x v="22"/>
    <n v="141"/>
    <n v="70.5"/>
    <n v="100"/>
    <x v="53"/>
    <x v="85"/>
    <x v="1006"/>
    <x v="0"/>
    <d v="2004-02-22T00:00:00"/>
    <x v="5"/>
    <x v="1"/>
    <x v="1"/>
    <s v="S18_1129"/>
    <s v="Gensve"/>
    <x v="18"/>
    <s v="Medium"/>
  </r>
  <r>
    <n v="11236"/>
    <x v="74"/>
    <x v="29"/>
    <n v="77"/>
    <n v="38.5"/>
    <n v="64.680000000000007"/>
    <x v="641"/>
    <x v="556"/>
    <x v="1007"/>
    <x v="0"/>
    <d v="2004-02-22T00:00:00"/>
    <x v="5"/>
    <x v="1"/>
    <x v="1"/>
    <s v="S18_1889"/>
    <s v="Gensve"/>
    <x v="18"/>
    <s v="Medium"/>
  </r>
  <r>
    <n v="11237"/>
    <x v="74"/>
    <x v="23"/>
    <n v="169"/>
    <n v="84.5"/>
    <n v="100"/>
    <x v="36"/>
    <x v="29"/>
    <x v="896"/>
    <x v="0"/>
    <d v="2004-02-22T00:00:00"/>
    <x v="5"/>
    <x v="1"/>
    <x v="1"/>
    <s v="S18_3232"/>
    <s v="Gensve"/>
    <x v="18"/>
    <s v="Medium"/>
  </r>
  <r>
    <n v="11238"/>
    <x v="74"/>
    <x v="30"/>
    <n v="80"/>
    <n v="40"/>
    <n v="95.69"/>
    <x v="642"/>
    <x v="557"/>
    <x v="1008"/>
    <x v="0"/>
    <d v="2004-02-22T00:00:00"/>
    <x v="5"/>
    <x v="1"/>
    <x v="1"/>
    <s v="S18_3278"/>
    <s v="Gensve"/>
    <x v="18"/>
    <s v="Medium"/>
  </r>
  <r>
    <n v="11239"/>
    <x v="74"/>
    <x v="11"/>
    <n v="146"/>
    <n v="73"/>
    <n v="100"/>
    <x v="11"/>
    <x v="76"/>
    <x v="1009"/>
    <x v="0"/>
    <d v="2004-02-22T00:00:00"/>
    <x v="5"/>
    <x v="1"/>
    <x v="1"/>
    <s v="S18_3482"/>
    <s v="Gensve"/>
    <x v="18"/>
    <s v="Medium"/>
  </r>
  <r>
    <n v="11240"/>
    <x v="74"/>
    <x v="12"/>
    <n v="148"/>
    <n v="74"/>
    <n v="100"/>
    <x v="12"/>
    <x v="78"/>
    <x v="1010"/>
    <x v="0"/>
    <d v="2004-02-22T00:00:00"/>
    <x v="5"/>
    <x v="1"/>
    <x v="1"/>
    <s v="S18_4721"/>
    <s v="Gensve"/>
    <x v="18"/>
    <s v="Medium"/>
  </r>
  <r>
    <n v="11241"/>
    <x v="74"/>
    <x v="10"/>
    <n v="37"/>
    <n v="18.5"/>
    <n v="36.630000000000003"/>
    <x v="643"/>
    <x v="558"/>
    <x v="1011"/>
    <x v="0"/>
    <d v="2004-02-22T00:00:00"/>
    <x v="5"/>
    <x v="1"/>
    <x v="1"/>
    <s v="S24_2972"/>
    <s v="Gensve"/>
    <x v="18"/>
    <s v="Small"/>
  </r>
  <r>
    <n v="11242"/>
    <x v="74"/>
    <x v="16"/>
    <n v="61"/>
    <n v="30.5"/>
    <n v="50.21"/>
    <x v="644"/>
    <x v="149"/>
    <x v="1012"/>
    <x v="0"/>
    <d v="2004-02-22T00:00:00"/>
    <x v="5"/>
    <x v="1"/>
    <x v="1"/>
    <s v="S24_3371"/>
    <s v="Gensve"/>
    <x v="18"/>
    <s v="Small"/>
  </r>
  <r>
    <n v="11243"/>
    <x v="74"/>
    <x v="28"/>
    <n v="140"/>
    <n v="70"/>
    <n v="100"/>
    <x v="71"/>
    <x v="81"/>
    <x v="17"/>
    <x v="0"/>
    <d v="2004-02-22T00:00:00"/>
    <x v="5"/>
    <x v="1"/>
    <x v="1"/>
    <s v="S24_3856"/>
    <s v="Gensve"/>
    <x v="18"/>
    <s v="Medium"/>
  </r>
  <r>
    <n v="11244"/>
    <x v="74"/>
    <x v="7"/>
    <n v="80"/>
    <n v="40"/>
    <n v="70.33"/>
    <x v="645"/>
    <x v="559"/>
    <x v="1013"/>
    <x v="0"/>
    <d v="2004-02-22T00:00:00"/>
    <x v="5"/>
    <x v="1"/>
    <x v="1"/>
    <s v="S24_4620"/>
    <s v="Gensve"/>
    <x v="18"/>
    <s v="Medium"/>
  </r>
  <r>
    <n v="11245"/>
    <x v="73"/>
    <x v="19"/>
    <n v="124"/>
    <n v="62"/>
    <n v="100"/>
    <x v="26"/>
    <x v="89"/>
    <x v="926"/>
    <x v="0"/>
    <d v="2004-02-26T00:00:00"/>
    <x v="5"/>
    <x v="1"/>
    <x v="1"/>
    <s v="S18_1589"/>
    <s v="San Diego"/>
    <x v="0"/>
    <s v="Medium"/>
  </r>
  <r>
    <n v="11246"/>
    <x v="73"/>
    <x v="16"/>
    <n v="142"/>
    <n v="71"/>
    <n v="100"/>
    <x v="23"/>
    <x v="86"/>
    <x v="1014"/>
    <x v="0"/>
    <d v="2004-02-26T00:00:00"/>
    <x v="5"/>
    <x v="1"/>
    <x v="1"/>
    <s v="S18_1984"/>
    <s v="San Diego"/>
    <x v="0"/>
    <s v="Medium"/>
  </r>
  <r>
    <n v="11247"/>
    <x v="73"/>
    <x v="16"/>
    <n v="132"/>
    <n v="66"/>
    <n v="100"/>
    <x v="23"/>
    <x v="87"/>
    <x v="1015"/>
    <x v="0"/>
    <d v="2004-02-26T00:00:00"/>
    <x v="5"/>
    <x v="1"/>
    <x v="1"/>
    <s v="S18_2870"/>
    <s v="San Diego"/>
    <x v="0"/>
    <s v="Medium"/>
  </r>
  <r>
    <n v="11248"/>
    <x v="73"/>
    <x v="7"/>
    <n v="141"/>
    <n v="70.5"/>
    <n v="100"/>
    <x v="16"/>
    <x v="85"/>
    <x v="1016"/>
    <x v="0"/>
    <d v="2004-02-26T00:00:00"/>
    <x v="5"/>
    <x v="1"/>
    <x v="1"/>
    <s v="S18_3685"/>
    <s v="San Diego"/>
    <x v="0"/>
    <s v="Large"/>
  </r>
  <r>
    <n v="11249"/>
    <x v="73"/>
    <x v="26"/>
    <n v="73"/>
    <n v="36.5"/>
    <n v="60.26"/>
    <x v="646"/>
    <x v="257"/>
    <x v="1017"/>
    <x v="0"/>
    <d v="2004-02-26T00:00:00"/>
    <x v="5"/>
    <x v="1"/>
    <x v="1"/>
    <s v="S24_1046"/>
    <s v="San Diego"/>
    <x v="0"/>
    <s v="Small"/>
  </r>
  <r>
    <n v="11250"/>
    <x v="73"/>
    <x v="13"/>
    <n v="50"/>
    <n v="25"/>
    <n v="43.27"/>
    <x v="647"/>
    <x v="218"/>
    <x v="1018"/>
    <x v="0"/>
    <d v="2004-02-26T00:00:00"/>
    <x v="5"/>
    <x v="1"/>
    <x v="1"/>
    <s v="S24_1628"/>
    <s v="San Diego"/>
    <x v="0"/>
    <s v="Small"/>
  </r>
  <r>
    <n v="11251"/>
    <x v="73"/>
    <x v="25"/>
    <n v="107"/>
    <n v="53.5"/>
    <n v="92.09"/>
    <x v="648"/>
    <x v="560"/>
    <x v="1019"/>
    <x v="0"/>
    <d v="2004-02-26T00:00:00"/>
    <x v="5"/>
    <x v="1"/>
    <x v="1"/>
    <s v="S24_3432"/>
    <s v="San Diego"/>
    <x v="0"/>
    <s v="Medium"/>
  </r>
  <r>
    <n v="11252"/>
    <x v="61"/>
    <x v="4"/>
    <n v="102"/>
    <n v="51"/>
    <n v="100"/>
    <x v="4"/>
    <x v="8"/>
    <x v="371"/>
    <x v="0"/>
    <d v="2004-02-03T00:00:00"/>
    <x v="5"/>
    <x v="1"/>
    <x v="0"/>
    <s v="S18_1342"/>
    <s v="Lyon"/>
    <x v="9"/>
    <s v="Small"/>
  </r>
  <r>
    <n v="11253"/>
    <x v="61"/>
    <x v="14"/>
    <n v="53"/>
    <n v="26.5"/>
    <n v="48.52"/>
    <x v="649"/>
    <x v="561"/>
    <x v="1020"/>
    <x v="0"/>
    <d v="2004-02-03T00:00:00"/>
    <x v="5"/>
    <x v="1"/>
    <x v="0"/>
    <s v="S18_1367"/>
    <s v="Lyon"/>
    <x v="9"/>
    <s v="Small"/>
  </r>
  <r>
    <n v="11254"/>
    <x v="61"/>
    <x v="5"/>
    <n v="170"/>
    <n v="85"/>
    <n v="100"/>
    <x v="5"/>
    <x v="0"/>
    <x v="1021"/>
    <x v="0"/>
    <d v="2004-02-03T00:00:00"/>
    <x v="5"/>
    <x v="1"/>
    <x v="0"/>
    <s v="S18_1749"/>
    <s v="Lyon"/>
    <x v="9"/>
    <s v="Medium"/>
  </r>
  <r>
    <n v="11255"/>
    <x v="61"/>
    <x v="24"/>
    <n v="60"/>
    <n v="30"/>
    <n v="50.85"/>
    <x v="650"/>
    <x v="562"/>
    <x v="1022"/>
    <x v="0"/>
    <d v="2004-02-03T00:00:00"/>
    <x v="5"/>
    <x v="1"/>
    <x v="0"/>
    <s v="S18_2248"/>
    <s v="Lyon"/>
    <x v="9"/>
    <s v="Small"/>
  </r>
  <r>
    <n v="11256"/>
    <x v="61"/>
    <x v="7"/>
    <n v="127"/>
    <n v="63.5"/>
    <n v="100"/>
    <x v="16"/>
    <x v="4"/>
    <x v="872"/>
    <x v="0"/>
    <d v="2004-02-03T00:00:00"/>
    <x v="5"/>
    <x v="1"/>
    <x v="0"/>
    <s v="S18_2325"/>
    <s v="Lyon"/>
    <x v="9"/>
    <s v="Large"/>
  </r>
  <r>
    <n v="11257"/>
    <x v="61"/>
    <x v="17"/>
    <n v="168"/>
    <n v="84"/>
    <n v="100"/>
    <x v="24"/>
    <x v="5"/>
    <x v="1023"/>
    <x v="0"/>
    <d v="2004-02-03T00:00:00"/>
    <x v="5"/>
    <x v="1"/>
    <x v="0"/>
    <s v="S18_2795"/>
    <s v="Lyon"/>
    <x v="9"/>
    <s v="Medium"/>
  </r>
  <r>
    <n v="11258"/>
    <x v="61"/>
    <x v="21"/>
    <n v="99"/>
    <n v="49.5"/>
    <n v="100"/>
    <x v="31"/>
    <x v="18"/>
    <x v="1024"/>
    <x v="0"/>
    <d v="2004-02-03T00:00:00"/>
    <x v="5"/>
    <x v="1"/>
    <x v="0"/>
    <s v="S18_3320"/>
    <s v="Lyon"/>
    <x v="9"/>
    <s v="Medium"/>
  </r>
  <r>
    <n v="11259"/>
    <x v="61"/>
    <x v="15"/>
    <n v="92"/>
    <n v="46"/>
    <n v="100"/>
    <x v="21"/>
    <x v="177"/>
    <x v="402"/>
    <x v="0"/>
    <d v="2004-02-03T00:00:00"/>
    <x v="5"/>
    <x v="1"/>
    <x v="0"/>
    <s v="S18_4409"/>
    <s v="Lyon"/>
    <x v="9"/>
    <s v="Medium"/>
  </r>
  <r>
    <n v="11260"/>
    <x v="61"/>
    <x v="30"/>
    <n v="71"/>
    <n v="35.5"/>
    <n v="57.73"/>
    <x v="651"/>
    <x v="154"/>
    <x v="1025"/>
    <x v="0"/>
    <d v="2004-02-03T00:00:00"/>
    <x v="5"/>
    <x v="1"/>
    <x v="1"/>
    <s v="S18_4933"/>
    <s v="Lyon"/>
    <x v="9"/>
    <s v="Small"/>
  </r>
  <r>
    <n v="11261"/>
    <x v="61"/>
    <x v="10"/>
    <n v="33"/>
    <n v="16.5"/>
    <n v="29.21"/>
    <x v="652"/>
    <x v="446"/>
    <x v="1026"/>
    <x v="0"/>
    <d v="2004-02-03T00:00:00"/>
    <x v="5"/>
    <x v="1"/>
    <x v="0"/>
    <s v="S24_1937"/>
    <s v="Lyon"/>
    <x v="9"/>
    <s v="Small"/>
  </r>
  <r>
    <n v="11262"/>
    <x v="61"/>
    <x v="16"/>
    <n v="44"/>
    <n v="22"/>
    <n v="48.38"/>
    <x v="653"/>
    <x v="563"/>
    <x v="1027"/>
    <x v="0"/>
    <d v="2004-02-03T00:00:00"/>
    <x v="5"/>
    <x v="1"/>
    <x v="0"/>
    <s v="S24_2022"/>
    <s v="Lyon"/>
    <x v="9"/>
    <s v="Small"/>
  </r>
  <r>
    <n v="11263"/>
    <x v="61"/>
    <x v="29"/>
    <n v="90"/>
    <n v="45"/>
    <n v="88.14"/>
    <x v="654"/>
    <x v="516"/>
    <x v="1028"/>
    <x v="0"/>
    <d v="2004-02-03T00:00:00"/>
    <x v="5"/>
    <x v="1"/>
    <x v="1"/>
    <s v="S24_2766"/>
    <s v="Lyon"/>
    <x v="9"/>
    <s v="Medium"/>
  </r>
  <r>
    <n v="11264"/>
    <x v="61"/>
    <x v="21"/>
    <n v="117"/>
    <n v="58.5"/>
    <n v="100"/>
    <x v="31"/>
    <x v="72"/>
    <x v="1029"/>
    <x v="0"/>
    <d v="2004-02-03T00:00:00"/>
    <x v="5"/>
    <x v="1"/>
    <x v="1"/>
    <s v="S24_2887"/>
    <s v="Lyon"/>
    <x v="9"/>
    <s v="Medium"/>
  </r>
  <r>
    <n v="11265"/>
    <x v="61"/>
    <x v="28"/>
    <n v="85"/>
    <n v="42.5"/>
    <n v="79.62"/>
    <x v="531"/>
    <x v="476"/>
    <x v="851"/>
    <x v="0"/>
    <d v="2004-02-03T00:00:00"/>
    <x v="5"/>
    <x v="1"/>
    <x v="1"/>
    <s v="S24_3191"/>
    <s v="Lyon"/>
    <x v="9"/>
    <s v="Medium"/>
  </r>
  <r>
    <n v="11266"/>
    <x v="61"/>
    <x v="11"/>
    <n v="41"/>
    <n v="20.5"/>
    <n v="43.9"/>
    <x v="655"/>
    <x v="564"/>
    <x v="1030"/>
    <x v="0"/>
    <d v="2004-02-03T00:00:00"/>
    <x v="5"/>
    <x v="1"/>
    <x v="0"/>
    <s v="S24_3969"/>
    <s v="Lyon"/>
    <x v="9"/>
    <s v="Small"/>
  </r>
  <r>
    <n v="11267"/>
    <x v="75"/>
    <x v="17"/>
    <n v="214"/>
    <n v="107"/>
    <n v="100"/>
    <x v="24"/>
    <x v="10"/>
    <x v="123"/>
    <x v="1"/>
    <d v="2004-10-03T00:00:00"/>
    <x v="2"/>
    <x v="1"/>
    <x v="1"/>
    <s v="S10_1949"/>
    <s v="Cambridge"/>
    <x v="0"/>
    <s v="Medium"/>
  </r>
  <r>
    <n v="11268"/>
    <x v="75"/>
    <x v="22"/>
    <n v="116"/>
    <n v="58"/>
    <n v="100"/>
    <x v="53"/>
    <x v="13"/>
    <x v="321"/>
    <x v="0"/>
    <d v="2004-10-03T00:00:00"/>
    <x v="2"/>
    <x v="1"/>
    <x v="2"/>
    <s v="S18_1097"/>
    <s v="Cambridge"/>
    <x v="0"/>
    <s v="Medium"/>
  </r>
  <r>
    <n v="11269"/>
    <x v="75"/>
    <x v="16"/>
    <n v="101"/>
    <n v="50.5"/>
    <n v="100"/>
    <x v="23"/>
    <x v="24"/>
    <x v="1031"/>
    <x v="0"/>
    <d v="2004-10-03T00:00:00"/>
    <x v="2"/>
    <x v="1"/>
    <x v="0"/>
    <s v="S18_2949"/>
    <s v="Cambridge"/>
    <x v="0"/>
    <s v="Small"/>
  </r>
  <r>
    <n v="11270"/>
    <x v="75"/>
    <x v="6"/>
    <n v="62"/>
    <n v="31"/>
    <n v="63.71"/>
    <x v="656"/>
    <x v="565"/>
    <x v="1032"/>
    <x v="0"/>
    <d v="2004-10-03T00:00:00"/>
    <x v="2"/>
    <x v="1"/>
    <x v="0"/>
    <s v="S18_2957"/>
    <s v="Cambridge"/>
    <x v="0"/>
    <s v="Small"/>
  </r>
  <r>
    <n v="11271"/>
    <x v="75"/>
    <x v="14"/>
    <n v="104"/>
    <n v="52"/>
    <n v="100"/>
    <x v="19"/>
    <x v="17"/>
    <x v="1033"/>
    <x v="0"/>
    <d v="2004-10-03T00:00:00"/>
    <x v="2"/>
    <x v="1"/>
    <x v="0"/>
    <s v="S18_3136"/>
    <s v="Cambridge"/>
    <x v="0"/>
    <s v="Medium"/>
  </r>
  <r>
    <n v="11272"/>
    <x v="75"/>
    <x v="21"/>
    <n v="97"/>
    <n v="48.5"/>
    <n v="100"/>
    <x v="31"/>
    <x v="21"/>
    <x v="1034"/>
    <x v="0"/>
    <d v="2004-10-03T00:00:00"/>
    <x v="2"/>
    <x v="1"/>
    <x v="0"/>
    <s v="S24_4258"/>
    <s v="Cambridge"/>
    <x v="0"/>
    <s v="Medium"/>
  </r>
  <r>
    <n v="11273"/>
    <x v="13"/>
    <x v="1"/>
    <n v="147"/>
    <n v="73.5"/>
    <n v="100"/>
    <x v="33"/>
    <x v="11"/>
    <x v="1035"/>
    <x v="0"/>
    <d v="2004-11-03T00:00:00"/>
    <x v="4"/>
    <x v="1"/>
    <x v="1"/>
    <s v="S10_4962"/>
    <s v="San Rafael"/>
    <x v="0"/>
    <s v="Medium"/>
  </r>
  <r>
    <n v="11274"/>
    <x v="13"/>
    <x v="4"/>
    <n v="136"/>
    <n v="68"/>
    <n v="100"/>
    <x v="4"/>
    <x v="12"/>
    <x v="940"/>
    <x v="0"/>
    <d v="2004-11-03T00:00:00"/>
    <x v="4"/>
    <x v="1"/>
    <x v="2"/>
    <s v="S12_1666"/>
    <s v="San Rafael"/>
    <x v="0"/>
    <s v="Medium"/>
  </r>
  <r>
    <n v="11275"/>
    <x v="13"/>
    <x v="13"/>
    <n v="118"/>
    <n v="59"/>
    <n v="100"/>
    <x v="17"/>
    <x v="26"/>
    <x v="566"/>
    <x v="0"/>
    <d v="2004-11-03T00:00:00"/>
    <x v="4"/>
    <x v="1"/>
    <x v="2"/>
    <s v="S12_4473"/>
    <s v="San Rafael"/>
    <x v="0"/>
    <s v="Medium"/>
  </r>
  <r>
    <n v="11276"/>
    <x v="13"/>
    <x v="5"/>
    <n v="122"/>
    <n v="61"/>
    <n v="100"/>
    <x v="5"/>
    <x v="28"/>
    <x v="1036"/>
    <x v="0"/>
    <d v="2004-11-03T00:00:00"/>
    <x v="4"/>
    <x v="1"/>
    <x v="2"/>
    <s v="S18_2319"/>
    <s v="San Rafael"/>
    <x v="0"/>
    <s v="Medium"/>
  </r>
  <r>
    <n v="11277"/>
    <x v="13"/>
    <x v="24"/>
    <n v="60"/>
    <n v="30"/>
    <n v="59.55"/>
    <x v="657"/>
    <x v="566"/>
    <x v="1037"/>
    <x v="0"/>
    <d v="2004-11-03T00:00:00"/>
    <x v="4"/>
    <x v="1"/>
    <x v="2"/>
    <s v="S18_2432"/>
    <s v="San Rafael"/>
    <x v="0"/>
    <s v="Small"/>
  </r>
  <r>
    <n v="11278"/>
    <x v="13"/>
    <x v="2"/>
    <n v="169"/>
    <n v="84.5"/>
    <n v="100"/>
    <x v="34"/>
    <x v="29"/>
    <x v="243"/>
    <x v="0"/>
    <d v="2004-11-03T00:00:00"/>
    <x v="4"/>
    <x v="1"/>
    <x v="1"/>
    <s v="S18_3232"/>
    <s v="San Rafael"/>
    <x v="0"/>
    <s v="Medium"/>
  </r>
  <r>
    <n v="11279"/>
    <x v="13"/>
    <x v="9"/>
    <n v="121"/>
    <n v="60.5"/>
    <n v="100"/>
    <x v="22"/>
    <x v="19"/>
    <x v="133"/>
    <x v="0"/>
    <d v="2004-11-03T00:00:00"/>
    <x v="4"/>
    <x v="1"/>
    <x v="2"/>
    <s v="S18_4600"/>
    <s v="San Rafael"/>
    <x v="0"/>
    <s v="Medium"/>
  </r>
  <r>
    <n v="11280"/>
    <x v="13"/>
    <x v="8"/>
    <n v="50"/>
    <n v="25"/>
    <n v="40.25"/>
    <x v="658"/>
    <x v="567"/>
    <x v="1038"/>
    <x v="0"/>
    <d v="2004-11-03T00:00:00"/>
    <x v="4"/>
    <x v="1"/>
    <x v="0"/>
    <s v="S18_4668"/>
    <s v="San Rafael"/>
    <x v="0"/>
    <s v="Small"/>
  </r>
  <r>
    <n v="11281"/>
    <x v="13"/>
    <x v="25"/>
    <n v="127"/>
    <n v="63.5"/>
    <n v="100"/>
    <x v="96"/>
    <x v="4"/>
    <x v="1039"/>
    <x v="0"/>
    <d v="2004-11-03T00:00:00"/>
    <x v="4"/>
    <x v="1"/>
    <x v="2"/>
    <s v="S24_2300"/>
    <s v="San Rafael"/>
    <x v="0"/>
    <s v="Medium"/>
  </r>
  <r>
    <n v="11282"/>
    <x v="13"/>
    <x v="21"/>
    <n v="35"/>
    <n v="17.5"/>
    <n v="32.880000000000003"/>
    <x v="659"/>
    <x v="568"/>
    <x v="1040"/>
    <x v="0"/>
    <d v="2004-11-03T00:00:00"/>
    <x v="4"/>
    <x v="1"/>
    <x v="1"/>
    <s v="S24_2840"/>
    <s v="San Rafael"/>
    <x v="0"/>
    <s v="Small"/>
  </r>
  <r>
    <n v="11283"/>
    <x v="13"/>
    <x v="4"/>
    <n v="96"/>
    <n v="48"/>
    <n v="100"/>
    <x v="4"/>
    <x v="22"/>
    <x v="1041"/>
    <x v="0"/>
    <d v="2004-11-03T00:00:00"/>
    <x v="4"/>
    <x v="1"/>
    <x v="2"/>
    <s v="S32_1268"/>
    <s v="San Rafael"/>
    <x v="0"/>
    <s v="Small"/>
  </r>
  <r>
    <n v="11284"/>
    <x v="13"/>
    <x v="18"/>
    <n v="54"/>
    <n v="27"/>
    <n v="54.11"/>
    <x v="660"/>
    <x v="569"/>
    <x v="1042"/>
    <x v="0"/>
    <d v="2004-11-03T00:00:00"/>
    <x v="4"/>
    <x v="1"/>
    <x v="2"/>
    <s v="S32_2509"/>
    <s v="San Rafael"/>
    <x v="0"/>
    <s v="Small"/>
  </r>
  <r>
    <n v="11285"/>
    <x v="13"/>
    <x v="0"/>
    <n v="64"/>
    <n v="32"/>
    <n v="73.040000000000006"/>
    <x v="661"/>
    <x v="570"/>
    <x v="1043"/>
    <x v="0"/>
    <d v="2004-11-03T00:00:00"/>
    <x v="4"/>
    <x v="1"/>
    <x v="2"/>
    <s v="S32_3522"/>
    <s v="San Rafael"/>
    <x v="0"/>
    <s v="Small"/>
  </r>
  <r>
    <n v="11286"/>
    <x v="13"/>
    <x v="1"/>
    <n v="101"/>
    <n v="50.5"/>
    <n v="100"/>
    <x v="33"/>
    <x v="24"/>
    <x v="1044"/>
    <x v="0"/>
    <d v="2004-11-03T00:00:00"/>
    <x v="4"/>
    <x v="1"/>
    <x v="1"/>
    <s v="S700_2824"/>
    <s v="San Rafael"/>
    <x v="0"/>
    <s v="Medium"/>
  </r>
  <r>
    <n v="11287"/>
    <x v="1"/>
    <x v="23"/>
    <n v="151"/>
    <n v="75.5"/>
    <n v="100"/>
    <x v="36"/>
    <x v="25"/>
    <x v="145"/>
    <x v="0"/>
    <d v="2004-03-15T00:00:00"/>
    <x v="6"/>
    <x v="1"/>
    <x v="1"/>
    <s v="S12_3148"/>
    <s v="Frankfurt"/>
    <x v="1"/>
    <s v="Large"/>
  </r>
  <r>
    <n v="11288"/>
    <x v="1"/>
    <x v="3"/>
    <n v="163"/>
    <n v="81.5"/>
    <n v="100"/>
    <x v="92"/>
    <x v="27"/>
    <x v="1045"/>
    <x v="0"/>
    <d v="2004-03-15T00:00:00"/>
    <x v="6"/>
    <x v="1"/>
    <x v="1"/>
    <s v="S18_2238"/>
    <s v="Frankfurt"/>
    <x v="1"/>
    <s v="Large"/>
  </r>
  <r>
    <n v="11289"/>
    <x v="1"/>
    <x v="10"/>
    <n v="143"/>
    <n v="71.5"/>
    <n v="100"/>
    <x v="10"/>
    <x v="30"/>
    <x v="1046"/>
    <x v="0"/>
    <d v="2004-03-15T00:00:00"/>
    <x v="6"/>
    <x v="1"/>
    <x v="1"/>
    <s v="S18_4027"/>
    <s v="Frankfurt"/>
    <x v="1"/>
    <s v="Large"/>
  </r>
  <r>
    <n v="11290"/>
    <x v="1"/>
    <x v="13"/>
    <n v="57"/>
    <n v="28.5"/>
    <n v="54.33"/>
    <x v="662"/>
    <x v="220"/>
    <x v="1047"/>
    <x v="0"/>
    <d v="2004-03-15T00:00:00"/>
    <x v="6"/>
    <x v="1"/>
    <x v="1"/>
    <s v="S24_1444"/>
    <s v="Frankfurt"/>
    <x v="1"/>
    <s v="Small"/>
  </r>
  <r>
    <n v="11291"/>
    <x v="1"/>
    <x v="6"/>
    <n v="118"/>
    <n v="59"/>
    <n v="100"/>
    <x v="63"/>
    <x v="26"/>
    <x v="1048"/>
    <x v="0"/>
    <d v="2004-03-15T00:00:00"/>
    <x v="6"/>
    <x v="1"/>
    <x v="1"/>
    <s v="S24_4048"/>
    <s v="Frankfurt"/>
    <x v="1"/>
    <s v="Medium"/>
  </r>
  <r>
    <n v="11292"/>
    <x v="1"/>
    <x v="7"/>
    <n v="62"/>
    <n v="31"/>
    <n v="60.9"/>
    <x v="663"/>
    <x v="571"/>
    <x v="1049"/>
    <x v="0"/>
    <d v="2004-03-15T00:00:00"/>
    <x v="6"/>
    <x v="1"/>
    <x v="3"/>
    <s v="S32_3207"/>
    <s v="Frankfurt"/>
    <x v="1"/>
    <s v="Small"/>
  </r>
  <r>
    <n v="11293"/>
    <x v="1"/>
    <x v="15"/>
    <n v="115"/>
    <n v="57.5"/>
    <n v="100"/>
    <x v="21"/>
    <x v="35"/>
    <x v="1050"/>
    <x v="0"/>
    <d v="2004-03-15T00:00:00"/>
    <x v="6"/>
    <x v="1"/>
    <x v="2"/>
    <s v="S50_1392"/>
    <s v="Frankfurt"/>
    <x v="1"/>
    <s v="Medium"/>
  </r>
  <r>
    <n v="11294"/>
    <x v="1"/>
    <x v="23"/>
    <n v="58"/>
    <n v="29"/>
    <n v="52.14"/>
    <x v="664"/>
    <x v="572"/>
    <x v="1051"/>
    <x v="0"/>
    <d v="2004-03-15T00:00:00"/>
    <x v="6"/>
    <x v="1"/>
    <x v="3"/>
    <s v="S50_1514"/>
    <s v="Frankfurt"/>
    <x v="1"/>
    <s v="Small"/>
  </r>
  <r>
    <n v="11295"/>
    <x v="53"/>
    <x v="10"/>
    <n v="207"/>
    <n v="103.5"/>
    <n v="100"/>
    <x v="10"/>
    <x v="37"/>
    <x v="510"/>
    <x v="1"/>
    <d v="2004-03-19T00:00:00"/>
    <x v="6"/>
    <x v="1"/>
    <x v="1"/>
    <s v="S12_1108"/>
    <s v="Madrid"/>
    <x v="3"/>
    <s v="Large"/>
  </r>
  <r>
    <n v="11296"/>
    <x v="53"/>
    <x v="3"/>
    <n v="173"/>
    <n v="86.5"/>
    <n v="100"/>
    <x v="92"/>
    <x v="38"/>
    <x v="6"/>
    <x v="0"/>
    <d v="2004-03-19T00:00:00"/>
    <x v="6"/>
    <x v="1"/>
    <x v="1"/>
    <s v="S12_3891"/>
    <s v="Madrid"/>
    <x v="3"/>
    <s v="Medium"/>
  </r>
  <r>
    <n v="11297"/>
    <x v="76"/>
    <x v="2"/>
    <n v="136"/>
    <n v="68"/>
    <n v="100"/>
    <x v="34"/>
    <x v="12"/>
    <x v="42"/>
    <x v="0"/>
    <d v="2004-03-20T00:00:00"/>
    <x v="6"/>
    <x v="1"/>
    <x v="0"/>
    <s v="S18_3140"/>
    <s v="Cowes"/>
    <x v="7"/>
    <s v="Medium"/>
  </r>
  <r>
    <n v="11298"/>
    <x v="76"/>
    <x v="25"/>
    <n v="100"/>
    <n v="50"/>
    <n v="95.8"/>
    <x v="665"/>
    <x v="111"/>
    <x v="1052"/>
    <x v="0"/>
    <d v="2004-03-20T00:00:00"/>
    <x v="6"/>
    <x v="1"/>
    <x v="3"/>
    <s v="S18_3259"/>
    <s v="Cowes"/>
    <x v="7"/>
    <s v="Medium"/>
  </r>
  <r>
    <n v="11299"/>
    <x v="76"/>
    <x v="18"/>
    <n v="87"/>
    <n v="43.5"/>
    <n v="89.53"/>
    <x v="666"/>
    <x v="533"/>
    <x v="1053"/>
    <x v="0"/>
    <d v="2004-03-20T00:00:00"/>
    <x v="6"/>
    <x v="1"/>
    <x v="0"/>
    <s v="S18_4522"/>
    <s v="Cowes"/>
    <x v="7"/>
    <s v="Small"/>
  </r>
  <r>
    <n v="11300"/>
    <x v="76"/>
    <x v="7"/>
    <n v="122"/>
    <n v="61"/>
    <n v="100"/>
    <x v="16"/>
    <x v="28"/>
    <x v="526"/>
    <x v="0"/>
    <d v="2004-03-20T00:00:00"/>
    <x v="6"/>
    <x v="1"/>
    <x v="4"/>
    <s v="S24_2011"/>
    <s v="Cowes"/>
    <x v="7"/>
    <s v="Medium"/>
  </r>
  <r>
    <n v="11301"/>
    <x v="76"/>
    <x v="5"/>
    <n v="86"/>
    <n v="43"/>
    <n v="88.34"/>
    <x v="667"/>
    <x v="370"/>
    <x v="1054"/>
    <x v="0"/>
    <d v="2004-03-20T00:00:00"/>
    <x v="6"/>
    <x v="1"/>
    <x v="4"/>
    <s v="S700_1938"/>
    <s v="Cowes"/>
    <x v="7"/>
    <s v="Small"/>
  </r>
  <r>
    <n v="11302"/>
    <x v="76"/>
    <x v="25"/>
    <n v="100"/>
    <n v="50"/>
    <n v="96.16"/>
    <x v="668"/>
    <x v="573"/>
    <x v="1055"/>
    <x v="0"/>
    <d v="2004-03-20T00:00:00"/>
    <x v="6"/>
    <x v="1"/>
    <x v="4"/>
    <s v="S700_3505"/>
    <s v="Cowes"/>
    <x v="7"/>
    <s v="Medium"/>
  </r>
  <r>
    <n v="11303"/>
    <x v="76"/>
    <x v="12"/>
    <n v="99"/>
    <n v="49.5"/>
    <n v="82.43"/>
    <x v="669"/>
    <x v="574"/>
    <x v="1056"/>
    <x v="0"/>
    <d v="2004-03-20T00:00:00"/>
    <x v="6"/>
    <x v="1"/>
    <x v="4"/>
    <s v="S700_3962"/>
    <s v="Cowes"/>
    <x v="7"/>
    <s v="Small"/>
  </r>
  <r>
    <n v="11304"/>
    <x v="76"/>
    <x v="16"/>
    <n v="54"/>
    <n v="27"/>
    <n v="49.69"/>
    <x v="670"/>
    <x v="575"/>
    <x v="1057"/>
    <x v="0"/>
    <d v="2004-03-20T00:00:00"/>
    <x v="6"/>
    <x v="1"/>
    <x v="4"/>
    <s v="S72_3212"/>
    <s v="Cowes"/>
    <x v="7"/>
    <s v="Small"/>
  </r>
  <r>
    <n v="11305"/>
    <x v="77"/>
    <x v="28"/>
    <n v="88"/>
    <n v="44"/>
    <n v="94.71"/>
    <x v="671"/>
    <x v="178"/>
    <x v="1058"/>
    <x v="0"/>
    <d v="2004-03-29T00:00:00"/>
    <x v="6"/>
    <x v="1"/>
    <x v="0"/>
    <s v="S24_3151"/>
    <s v="Newark"/>
    <x v="0"/>
    <s v="Medium"/>
  </r>
  <r>
    <n v="11306"/>
    <x v="77"/>
    <x v="13"/>
    <n v="66"/>
    <n v="33"/>
    <n v="70.67"/>
    <x v="672"/>
    <x v="42"/>
    <x v="1059"/>
    <x v="0"/>
    <d v="2004-03-29T00:00:00"/>
    <x v="6"/>
    <x v="1"/>
    <x v="4"/>
    <s v="S700_1138"/>
    <s v="Newark"/>
    <x v="0"/>
    <s v="Small"/>
  </r>
  <r>
    <n v="11307"/>
    <x v="77"/>
    <x v="17"/>
    <n v="72"/>
    <n v="36"/>
    <n v="82.4"/>
    <x v="673"/>
    <x v="289"/>
    <x v="1060"/>
    <x v="0"/>
    <d v="2004-03-29T00:00:00"/>
    <x v="6"/>
    <x v="1"/>
    <x v="4"/>
    <s v="S700_2610"/>
    <s v="Newark"/>
    <x v="0"/>
    <s v="Small"/>
  </r>
  <r>
    <n v="11308"/>
    <x v="78"/>
    <x v="16"/>
    <n v="84"/>
    <n v="42"/>
    <n v="76.03"/>
    <x v="674"/>
    <x v="576"/>
    <x v="1061"/>
    <x v="0"/>
    <d v="2004-02-04T00:00:00"/>
    <x v="5"/>
    <x v="1"/>
    <x v="5"/>
    <s v="S18_2581"/>
    <s v="Tsawassen"/>
    <x v="15"/>
    <s v="Small"/>
  </r>
  <r>
    <n v="11309"/>
    <x v="78"/>
    <x v="18"/>
    <n v="109"/>
    <n v="54.5"/>
    <n v="96.29"/>
    <x v="675"/>
    <x v="577"/>
    <x v="1062"/>
    <x v="0"/>
    <d v="2004-02-04T00:00:00"/>
    <x v="5"/>
    <x v="1"/>
    <x v="5"/>
    <s v="S24_1785"/>
    <s v="Tsawassen"/>
    <x v="15"/>
    <s v="Small"/>
  </r>
  <r>
    <n v="11310"/>
    <x v="78"/>
    <x v="21"/>
    <n v="68"/>
    <n v="34"/>
    <n v="60.05"/>
    <x v="676"/>
    <x v="578"/>
    <x v="1063"/>
    <x v="0"/>
    <d v="2004-02-04T00:00:00"/>
    <x v="5"/>
    <x v="1"/>
    <x v="5"/>
    <s v="S24_3949"/>
    <s v="Tsawassen"/>
    <x v="15"/>
    <s v="Small"/>
  </r>
  <r>
    <n v="11311"/>
    <x v="78"/>
    <x v="28"/>
    <n v="72"/>
    <n v="36"/>
    <n v="81.14"/>
    <x v="677"/>
    <x v="579"/>
    <x v="1064"/>
    <x v="0"/>
    <d v="2004-02-04T00:00:00"/>
    <x v="5"/>
    <x v="1"/>
    <x v="5"/>
    <s v="S24_4278"/>
    <s v="Tsawassen"/>
    <x v="15"/>
    <s v="Medium"/>
  </r>
  <r>
    <n v="11312"/>
    <x v="78"/>
    <x v="9"/>
    <n v="99"/>
    <n v="49.5"/>
    <n v="100"/>
    <x v="22"/>
    <x v="18"/>
    <x v="951"/>
    <x v="0"/>
    <d v="2004-02-04T00:00:00"/>
    <x v="5"/>
    <x v="1"/>
    <x v="6"/>
    <s v="S32_1374"/>
    <s v="Tsawassen"/>
    <x v="15"/>
    <s v="Medium"/>
  </r>
  <r>
    <n v="11313"/>
    <x v="78"/>
    <x v="15"/>
    <n v="68"/>
    <n v="34"/>
    <n v="77.73"/>
    <x v="678"/>
    <x v="580"/>
    <x v="1065"/>
    <x v="0"/>
    <d v="2004-02-04T00:00:00"/>
    <x v="5"/>
    <x v="1"/>
    <x v="0"/>
    <s v="S32_4289"/>
    <s v="Tsawassen"/>
    <x v="15"/>
    <s v="Small"/>
  </r>
  <r>
    <n v="11314"/>
    <x v="78"/>
    <x v="9"/>
    <n v="43"/>
    <n v="21.5"/>
    <n v="35.35"/>
    <x v="679"/>
    <x v="581"/>
    <x v="1066"/>
    <x v="0"/>
    <d v="2004-02-04T00:00:00"/>
    <x v="5"/>
    <x v="1"/>
    <x v="0"/>
    <s v="S50_1341"/>
    <s v="Tsawassen"/>
    <x v="15"/>
    <s v="Small"/>
  </r>
  <r>
    <n v="11315"/>
    <x v="78"/>
    <x v="4"/>
    <n v="91"/>
    <n v="45.5"/>
    <n v="100"/>
    <x v="4"/>
    <x v="58"/>
    <x v="996"/>
    <x v="0"/>
    <d v="2004-02-04T00:00:00"/>
    <x v="5"/>
    <x v="1"/>
    <x v="5"/>
    <s v="S700_1691"/>
    <s v="Tsawassen"/>
    <x v="15"/>
    <s v="Small"/>
  </r>
  <r>
    <n v="11316"/>
    <x v="78"/>
    <x v="19"/>
    <n v="99"/>
    <n v="49.5"/>
    <n v="88.75"/>
    <x v="680"/>
    <x v="381"/>
    <x v="1067"/>
    <x v="0"/>
    <d v="2004-02-04T00:00:00"/>
    <x v="5"/>
    <x v="1"/>
    <x v="5"/>
    <s v="S700_2466"/>
    <s v="Tsawassen"/>
    <x v="15"/>
    <s v="Medium"/>
  </r>
  <r>
    <n v="11317"/>
    <x v="78"/>
    <x v="4"/>
    <n v="118"/>
    <n v="59"/>
    <n v="96.11"/>
    <x v="681"/>
    <x v="478"/>
    <x v="1068"/>
    <x v="0"/>
    <d v="2004-02-04T00:00:00"/>
    <x v="5"/>
    <x v="1"/>
    <x v="5"/>
    <s v="S700_2834"/>
    <s v="Tsawassen"/>
    <x v="15"/>
    <s v="Small"/>
  </r>
  <r>
    <n v="11318"/>
    <x v="78"/>
    <x v="22"/>
    <n v="80"/>
    <n v="40"/>
    <n v="92"/>
    <x v="682"/>
    <x v="22"/>
    <x v="136"/>
    <x v="0"/>
    <d v="2004-02-04T00:00:00"/>
    <x v="5"/>
    <x v="1"/>
    <x v="5"/>
    <s v="S700_3167"/>
    <s v="Tsawassen"/>
    <x v="15"/>
    <s v="Small"/>
  </r>
  <r>
    <n v="11319"/>
    <x v="78"/>
    <x v="15"/>
    <n v="74"/>
    <n v="37"/>
    <n v="72.55"/>
    <x v="683"/>
    <x v="582"/>
    <x v="1069"/>
    <x v="0"/>
    <d v="2004-02-04T00:00:00"/>
    <x v="5"/>
    <x v="1"/>
    <x v="5"/>
    <s v="S700_4002"/>
    <s v="Tsawassen"/>
    <x v="15"/>
    <s v="Small"/>
  </r>
  <r>
    <n v="11320"/>
    <x v="9"/>
    <x v="2"/>
    <n v="118"/>
    <n v="59"/>
    <n v="100"/>
    <x v="34"/>
    <x v="26"/>
    <x v="1070"/>
    <x v="0"/>
    <d v="2004-03-04T00:00:00"/>
    <x v="6"/>
    <x v="1"/>
    <x v="6"/>
    <s v="S10_2016"/>
    <s v="Philadelphia"/>
    <x v="0"/>
    <s v="Small"/>
  </r>
  <r>
    <n v="11321"/>
    <x v="9"/>
    <x v="18"/>
    <n v="60"/>
    <n v="30"/>
    <n v="55.72"/>
    <x v="684"/>
    <x v="583"/>
    <x v="1071"/>
    <x v="0"/>
    <d v="2004-03-04T00:00:00"/>
    <x v="6"/>
    <x v="1"/>
    <x v="6"/>
    <s v="S18_2625"/>
    <s v="Philadelphia"/>
    <x v="0"/>
    <s v="Small"/>
  </r>
  <r>
    <n v="11322"/>
    <x v="9"/>
    <x v="13"/>
    <n v="76"/>
    <n v="38"/>
    <n v="87.6"/>
    <x v="685"/>
    <x v="584"/>
    <x v="1072"/>
    <x v="0"/>
    <d v="2004-03-04T00:00:00"/>
    <x v="6"/>
    <x v="1"/>
    <x v="6"/>
    <s v="S24_2000"/>
    <s v="Philadelphia"/>
    <x v="0"/>
    <s v="Medium"/>
  </r>
  <r>
    <n v="11323"/>
    <x v="2"/>
    <x v="18"/>
    <n v="95"/>
    <n v="47.5"/>
    <n v="100"/>
    <x v="25"/>
    <x v="292"/>
    <x v="1073"/>
    <x v="0"/>
    <d v="2004-05-04T00:00:00"/>
    <x v="10"/>
    <x v="1"/>
    <x v="6"/>
    <s v="S10_1678"/>
    <s v="NYC"/>
    <x v="0"/>
    <s v="Small"/>
  </r>
  <r>
    <n v="11324"/>
    <x v="2"/>
    <x v="8"/>
    <n v="193"/>
    <n v="96.5"/>
    <n v="100"/>
    <x v="8"/>
    <x v="65"/>
    <x v="1074"/>
    <x v="0"/>
    <d v="2004-05-04T00:00:00"/>
    <x v="10"/>
    <x v="1"/>
    <x v="6"/>
    <s v="S10_4698"/>
    <s v="NYC"/>
    <x v="0"/>
    <s v="Large"/>
  </r>
  <r>
    <n v="11325"/>
    <x v="2"/>
    <x v="22"/>
    <n v="150"/>
    <n v="75"/>
    <n v="100"/>
    <x v="53"/>
    <x v="66"/>
    <x v="940"/>
    <x v="0"/>
    <d v="2004-05-04T00:00:00"/>
    <x v="10"/>
    <x v="1"/>
    <x v="6"/>
    <s v="S12_2823"/>
    <s v="NYC"/>
    <x v="0"/>
    <s v="Medium"/>
  </r>
  <r>
    <n v="11326"/>
    <x v="2"/>
    <x v="5"/>
    <n v="62"/>
    <n v="31"/>
    <n v="52.22"/>
    <x v="686"/>
    <x v="585"/>
    <x v="1075"/>
    <x v="0"/>
    <d v="2004-05-04T00:00:00"/>
    <x v="10"/>
    <x v="1"/>
    <x v="6"/>
    <s v="S18_3782"/>
    <s v="NYC"/>
    <x v="0"/>
    <s v="Small"/>
  </r>
  <r>
    <n v="11327"/>
    <x v="2"/>
    <x v="27"/>
    <n v="112"/>
    <n v="56"/>
    <n v="100"/>
    <x v="135"/>
    <x v="68"/>
    <x v="1076"/>
    <x v="0"/>
    <d v="2004-05-04T00:00:00"/>
    <x v="10"/>
    <x v="1"/>
    <x v="6"/>
    <s v="S24_1578"/>
    <s v="NYC"/>
    <x v="0"/>
    <s v="Small"/>
  </r>
  <r>
    <n v="11328"/>
    <x v="2"/>
    <x v="5"/>
    <n v="69"/>
    <n v="34.5"/>
    <n v="79.650000000000006"/>
    <x v="687"/>
    <x v="586"/>
    <x v="1077"/>
    <x v="0"/>
    <d v="2004-05-04T00:00:00"/>
    <x v="10"/>
    <x v="1"/>
    <x v="6"/>
    <s v="S24_2360"/>
    <s v="NYC"/>
    <x v="0"/>
    <s v="Small"/>
  </r>
  <r>
    <n v="11329"/>
    <x v="2"/>
    <x v="5"/>
    <n v="40"/>
    <n v="20"/>
    <n v="40.229999999999997"/>
    <x v="688"/>
    <x v="209"/>
    <x v="1078"/>
    <x v="0"/>
    <d v="2004-05-04T00:00:00"/>
    <x v="10"/>
    <x v="1"/>
    <x v="6"/>
    <s v="S32_2206"/>
    <s v="NYC"/>
    <x v="0"/>
    <s v="Small"/>
  </r>
  <r>
    <n v="11330"/>
    <x v="2"/>
    <x v="11"/>
    <n v="102"/>
    <n v="51"/>
    <n v="100"/>
    <x v="11"/>
    <x v="8"/>
    <x v="381"/>
    <x v="0"/>
    <d v="2004-05-04T00:00:00"/>
    <x v="10"/>
    <x v="1"/>
    <x v="6"/>
    <s v="S32_4485"/>
    <s v="NYC"/>
    <x v="0"/>
    <s v="Medium"/>
  </r>
  <r>
    <n v="11331"/>
    <x v="2"/>
    <x v="27"/>
    <n v="81"/>
    <n v="40.5"/>
    <n v="68.34"/>
    <x v="689"/>
    <x v="587"/>
    <x v="1079"/>
    <x v="0"/>
    <d v="2004-05-04T00:00:00"/>
    <x v="10"/>
    <x v="1"/>
    <x v="6"/>
    <s v="S50_4713"/>
    <s v="NYC"/>
    <x v="0"/>
    <s v="Small"/>
  </r>
  <r>
    <n v="11332"/>
    <x v="5"/>
    <x v="24"/>
    <n v="194"/>
    <n v="97"/>
    <n v="100"/>
    <x v="139"/>
    <x v="71"/>
    <x v="1080"/>
    <x v="0"/>
    <d v="2004-09-04T00:00:00"/>
    <x v="1"/>
    <x v="1"/>
    <x v="1"/>
    <s v="S12_1099"/>
    <s v="Kobenhavn"/>
    <x v="4"/>
    <s v="Medium"/>
  </r>
  <r>
    <n v="11333"/>
    <x v="5"/>
    <x v="17"/>
    <n v="117"/>
    <n v="58.5"/>
    <n v="100"/>
    <x v="24"/>
    <x v="72"/>
    <x v="1081"/>
    <x v="0"/>
    <d v="2004-09-04T00:00:00"/>
    <x v="1"/>
    <x v="1"/>
    <x v="1"/>
    <s v="S12_3380"/>
    <s v="Kobenhavn"/>
    <x v="4"/>
    <s v="Medium"/>
  </r>
  <r>
    <n v="11334"/>
    <x v="5"/>
    <x v="27"/>
    <n v="79"/>
    <n v="39.5"/>
    <n v="74.209999999999994"/>
    <x v="690"/>
    <x v="588"/>
    <x v="1082"/>
    <x v="0"/>
    <d v="2004-09-04T00:00:00"/>
    <x v="1"/>
    <x v="1"/>
    <x v="1"/>
    <s v="S12_3990"/>
    <s v="Kobenhavn"/>
    <x v="4"/>
    <s v="Small"/>
  </r>
  <r>
    <n v="11335"/>
    <x v="5"/>
    <x v="9"/>
    <n v="80"/>
    <n v="40"/>
    <n v="73.17"/>
    <x v="691"/>
    <x v="146"/>
    <x v="1083"/>
    <x v="0"/>
    <d v="2004-09-04T00:00:00"/>
    <x v="1"/>
    <x v="1"/>
    <x v="1"/>
    <s v="S18_3278"/>
    <s v="Kobenhavn"/>
    <x v="4"/>
    <s v="Small"/>
  </r>
  <r>
    <n v="11336"/>
    <x v="5"/>
    <x v="3"/>
    <n v="146"/>
    <n v="73"/>
    <n v="100"/>
    <x v="92"/>
    <x v="76"/>
    <x v="381"/>
    <x v="0"/>
    <d v="2004-09-04T00:00:00"/>
    <x v="1"/>
    <x v="1"/>
    <x v="1"/>
    <s v="S18_3482"/>
    <s v="Kobenhavn"/>
    <x v="4"/>
    <s v="Medium"/>
  </r>
  <r>
    <n v="11337"/>
    <x v="5"/>
    <x v="20"/>
    <n v="148"/>
    <n v="74"/>
    <n v="100"/>
    <x v="68"/>
    <x v="78"/>
    <x v="88"/>
    <x v="0"/>
    <d v="2004-09-04T00:00:00"/>
    <x v="1"/>
    <x v="1"/>
    <x v="1"/>
    <s v="S18_4721"/>
    <s v="Kobenhavn"/>
    <x v="4"/>
    <s v="Medium"/>
  </r>
  <r>
    <n v="11338"/>
    <x v="5"/>
    <x v="29"/>
    <n v="61"/>
    <n v="30.5"/>
    <n v="62.45"/>
    <x v="692"/>
    <x v="589"/>
    <x v="1084"/>
    <x v="0"/>
    <d v="2004-09-04T00:00:00"/>
    <x v="1"/>
    <x v="1"/>
    <x v="1"/>
    <s v="S24_3371"/>
    <s v="Kobenhavn"/>
    <x v="4"/>
    <s v="Small"/>
  </r>
  <r>
    <n v="11339"/>
    <x v="5"/>
    <x v="2"/>
    <n v="80"/>
    <n v="40"/>
    <n v="93.77"/>
    <x v="693"/>
    <x v="590"/>
    <x v="1085"/>
    <x v="0"/>
    <d v="2004-09-04T00:00:00"/>
    <x v="1"/>
    <x v="1"/>
    <x v="1"/>
    <s v="S24_4620"/>
    <s v="Kobenhavn"/>
    <x v="4"/>
    <s v="Small"/>
  </r>
  <r>
    <n v="11340"/>
    <x v="40"/>
    <x v="26"/>
    <n v="115"/>
    <n v="57.5"/>
    <n v="93.28"/>
    <x v="694"/>
    <x v="591"/>
    <x v="1086"/>
    <x v="0"/>
    <d v="2004-12-04T00:00:00"/>
    <x v="11"/>
    <x v="1"/>
    <x v="1"/>
    <s v="S12_4675"/>
    <s v="Oulu"/>
    <x v="14"/>
    <s v="Small"/>
  </r>
  <r>
    <n v="11341"/>
    <x v="40"/>
    <x v="7"/>
    <n v="77"/>
    <n v="38.5"/>
    <n v="73.92"/>
    <x v="695"/>
    <x v="390"/>
    <x v="1087"/>
    <x v="0"/>
    <d v="2004-12-04T00:00:00"/>
    <x v="11"/>
    <x v="1"/>
    <x v="1"/>
    <s v="S18_1889"/>
    <s v="Oulu"/>
    <x v="14"/>
    <s v="Medium"/>
  </r>
  <r>
    <n v="11342"/>
    <x v="40"/>
    <x v="29"/>
    <n v="169"/>
    <n v="84.5"/>
    <n v="100"/>
    <x v="75"/>
    <x v="29"/>
    <x v="528"/>
    <x v="0"/>
    <d v="2004-12-04T00:00:00"/>
    <x v="11"/>
    <x v="1"/>
    <x v="1"/>
    <s v="S18_3232"/>
    <s v="Oulu"/>
    <x v="14"/>
    <s v="Large"/>
  </r>
  <r>
    <n v="11343"/>
    <x v="40"/>
    <x v="27"/>
    <n v="37"/>
    <n v="18.5"/>
    <n v="44.56"/>
    <x v="696"/>
    <x v="592"/>
    <x v="1088"/>
    <x v="0"/>
    <d v="2004-12-04T00:00:00"/>
    <x v="11"/>
    <x v="1"/>
    <x v="1"/>
    <s v="S24_2972"/>
    <s v="Oulu"/>
    <x v="14"/>
    <s v="Small"/>
  </r>
  <r>
    <n v="11344"/>
    <x v="40"/>
    <x v="17"/>
    <n v="140"/>
    <n v="70"/>
    <n v="100"/>
    <x v="24"/>
    <x v="81"/>
    <x v="1089"/>
    <x v="0"/>
    <d v="2004-12-04T00:00:00"/>
    <x v="11"/>
    <x v="1"/>
    <x v="1"/>
    <s v="S24_3856"/>
    <s v="Oulu"/>
    <x v="14"/>
    <s v="Medium"/>
  </r>
  <r>
    <n v="11345"/>
    <x v="67"/>
    <x v="9"/>
    <n v="141"/>
    <n v="70.5"/>
    <n v="100"/>
    <x v="22"/>
    <x v="85"/>
    <x v="1090"/>
    <x v="0"/>
    <d v="2004-04-13T00:00:00"/>
    <x v="7"/>
    <x v="1"/>
    <x v="1"/>
    <s v="S18_1129"/>
    <s v="Osaka"/>
    <x v="16"/>
    <s v="Medium"/>
  </r>
  <r>
    <n v="11346"/>
    <x v="67"/>
    <x v="30"/>
    <n v="142"/>
    <n v="71"/>
    <n v="100"/>
    <x v="77"/>
    <x v="86"/>
    <x v="1091"/>
    <x v="0"/>
    <d v="2004-04-13T00:00:00"/>
    <x v="7"/>
    <x v="1"/>
    <x v="1"/>
    <s v="S18_1984"/>
    <s v="Osaka"/>
    <x v="16"/>
    <s v="Medium"/>
  </r>
  <r>
    <n v="11347"/>
    <x v="67"/>
    <x v="30"/>
    <n v="141"/>
    <n v="70.5"/>
    <n v="100"/>
    <x v="77"/>
    <x v="85"/>
    <x v="1092"/>
    <x v="0"/>
    <d v="2004-04-13T00:00:00"/>
    <x v="7"/>
    <x v="1"/>
    <x v="1"/>
    <s v="S18_3685"/>
    <s v="Osaka"/>
    <x v="16"/>
    <s v="Medium"/>
  </r>
  <r>
    <n v="11348"/>
    <x v="79"/>
    <x v="26"/>
    <n v="124"/>
    <n v="62"/>
    <n v="100"/>
    <x v="59"/>
    <x v="89"/>
    <x v="530"/>
    <x v="0"/>
    <d v="2004-04-13T00:00:00"/>
    <x v="7"/>
    <x v="1"/>
    <x v="1"/>
    <s v="S18_1589"/>
    <s v="Strasbourg"/>
    <x v="9"/>
    <s v="Small"/>
  </r>
  <r>
    <n v="11349"/>
    <x v="79"/>
    <x v="9"/>
    <n v="170"/>
    <n v="85"/>
    <n v="100"/>
    <x v="22"/>
    <x v="0"/>
    <x v="1093"/>
    <x v="0"/>
    <d v="2004-04-13T00:00:00"/>
    <x v="7"/>
    <x v="1"/>
    <x v="0"/>
    <s v="S18_1749"/>
    <s v="Strasbourg"/>
    <x v="9"/>
    <s v="Large"/>
  </r>
  <r>
    <n v="11350"/>
    <x v="79"/>
    <x v="21"/>
    <n v="60"/>
    <n v="30"/>
    <n v="72.650000000000006"/>
    <x v="697"/>
    <x v="593"/>
    <x v="1094"/>
    <x v="0"/>
    <d v="2004-04-13T00:00:00"/>
    <x v="7"/>
    <x v="1"/>
    <x v="0"/>
    <s v="S18_2248"/>
    <s v="Strasbourg"/>
    <x v="9"/>
    <s v="Small"/>
  </r>
  <r>
    <n v="11351"/>
    <x v="79"/>
    <x v="20"/>
    <n v="132"/>
    <n v="66"/>
    <n v="100"/>
    <x v="68"/>
    <x v="87"/>
    <x v="1095"/>
    <x v="0"/>
    <d v="2004-04-13T00:00:00"/>
    <x v="7"/>
    <x v="1"/>
    <x v="1"/>
    <s v="S18_2870"/>
    <s v="Strasbourg"/>
    <x v="9"/>
    <s v="Medium"/>
  </r>
  <r>
    <n v="11352"/>
    <x v="79"/>
    <x v="10"/>
    <n v="92"/>
    <n v="46"/>
    <n v="90.19"/>
    <x v="698"/>
    <x v="594"/>
    <x v="1096"/>
    <x v="0"/>
    <d v="2004-04-13T00:00:00"/>
    <x v="7"/>
    <x v="1"/>
    <x v="0"/>
    <s v="S18_4409"/>
    <s v="Strasbourg"/>
    <x v="9"/>
    <s v="Medium"/>
  </r>
  <r>
    <n v="11353"/>
    <x v="79"/>
    <x v="0"/>
    <n v="71"/>
    <n v="35.5"/>
    <n v="66.989999999999995"/>
    <x v="699"/>
    <x v="595"/>
    <x v="1097"/>
    <x v="0"/>
    <d v="2004-04-13T00:00:00"/>
    <x v="7"/>
    <x v="1"/>
    <x v="1"/>
    <s v="S18_4933"/>
    <s v="Strasbourg"/>
    <x v="9"/>
    <s v="Small"/>
  </r>
  <r>
    <n v="11354"/>
    <x v="79"/>
    <x v="2"/>
    <n v="73"/>
    <n v="36.5"/>
    <n v="76.430000000000007"/>
    <x v="700"/>
    <x v="596"/>
    <x v="1098"/>
    <x v="0"/>
    <d v="2004-04-13T00:00:00"/>
    <x v="7"/>
    <x v="1"/>
    <x v="1"/>
    <s v="S24_1046"/>
    <s v="Strasbourg"/>
    <x v="9"/>
    <s v="Small"/>
  </r>
  <r>
    <n v="11355"/>
    <x v="79"/>
    <x v="26"/>
    <n v="50"/>
    <n v="25"/>
    <n v="40.25"/>
    <x v="701"/>
    <x v="567"/>
    <x v="1099"/>
    <x v="0"/>
    <d v="2004-04-13T00:00:00"/>
    <x v="7"/>
    <x v="1"/>
    <x v="1"/>
    <s v="S24_1628"/>
    <s v="Strasbourg"/>
    <x v="9"/>
    <s v="Small"/>
  </r>
  <r>
    <n v="11356"/>
    <x v="79"/>
    <x v="29"/>
    <n v="90"/>
    <n v="45"/>
    <n v="94.5"/>
    <x v="702"/>
    <x v="24"/>
    <x v="1100"/>
    <x v="0"/>
    <d v="2004-04-13T00:00:00"/>
    <x v="7"/>
    <x v="1"/>
    <x v="1"/>
    <s v="S24_2766"/>
    <s v="Strasbourg"/>
    <x v="9"/>
    <s v="Medium"/>
  </r>
  <r>
    <n v="11357"/>
    <x v="79"/>
    <x v="24"/>
    <n v="117"/>
    <n v="58.5"/>
    <n v="98.65"/>
    <x v="356"/>
    <x v="597"/>
    <x v="1101"/>
    <x v="0"/>
    <d v="2004-04-13T00:00:00"/>
    <x v="7"/>
    <x v="1"/>
    <x v="1"/>
    <s v="S24_2887"/>
    <s v="Strasbourg"/>
    <x v="9"/>
    <s v="Small"/>
  </r>
  <r>
    <n v="11358"/>
    <x v="79"/>
    <x v="5"/>
    <n v="85"/>
    <n v="42.5"/>
    <n v="81.33"/>
    <x v="703"/>
    <x v="349"/>
    <x v="1102"/>
    <x v="0"/>
    <d v="2004-04-13T00:00:00"/>
    <x v="7"/>
    <x v="1"/>
    <x v="1"/>
    <s v="S24_3191"/>
    <s v="Strasbourg"/>
    <x v="9"/>
    <s v="Small"/>
  </r>
  <r>
    <n v="11359"/>
    <x v="79"/>
    <x v="11"/>
    <n v="107"/>
    <n v="53.5"/>
    <n v="86.73"/>
    <x v="704"/>
    <x v="598"/>
    <x v="1103"/>
    <x v="0"/>
    <d v="2004-04-13T00:00:00"/>
    <x v="7"/>
    <x v="1"/>
    <x v="1"/>
    <s v="S24_3432"/>
    <s v="Strasbourg"/>
    <x v="9"/>
    <s v="Small"/>
  </r>
  <r>
    <n v="11360"/>
    <x v="80"/>
    <x v="7"/>
    <n v="41"/>
    <n v="20.5"/>
    <n v="36.93"/>
    <x v="705"/>
    <x v="599"/>
    <x v="1104"/>
    <x v="0"/>
    <d v="2004-04-20T00:00:00"/>
    <x v="7"/>
    <x v="1"/>
    <x v="0"/>
    <s v="S24_3969"/>
    <s v="NYC"/>
    <x v="0"/>
    <s v="Small"/>
  </r>
  <r>
    <n v="11361"/>
    <x v="66"/>
    <x v="29"/>
    <n v="127"/>
    <n v="63.5"/>
    <n v="100"/>
    <x v="75"/>
    <x v="4"/>
    <x v="325"/>
    <x v="0"/>
    <d v="2004-04-26T00:00:00"/>
    <x v="7"/>
    <x v="1"/>
    <x v="0"/>
    <s v="S18_2325"/>
    <s v="Boston"/>
    <x v="0"/>
    <s v="Medium"/>
  </r>
  <r>
    <n v="11362"/>
    <x v="66"/>
    <x v="21"/>
    <n v="33"/>
    <n v="16.5"/>
    <n v="29.54"/>
    <x v="706"/>
    <x v="600"/>
    <x v="1105"/>
    <x v="0"/>
    <d v="2004-04-26T00:00:00"/>
    <x v="7"/>
    <x v="1"/>
    <x v="0"/>
    <s v="S24_1937"/>
    <s v="Boston"/>
    <x v="0"/>
    <s v="Small"/>
  </r>
  <r>
    <n v="11363"/>
    <x v="4"/>
    <x v="28"/>
    <n v="102"/>
    <n v="51"/>
    <n v="100"/>
    <x v="71"/>
    <x v="8"/>
    <x v="1106"/>
    <x v="0"/>
    <d v="2004-04-29T00:00:00"/>
    <x v="7"/>
    <x v="1"/>
    <x v="0"/>
    <s v="S18_1342"/>
    <s v="Madrid"/>
    <x v="3"/>
    <s v="Medium"/>
  </r>
  <r>
    <n v="11364"/>
    <x v="4"/>
    <x v="27"/>
    <n v="53"/>
    <n v="26.5"/>
    <n v="58.22"/>
    <x v="707"/>
    <x v="260"/>
    <x v="1107"/>
    <x v="0"/>
    <d v="2004-04-29T00:00:00"/>
    <x v="7"/>
    <x v="1"/>
    <x v="0"/>
    <s v="S18_1367"/>
    <s v="Madrid"/>
    <x v="3"/>
    <s v="Small"/>
  </r>
  <r>
    <n v="11365"/>
    <x v="4"/>
    <x v="23"/>
    <n v="168"/>
    <n v="84"/>
    <n v="100"/>
    <x v="36"/>
    <x v="5"/>
    <x v="353"/>
    <x v="0"/>
    <d v="2004-04-29T00:00:00"/>
    <x v="7"/>
    <x v="1"/>
    <x v="0"/>
    <s v="S18_2795"/>
    <s v="Madrid"/>
    <x v="3"/>
    <s v="Medium"/>
  </r>
  <r>
    <n v="11366"/>
    <x v="4"/>
    <x v="0"/>
    <n v="101"/>
    <n v="50.5"/>
    <n v="100"/>
    <x v="0"/>
    <x v="24"/>
    <x v="1108"/>
    <x v="0"/>
    <d v="2004-04-29T00:00:00"/>
    <x v="7"/>
    <x v="1"/>
    <x v="0"/>
    <s v="S18_2949"/>
    <s v="Madrid"/>
    <x v="3"/>
    <s v="Medium"/>
  </r>
  <r>
    <n v="11367"/>
    <x v="4"/>
    <x v="16"/>
    <n v="62"/>
    <n v="31"/>
    <n v="58.09"/>
    <x v="708"/>
    <x v="601"/>
    <x v="1109"/>
    <x v="0"/>
    <d v="2004-04-29T00:00:00"/>
    <x v="7"/>
    <x v="1"/>
    <x v="0"/>
    <s v="S18_2957"/>
    <s v="Madrid"/>
    <x v="3"/>
    <s v="Small"/>
  </r>
  <r>
    <n v="11368"/>
    <x v="4"/>
    <x v="17"/>
    <n v="104"/>
    <n v="52"/>
    <n v="100"/>
    <x v="24"/>
    <x v="17"/>
    <x v="491"/>
    <x v="0"/>
    <d v="2004-04-29T00:00:00"/>
    <x v="7"/>
    <x v="1"/>
    <x v="0"/>
    <s v="S18_3136"/>
    <s v="Madrid"/>
    <x v="3"/>
    <s v="Medium"/>
  </r>
  <r>
    <n v="11369"/>
    <x v="4"/>
    <x v="13"/>
    <n v="99"/>
    <n v="49.5"/>
    <n v="84.33"/>
    <x v="709"/>
    <x v="602"/>
    <x v="1110"/>
    <x v="0"/>
    <d v="2004-04-29T00:00:00"/>
    <x v="7"/>
    <x v="1"/>
    <x v="0"/>
    <s v="S18_3320"/>
    <s v="Madrid"/>
    <x v="3"/>
    <s v="Medium"/>
  </r>
  <r>
    <n v="11370"/>
    <x v="4"/>
    <x v="8"/>
    <n v="44"/>
    <n v="22"/>
    <n v="45.25"/>
    <x v="710"/>
    <x v="157"/>
    <x v="1111"/>
    <x v="0"/>
    <d v="2004-04-29T00:00:00"/>
    <x v="7"/>
    <x v="1"/>
    <x v="0"/>
    <s v="S24_2022"/>
    <s v="Madrid"/>
    <x v="3"/>
    <s v="Small"/>
  </r>
  <r>
    <n v="11371"/>
    <x v="4"/>
    <x v="28"/>
    <n v="97"/>
    <n v="48.5"/>
    <n v="86.68"/>
    <x v="711"/>
    <x v="103"/>
    <x v="1112"/>
    <x v="0"/>
    <d v="2004-04-29T00:00:00"/>
    <x v="7"/>
    <x v="1"/>
    <x v="0"/>
    <s v="S24_4258"/>
    <s v="Madrid"/>
    <x v="3"/>
    <s v="Medium"/>
  </r>
  <r>
    <n v="11372"/>
    <x v="63"/>
    <x v="15"/>
    <n v="214"/>
    <n v="107"/>
    <n v="100"/>
    <x v="21"/>
    <x v="10"/>
    <x v="612"/>
    <x v="1"/>
    <d v="2004-04-05T00:00:00"/>
    <x v="7"/>
    <x v="1"/>
    <x v="1"/>
    <s v="S10_1949"/>
    <s v="New Haven"/>
    <x v="0"/>
    <s v="Medium"/>
  </r>
  <r>
    <n v="11373"/>
    <x v="63"/>
    <x v="24"/>
    <n v="147"/>
    <n v="73.5"/>
    <n v="100"/>
    <x v="139"/>
    <x v="11"/>
    <x v="697"/>
    <x v="0"/>
    <d v="2004-04-05T00:00:00"/>
    <x v="7"/>
    <x v="1"/>
    <x v="1"/>
    <s v="S10_4962"/>
    <s v="New Haven"/>
    <x v="0"/>
    <s v="Medium"/>
  </r>
  <r>
    <n v="11374"/>
    <x v="63"/>
    <x v="19"/>
    <n v="136"/>
    <n v="68"/>
    <n v="100"/>
    <x v="26"/>
    <x v="12"/>
    <x v="320"/>
    <x v="0"/>
    <d v="2004-04-05T00:00:00"/>
    <x v="7"/>
    <x v="1"/>
    <x v="2"/>
    <s v="S12_1666"/>
    <s v="New Haven"/>
    <x v="0"/>
    <s v="Medium"/>
  </r>
  <r>
    <n v="11375"/>
    <x v="63"/>
    <x v="17"/>
    <n v="116"/>
    <n v="58"/>
    <n v="100"/>
    <x v="24"/>
    <x v="13"/>
    <x v="1113"/>
    <x v="0"/>
    <d v="2004-04-05T00:00:00"/>
    <x v="7"/>
    <x v="1"/>
    <x v="2"/>
    <s v="S18_1097"/>
    <s v="New Haven"/>
    <x v="0"/>
    <s v="Medium"/>
  </r>
  <r>
    <n v="11376"/>
    <x v="63"/>
    <x v="26"/>
    <n v="121"/>
    <n v="60.5"/>
    <n v="100"/>
    <x v="59"/>
    <x v="19"/>
    <x v="701"/>
    <x v="0"/>
    <d v="2004-04-05T00:00:00"/>
    <x v="7"/>
    <x v="1"/>
    <x v="2"/>
    <s v="S18_4600"/>
    <s v="New Haven"/>
    <x v="0"/>
    <s v="Small"/>
  </r>
  <r>
    <n v="11377"/>
    <x v="63"/>
    <x v="6"/>
    <n v="50"/>
    <n v="25"/>
    <n v="59.87"/>
    <x v="712"/>
    <x v="151"/>
    <x v="1114"/>
    <x v="0"/>
    <d v="2004-04-05T00:00:00"/>
    <x v="7"/>
    <x v="1"/>
    <x v="0"/>
    <s v="S18_4668"/>
    <s v="New Haven"/>
    <x v="0"/>
    <s v="Small"/>
  </r>
  <r>
    <n v="11378"/>
    <x v="63"/>
    <x v="30"/>
    <n v="96"/>
    <n v="48"/>
    <n v="100"/>
    <x v="77"/>
    <x v="22"/>
    <x v="1115"/>
    <x v="0"/>
    <d v="2004-04-05T00:00:00"/>
    <x v="7"/>
    <x v="1"/>
    <x v="2"/>
    <s v="S32_1268"/>
    <s v="New Haven"/>
    <x v="0"/>
    <s v="Medium"/>
  </r>
  <r>
    <n v="11379"/>
    <x v="63"/>
    <x v="20"/>
    <n v="64"/>
    <n v="32"/>
    <n v="69.16"/>
    <x v="713"/>
    <x v="603"/>
    <x v="1116"/>
    <x v="0"/>
    <d v="2004-04-05T00:00:00"/>
    <x v="7"/>
    <x v="1"/>
    <x v="2"/>
    <s v="S32_3522"/>
    <s v="New Haven"/>
    <x v="0"/>
    <s v="Medium"/>
  </r>
  <r>
    <n v="11380"/>
    <x v="63"/>
    <x v="20"/>
    <n v="101"/>
    <n v="50.5"/>
    <n v="100"/>
    <x v="68"/>
    <x v="24"/>
    <x v="1117"/>
    <x v="0"/>
    <d v="2004-04-05T00:00:00"/>
    <x v="7"/>
    <x v="1"/>
    <x v="1"/>
    <s v="S700_2824"/>
    <s v="New Haven"/>
    <x v="0"/>
    <s v="Medium"/>
  </r>
  <r>
    <n v="11381"/>
    <x v="4"/>
    <x v="7"/>
    <n v="118"/>
    <n v="59"/>
    <n v="100"/>
    <x v="16"/>
    <x v="26"/>
    <x v="138"/>
    <x v="0"/>
    <d v="2004-05-05T00:00:00"/>
    <x v="10"/>
    <x v="1"/>
    <x v="2"/>
    <s v="S12_4473"/>
    <s v="Madrid"/>
    <x v="3"/>
    <s v="Medium"/>
  </r>
  <r>
    <n v="11382"/>
    <x v="4"/>
    <x v="28"/>
    <n v="163"/>
    <n v="81.5"/>
    <n v="100"/>
    <x v="71"/>
    <x v="27"/>
    <x v="1118"/>
    <x v="0"/>
    <d v="2004-05-05T00:00:00"/>
    <x v="10"/>
    <x v="1"/>
    <x v="1"/>
    <s v="S18_2238"/>
    <s v="Madrid"/>
    <x v="3"/>
    <s v="Medium"/>
  </r>
  <r>
    <n v="11383"/>
    <x v="4"/>
    <x v="2"/>
    <n v="122"/>
    <n v="61"/>
    <n v="98.18"/>
    <x v="714"/>
    <x v="604"/>
    <x v="1119"/>
    <x v="0"/>
    <d v="2004-05-05T00:00:00"/>
    <x v="10"/>
    <x v="1"/>
    <x v="2"/>
    <s v="S18_2319"/>
    <s v="Madrid"/>
    <x v="3"/>
    <s v="Small"/>
  </r>
  <r>
    <n v="11384"/>
    <x v="4"/>
    <x v="0"/>
    <n v="60"/>
    <n v="30"/>
    <n v="61.99"/>
    <x v="715"/>
    <x v="217"/>
    <x v="1120"/>
    <x v="0"/>
    <d v="2004-05-05T00:00:00"/>
    <x v="10"/>
    <x v="1"/>
    <x v="2"/>
    <s v="S18_2432"/>
    <s v="Madrid"/>
    <x v="3"/>
    <s v="Small"/>
  </r>
  <r>
    <n v="11385"/>
    <x v="4"/>
    <x v="13"/>
    <n v="169"/>
    <n v="84.5"/>
    <n v="100"/>
    <x v="17"/>
    <x v="29"/>
    <x v="1121"/>
    <x v="0"/>
    <d v="2004-05-05T00:00:00"/>
    <x v="10"/>
    <x v="1"/>
    <x v="1"/>
    <s v="S18_3232"/>
    <s v="Madrid"/>
    <x v="3"/>
    <s v="Large"/>
  </r>
  <r>
    <n v="11386"/>
    <x v="4"/>
    <x v="20"/>
    <n v="57"/>
    <n v="28.5"/>
    <n v="52.6"/>
    <x v="716"/>
    <x v="605"/>
    <x v="1122"/>
    <x v="0"/>
    <d v="2004-05-05T00:00:00"/>
    <x v="10"/>
    <x v="1"/>
    <x v="1"/>
    <s v="S24_1444"/>
    <s v="Madrid"/>
    <x v="3"/>
    <s v="Small"/>
  </r>
  <r>
    <n v="11387"/>
    <x v="4"/>
    <x v="17"/>
    <n v="127"/>
    <n v="63.5"/>
    <n v="100"/>
    <x v="24"/>
    <x v="4"/>
    <x v="1123"/>
    <x v="0"/>
    <d v="2004-05-05T00:00:00"/>
    <x v="10"/>
    <x v="1"/>
    <x v="2"/>
    <s v="S24_2300"/>
    <s v="Madrid"/>
    <x v="3"/>
    <s v="Medium"/>
  </r>
  <r>
    <n v="11388"/>
    <x v="4"/>
    <x v="3"/>
    <n v="35"/>
    <n v="17.5"/>
    <n v="36.07"/>
    <x v="717"/>
    <x v="606"/>
    <x v="1124"/>
    <x v="0"/>
    <d v="2004-05-05T00:00:00"/>
    <x v="10"/>
    <x v="1"/>
    <x v="1"/>
    <s v="S24_2840"/>
    <s v="Madrid"/>
    <x v="3"/>
    <s v="Small"/>
  </r>
  <r>
    <n v="11389"/>
    <x v="4"/>
    <x v="7"/>
    <n v="118"/>
    <n v="59"/>
    <n v="100"/>
    <x v="16"/>
    <x v="26"/>
    <x v="138"/>
    <x v="0"/>
    <d v="2004-05-05T00:00:00"/>
    <x v="10"/>
    <x v="1"/>
    <x v="1"/>
    <s v="S24_4048"/>
    <s v="Madrid"/>
    <x v="3"/>
    <s v="Medium"/>
  </r>
  <r>
    <n v="11390"/>
    <x v="4"/>
    <x v="12"/>
    <n v="54"/>
    <n v="27"/>
    <n v="48.7"/>
    <x v="718"/>
    <x v="607"/>
    <x v="1125"/>
    <x v="0"/>
    <d v="2004-05-05T00:00:00"/>
    <x v="10"/>
    <x v="1"/>
    <x v="2"/>
    <s v="S32_2509"/>
    <s v="Madrid"/>
    <x v="3"/>
    <s v="Small"/>
  </r>
  <r>
    <n v="11391"/>
    <x v="4"/>
    <x v="2"/>
    <n v="115"/>
    <n v="57.5"/>
    <n v="100"/>
    <x v="34"/>
    <x v="35"/>
    <x v="1126"/>
    <x v="0"/>
    <d v="2004-05-05T00:00:00"/>
    <x v="10"/>
    <x v="1"/>
    <x v="2"/>
    <s v="S50_1392"/>
    <s v="Madrid"/>
    <x v="3"/>
    <s v="Small"/>
  </r>
  <r>
    <n v="11392"/>
    <x v="34"/>
    <x v="20"/>
    <n v="207"/>
    <n v="103.5"/>
    <n v="100"/>
    <x v="68"/>
    <x v="37"/>
    <x v="522"/>
    <x v="1"/>
    <d v="2004-05-05T00:00:00"/>
    <x v="10"/>
    <x v="1"/>
    <x v="1"/>
    <s v="S12_1108"/>
    <s v="Espoo"/>
    <x v="14"/>
    <s v="Large"/>
  </r>
  <r>
    <n v="11393"/>
    <x v="34"/>
    <x v="4"/>
    <n v="151"/>
    <n v="75.5"/>
    <n v="100"/>
    <x v="4"/>
    <x v="25"/>
    <x v="1127"/>
    <x v="0"/>
    <d v="2004-05-05T00:00:00"/>
    <x v="10"/>
    <x v="1"/>
    <x v="1"/>
    <s v="S12_3148"/>
    <s v="Espoo"/>
    <x v="14"/>
    <s v="Medium"/>
  </r>
  <r>
    <n v="11394"/>
    <x v="34"/>
    <x v="11"/>
    <n v="173"/>
    <n v="86.5"/>
    <n v="100"/>
    <x v="11"/>
    <x v="38"/>
    <x v="523"/>
    <x v="0"/>
    <d v="2004-05-05T00:00:00"/>
    <x v="10"/>
    <x v="1"/>
    <x v="1"/>
    <s v="S12_3891"/>
    <s v="Espoo"/>
    <x v="14"/>
    <s v="Medium"/>
  </r>
  <r>
    <n v="11395"/>
    <x v="34"/>
    <x v="25"/>
    <n v="143"/>
    <n v="71.5"/>
    <n v="100"/>
    <x v="96"/>
    <x v="30"/>
    <x v="1128"/>
    <x v="0"/>
    <d v="2004-05-05T00:00:00"/>
    <x v="10"/>
    <x v="1"/>
    <x v="1"/>
    <s v="S18_4027"/>
    <s v="Espoo"/>
    <x v="14"/>
    <s v="Medium"/>
  </r>
  <r>
    <n v="11396"/>
    <x v="34"/>
    <x v="28"/>
    <n v="62"/>
    <n v="31"/>
    <n v="49.71"/>
    <x v="719"/>
    <x v="608"/>
    <x v="1129"/>
    <x v="0"/>
    <d v="2004-05-05T00:00:00"/>
    <x v="10"/>
    <x v="1"/>
    <x v="3"/>
    <s v="S32_3207"/>
    <s v="Espoo"/>
    <x v="14"/>
    <s v="Small"/>
  </r>
  <r>
    <n v="11397"/>
    <x v="34"/>
    <x v="3"/>
    <n v="58"/>
    <n v="29"/>
    <n v="63.85"/>
    <x v="720"/>
    <x v="609"/>
    <x v="1130"/>
    <x v="0"/>
    <d v="2004-05-05T00:00:00"/>
    <x v="10"/>
    <x v="1"/>
    <x v="3"/>
    <s v="S50_1514"/>
    <s v="Espoo"/>
    <x v="14"/>
    <s v="Medium"/>
  </r>
  <r>
    <n v="11398"/>
    <x v="7"/>
    <x v="27"/>
    <n v="136"/>
    <n v="68"/>
    <n v="100"/>
    <x v="135"/>
    <x v="12"/>
    <x v="856"/>
    <x v="0"/>
    <d v="2004-07-05T00:00:00"/>
    <x v="8"/>
    <x v="1"/>
    <x v="1"/>
    <s v="S10_4757"/>
    <s v="NYC"/>
    <x v="0"/>
    <s v="Small"/>
  </r>
  <r>
    <n v="11399"/>
    <x v="7"/>
    <x v="26"/>
    <n v="86"/>
    <n v="43"/>
    <n v="73.98"/>
    <x v="721"/>
    <x v="610"/>
    <x v="1131"/>
    <x v="0"/>
    <d v="2004-07-05T00:00:00"/>
    <x v="8"/>
    <x v="1"/>
    <x v="4"/>
    <s v="S18_3029"/>
    <s v="NYC"/>
    <x v="0"/>
    <s v="Small"/>
  </r>
  <r>
    <n v="11400"/>
    <x v="7"/>
    <x v="22"/>
    <n v="136"/>
    <n v="68"/>
    <n v="100"/>
    <x v="53"/>
    <x v="12"/>
    <x v="456"/>
    <x v="0"/>
    <d v="2004-07-05T00:00:00"/>
    <x v="8"/>
    <x v="1"/>
    <x v="0"/>
    <s v="S18_3140"/>
    <s v="NYC"/>
    <x v="0"/>
    <s v="Medium"/>
  </r>
  <r>
    <n v="11401"/>
    <x v="7"/>
    <x v="10"/>
    <n v="100"/>
    <n v="50"/>
    <n v="100"/>
    <x v="10"/>
    <x v="39"/>
    <x v="1132"/>
    <x v="0"/>
    <d v="2004-07-05T00:00:00"/>
    <x v="8"/>
    <x v="1"/>
    <x v="3"/>
    <s v="S18_3259"/>
    <s v="NYC"/>
    <x v="0"/>
    <s v="Medium"/>
  </r>
  <r>
    <n v="11402"/>
    <x v="7"/>
    <x v="10"/>
    <n v="87"/>
    <n v="43.5"/>
    <n v="75.48"/>
    <x v="722"/>
    <x v="611"/>
    <x v="1133"/>
    <x v="0"/>
    <d v="2004-07-05T00:00:00"/>
    <x v="8"/>
    <x v="1"/>
    <x v="0"/>
    <s v="S18_4522"/>
    <s v="NYC"/>
    <x v="0"/>
    <s v="Medium"/>
  </r>
  <r>
    <n v="11403"/>
    <x v="7"/>
    <x v="25"/>
    <n v="122"/>
    <n v="61"/>
    <n v="100"/>
    <x v="96"/>
    <x v="28"/>
    <x v="616"/>
    <x v="0"/>
    <d v="2004-07-05T00:00:00"/>
    <x v="8"/>
    <x v="1"/>
    <x v="4"/>
    <s v="S24_2011"/>
    <s v="NYC"/>
    <x v="0"/>
    <s v="Medium"/>
  </r>
  <r>
    <n v="11404"/>
    <x v="7"/>
    <x v="0"/>
    <n v="88"/>
    <n v="44"/>
    <n v="100"/>
    <x v="0"/>
    <x v="238"/>
    <x v="1134"/>
    <x v="0"/>
    <d v="2004-07-05T00:00:00"/>
    <x v="8"/>
    <x v="1"/>
    <x v="0"/>
    <s v="S24_3151"/>
    <s v="NYC"/>
    <x v="0"/>
    <s v="Medium"/>
  </r>
  <r>
    <n v="11405"/>
    <x v="7"/>
    <x v="18"/>
    <n v="83"/>
    <n v="41.5"/>
    <n v="76.31"/>
    <x v="723"/>
    <x v="470"/>
    <x v="1135"/>
    <x v="0"/>
    <d v="2004-07-05T00:00:00"/>
    <x v="8"/>
    <x v="1"/>
    <x v="0"/>
    <s v="S24_3816"/>
    <s v="NYC"/>
    <x v="0"/>
    <s v="Small"/>
  </r>
  <r>
    <n v="11406"/>
    <x v="7"/>
    <x v="13"/>
    <n v="66"/>
    <n v="33"/>
    <n v="71.34"/>
    <x v="724"/>
    <x v="612"/>
    <x v="1136"/>
    <x v="0"/>
    <d v="2004-07-05T00:00:00"/>
    <x v="8"/>
    <x v="1"/>
    <x v="4"/>
    <s v="S700_1138"/>
    <s v="NYC"/>
    <x v="0"/>
    <s v="Small"/>
  </r>
  <r>
    <n v="11407"/>
    <x v="7"/>
    <x v="28"/>
    <n v="86"/>
    <n v="43"/>
    <n v="100"/>
    <x v="71"/>
    <x v="321"/>
    <x v="645"/>
    <x v="0"/>
    <d v="2004-07-05T00:00:00"/>
    <x v="8"/>
    <x v="1"/>
    <x v="4"/>
    <s v="S700_1938"/>
    <s v="NYC"/>
    <x v="0"/>
    <s v="Medium"/>
  </r>
  <r>
    <n v="11408"/>
    <x v="7"/>
    <x v="22"/>
    <n v="72"/>
    <n v="36"/>
    <n v="75.89"/>
    <x v="725"/>
    <x v="484"/>
    <x v="1137"/>
    <x v="0"/>
    <d v="2004-07-05T00:00:00"/>
    <x v="8"/>
    <x v="1"/>
    <x v="4"/>
    <s v="S700_2610"/>
    <s v="NYC"/>
    <x v="0"/>
    <s v="Small"/>
  </r>
  <r>
    <n v="11409"/>
    <x v="7"/>
    <x v="0"/>
    <n v="100"/>
    <n v="50"/>
    <n v="100"/>
    <x v="0"/>
    <x v="39"/>
    <x v="1138"/>
    <x v="0"/>
    <d v="2004-07-05T00:00:00"/>
    <x v="8"/>
    <x v="1"/>
    <x v="4"/>
    <s v="S700_3505"/>
    <s v="NYC"/>
    <x v="0"/>
    <s v="Medium"/>
  </r>
  <r>
    <n v="11410"/>
    <x v="7"/>
    <x v="12"/>
    <n v="99"/>
    <n v="49.5"/>
    <n v="90.37"/>
    <x v="726"/>
    <x v="67"/>
    <x v="1139"/>
    <x v="0"/>
    <d v="2004-07-05T00:00:00"/>
    <x v="8"/>
    <x v="1"/>
    <x v="4"/>
    <s v="S700_3962"/>
    <s v="NYC"/>
    <x v="0"/>
    <s v="Medium"/>
  </r>
  <r>
    <n v="11411"/>
    <x v="7"/>
    <x v="18"/>
    <n v="54"/>
    <n v="27"/>
    <n v="65.52"/>
    <x v="422"/>
    <x v="613"/>
    <x v="1140"/>
    <x v="0"/>
    <d v="2004-07-05T00:00:00"/>
    <x v="8"/>
    <x v="1"/>
    <x v="4"/>
    <s v="S72_3212"/>
    <s v="NYC"/>
    <x v="0"/>
    <s v="Small"/>
  </r>
  <r>
    <n v="11412"/>
    <x v="75"/>
    <x v="7"/>
    <n v="105"/>
    <n v="52.5"/>
    <n v="100"/>
    <x v="16"/>
    <x v="50"/>
    <x v="732"/>
    <x v="0"/>
    <d v="2004-08-05T00:00:00"/>
    <x v="9"/>
    <x v="1"/>
    <x v="0"/>
    <s v="S18_3856"/>
    <s v="Cambridge"/>
    <x v="0"/>
    <s v="Medium"/>
  </r>
  <r>
    <n v="11413"/>
    <x v="75"/>
    <x v="27"/>
    <n v="68"/>
    <n v="34"/>
    <n v="67.819999999999993"/>
    <x v="727"/>
    <x v="463"/>
    <x v="1141"/>
    <x v="0"/>
    <d v="2004-08-05T00:00:00"/>
    <x v="9"/>
    <x v="1"/>
    <x v="5"/>
    <s v="S24_2841"/>
    <s v="Cambridge"/>
    <x v="0"/>
    <s v="Small"/>
  </r>
  <r>
    <n v="11414"/>
    <x v="75"/>
    <x v="4"/>
    <n v="65"/>
    <n v="32.5"/>
    <n v="69.7"/>
    <x v="728"/>
    <x v="614"/>
    <x v="1142"/>
    <x v="0"/>
    <d v="2004-08-05T00:00:00"/>
    <x v="9"/>
    <x v="1"/>
    <x v="0"/>
    <s v="S24_3420"/>
    <s v="Cambridge"/>
    <x v="0"/>
    <s v="Small"/>
  </r>
  <r>
    <n v="11415"/>
    <x v="75"/>
    <x v="28"/>
    <n v="90"/>
    <n v="45"/>
    <n v="95.95"/>
    <x v="729"/>
    <x v="615"/>
    <x v="1143"/>
    <x v="0"/>
    <d v="2004-08-05T00:00:00"/>
    <x v="9"/>
    <x v="1"/>
    <x v="4"/>
    <s v="S700_2047"/>
    <s v="Cambridge"/>
    <x v="0"/>
    <s v="Medium"/>
  </r>
  <r>
    <n v="11416"/>
    <x v="75"/>
    <x v="22"/>
    <n v="49"/>
    <n v="24.5"/>
    <n v="57.61"/>
    <x v="730"/>
    <x v="616"/>
    <x v="1144"/>
    <x v="0"/>
    <d v="2004-08-05T00:00:00"/>
    <x v="9"/>
    <x v="1"/>
    <x v="5"/>
    <s v="S72_1253"/>
    <s v="Cambridge"/>
    <x v="0"/>
    <s v="Small"/>
  </r>
  <r>
    <n v="11417"/>
    <x v="81"/>
    <x v="6"/>
    <n v="157"/>
    <n v="78.5"/>
    <n v="100"/>
    <x v="63"/>
    <x v="47"/>
    <x v="1145"/>
    <x v="0"/>
    <d v="2004-11-05T00:00:00"/>
    <x v="4"/>
    <x v="1"/>
    <x v="5"/>
    <s v="S18_1662"/>
    <s v="San Jose"/>
    <x v="0"/>
    <s v="Large"/>
  </r>
  <r>
    <n v="11418"/>
    <x v="81"/>
    <x v="11"/>
    <n v="84"/>
    <n v="42"/>
    <n v="98.84"/>
    <x v="731"/>
    <x v="617"/>
    <x v="1146"/>
    <x v="0"/>
    <d v="2004-11-05T00:00:00"/>
    <x v="4"/>
    <x v="1"/>
    <x v="5"/>
    <s v="S18_2581"/>
    <s v="San Jose"/>
    <x v="0"/>
    <s v="Small"/>
  </r>
  <r>
    <n v="11419"/>
    <x v="81"/>
    <x v="14"/>
    <n v="109"/>
    <n v="54.5"/>
    <n v="88.63"/>
    <x v="732"/>
    <x v="51"/>
    <x v="1147"/>
    <x v="0"/>
    <d v="2004-11-05T00:00:00"/>
    <x v="4"/>
    <x v="1"/>
    <x v="5"/>
    <s v="S24_1785"/>
    <s v="San Jose"/>
    <x v="0"/>
    <s v="Small"/>
  </r>
  <r>
    <n v="11420"/>
    <x v="81"/>
    <x v="22"/>
    <n v="76"/>
    <n v="38"/>
    <n v="87.6"/>
    <x v="733"/>
    <x v="584"/>
    <x v="1148"/>
    <x v="0"/>
    <d v="2004-11-05T00:00:00"/>
    <x v="4"/>
    <x v="1"/>
    <x v="6"/>
    <s v="S24_2000"/>
    <s v="San Jose"/>
    <x v="0"/>
    <s v="Small"/>
  </r>
  <r>
    <n v="11421"/>
    <x v="81"/>
    <x v="28"/>
    <n v="68"/>
    <n v="34"/>
    <n v="75.06"/>
    <x v="734"/>
    <x v="618"/>
    <x v="1149"/>
    <x v="0"/>
    <d v="2004-11-05T00:00:00"/>
    <x v="4"/>
    <x v="1"/>
    <x v="5"/>
    <s v="S24_3949"/>
    <s v="San Jose"/>
    <x v="0"/>
    <s v="Medium"/>
  </r>
  <r>
    <n v="11422"/>
    <x v="81"/>
    <x v="30"/>
    <n v="72"/>
    <n v="36"/>
    <n v="74.62"/>
    <x v="735"/>
    <x v="284"/>
    <x v="1150"/>
    <x v="0"/>
    <d v="2004-11-05T00:00:00"/>
    <x v="4"/>
    <x v="1"/>
    <x v="5"/>
    <s v="S24_4278"/>
    <s v="San Jose"/>
    <x v="0"/>
    <s v="Small"/>
  </r>
  <r>
    <n v="11423"/>
    <x v="81"/>
    <x v="14"/>
    <n v="99"/>
    <n v="49.5"/>
    <n v="100"/>
    <x v="19"/>
    <x v="18"/>
    <x v="565"/>
    <x v="0"/>
    <d v="2004-11-05T00:00:00"/>
    <x v="4"/>
    <x v="1"/>
    <x v="6"/>
    <s v="S32_1374"/>
    <s v="San Jose"/>
    <x v="0"/>
    <s v="Medium"/>
  </r>
  <r>
    <n v="11424"/>
    <x v="81"/>
    <x v="1"/>
    <n v="68"/>
    <n v="34"/>
    <n v="61.22"/>
    <x v="736"/>
    <x v="619"/>
    <x v="1151"/>
    <x v="0"/>
    <d v="2004-11-05T00:00:00"/>
    <x v="4"/>
    <x v="1"/>
    <x v="0"/>
    <s v="S32_4289"/>
    <s v="San Jose"/>
    <x v="0"/>
    <s v="Medium"/>
  </r>
  <r>
    <n v="11425"/>
    <x v="81"/>
    <x v="13"/>
    <n v="43"/>
    <n v="21.5"/>
    <n v="51.93"/>
    <x v="737"/>
    <x v="337"/>
    <x v="1152"/>
    <x v="0"/>
    <d v="2004-11-05T00:00:00"/>
    <x v="4"/>
    <x v="1"/>
    <x v="0"/>
    <s v="S50_1341"/>
    <s v="San Jose"/>
    <x v="0"/>
    <s v="Small"/>
  </r>
  <r>
    <n v="11426"/>
    <x v="81"/>
    <x v="14"/>
    <n v="91"/>
    <n v="45.5"/>
    <n v="91.34"/>
    <x v="738"/>
    <x v="296"/>
    <x v="982"/>
    <x v="0"/>
    <d v="2004-11-05T00:00:00"/>
    <x v="4"/>
    <x v="1"/>
    <x v="5"/>
    <s v="S700_1691"/>
    <s v="San Jose"/>
    <x v="0"/>
    <s v="Small"/>
  </r>
  <r>
    <n v="11427"/>
    <x v="81"/>
    <x v="12"/>
    <n v="99"/>
    <n v="49.5"/>
    <n v="100"/>
    <x v="12"/>
    <x v="18"/>
    <x v="1153"/>
    <x v="0"/>
    <d v="2004-11-05T00:00:00"/>
    <x v="4"/>
    <x v="1"/>
    <x v="5"/>
    <s v="S700_2466"/>
    <s v="San Jose"/>
    <x v="0"/>
    <s v="Medium"/>
  </r>
  <r>
    <n v="11428"/>
    <x v="81"/>
    <x v="20"/>
    <n v="118"/>
    <n v="59"/>
    <n v="100"/>
    <x v="68"/>
    <x v="26"/>
    <x v="141"/>
    <x v="0"/>
    <d v="2004-11-05T00:00:00"/>
    <x v="4"/>
    <x v="1"/>
    <x v="5"/>
    <s v="S700_2834"/>
    <s v="San Jose"/>
    <x v="0"/>
    <s v="Medium"/>
  </r>
  <r>
    <n v="11429"/>
    <x v="81"/>
    <x v="20"/>
    <n v="80"/>
    <n v="40"/>
    <n v="67.2"/>
    <x v="739"/>
    <x v="551"/>
    <x v="1154"/>
    <x v="0"/>
    <d v="2004-11-05T00:00:00"/>
    <x v="4"/>
    <x v="1"/>
    <x v="5"/>
    <s v="S700_3167"/>
    <s v="San Jose"/>
    <x v="0"/>
    <s v="Small"/>
  </r>
  <r>
    <n v="11430"/>
    <x v="81"/>
    <x v="19"/>
    <n v="74"/>
    <n v="37"/>
    <n v="62.19"/>
    <x v="740"/>
    <x v="620"/>
    <x v="1155"/>
    <x v="0"/>
    <d v="2004-11-05T00:00:00"/>
    <x v="4"/>
    <x v="1"/>
    <x v="5"/>
    <s v="S700_4002"/>
    <s v="San Jose"/>
    <x v="0"/>
    <s v="Small"/>
  </r>
  <r>
    <n v="11431"/>
    <x v="77"/>
    <x v="24"/>
    <n v="95"/>
    <n v="47.5"/>
    <n v="100"/>
    <x v="139"/>
    <x v="292"/>
    <x v="13"/>
    <x v="0"/>
    <d v="2004-05-18T00:00:00"/>
    <x v="10"/>
    <x v="1"/>
    <x v="6"/>
    <s v="S10_1678"/>
    <s v="Newark"/>
    <x v="0"/>
    <s v="Medium"/>
  </r>
  <r>
    <n v="11432"/>
    <x v="77"/>
    <x v="20"/>
    <n v="118"/>
    <n v="59"/>
    <n v="100"/>
    <x v="68"/>
    <x v="26"/>
    <x v="141"/>
    <x v="0"/>
    <d v="2004-05-18T00:00:00"/>
    <x v="10"/>
    <x v="1"/>
    <x v="6"/>
    <s v="S10_2016"/>
    <s v="Newark"/>
    <x v="0"/>
    <s v="Medium"/>
  </r>
  <r>
    <n v="11433"/>
    <x v="77"/>
    <x v="23"/>
    <n v="193"/>
    <n v="96.5"/>
    <n v="100"/>
    <x v="36"/>
    <x v="65"/>
    <x v="1156"/>
    <x v="0"/>
    <d v="2004-05-18T00:00:00"/>
    <x v="10"/>
    <x v="1"/>
    <x v="6"/>
    <s v="S10_4698"/>
    <s v="Newark"/>
    <x v="0"/>
    <s v="Large"/>
  </r>
  <r>
    <n v="11434"/>
    <x v="77"/>
    <x v="7"/>
    <n v="150"/>
    <n v="75"/>
    <n v="100"/>
    <x v="16"/>
    <x v="66"/>
    <x v="1157"/>
    <x v="0"/>
    <d v="2004-05-18T00:00:00"/>
    <x v="10"/>
    <x v="1"/>
    <x v="6"/>
    <s v="S12_2823"/>
    <s v="Newark"/>
    <x v="0"/>
    <s v="Large"/>
  </r>
  <r>
    <n v="11435"/>
    <x v="77"/>
    <x v="17"/>
    <n v="60"/>
    <n v="30"/>
    <n v="61.18"/>
    <x v="741"/>
    <x v="332"/>
    <x v="1158"/>
    <x v="0"/>
    <d v="2004-05-18T00:00:00"/>
    <x v="10"/>
    <x v="1"/>
    <x v="6"/>
    <s v="S18_2625"/>
    <s v="Newark"/>
    <x v="0"/>
    <s v="Small"/>
  </r>
  <r>
    <n v="11436"/>
    <x v="77"/>
    <x v="5"/>
    <n v="112"/>
    <n v="56"/>
    <n v="100"/>
    <x v="5"/>
    <x v="68"/>
    <x v="88"/>
    <x v="0"/>
    <d v="2004-05-18T00:00:00"/>
    <x v="10"/>
    <x v="1"/>
    <x v="6"/>
    <s v="S24_1578"/>
    <s v="Newark"/>
    <x v="0"/>
    <s v="Small"/>
  </r>
  <r>
    <n v="11437"/>
    <x v="68"/>
    <x v="27"/>
    <n v="80"/>
    <n v="40"/>
    <n v="76.39"/>
    <x v="742"/>
    <x v="621"/>
    <x v="1159"/>
    <x v="0"/>
    <d v="2004-05-26T00:00:00"/>
    <x v="10"/>
    <x v="1"/>
    <x v="1"/>
    <s v="S18_3278"/>
    <s v="Paris"/>
    <x v="9"/>
    <s v="Small"/>
  </r>
  <r>
    <n v="11438"/>
    <x v="68"/>
    <x v="9"/>
    <n v="146"/>
    <n v="73"/>
    <n v="100"/>
    <x v="22"/>
    <x v="76"/>
    <x v="282"/>
    <x v="0"/>
    <d v="2004-05-26T00:00:00"/>
    <x v="10"/>
    <x v="1"/>
    <x v="1"/>
    <s v="S18_3482"/>
    <s v="Paris"/>
    <x v="9"/>
    <s v="Medium"/>
  </r>
  <r>
    <n v="11439"/>
    <x v="68"/>
    <x v="14"/>
    <n v="62"/>
    <n v="31"/>
    <n v="52.84"/>
    <x v="743"/>
    <x v="622"/>
    <x v="1160"/>
    <x v="0"/>
    <d v="2004-05-26T00:00:00"/>
    <x v="10"/>
    <x v="1"/>
    <x v="6"/>
    <s v="S18_3782"/>
    <s v="Paris"/>
    <x v="9"/>
    <s v="Small"/>
  </r>
  <r>
    <n v="11440"/>
    <x v="68"/>
    <x v="5"/>
    <n v="148"/>
    <n v="74"/>
    <n v="100"/>
    <x v="5"/>
    <x v="78"/>
    <x v="1161"/>
    <x v="0"/>
    <d v="2004-05-26T00:00:00"/>
    <x v="10"/>
    <x v="1"/>
    <x v="1"/>
    <s v="S18_4721"/>
    <s v="Paris"/>
    <x v="9"/>
    <s v="Medium"/>
  </r>
  <r>
    <n v="11441"/>
    <x v="68"/>
    <x v="29"/>
    <n v="69"/>
    <n v="34.5"/>
    <n v="65.8"/>
    <x v="744"/>
    <x v="623"/>
    <x v="1162"/>
    <x v="0"/>
    <d v="2004-05-26T00:00:00"/>
    <x v="10"/>
    <x v="1"/>
    <x v="6"/>
    <s v="S24_2360"/>
    <s v="Paris"/>
    <x v="9"/>
    <s v="Medium"/>
  </r>
  <r>
    <n v="11442"/>
    <x v="68"/>
    <x v="19"/>
    <n v="80"/>
    <n v="40"/>
    <n v="87.31"/>
    <x v="745"/>
    <x v="208"/>
    <x v="1163"/>
    <x v="0"/>
    <d v="2004-05-26T00:00:00"/>
    <x v="10"/>
    <x v="1"/>
    <x v="1"/>
    <s v="S24_4620"/>
    <s v="Paris"/>
    <x v="9"/>
    <s v="Medium"/>
  </r>
  <r>
    <n v="11443"/>
    <x v="68"/>
    <x v="13"/>
    <n v="40"/>
    <n v="20"/>
    <n v="48.28"/>
    <x v="746"/>
    <x v="624"/>
    <x v="1164"/>
    <x v="0"/>
    <d v="2004-05-26T00:00:00"/>
    <x v="10"/>
    <x v="1"/>
    <x v="6"/>
    <s v="S32_2206"/>
    <s v="Paris"/>
    <x v="9"/>
    <s v="Small"/>
  </r>
  <r>
    <n v="11444"/>
    <x v="68"/>
    <x v="4"/>
    <n v="102"/>
    <n v="51"/>
    <n v="100"/>
    <x v="4"/>
    <x v="8"/>
    <x v="371"/>
    <x v="0"/>
    <d v="2004-05-26T00:00:00"/>
    <x v="10"/>
    <x v="1"/>
    <x v="6"/>
    <s v="S32_4485"/>
    <s v="Paris"/>
    <x v="9"/>
    <s v="Small"/>
  </r>
  <r>
    <n v="11445"/>
    <x v="68"/>
    <x v="25"/>
    <n v="81"/>
    <n v="40.5"/>
    <n v="72.41"/>
    <x v="747"/>
    <x v="625"/>
    <x v="1165"/>
    <x v="0"/>
    <d v="2004-05-26T00:00:00"/>
    <x v="10"/>
    <x v="1"/>
    <x v="6"/>
    <s v="S50_4713"/>
    <s v="Paris"/>
    <x v="9"/>
    <s v="Medium"/>
  </r>
  <r>
    <n v="11446"/>
    <x v="82"/>
    <x v="16"/>
    <n v="194"/>
    <n v="97"/>
    <n v="100"/>
    <x v="23"/>
    <x v="71"/>
    <x v="1166"/>
    <x v="0"/>
    <d v="2004-01-06T00:00:00"/>
    <x v="3"/>
    <x v="1"/>
    <x v="1"/>
    <s v="S12_1099"/>
    <s v="Liverpool"/>
    <x v="7"/>
    <s v="Medium"/>
  </r>
  <r>
    <n v="11447"/>
    <x v="82"/>
    <x v="2"/>
    <n v="117"/>
    <n v="58.5"/>
    <n v="100"/>
    <x v="34"/>
    <x v="72"/>
    <x v="1167"/>
    <x v="0"/>
    <d v="2004-01-06T00:00:00"/>
    <x v="3"/>
    <x v="1"/>
    <x v="1"/>
    <s v="S12_3380"/>
    <s v="Liverpool"/>
    <x v="7"/>
    <s v="Small"/>
  </r>
  <r>
    <n v="11448"/>
    <x v="82"/>
    <x v="4"/>
    <n v="79"/>
    <n v="39.5"/>
    <n v="90.17"/>
    <x v="748"/>
    <x v="626"/>
    <x v="1168"/>
    <x v="0"/>
    <d v="2004-01-06T00:00:00"/>
    <x v="3"/>
    <x v="1"/>
    <x v="1"/>
    <s v="S12_3990"/>
    <s v="Liverpool"/>
    <x v="7"/>
    <s v="Small"/>
  </r>
  <r>
    <n v="11449"/>
    <x v="82"/>
    <x v="9"/>
    <n v="115"/>
    <n v="57.5"/>
    <n v="100"/>
    <x v="22"/>
    <x v="35"/>
    <x v="582"/>
    <x v="0"/>
    <d v="2004-01-06T00:00:00"/>
    <x v="3"/>
    <x v="1"/>
    <x v="1"/>
    <s v="S12_4675"/>
    <s v="Liverpool"/>
    <x v="7"/>
    <s v="Medium"/>
  </r>
  <r>
    <n v="11450"/>
    <x v="82"/>
    <x v="5"/>
    <n v="141"/>
    <n v="70.5"/>
    <n v="100"/>
    <x v="5"/>
    <x v="85"/>
    <x v="95"/>
    <x v="0"/>
    <d v="2004-01-06T00:00:00"/>
    <x v="3"/>
    <x v="1"/>
    <x v="1"/>
    <s v="S18_1129"/>
    <s v="Liverpool"/>
    <x v="7"/>
    <s v="Medium"/>
  </r>
  <r>
    <n v="11451"/>
    <x v="82"/>
    <x v="16"/>
    <n v="124"/>
    <n v="62"/>
    <n v="100"/>
    <x v="23"/>
    <x v="89"/>
    <x v="1169"/>
    <x v="0"/>
    <d v="2004-01-06T00:00:00"/>
    <x v="3"/>
    <x v="1"/>
    <x v="1"/>
    <s v="S18_1589"/>
    <s v="Liverpool"/>
    <x v="7"/>
    <s v="Medium"/>
  </r>
  <r>
    <n v="11452"/>
    <x v="82"/>
    <x v="18"/>
    <n v="77"/>
    <n v="38.5"/>
    <n v="83.93"/>
    <x v="749"/>
    <x v="627"/>
    <x v="1170"/>
    <x v="0"/>
    <d v="2004-01-06T00:00:00"/>
    <x v="3"/>
    <x v="1"/>
    <x v="1"/>
    <s v="S18_1889"/>
    <s v="Liverpool"/>
    <x v="7"/>
    <s v="Small"/>
  </r>
  <r>
    <n v="11453"/>
    <x v="82"/>
    <x v="21"/>
    <n v="142"/>
    <n v="71"/>
    <n v="100"/>
    <x v="31"/>
    <x v="86"/>
    <x v="1171"/>
    <x v="0"/>
    <d v="2004-01-06T00:00:00"/>
    <x v="3"/>
    <x v="1"/>
    <x v="1"/>
    <s v="S18_1984"/>
    <s v="Liverpool"/>
    <x v="7"/>
    <s v="Medium"/>
  </r>
  <r>
    <n v="11454"/>
    <x v="82"/>
    <x v="30"/>
    <n v="132"/>
    <n v="66"/>
    <n v="100"/>
    <x v="77"/>
    <x v="87"/>
    <x v="308"/>
    <x v="0"/>
    <d v="2004-01-06T00:00:00"/>
    <x v="3"/>
    <x v="1"/>
    <x v="1"/>
    <s v="S18_2870"/>
    <s v="Liverpool"/>
    <x v="7"/>
    <s v="Medium"/>
  </r>
  <r>
    <n v="11455"/>
    <x v="82"/>
    <x v="28"/>
    <n v="169"/>
    <n v="84.5"/>
    <n v="100"/>
    <x v="71"/>
    <x v="29"/>
    <x v="929"/>
    <x v="0"/>
    <d v="2004-01-06T00:00:00"/>
    <x v="3"/>
    <x v="1"/>
    <x v="1"/>
    <s v="S18_3232"/>
    <s v="Liverpool"/>
    <x v="7"/>
    <s v="Medium"/>
  </r>
  <r>
    <n v="11456"/>
    <x v="82"/>
    <x v="14"/>
    <n v="141"/>
    <n v="70.5"/>
    <n v="100"/>
    <x v="19"/>
    <x v="85"/>
    <x v="309"/>
    <x v="0"/>
    <d v="2004-01-06T00:00:00"/>
    <x v="3"/>
    <x v="1"/>
    <x v="1"/>
    <s v="S18_3685"/>
    <s v="Liverpool"/>
    <x v="7"/>
    <s v="Medium"/>
  </r>
  <r>
    <n v="11457"/>
    <x v="82"/>
    <x v="28"/>
    <n v="37"/>
    <n v="18.5"/>
    <n v="42.67"/>
    <x v="750"/>
    <x v="253"/>
    <x v="1172"/>
    <x v="0"/>
    <d v="2004-01-06T00:00:00"/>
    <x v="3"/>
    <x v="1"/>
    <x v="1"/>
    <s v="S24_2972"/>
    <s v="Liverpool"/>
    <x v="7"/>
    <s v="Small"/>
  </r>
  <r>
    <n v="11458"/>
    <x v="82"/>
    <x v="16"/>
    <n v="61"/>
    <n v="30.5"/>
    <n v="52.66"/>
    <x v="751"/>
    <x v="628"/>
    <x v="1173"/>
    <x v="0"/>
    <d v="2004-01-06T00:00:00"/>
    <x v="3"/>
    <x v="1"/>
    <x v="1"/>
    <s v="S24_3371"/>
    <s v="Liverpool"/>
    <x v="7"/>
    <s v="Small"/>
  </r>
  <r>
    <n v="11459"/>
    <x v="82"/>
    <x v="8"/>
    <n v="140"/>
    <n v="70"/>
    <n v="100"/>
    <x v="8"/>
    <x v="81"/>
    <x v="722"/>
    <x v="0"/>
    <d v="2004-01-06T00:00:00"/>
    <x v="3"/>
    <x v="1"/>
    <x v="1"/>
    <s v="S24_3856"/>
    <s v="Liverpool"/>
    <x v="7"/>
    <s v="Medium"/>
  </r>
  <r>
    <n v="11460"/>
    <x v="79"/>
    <x v="16"/>
    <n v="168"/>
    <n v="84"/>
    <n v="100"/>
    <x v="23"/>
    <x v="5"/>
    <x v="1174"/>
    <x v="0"/>
    <d v="2004-04-06T00:00:00"/>
    <x v="7"/>
    <x v="1"/>
    <x v="0"/>
    <s v="S18_2795"/>
    <s v="Strasbourg"/>
    <x v="9"/>
    <s v="Medium"/>
  </r>
  <r>
    <n v="11461"/>
    <x v="79"/>
    <x v="30"/>
    <n v="44"/>
    <n v="22"/>
    <n v="45.7"/>
    <x v="752"/>
    <x v="501"/>
    <x v="1175"/>
    <x v="0"/>
    <d v="2004-04-06T00:00:00"/>
    <x v="7"/>
    <x v="1"/>
    <x v="0"/>
    <s v="S24_2022"/>
    <s v="Strasbourg"/>
    <x v="9"/>
    <s v="Small"/>
  </r>
  <r>
    <n v="11462"/>
    <x v="5"/>
    <x v="15"/>
    <n v="102"/>
    <n v="51"/>
    <n v="95.55"/>
    <x v="753"/>
    <x v="629"/>
    <x v="1176"/>
    <x v="0"/>
    <d v="2004-08-06T00:00:00"/>
    <x v="9"/>
    <x v="1"/>
    <x v="0"/>
    <s v="S18_1342"/>
    <s v="Kobenhavn"/>
    <x v="4"/>
    <s v="Medium"/>
  </r>
  <r>
    <n v="11463"/>
    <x v="5"/>
    <x v="17"/>
    <n v="53"/>
    <n v="26.5"/>
    <n v="51.75"/>
    <x v="754"/>
    <x v="630"/>
    <x v="1177"/>
    <x v="0"/>
    <d v="2004-08-06T00:00:00"/>
    <x v="9"/>
    <x v="1"/>
    <x v="0"/>
    <s v="S18_1367"/>
    <s v="Kobenhavn"/>
    <x v="4"/>
    <s v="Small"/>
  </r>
  <r>
    <n v="11464"/>
    <x v="81"/>
    <x v="1"/>
    <n v="101"/>
    <n v="50.5"/>
    <n v="88.14"/>
    <x v="755"/>
    <x v="631"/>
    <x v="1178"/>
    <x v="0"/>
    <d v="2004-06-14T00:00:00"/>
    <x v="0"/>
    <x v="1"/>
    <x v="0"/>
    <s v="S18_2949"/>
    <s v="San Jose"/>
    <x v="0"/>
    <s v="Medium"/>
  </r>
  <r>
    <n v="11465"/>
    <x v="81"/>
    <x v="3"/>
    <n v="62"/>
    <n v="31"/>
    <n v="53.72"/>
    <x v="756"/>
    <x v="353"/>
    <x v="1179"/>
    <x v="0"/>
    <d v="2004-06-14T00:00:00"/>
    <x v="0"/>
    <x v="1"/>
    <x v="0"/>
    <s v="S18_2957"/>
    <s v="San Jose"/>
    <x v="0"/>
    <s v="Small"/>
  </r>
  <r>
    <n v="11466"/>
    <x v="81"/>
    <x v="30"/>
    <n v="104"/>
    <n v="52"/>
    <n v="84.82"/>
    <x v="757"/>
    <x v="632"/>
    <x v="1180"/>
    <x v="0"/>
    <d v="2004-06-14T00:00:00"/>
    <x v="0"/>
    <x v="1"/>
    <x v="0"/>
    <s v="S18_3136"/>
    <s v="San Jose"/>
    <x v="0"/>
    <s v="Medium"/>
  </r>
  <r>
    <n v="11467"/>
    <x v="81"/>
    <x v="5"/>
    <n v="99"/>
    <n v="49.5"/>
    <n v="89.29"/>
    <x v="758"/>
    <x v="633"/>
    <x v="1181"/>
    <x v="0"/>
    <d v="2004-06-14T00:00:00"/>
    <x v="0"/>
    <x v="1"/>
    <x v="0"/>
    <s v="S18_3320"/>
    <s v="San Jose"/>
    <x v="0"/>
    <s v="Small"/>
  </r>
  <r>
    <n v="11468"/>
    <x v="81"/>
    <x v="7"/>
    <n v="97"/>
    <n v="48.5"/>
    <n v="78.89"/>
    <x v="759"/>
    <x v="634"/>
    <x v="1182"/>
    <x v="0"/>
    <d v="2004-06-14T00:00:00"/>
    <x v="0"/>
    <x v="1"/>
    <x v="0"/>
    <s v="S24_4258"/>
    <s v="San Jose"/>
    <x v="0"/>
    <s v="Medium"/>
  </r>
  <r>
    <n v="11469"/>
    <x v="83"/>
    <x v="22"/>
    <n v="214"/>
    <n v="107"/>
    <n v="100"/>
    <x v="53"/>
    <x v="10"/>
    <x v="1183"/>
    <x v="1"/>
    <d v="2004-06-15T00:00:00"/>
    <x v="0"/>
    <x v="1"/>
    <x v="1"/>
    <s v="S10_1949"/>
    <s v="Minato-ku"/>
    <x v="16"/>
    <s v="Large"/>
  </r>
  <r>
    <n v="11470"/>
    <x v="83"/>
    <x v="9"/>
    <n v="136"/>
    <n v="68"/>
    <n v="100"/>
    <x v="22"/>
    <x v="12"/>
    <x v="68"/>
    <x v="0"/>
    <d v="2004-06-15T00:00:00"/>
    <x v="0"/>
    <x v="1"/>
    <x v="2"/>
    <s v="S12_1666"/>
    <s v="Minato-ku"/>
    <x v="16"/>
    <s v="Medium"/>
  </r>
  <r>
    <n v="11471"/>
    <x v="83"/>
    <x v="9"/>
    <n v="116"/>
    <n v="58"/>
    <n v="100"/>
    <x v="22"/>
    <x v="13"/>
    <x v="655"/>
    <x v="0"/>
    <d v="2004-06-15T00:00:00"/>
    <x v="0"/>
    <x v="1"/>
    <x v="2"/>
    <s v="S18_1097"/>
    <s v="Minato-ku"/>
    <x v="16"/>
    <s v="Medium"/>
  </r>
  <r>
    <n v="11472"/>
    <x v="83"/>
    <x v="26"/>
    <n v="50"/>
    <n v="25"/>
    <n v="59.87"/>
    <x v="760"/>
    <x v="151"/>
    <x v="1184"/>
    <x v="0"/>
    <d v="2004-06-15T00:00:00"/>
    <x v="0"/>
    <x v="1"/>
    <x v="0"/>
    <s v="S18_4668"/>
    <s v="Minato-ku"/>
    <x v="16"/>
    <s v="Small"/>
  </r>
  <r>
    <n v="11473"/>
    <x v="83"/>
    <x v="27"/>
    <n v="64"/>
    <n v="32"/>
    <n v="61.41"/>
    <x v="761"/>
    <x v="635"/>
    <x v="1185"/>
    <x v="0"/>
    <d v="2004-06-15T00:00:00"/>
    <x v="0"/>
    <x v="1"/>
    <x v="2"/>
    <s v="S32_3522"/>
    <s v="Minato-ku"/>
    <x v="16"/>
    <s v="Small"/>
  </r>
  <r>
    <n v="11474"/>
    <x v="83"/>
    <x v="6"/>
    <n v="101"/>
    <n v="50.5"/>
    <n v="80.92"/>
    <x v="762"/>
    <x v="636"/>
    <x v="1186"/>
    <x v="0"/>
    <d v="2004-06-15T00:00:00"/>
    <x v="0"/>
    <x v="1"/>
    <x v="1"/>
    <s v="S700_2824"/>
    <s v="Minato-ku"/>
    <x v="16"/>
    <s v="Medium"/>
  </r>
  <r>
    <n v="11475"/>
    <x v="70"/>
    <x v="5"/>
    <n v="147"/>
    <n v="73.5"/>
    <n v="100"/>
    <x v="5"/>
    <x v="11"/>
    <x v="319"/>
    <x v="0"/>
    <d v="2004-06-15T00:00:00"/>
    <x v="0"/>
    <x v="1"/>
    <x v="1"/>
    <s v="S10_4962"/>
    <s v="Singapore"/>
    <x v="11"/>
    <s v="Medium"/>
  </r>
  <r>
    <n v="11476"/>
    <x v="70"/>
    <x v="7"/>
    <n v="118"/>
    <n v="59"/>
    <n v="100"/>
    <x v="16"/>
    <x v="26"/>
    <x v="138"/>
    <x v="0"/>
    <d v="2004-06-15T00:00:00"/>
    <x v="0"/>
    <x v="1"/>
    <x v="2"/>
    <s v="S12_4473"/>
    <s v="Singapore"/>
    <x v="11"/>
    <s v="Medium"/>
  </r>
  <r>
    <n v="11477"/>
    <x v="70"/>
    <x v="0"/>
    <n v="163"/>
    <n v="81.5"/>
    <n v="100"/>
    <x v="0"/>
    <x v="27"/>
    <x v="1187"/>
    <x v="0"/>
    <d v="2004-06-15T00:00:00"/>
    <x v="0"/>
    <x v="1"/>
    <x v="1"/>
    <s v="S18_2238"/>
    <s v="Singapore"/>
    <x v="11"/>
    <s v="Medium"/>
  </r>
  <r>
    <n v="11478"/>
    <x v="70"/>
    <x v="15"/>
    <n v="122"/>
    <n v="61"/>
    <n v="99.41"/>
    <x v="763"/>
    <x v="637"/>
    <x v="1188"/>
    <x v="0"/>
    <d v="2004-06-15T00:00:00"/>
    <x v="0"/>
    <x v="1"/>
    <x v="2"/>
    <s v="S18_2319"/>
    <s v="Singapore"/>
    <x v="11"/>
    <s v="Medium"/>
  </r>
  <r>
    <n v="11479"/>
    <x v="70"/>
    <x v="0"/>
    <n v="60"/>
    <n v="30"/>
    <n v="49.22"/>
    <x v="764"/>
    <x v="359"/>
    <x v="1189"/>
    <x v="0"/>
    <d v="2004-06-15T00:00:00"/>
    <x v="0"/>
    <x v="1"/>
    <x v="2"/>
    <s v="S18_2432"/>
    <s v="Singapore"/>
    <x v="11"/>
    <s v="Small"/>
  </r>
  <r>
    <n v="11480"/>
    <x v="70"/>
    <x v="11"/>
    <n v="169"/>
    <n v="84.5"/>
    <n v="100"/>
    <x v="11"/>
    <x v="29"/>
    <x v="1190"/>
    <x v="0"/>
    <d v="2004-06-15T00:00:00"/>
    <x v="0"/>
    <x v="1"/>
    <x v="1"/>
    <s v="S18_3232"/>
    <s v="Singapore"/>
    <x v="11"/>
    <s v="Medium"/>
  </r>
  <r>
    <n v="11481"/>
    <x v="70"/>
    <x v="9"/>
    <n v="121"/>
    <n v="60.5"/>
    <n v="100"/>
    <x v="22"/>
    <x v="19"/>
    <x v="133"/>
    <x v="0"/>
    <d v="2004-06-15T00:00:00"/>
    <x v="0"/>
    <x v="1"/>
    <x v="2"/>
    <s v="S18_4600"/>
    <s v="Singapore"/>
    <x v="11"/>
    <s v="Medium"/>
  </r>
  <r>
    <n v="11482"/>
    <x v="70"/>
    <x v="24"/>
    <n v="57"/>
    <n v="28.5"/>
    <n v="46.82"/>
    <x v="765"/>
    <x v="485"/>
    <x v="1191"/>
    <x v="0"/>
    <d v="2004-06-15T00:00:00"/>
    <x v="0"/>
    <x v="1"/>
    <x v="1"/>
    <s v="S24_1444"/>
    <s v="Singapore"/>
    <x v="11"/>
    <s v="Small"/>
  </r>
  <r>
    <n v="11483"/>
    <x v="70"/>
    <x v="29"/>
    <n v="127"/>
    <n v="63.5"/>
    <n v="100"/>
    <x v="75"/>
    <x v="4"/>
    <x v="325"/>
    <x v="0"/>
    <d v="2004-06-15T00:00:00"/>
    <x v="0"/>
    <x v="1"/>
    <x v="2"/>
    <s v="S24_2300"/>
    <s v="Singapore"/>
    <x v="11"/>
    <s v="Medium"/>
  </r>
  <r>
    <n v="11484"/>
    <x v="70"/>
    <x v="14"/>
    <n v="35"/>
    <n v="17.5"/>
    <n v="33.24"/>
    <x v="766"/>
    <x v="638"/>
    <x v="1192"/>
    <x v="0"/>
    <d v="2004-06-15T00:00:00"/>
    <x v="0"/>
    <x v="1"/>
    <x v="1"/>
    <s v="S24_2840"/>
    <s v="Singapore"/>
    <x v="11"/>
    <s v="Small"/>
  </r>
  <r>
    <n v="11485"/>
    <x v="70"/>
    <x v="6"/>
    <n v="96"/>
    <n v="48"/>
    <n v="86.68"/>
    <x v="767"/>
    <x v="639"/>
    <x v="1193"/>
    <x v="0"/>
    <d v="2004-06-15T00:00:00"/>
    <x v="0"/>
    <x v="1"/>
    <x v="2"/>
    <s v="S32_1268"/>
    <s v="Singapore"/>
    <x v="11"/>
    <s v="Medium"/>
  </r>
  <r>
    <n v="11486"/>
    <x v="70"/>
    <x v="28"/>
    <n v="54"/>
    <n v="27"/>
    <n v="43.83"/>
    <x v="768"/>
    <x v="640"/>
    <x v="1194"/>
    <x v="0"/>
    <d v="2004-06-15T00:00:00"/>
    <x v="0"/>
    <x v="1"/>
    <x v="2"/>
    <s v="S32_2509"/>
    <s v="Singapore"/>
    <x v="11"/>
    <s v="Small"/>
  </r>
  <r>
    <n v="11487"/>
    <x v="70"/>
    <x v="17"/>
    <n v="115"/>
    <n v="57.5"/>
    <n v="100"/>
    <x v="24"/>
    <x v="35"/>
    <x v="1195"/>
    <x v="0"/>
    <d v="2004-06-15T00:00:00"/>
    <x v="0"/>
    <x v="1"/>
    <x v="2"/>
    <s v="S50_1392"/>
    <s v="Singapore"/>
    <x v="11"/>
    <s v="Medium"/>
  </r>
  <r>
    <n v="11488"/>
    <x v="50"/>
    <x v="11"/>
    <n v="136"/>
    <n v="68"/>
    <n v="100"/>
    <x v="11"/>
    <x v="12"/>
    <x v="12"/>
    <x v="0"/>
    <d v="2004-06-17T00:00:00"/>
    <x v="0"/>
    <x v="1"/>
    <x v="1"/>
    <s v="S10_4757"/>
    <s v="Montreal"/>
    <x v="15"/>
    <s v="Medium"/>
  </r>
  <r>
    <n v="11489"/>
    <x v="50"/>
    <x v="27"/>
    <n v="87"/>
    <n v="43.5"/>
    <n v="89.53"/>
    <x v="769"/>
    <x v="533"/>
    <x v="1196"/>
    <x v="0"/>
    <d v="2004-06-17T00:00:00"/>
    <x v="0"/>
    <x v="1"/>
    <x v="0"/>
    <s v="S18_4522"/>
    <s v="Montreal"/>
    <x v="15"/>
    <s v="Small"/>
  </r>
  <r>
    <n v="11490"/>
    <x v="50"/>
    <x v="13"/>
    <n v="122"/>
    <n v="61"/>
    <n v="100"/>
    <x v="17"/>
    <x v="28"/>
    <x v="435"/>
    <x v="0"/>
    <d v="2004-06-17T00:00:00"/>
    <x v="0"/>
    <x v="1"/>
    <x v="4"/>
    <s v="S24_2011"/>
    <s v="Montreal"/>
    <x v="15"/>
    <s v="Medium"/>
  </r>
  <r>
    <n v="11491"/>
    <x v="50"/>
    <x v="2"/>
    <n v="88"/>
    <n v="44"/>
    <n v="91.17"/>
    <x v="770"/>
    <x v="282"/>
    <x v="1197"/>
    <x v="0"/>
    <d v="2004-06-17T00:00:00"/>
    <x v="0"/>
    <x v="1"/>
    <x v="0"/>
    <s v="S24_3151"/>
    <s v="Montreal"/>
    <x v="15"/>
    <s v="Small"/>
  </r>
  <r>
    <n v="11492"/>
    <x v="50"/>
    <x v="15"/>
    <n v="66"/>
    <n v="33"/>
    <n v="62"/>
    <x v="771"/>
    <x v="86"/>
    <x v="1198"/>
    <x v="0"/>
    <d v="2004-06-17T00:00:00"/>
    <x v="0"/>
    <x v="1"/>
    <x v="4"/>
    <s v="S700_1138"/>
    <s v="Montreal"/>
    <x v="15"/>
    <s v="Small"/>
  </r>
  <r>
    <n v="11493"/>
    <x v="50"/>
    <x v="20"/>
    <n v="72"/>
    <n v="36"/>
    <n v="68.67"/>
    <x v="772"/>
    <x v="641"/>
    <x v="1199"/>
    <x v="0"/>
    <d v="2004-06-17T00:00:00"/>
    <x v="0"/>
    <x v="1"/>
    <x v="4"/>
    <s v="S700_2610"/>
    <s v="Montreal"/>
    <x v="15"/>
    <s v="Medium"/>
  </r>
  <r>
    <n v="11494"/>
    <x v="50"/>
    <x v="4"/>
    <n v="100"/>
    <n v="50"/>
    <n v="88.15"/>
    <x v="773"/>
    <x v="280"/>
    <x v="1200"/>
    <x v="0"/>
    <d v="2004-06-17T00:00:00"/>
    <x v="0"/>
    <x v="1"/>
    <x v="4"/>
    <s v="S700_3505"/>
    <s v="Montreal"/>
    <x v="15"/>
    <s v="Small"/>
  </r>
  <r>
    <n v="11495"/>
    <x v="50"/>
    <x v="1"/>
    <n v="99"/>
    <n v="49.5"/>
    <n v="81.430000000000007"/>
    <x v="774"/>
    <x v="642"/>
    <x v="1201"/>
    <x v="0"/>
    <d v="2004-06-17T00:00:00"/>
    <x v="0"/>
    <x v="1"/>
    <x v="4"/>
    <s v="S700_3962"/>
    <s v="Montreal"/>
    <x v="15"/>
    <s v="Medium"/>
  </r>
  <r>
    <n v="11496"/>
    <x v="50"/>
    <x v="17"/>
    <n v="54"/>
    <n v="27"/>
    <n v="50.78"/>
    <x v="775"/>
    <x v="643"/>
    <x v="1202"/>
    <x v="0"/>
    <d v="2004-06-17T00:00:00"/>
    <x v="0"/>
    <x v="1"/>
    <x v="4"/>
    <s v="S72_3212"/>
    <s v="Montreal"/>
    <x v="15"/>
    <s v="Small"/>
  </r>
  <r>
    <n v="11497"/>
    <x v="4"/>
    <x v="3"/>
    <n v="157"/>
    <n v="78.5"/>
    <n v="100"/>
    <x v="92"/>
    <x v="47"/>
    <x v="145"/>
    <x v="0"/>
    <d v="2004-06-24T00:00:00"/>
    <x v="0"/>
    <x v="1"/>
    <x v="5"/>
    <s v="S18_1662"/>
    <s v="Madrid"/>
    <x v="3"/>
    <s v="Medium"/>
  </r>
  <r>
    <n v="11498"/>
    <x v="4"/>
    <x v="22"/>
    <n v="86"/>
    <n v="43"/>
    <n v="84.3"/>
    <x v="776"/>
    <x v="644"/>
    <x v="1203"/>
    <x v="0"/>
    <d v="2004-06-24T00:00:00"/>
    <x v="0"/>
    <x v="1"/>
    <x v="4"/>
    <s v="S18_3029"/>
    <s v="Madrid"/>
    <x v="3"/>
    <s v="Small"/>
  </r>
  <r>
    <n v="11499"/>
    <x v="4"/>
    <x v="15"/>
    <n v="105"/>
    <n v="52.5"/>
    <n v="100"/>
    <x v="21"/>
    <x v="50"/>
    <x v="355"/>
    <x v="0"/>
    <d v="2004-06-24T00:00:00"/>
    <x v="0"/>
    <x v="1"/>
    <x v="0"/>
    <s v="S18_3856"/>
    <s v="Madrid"/>
    <x v="3"/>
    <s v="Medium"/>
  </r>
  <r>
    <n v="11500"/>
    <x v="4"/>
    <x v="15"/>
    <n v="109"/>
    <n v="54.5"/>
    <n v="97.38"/>
    <x v="777"/>
    <x v="645"/>
    <x v="1204"/>
    <x v="0"/>
    <d v="2004-06-24T00:00:00"/>
    <x v="0"/>
    <x v="1"/>
    <x v="5"/>
    <s v="S24_1785"/>
    <s v="Madrid"/>
    <x v="3"/>
    <s v="Medium"/>
  </r>
  <r>
    <n v="11501"/>
    <x v="4"/>
    <x v="16"/>
    <n v="68"/>
    <n v="34"/>
    <n v="67.14"/>
    <x v="778"/>
    <x v="185"/>
    <x v="1205"/>
    <x v="0"/>
    <d v="2004-06-24T00:00:00"/>
    <x v="0"/>
    <x v="1"/>
    <x v="5"/>
    <s v="S24_2841"/>
    <s v="Madrid"/>
    <x v="3"/>
    <s v="Small"/>
  </r>
  <r>
    <n v="11502"/>
    <x v="4"/>
    <x v="7"/>
    <n v="65"/>
    <n v="32.5"/>
    <n v="70.349999999999994"/>
    <x v="779"/>
    <x v="538"/>
    <x v="1206"/>
    <x v="0"/>
    <d v="2004-06-24T00:00:00"/>
    <x v="0"/>
    <x v="1"/>
    <x v="0"/>
    <s v="S24_3420"/>
    <s v="Madrid"/>
    <x v="3"/>
    <s v="Medium"/>
  </r>
  <r>
    <n v="11503"/>
    <x v="4"/>
    <x v="3"/>
    <n v="83"/>
    <n v="41.5"/>
    <n v="87.21"/>
    <x v="780"/>
    <x v="646"/>
    <x v="1207"/>
    <x v="0"/>
    <d v="2004-06-24T00:00:00"/>
    <x v="0"/>
    <x v="1"/>
    <x v="0"/>
    <s v="S24_3816"/>
    <s v="Madrid"/>
    <x v="3"/>
    <s v="Medium"/>
  </r>
  <r>
    <n v="11504"/>
    <x v="4"/>
    <x v="25"/>
    <n v="68"/>
    <n v="34"/>
    <n v="61.42"/>
    <x v="781"/>
    <x v="647"/>
    <x v="1208"/>
    <x v="0"/>
    <d v="2004-06-24T00:00:00"/>
    <x v="0"/>
    <x v="1"/>
    <x v="5"/>
    <s v="S24_3949"/>
    <s v="Madrid"/>
    <x v="3"/>
    <s v="Small"/>
  </r>
  <r>
    <n v="11505"/>
    <x v="4"/>
    <x v="28"/>
    <n v="68"/>
    <n v="34"/>
    <n v="79.11"/>
    <x v="782"/>
    <x v="648"/>
    <x v="1209"/>
    <x v="0"/>
    <d v="2004-06-24T00:00:00"/>
    <x v="0"/>
    <x v="1"/>
    <x v="0"/>
    <s v="S32_4289"/>
    <s v="Madrid"/>
    <x v="3"/>
    <s v="Medium"/>
  </r>
  <r>
    <n v="11506"/>
    <x v="4"/>
    <x v="3"/>
    <n v="43"/>
    <n v="21.5"/>
    <n v="37.97"/>
    <x v="783"/>
    <x v="649"/>
    <x v="1210"/>
    <x v="0"/>
    <d v="2004-06-24T00:00:00"/>
    <x v="0"/>
    <x v="1"/>
    <x v="0"/>
    <s v="S50_1341"/>
    <s v="Madrid"/>
    <x v="3"/>
    <s v="Small"/>
  </r>
  <r>
    <n v="11507"/>
    <x v="4"/>
    <x v="28"/>
    <n v="91"/>
    <n v="45.5"/>
    <n v="84.03"/>
    <x v="784"/>
    <x v="650"/>
    <x v="1211"/>
    <x v="0"/>
    <d v="2004-06-24T00:00:00"/>
    <x v="0"/>
    <x v="1"/>
    <x v="5"/>
    <s v="S700_1691"/>
    <s v="Madrid"/>
    <x v="3"/>
    <s v="Medium"/>
  </r>
  <r>
    <n v="11508"/>
    <x v="4"/>
    <x v="20"/>
    <n v="90"/>
    <n v="45"/>
    <n v="94.14"/>
    <x v="785"/>
    <x v="125"/>
    <x v="1212"/>
    <x v="0"/>
    <d v="2004-06-24T00:00:00"/>
    <x v="0"/>
    <x v="1"/>
    <x v="4"/>
    <s v="S700_2047"/>
    <s v="Madrid"/>
    <x v="3"/>
    <s v="Medium"/>
  </r>
  <r>
    <n v="11509"/>
    <x v="4"/>
    <x v="21"/>
    <n v="99"/>
    <n v="49.5"/>
    <n v="90.75"/>
    <x v="786"/>
    <x v="651"/>
    <x v="1213"/>
    <x v="0"/>
    <d v="2004-06-24T00:00:00"/>
    <x v="0"/>
    <x v="1"/>
    <x v="5"/>
    <s v="S700_2466"/>
    <s v="Madrid"/>
    <x v="3"/>
    <s v="Small"/>
  </r>
  <r>
    <n v="11510"/>
    <x v="4"/>
    <x v="11"/>
    <n v="80"/>
    <n v="40"/>
    <n v="76"/>
    <x v="787"/>
    <x v="138"/>
    <x v="573"/>
    <x v="0"/>
    <d v="2004-06-24T00:00:00"/>
    <x v="0"/>
    <x v="1"/>
    <x v="5"/>
    <s v="S700_3167"/>
    <s v="Madrid"/>
    <x v="3"/>
    <s v="Small"/>
  </r>
  <r>
    <n v="11511"/>
    <x v="4"/>
    <x v="12"/>
    <n v="74"/>
    <n v="37"/>
    <n v="71.069999999999993"/>
    <x v="788"/>
    <x v="652"/>
    <x v="1214"/>
    <x v="0"/>
    <d v="2004-06-24T00:00:00"/>
    <x v="0"/>
    <x v="1"/>
    <x v="5"/>
    <s v="S700_4002"/>
    <s v="Madrid"/>
    <x v="3"/>
    <s v="Small"/>
  </r>
  <r>
    <n v="11512"/>
    <x v="4"/>
    <x v="26"/>
    <n v="49"/>
    <n v="24.5"/>
    <n v="57.11"/>
    <x v="789"/>
    <x v="653"/>
    <x v="1215"/>
    <x v="0"/>
    <d v="2004-06-24T00:00:00"/>
    <x v="0"/>
    <x v="1"/>
    <x v="5"/>
    <s v="S72_1253"/>
    <s v="Madrid"/>
    <x v="3"/>
    <s v="Small"/>
  </r>
  <r>
    <n v="11513"/>
    <x v="51"/>
    <x v="15"/>
    <n v="95"/>
    <n v="47.5"/>
    <n v="100"/>
    <x v="21"/>
    <x v="292"/>
    <x v="1216"/>
    <x v="0"/>
    <d v="2004-06-28T00:00:00"/>
    <x v="0"/>
    <x v="1"/>
    <x v="6"/>
    <s v="S10_1678"/>
    <s v="Bridgewater"/>
    <x v="0"/>
    <s v="Medium"/>
  </r>
  <r>
    <n v="11514"/>
    <x v="51"/>
    <x v="28"/>
    <n v="118"/>
    <n v="59"/>
    <n v="100"/>
    <x v="71"/>
    <x v="26"/>
    <x v="1217"/>
    <x v="0"/>
    <d v="2004-06-28T00:00:00"/>
    <x v="0"/>
    <x v="1"/>
    <x v="6"/>
    <s v="S10_2016"/>
    <s v="Bridgewater"/>
    <x v="0"/>
    <s v="Medium"/>
  </r>
  <r>
    <n v="11515"/>
    <x v="51"/>
    <x v="9"/>
    <n v="193"/>
    <n v="96.5"/>
    <n v="100"/>
    <x v="22"/>
    <x v="65"/>
    <x v="656"/>
    <x v="0"/>
    <d v="2004-06-28T00:00:00"/>
    <x v="0"/>
    <x v="1"/>
    <x v="6"/>
    <s v="S10_4698"/>
    <s v="Bridgewater"/>
    <x v="0"/>
    <s v="Large"/>
  </r>
  <r>
    <n v="11516"/>
    <x v="51"/>
    <x v="25"/>
    <n v="150"/>
    <n v="75"/>
    <n v="100"/>
    <x v="96"/>
    <x v="66"/>
    <x v="17"/>
    <x v="0"/>
    <d v="2004-06-28T00:00:00"/>
    <x v="0"/>
    <x v="1"/>
    <x v="6"/>
    <s v="S12_2823"/>
    <s v="Bridgewater"/>
    <x v="0"/>
    <s v="Medium"/>
  </r>
  <r>
    <n v="11517"/>
    <x v="51"/>
    <x v="21"/>
    <n v="84"/>
    <n v="42"/>
    <n v="86.17"/>
    <x v="790"/>
    <x v="654"/>
    <x v="1218"/>
    <x v="0"/>
    <d v="2004-06-28T00:00:00"/>
    <x v="0"/>
    <x v="1"/>
    <x v="5"/>
    <s v="S18_2581"/>
    <s v="Bridgewater"/>
    <x v="0"/>
    <s v="Small"/>
  </r>
  <r>
    <n v="11518"/>
    <x v="51"/>
    <x v="15"/>
    <n v="60"/>
    <n v="30"/>
    <n v="58.75"/>
    <x v="791"/>
    <x v="655"/>
    <x v="631"/>
    <x v="0"/>
    <d v="2004-06-28T00:00:00"/>
    <x v="0"/>
    <x v="1"/>
    <x v="6"/>
    <s v="S18_2625"/>
    <s v="Bridgewater"/>
    <x v="0"/>
    <s v="Small"/>
  </r>
  <r>
    <n v="11519"/>
    <x v="51"/>
    <x v="10"/>
    <n v="112"/>
    <n v="56"/>
    <n v="100"/>
    <x v="10"/>
    <x v="68"/>
    <x v="1219"/>
    <x v="0"/>
    <d v="2004-06-28T00:00:00"/>
    <x v="0"/>
    <x v="1"/>
    <x v="6"/>
    <s v="S24_1578"/>
    <s v="Bridgewater"/>
    <x v="0"/>
    <s v="Medium"/>
  </r>
  <r>
    <n v="11520"/>
    <x v="51"/>
    <x v="30"/>
    <n v="76"/>
    <n v="38"/>
    <n v="62.46"/>
    <x v="792"/>
    <x v="656"/>
    <x v="1220"/>
    <x v="0"/>
    <d v="2004-06-28T00:00:00"/>
    <x v="0"/>
    <x v="1"/>
    <x v="6"/>
    <s v="S24_2000"/>
    <s v="Bridgewater"/>
    <x v="0"/>
    <s v="Small"/>
  </r>
  <r>
    <n v="11521"/>
    <x v="51"/>
    <x v="16"/>
    <n v="72"/>
    <n v="36"/>
    <n v="75.349999999999994"/>
    <x v="793"/>
    <x v="657"/>
    <x v="1221"/>
    <x v="0"/>
    <d v="2004-06-28T00:00:00"/>
    <x v="0"/>
    <x v="1"/>
    <x v="5"/>
    <s v="S24_4278"/>
    <s v="Bridgewater"/>
    <x v="0"/>
    <s v="Small"/>
  </r>
  <r>
    <n v="11522"/>
    <x v="51"/>
    <x v="14"/>
    <n v="99"/>
    <n v="49.5"/>
    <n v="79.91"/>
    <x v="794"/>
    <x v="504"/>
    <x v="1222"/>
    <x v="0"/>
    <d v="2004-06-28T00:00:00"/>
    <x v="0"/>
    <x v="1"/>
    <x v="6"/>
    <s v="S32_1374"/>
    <s v="Bridgewater"/>
    <x v="0"/>
    <s v="Small"/>
  </r>
  <r>
    <n v="11523"/>
    <x v="51"/>
    <x v="29"/>
    <n v="118"/>
    <n v="59"/>
    <n v="100"/>
    <x v="75"/>
    <x v="26"/>
    <x v="987"/>
    <x v="0"/>
    <d v="2004-06-28T00:00:00"/>
    <x v="0"/>
    <x v="1"/>
    <x v="5"/>
    <s v="S700_2834"/>
    <s v="Bridgewater"/>
    <x v="0"/>
    <s v="Medium"/>
  </r>
  <r>
    <n v="11524"/>
    <x v="84"/>
    <x v="25"/>
    <n v="62"/>
    <n v="31"/>
    <n v="54.71"/>
    <x v="795"/>
    <x v="658"/>
    <x v="1223"/>
    <x v="0"/>
    <d v="2004-06-30T00:00:00"/>
    <x v="0"/>
    <x v="1"/>
    <x v="6"/>
    <s v="S18_3782"/>
    <s v="Boston"/>
    <x v="0"/>
    <s v="Small"/>
  </r>
  <r>
    <n v="11525"/>
    <x v="84"/>
    <x v="27"/>
    <n v="148"/>
    <n v="74"/>
    <n v="100"/>
    <x v="135"/>
    <x v="78"/>
    <x v="1224"/>
    <x v="0"/>
    <d v="2004-06-30T00:00:00"/>
    <x v="0"/>
    <x v="1"/>
    <x v="1"/>
    <s v="S18_4721"/>
    <s v="Boston"/>
    <x v="0"/>
    <s v="Small"/>
  </r>
  <r>
    <n v="11526"/>
    <x v="84"/>
    <x v="30"/>
    <n v="69"/>
    <n v="34.5"/>
    <n v="65.099999999999994"/>
    <x v="796"/>
    <x v="659"/>
    <x v="1225"/>
    <x v="0"/>
    <d v="2004-06-30T00:00:00"/>
    <x v="0"/>
    <x v="1"/>
    <x v="6"/>
    <s v="S24_2360"/>
    <s v="Boston"/>
    <x v="0"/>
    <s v="Small"/>
  </r>
  <r>
    <n v="11527"/>
    <x v="84"/>
    <x v="29"/>
    <n v="80"/>
    <n v="40"/>
    <n v="83.27"/>
    <x v="797"/>
    <x v="91"/>
    <x v="1226"/>
    <x v="0"/>
    <d v="2004-06-30T00:00:00"/>
    <x v="0"/>
    <x v="1"/>
    <x v="1"/>
    <s v="S24_4620"/>
    <s v="Boston"/>
    <x v="0"/>
    <s v="Medium"/>
  </r>
  <r>
    <n v="11528"/>
    <x v="84"/>
    <x v="27"/>
    <n v="40"/>
    <n v="20"/>
    <n v="32.590000000000003"/>
    <x v="798"/>
    <x v="660"/>
    <x v="1227"/>
    <x v="0"/>
    <d v="2004-06-30T00:00:00"/>
    <x v="0"/>
    <x v="1"/>
    <x v="6"/>
    <s v="S32_2206"/>
    <s v="Boston"/>
    <x v="0"/>
    <s v="Small"/>
  </r>
  <r>
    <n v="11529"/>
    <x v="84"/>
    <x v="15"/>
    <n v="102"/>
    <n v="51"/>
    <n v="97.97"/>
    <x v="799"/>
    <x v="472"/>
    <x v="1228"/>
    <x v="0"/>
    <d v="2004-06-30T00:00:00"/>
    <x v="0"/>
    <x v="1"/>
    <x v="6"/>
    <s v="S32_4485"/>
    <s v="Boston"/>
    <x v="0"/>
    <s v="Medium"/>
  </r>
  <r>
    <n v="11530"/>
    <x v="84"/>
    <x v="29"/>
    <n v="81"/>
    <n v="40.5"/>
    <n v="89.5"/>
    <x v="800"/>
    <x v="8"/>
    <x v="1229"/>
    <x v="0"/>
    <d v="2004-06-30T00:00:00"/>
    <x v="0"/>
    <x v="1"/>
    <x v="6"/>
    <s v="S50_4713"/>
    <s v="Boston"/>
    <x v="0"/>
    <s v="Medium"/>
  </r>
  <r>
    <n v="11531"/>
    <x v="60"/>
    <x v="6"/>
    <n v="80"/>
    <n v="40"/>
    <n v="86.84"/>
    <x v="801"/>
    <x v="375"/>
    <x v="1230"/>
    <x v="0"/>
    <d v="2004-02-07T00:00:00"/>
    <x v="5"/>
    <x v="1"/>
    <x v="1"/>
    <s v="S18_3278"/>
    <s v="Glen Waverly"/>
    <x v="13"/>
    <s v="Medium"/>
  </r>
  <r>
    <n v="11532"/>
    <x v="60"/>
    <x v="3"/>
    <n v="146"/>
    <n v="73"/>
    <n v="100"/>
    <x v="92"/>
    <x v="76"/>
    <x v="381"/>
    <x v="0"/>
    <d v="2004-02-07T00:00:00"/>
    <x v="5"/>
    <x v="1"/>
    <x v="1"/>
    <s v="S18_3482"/>
    <s v="Glen Waverly"/>
    <x v="13"/>
    <s v="Large"/>
  </r>
  <r>
    <n v="11533"/>
    <x v="52"/>
    <x v="20"/>
    <n v="194"/>
    <n v="97"/>
    <n v="100"/>
    <x v="68"/>
    <x v="71"/>
    <x v="1231"/>
    <x v="0"/>
    <d v="2004-06-07T00:00:00"/>
    <x v="0"/>
    <x v="1"/>
    <x v="1"/>
    <s v="S12_1099"/>
    <s v="Reggio Emilia"/>
    <x v="5"/>
    <s v="Large"/>
  </r>
  <r>
    <n v="11534"/>
    <x v="52"/>
    <x v="2"/>
    <n v="117"/>
    <n v="58.5"/>
    <n v="100"/>
    <x v="34"/>
    <x v="72"/>
    <x v="1167"/>
    <x v="0"/>
    <d v="2004-06-07T00:00:00"/>
    <x v="0"/>
    <x v="1"/>
    <x v="1"/>
    <s v="S12_3380"/>
    <s v="Reggio Emilia"/>
    <x v="5"/>
    <s v="Small"/>
  </r>
  <r>
    <n v="11535"/>
    <x v="52"/>
    <x v="12"/>
    <n v="79"/>
    <n v="39.5"/>
    <n v="76.61"/>
    <x v="802"/>
    <x v="478"/>
    <x v="1232"/>
    <x v="0"/>
    <d v="2004-06-07T00:00:00"/>
    <x v="0"/>
    <x v="1"/>
    <x v="1"/>
    <s v="S12_3990"/>
    <s v="Reggio Emilia"/>
    <x v="5"/>
    <s v="Small"/>
  </r>
  <r>
    <n v="11536"/>
    <x v="52"/>
    <x v="28"/>
    <n v="115"/>
    <n v="57.5"/>
    <n v="100"/>
    <x v="71"/>
    <x v="35"/>
    <x v="1233"/>
    <x v="0"/>
    <d v="2004-06-07T00:00:00"/>
    <x v="0"/>
    <x v="1"/>
    <x v="1"/>
    <s v="S12_4675"/>
    <s v="Reggio Emilia"/>
    <x v="5"/>
    <s v="Medium"/>
  </r>
  <r>
    <n v="11537"/>
    <x v="52"/>
    <x v="26"/>
    <n v="141"/>
    <n v="70.5"/>
    <n v="100"/>
    <x v="59"/>
    <x v="85"/>
    <x v="1234"/>
    <x v="0"/>
    <d v="2004-06-07T00:00:00"/>
    <x v="0"/>
    <x v="1"/>
    <x v="1"/>
    <s v="S18_1129"/>
    <s v="Reggio Emilia"/>
    <x v="5"/>
    <s v="Small"/>
  </r>
  <r>
    <n v="11538"/>
    <x v="52"/>
    <x v="13"/>
    <n v="124"/>
    <n v="62"/>
    <n v="100"/>
    <x v="17"/>
    <x v="89"/>
    <x v="1128"/>
    <x v="0"/>
    <d v="2004-06-07T00:00:00"/>
    <x v="0"/>
    <x v="1"/>
    <x v="1"/>
    <s v="S18_1589"/>
    <s v="Reggio Emilia"/>
    <x v="5"/>
    <s v="Medium"/>
  </r>
  <r>
    <n v="11539"/>
    <x v="52"/>
    <x v="21"/>
    <n v="77"/>
    <n v="38.5"/>
    <n v="74.69"/>
    <x v="803"/>
    <x v="661"/>
    <x v="1235"/>
    <x v="0"/>
    <d v="2004-06-07T00:00:00"/>
    <x v="0"/>
    <x v="1"/>
    <x v="1"/>
    <s v="S18_1889"/>
    <s v="Reggio Emilia"/>
    <x v="5"/>
    <s v="Small"/>
  </r>
  <r>
    <n v="11540"/>
    <x v="52"/>
    <x v="3"/>
    <n v="142"/>
    <n v="71"/>
    <n v="100"/>
    <x v="92"/>
    <x v="86"/>
    <x v="1236"/>
    <x v="0"/>
    <d v="2004-06-07T00:00:00"/>
    <x v="0"/>
    <x v="1"/>
    <x v="1"/>
    <s v="S18_1984"/>
    <s v="Reggio Emilia"/>
    <x v="5"/>
    <s v="Medium"/>
  </r>
  <r>
    <n v="11541"/>
    <x v="52"/>
    <x v="27"/>
    <n v="132"/>
    <n v="66"/>
    <n v="100"/>
    <x v="135"/>
    <x v="87"/>
    <x v="1237"/>
    <x v="0"/>
    <d v="2004-06-07T00:00:00"/>
    <x v="0"/>
    <x v="1"/>
    <x v="1"/>
    <s v="S18_2870"/>
    <s v="Reggio Emilia"/>
    <x v="5"/>
    <s v="Small"/>
  </r>
  <r>
    <n v="11542"/>
    <x v="52"/>
    <x v="17"/>
    <n v="169"/>
    <n v="84.5"/>
    <n v="100"/>
    <x v="24"/>
    <x v="29"/>
    <x v="618"/>
    <x v="0"/>
    <d v="2004-06-07T00:00:00"/>
    <x v="0"/>
    <x v="1"/>
    <x v="1"/>
    <s v="S18_3232"/>
    <s v="Reggio Emilia"/>
    <x v="5"/>
    <s v="Medium"/>
  </r>
  <r>
    <n v="11543"/>
    <x v="52"/>
    <x v="21"/>
    <n v="141"/>
    <n v="70.5"/>
    <n v="100"/>
    <x v="31"/>
    <x v="85"/>
    <x v="1238"/>
    <x v="0"/>
    <d v="2004-06-07T00:00:00"/>
    <x v="0"/>
    <x v="1"/>
    <x v="1"/>
    <s v="S18_3685"/>
    <s v="Reggio Emilia"/>
    <x v="5"/>
    <s v="Medium"/>
  </r>
  <r>
    <n v="11544"/>
    <x v="52"/>
    <x v="24"/>
    <n v="50"/>
    <n v="25"/>
    <n v="48.3"/>
    <x v="804"/>
    <x v="662"/>
    <x v="1239"/>
    <x v="0"/>
    <d v="2004-06-07T00:00:00"/>
    <x v="0"/>
    <x v="1"/>
    <x v="1"/>
    <s v="S24_1628"/>
    <s v="Reggio Emilia"/>
    <x v="5"/>
    <s v="Small"/>
  </r>
  <r>
    <n v="11545"/>
    <x v="52"/>
    <x v="15"/>
    <n v="37"/>
    <n v="18.5"/>
    <n v="40.4"/>
    <x v="805"/>
    <x v="663"/>
    <x v="1240"/>
    <x v="0"/>
    <d v="2004-06-07T00:00:00"/>
    <x v="0"/>
    <x v="1"/>
    <x v="1"/>
    <s v="S24_2972"/>
    <s v="Reggio Emilia"/>
    <x v="5"/>
    <s v="Small"/>
  </r>
  <r>
    <n v="11546"/>
    <x v="52"/>
    <x v="29"/>
    <n v="61"/>
    <n v="30.5"/>
    <n v="62.45"/>
    <x v="692"/>
    <x v="589"/>
    <x v="1084"/>
    <x v="0"/>
    <d v="2004-06-07T00:00:00"/>
    <x v="0"/>
    <x v="1"/>
    <x v="1"/>
    <s v="S24_3371"/>
    <s v="Reggio Emilia"/>
    <x v="5"/>
    <s v="Small"/>
  </r>
  <r>
    <n v="11547"/>
    <x v="52"/>
    <x v="16"/>
    <n v="140"/>
    <n v="70"/>
    <n v="100"/>
    <x v="23"/>
    <x v="81"/>
    <x v="1241"/>
    <x v="0"/>
    <d v="2004-06-07T00:00:00"/>
    <x v="0"/>
    <x v="1"/>
    <x v="1"/>
    <s v="S24_3856"/>
    <s v="Reggio Emilia"/>
    <x v="5"/>
    <s v="Small"/>
  </r>
  <r>
    <n v="11548"/>
    <x v="26"/>
    <x v="13"/>
    <n v="71"/>
    <n v="35.5"/>
    <n v="75.55"/>
    <x v="806"/>
    <x v="344"/>
    <x v="1242"/>
    <x v="0"/>
    <d v="2004-07-07T00:00:00"/>
    <x v="8"/>
    <x v="1"/>
    <x v="1"/>
    <s v="S18_4933"/>
    <s v="NYC"/>
    <x v="0"/>
    <s v="Small"/>
  </r>
  <r>
    <n v="11549"/>
    <x v="26"/>
    <x v="28"/>
    <n v="73"/>
    <n v="36.5"/>
    <n v="80.099999999999994"/>
    <x v="807"/>
    <x v="664"/>
    <x v="897"/>
    <x v="0"/>
    <d v="2004-07-07T00:00:00"/>
    <x v="8"/>
    <x v="1"/>
    <x v="1"/>
    <s v="S24_1046"/>
    <s v="NYC"/>
    <x v="0"/>
    <s v="Medium"/>
  </r>
  <r>
    <n v="11550"/>
    <x v="26"/>
    <x v="19"/>
    <n v="90"/>
    <n v="45"/>
    <n v="87.24"/>
    <x v="808"/>
    <x v="665"/>
    <x v="1243"/>
    <x v="0"/>
    <d v="2004-07-07T00:00:00"/>
    <x v="8"/>
    <x v="1"/>
    <x v="1"/>
    <s v="S24_2766"/>
    <s v="NYC"/>
    <x v="0"/>
    <s v="Medium"/>
  </r>
  <r>
    <n v="11551"/>
    <x v="26"/>
    <x v="23"/>
    <n v="117"/>
    <n v="58.5"/>
    <n v="100"/>
    <x v="36"/>
    <x v="72"/>
    <x v="1244"/>
    <x v="0"/>
    <d v="2004-07-07T00:00:00"/>
    <x v="8"/>
    <x v="1"/>
    <x v="1"/>
    <s v="S24_2887"/>
    <s v="NYC"/>
    <x v="0"/>
    <s v="Medium"/>
  </r>
  <r>
    <n v="11552"/>
    <x v="26"/>
    <x v="20"/>
    <n v="85"/>
    <n v="42.5"/>
    <n v="96.74"/>
    <x v="809"/>
    <x v="666"/>
    <x v="1245"/>
    <x v="0"/>
    <d v="2004-07-07T00:00:00"/>
    <x v="8"/>
    <x v="1"/>
    <x v="1"/>
    <s v="S24_3191"/>
    <s v="NYC"/>
    <x v="0"/>
    <s v="Medium"/>
  </r>
  <r>
    <n v="11553"/>
    <x v="26"/>
    <x v="23"/>
    <n v="107"/>
    <n v="53.5"/>
    <n v="100"/>
    <x v="36"/>
    <x v="99"/>
    <x v="220"/>
    <x v="0"/>
    <d v="2004-07-07T00:00:00"/>
    <x v="8"/>
    <x v="1"/>
    <x v="1"/>
    <s v="S24_3432"/>
    <s v="NYC"/>
    <x v="0"/>
    <s v="Medium"/>
  </r>
  <r>
    <n v="11554"/>
    <x v="19"/>
    <x v="22"/>
    <n v="62"/>
    <n v="31"/>
    <n v="63.08"/>
    <x v="810"/>
    <x v="667"/>
    <x v="1246"/>
    <x v="0"/>
    <d v="2004-07-16T00:00:00"/>
    <x v="8"/>
    <x v="1"/>
    <x v="0"/>
    <s v="S18_2957"/>
    <s v="Salzburg"/>
    <x v="12"/>
    <s v="Small"/>
  </r>
  <r>
    <n v="11555"/>
    <x v="19"/>
    <x v="25"/>
    <n v="97"/>
    <n v="48.5"/>
    <n v="97.39"/>
    <x v="811"/>
    <x v="482"/>
    <x v="1247"/>
    <x v="0"/>
    <d v="2004-07-16T00:00:00"/>
    <x v="8"/>
    <x v="1"/>
    <x v="0"/>
    <s v="S24_4258"/>
    <s v="Salzburg"/>
    <x v="12"/>
    <s v="Medium"/>
  </r>
  <r>
    <n v="11556"/>
    <x v="32"/>
    <x v="26"/>
    <n v="214"/>
    <n v="107"/>
    <n v="100"/>
    <x v="59"/>
    <x v="10"/>
    <x v="510"/>
    <x v="1"/>
    <d v="2004-07-19T00:00:00"/>
    <x v="8"/>
    <x v="1"/>
    <x v="1"/>
    <s v="S10_1949"/>
    <s v="Chatswood"/>
    <x v="13"/>
    <s v="Medium"/>
  </r>
  <r>
    <n v="11557"/>
    <x v="32"/>
    <x v="22"/>
    <n v="147"/>
    <n v="73.5"/>
    <n v="100"/>
    <x v="53"/>
    <x v="11"/>
    <x v="1248"/>
    <x v="0"/>
    <d v="2004-07-19T00:00:00"/>
    <x v="8"/>
    <x v="1"/>
    <x v="1"/>
    <s v="S10_4962"/>
    <s v="Chatswood"/>
    <x v="13"/>
    <s v="Medium"/>
  </r>
  <r>
    <n v="11558"/>
    <x v="32"/>
    <x v="24"/>
    <n v="136"/>
    <n v="68"/>
    <n v="100"/>
    <x v="139"/>
    <x v="12"/>
    <x v="718"/>
    <x v="0"/>
    <d v="2004-07-19T00:00:00"/>
    <x v="8"/>
    <x v="1"/>
    <x v="2"/>
    <s v="S12_1666"/>
    <s v="Chatswood"/>
    <x v="13"/>
    <s v="Medium"/>
  </r>
  <r>
    <n v="11559"/>
    <x v="32"/>
    <x v="23"/>
    <n v="116"/>
    <n v="58"/>
    <n v="96.84"/>
    <x v="812"/>
    <x v="401"/>
    <x v="1249"/>
    <x v="0"/>
    <d v="2004-07-19T00:00:00"/>
    <x v="8"/>
    <x v="1"/>
    <x v="2"/>
    <s v="S18_1097"/>
    <s v="Chatswood"/>
    <x v="13"/>
    <s v="Medium"/>
  </r>
  <r>
    <n v="11560"/>
    <x v="32"/>
    <x v="14"/>
    <n v="101"/>
    <n v="50.5"/>
    <n v="96.24"/>
    <x v="813"/>
    <x v="355"/>
    <x v="1250"/>
    <x v="0"/>
    <d v="2004-07-19T00:00:00"/>
    <x v="8"/>
    <x v="1"/>
    <x v="0"/>
    <s v="S18_2949"/>
    <s v="Chatswood"/>
    <x v="13"/>
    <s v="Small"/>
  </r>
  <r>
    <n v="11561"/>
    <x v="32"/>
    <x v="19"/>
    <n v="104"/>
    <n v="52"/>
    <n v="100"/>
    <x v="26"/>
    <x v="17"/>
    <x v="1251"/>
    <x v="0"/>
    <d v="2004-07-19T00:00:00"/>
    <x v="8"/>
    <x v="1"/>
    <x v="0"/>
    <s v="S18_3136"/>
    <s v="Chatswood"/>
    <x v="13"/>
    <s v="Medium"/>
  </r>
  <r>
    <n v="11562"/>
    <x v="32"/>
    <x v="19"/>
    <n v="121"/>
    <n v="60.5"/>
    <n v="100"/>
    <x v="26"/>
    <x v="19"/>
    <x v="956"/>
    <x v="0"/>
    <d v="2004-07-19T00:00:00"/>
    <x v="8"/>
    <x v="1"/>
    <x v="2"/>
    <s v="S18_4600"/>
    <s v="Chatswood"/>
    <x v="13"/>
    <s v="Medium"/>
  </r>
  <r>
    <n v="11563"/>
    <x v="32"/>
    <x v="20"/>
    <n v="50"/>
    <n v="25"/>
    <n v="58.36"/>
    <x v="814"/>
    <x v="668"/>
    <x v="1252"/>
    <x v="0"/>
    <d v="2004-07-19T00:00:00"/>
    <x v="8"/>
    <x v="1"/>
    <x v="0"/>
    <s v="S18_4668"/>
    <s v="Chatswood"/>
    <x v="13"/>
    <s v="Small"/>
  </r>
  <r>
    <n v="11564"/>
    <x v="32"/>
    <x v="22"/>
    <n v="96"/>
    <n v="48"/>
    <n v="85.72"/>
    <x v="815"/>
    <x v="396"/>
    <x v="1253"/>
    <x v="0"/>
    <d v="2004-07-19T00:00:00"/>
    <x v="8"/>
    <x v="1"/>
    <x v="2"/>
    <s v="S32_1268"/>
    <s v="Chatswood"/>
    <x v="13"/>
    <s v="Small"/>
  </r>
  <r>
    <n v="11565"/>
    <x v="32"/>
    <x v="26"/>
    <n v="64"/>
    <n v="32"/>
    <n v="63.35"/>
    <x v="816"/>
    <x v="669"/>
    <x v="1254"/>
    <x v="0"/>
    <d v="2004-07-19T00:00:00"/>
    <x v="8"/>
    <x v="1"/>
    <x v="2"/>
    <s v="S32_3522"/>
    <s v="Chatswood"/>
    <x v="13"/>
    <s v="Small"/>
  </r>
  <r>
    <n v="11566"/>
    <x v="32"/>
    <x v="7"/>
    <n v="101"/>
    <n v="50.5"/>
    <n v="88"/>
    <x v="817"/>
    <x v="529"/>
    <x v="1255"/>
    <x v="0"/>
    <d v="2004-07-19T00:00:00"/>
    <x v="8"/>
    <x v="1"/>
    <x v="1"/>
    <s v="S700_2824"/>
    <s v="Chatswood"/>
    <x v="13"/>
    <s v="Medium"/>
  </r>
  <r>
    <n v="11567"/>
    <x v="13"/>
    <x v="14"/>
    <n v="118"/>
    <n v="59"/>
    <n v="97.17"/>
    <x v="818"/>
    <x v="41"/>
    <x v="1256"/>
    <x v="0"/>
    <d v="2004-07-20T00:00:00"/>
    <x v="8"/>
    <x v="1"/>
    <x v="2"/>
    <s v="S12_4473"/>
    <s v="San Rafael"/>
    <x v="0"/>
    <s v="Medium"/>
  </r>
  <r>
    <n v="11568"/>
    <x v="13"/>
    <x v="1"/>
    <n v="163"/>
    <n v="81.5"/>
    <n v="100"/>
    <x v="33"/>
    <x v="27"/>
    <x v="1257"/>
    <x v="0"/>
    <d v="2004-07-20T00:00:00"/>
    <x v="8"/>
    <x v="1"/>
    <x v="1"/>
    <s v="S18_2238"/>
    <s v="San Rafael"/>
    <x v="0"/>
    <s v="Large"/>
  </r>
  <r>
    <n v="11569"/>
    <x v="13"/>
    <x v="1"/>
    <n v="122"/>
    <n v="61"/>
    <n v="100"/>
    <x v="33"/>
    <x v="28"/>
    <x v="636"/>
    <x v="0"/>
    <d v="2004-07-20T00:00:00"/>
    <x v="8"/>
    <x v="1"/>
    <x v="2"/>
    <s v="S18_2319"/>
    <s v="San Rafael"/>
    <x v="0"/>
    <s v="Medium"/>
  </r>
  <r>
    <n v="11570"/>
    <x v="13"/>
    <x v="4"/>
    <n v="60"/>
    <n v="30"/>
    <n v="69.28"/>
    <x v="819"/>
    <x v="270"/>
    <x v="1258"/>
    <x v="0"/>
    <d v="2004-07-20T00:00:00"/>
    <x v="8"/>
    <x v="1"/>
    <x v="2"/>
    <s v="S18_2432"/>
    <s v="San Rafael"/>
    <x v="0"/>
    <s v="Small"/>
  </r>
  <r>
    <n v="11571"/>
    <x v="13"/>
    <x v="27"/>
    <n v="169"/>
    <n v="84.5"/>
    <n v="100"/>
    <x v="135"/>
    <x v="29"/>
    <x v="488"/>
    <x v="0"/>
    <d v="2004-07-20T00:00:00"/>
    <x v="8"/>
    <x v="1"/>
    <x v="1"/>
    <s v="S18_3232"/>
    <s v="San Rafael"/>
    <x v="0"/>
    <s v="Medium"/>
  </r>
  <r>
    <n v="11572"/>
    <x v="13"/>
    <x v="6"/>
    <n v="57"/>
    <n v="28.5"/>
    <n v="64.739999999999995"/>
    <x v="820"/>
    <x v="670"/>
    <x v="1259"/>
    <x v="0"/>
    <d v="2004-07-20T00:00:00"/>
    <x v="8"/>
    <x v="1"/>
    <x v="1"/>
    <s v="S24_1444"/>
    <s v="San Rafael"/>
    <x v="0"/>
    <s v="Small"/>
  </r>
  <r>
    <n v="11573"/>
    <x v="13"/>
    <x v="23"/>
    <n v="127"/>
    <n v="63.5"/>
    <n v="100"/>
    <x v="36"/>
    <x v="4"/>
    <x v="1260"/>
    <x v="0"/>
    <d v="2004-07-20T00:00:00"/>
    <x v="8"/>
    <x v="1"/>
    <x v="2"/>
    <s v="S24_2300"/>
    <s v="San Rafael"/>
    <x v="0"/>
    <s v="Medium"/>
  </r>
  <r>
    <n v="11574"/>
    <x v="13"/>
    <x v="19"/>
    <n v="35"/>
    <n v="17.5"/>
    <n v="41.72"/>
    <x v="821"/>
    <x v="671"/>
    <x v="1261"/>
    <x v="0"/>
    <d v="2004-07-20T00:00:00"/>
    <x v="8"/>
    <x v="1"/>
    <x v="1"/>
    <s v="S24_2840"/>
    <s v="San Rafael"/>
    <x v="0"/>
    <s v="Small"/>
  </r>
  <r>
    <n v="11575"/>
    <x v="13"/>
    <x v="2"/>
    <n v="118"/>
    <n v="59"/>
    <n v="100"/>
    <x v="34"/>
    <x v="26"/>
    <x v="1070"/>
    <x v="0"/>
    <d v="2004-07-20T00:00:00"/>
    <x v="8"/>
    <x v="1"/>
    <x v="1"/>
    <s v="S24_4048"/>
    <s v="San Rafael"/>
    <x v="0"/>
    <s v="Medium"/>
  </r>
  <r>
    <n v="11576"/>
    <x v="13"/>
    <x v="12"/>
    <n v="54"/>
    <n v="27"/>
    <n v="47.62"/>
    <x v="29"/>
    <x v="33"/>
    <x v="35"/>
    <x v="0"/>
    <d v="2004-07-20T00:00:00"/>
    <x v="8"/>
    <x v="1"/>
    <x v="2"/>
    <s v="S32_2509"/>
    <s v="San Rafael"/>
    <x v="0"/>
    <s v="Small"/>
  </r>
  <r>
    <n v="11577"/>
    <x v="13"/>
    <x v="15"/>
    <n v="115"/>
    <n v="57.5"/>
    <n v="98.39"/>
    <x v="822"/>
    <x v="672"/>
    <x v="1262"/>
    <x v="0"/>
    <d v="2004-07-20T00:00:00"/>
    <x v="8"/>
    <x v="1"/>
    <x v="2"/>
    <s v="S50_1392"/>
    <s v="San Rafael"/>
    <x v="0"/>
    <s v="Medium"/>
  </r>
  <r>
    <n v="11578"/>
    <x v="85"/>
    <x v="12"/>
    <n v="207"/>
    <n v="103.5"/>
    <n v="100"/>
    <x v="12"/>
    <x v="37"/>
    <x v="1263"/>
    <x v="1"/>
    <d v="2004-07-20T00:00:00"/>
    <x v="8"/>
    <x v="1"/>
    <x v="1"/>
    <s v="S12_1108"/>
    <s v="Allentown"/>
    <x v="0"/>
    <s v="Medium"/>
  </r>
  <r>
    <n v="11579"/>
    <x v="85"/>
    <x v="11"/>
    <n v="151"/>
    <n v="75.5"/>
    <n v="100"/>
    <x v="11"/>
    <x v="25"/>
    <x v="6"/>
    <x v="0"/>
    <d v="2004-07-20T00:00:00"/>
    <x v="8"/>
    <x v="1"/>
    <x v="1"/>
    <s v="S12_3148"/>
    <s v="Allentown"/>
    <x v="0"/>
    <s v="Medium"/>
  </r>
  <r>
    <n v="11580"/>
    <x v="85"/>
    <x v="8"/>
    <n v="173"/>
    <n v="86.5"/>
    <n v="100"/>
    <x v="8"/>
    <x v="38"/>
    <x v="146"/>
    <x v="0"/>
    <d v="2004-07-20T00:00:00"/>
    <x v="8"/>
    <x v="1"/>
    <x v="1"/>
    <s v="S12_3891"/>
    <s v="Allentown"/>
    <x v="0"/>
    <s v="Large"/>
  </r>
  <r>
    <n v="11581"/>
    <x v="85"/>
    <x v="4"/>
    <n v="143"/>
    <n v="71.5"/>
    <n v="100"/>
    <x v="4"/>
    <x v="30"/>
    <x v="244"/>
    <x v="0"/>
    <d v="2004-07-20T00:00:00"/>
    <x v="8"/>
    <x v="1"/>
    <x v="1"/>
    <s v="S18_4027"/>
    <s v="Allentown"/>
    <x v="0"/>
    <s v="Medium"/>
  </r>
  <r>
    <n v="11582"/>
    <x v="85"/>
    <x v="6"/>
    <n v="62"/>
    <n v="31"/>
    <n v="64.63"/>
    <x v="823"/>
    <x v="673"/>
    <x v="1264"/>
    <x v="0"/>
    <d v="2004-07-20T00:00:00"/>
    <x v="8"/>
    <x v="1"/>
    <x v="3"/>
    <s v="S32_3207"/>
    <s v="Allentown"/>
    <x v="0"/>
    <s v="Small"/>
  </r>
  <r>
    <n v="11583"/>
    <x v="85"/>
    <x v="23"/>
    <n v="58"/>
    <n v="29"/>
    <n v="56.82"/>
    <x v="824"/>
    <x v="674"/>
    <x v="1265"/>
    <x v="0"/>
    <d v="2004-07-20T00:00:00"/>
    <x v="8"/>
    <x v="1"/>
    <x v="3"/>
    <s v="S50_1514"/>
    <s v="Allentown"/>
    <x v="0"/>
    <s v="Small"/>
  </r>
  <r>
    <n v="11584"/>
    <x v="72"/>
    <x v="0"/>
    <n v="136"/>
    <n v="68"/>
    <n v="100"/>
    <x v="0"/>
    <x v="12"/>
    <x v="422"/>
    <x v="0"/>
    <d v="2004-07-21T00:00:00"/>
    <x v="8"/>
    <x v="1"/>
    <x v="1"/>
    <s v="S10_4757"/>
    <s v="Bruxelles"/>
    <x v="10"/>
    <s v="Medium"/>
  </r>
  <r>
    <n v="11585"/>
    <x v="72"/>
    <x v="15"/>
    <n v="86"/>
    <n v="43"/>
    <n v="98.06"/>
    <x v="825"/>
    <x v="675"/>
    <x v="1266"/>
    <x v="0"/>
    <d v="2004-07-21T00:00:00"/>
    <x v="8"/>
    <x v="1"/>
    <x v="4"/>
    <s v="S18_3029"/>
    <s v="Bruxelles"/>
    <x v="10"/>
    <s v="Medium"/>
  </r>
  <r>
    <n v="11586"/>
    <x v="72"/>
    <x v="28"/>
    <n v="136"/>
    <n v="68"/>
    <n v="100"/>
    <x v="71"/>
    <x v="12"/>
    <x v="1267"/>
    <x v="0"/>
    <d v="2004-07-21T00:00:00"/>
    <x v="8"/>
    <x v="1"/>
    <x v="0"/>
    <s v="S18_3140"/>
    <s v="Bruxelles"/>
    <x v="10"/>
    <s v="Medium"/>
  </r>
  <r>
    <n v="11587"/>
    <x v="72"/>
    <x v="29"/>
    <n v="100"/>
    <n v="50"/>
    <n v="100"/>
    <x v="75"/>
    <x v="39"/>
    <x v="1268"/>
    <x v="0"/>
    <d v="2004-07-21T00:00:00"/>
    <x v="8"/>
    <x v="1"/>
    <x v="3"/>
    <s v="S18_3259"/>
    <s v="Bruxelles"/>
    <x v="10"/>
    <s v="Medium"/>
  </r>
  <r>
    <n v="11588"/>
    <x v="72"/>
    <x v="1"/>
    <n v="105"/>
    <n v="52.5"/>
    <n v="85.75"/>
    <x v="826"/>
    <x v="535"/>
    <x v="1269"/>
    <x v="0"/>
    <d v="2004-07-21T00:00:00"/>
    <x v="8"/>
    <x v="1"/>
    <x v="0"/>
    <s v="S18_3856"/>
    <s v="Bruxelles"/>
    <x v="10"/>
    <s v="Medium"/>
  </r>
  <r>
    <n v="11589"/>
    <x v="72"/>
    <x v="21"/>
    <n v="87"/>
    <n v="43.5"/>
    <n v="71.09"/>
    <x v="827"/>
    <x v="676"/>
    <x v="1270"/>
    <x v="0"/>
    <d v="2004-07-21T00:00:00"/>
    <x v="8"/>
    <x v="1"/>
    <x v="0"/>
    <s v="S18_4522"/>
    <s v="Bruxelles"/>
    <x v="10"/>
    <s v="Small"/>
  </r>
  <r>
    <n v="11590"/>
    <x v="72"/>
    <x v="2"/>
    <n v="122"/>
    <n v="61"/>
    <n v="100"/>
    <x v="34"/>
    <x v="28"/>
    <x v="575"/>
    <x v="0"/>
    <d v="2004-07-21T00:00:00"/>
    <x v="8"/>
    <x v="1"/>
    <x v="4"/>
    <s v="S24_2011"/>
    <s v="Bruxelles"/>
    <x v="10"/>
    <s v="Small"/>
  </r>
  <r>
    <n v="11591"/>
    <x v="72"/>
    <x v="11"/>
    <n v="88"/>
    <n v="44"/>
    <n v="100"/>
    <x v="11"/>
    <x v="238"/>
    <x v="1271"/>
    <x v="0"/>
    <d v="2004-07-21T00:00:00"/>
    <x v="8"/>
    <x v="1"/>
    <x v="0"/>
    <s v="S24_3151"/>
    <s v="Bruxelles"/>
    <x v="10"/>
    <s v="Small"/>
  </r>
  <r>
    <n v="11592"/>
    <x v="72"/>
    <x v="25"/>
    <n v="83"/>
    <n v="41.5"/>
    <n v="83.02"/>
    <x v="828"/>
    <x v="193"/>
    <x v="1272"/>
    <x v="0"/>
    <d v="2004-07-21T00:00:00"/>
    <x v="8"/>
    <x v="1"/>
    <x v="0"/>
    <s v="S24_3816"/>
    <s v="Bruxelles"/>
    <x v="10"/>
    <s v="Medium"/>
  </r>
  <r>
    <n v="11593"/>
    <x v="72"/>
    <x v="26"/>
    <n v="66"/>
    <n v="33"/>
    <n v="65.34"/>
    <x v="829"/>
    <x v="677"/>
    <x v="1273"/>
    <x v="0"/>
    <d v="2004-07-21T00:00:00"/>
    <x v="8"/>
    <x v="1"/>
    <x v="4"/>
    <s v="S700_1138"/>
    <s v="Bruxelles"/>
    <x v="10"/>
    <s v="Small"/>
  </r>
  <r>
    <n v="11594"/>
    <x v="72"/>
    <x v="26"/>
    <n v="86"/>
    <n v="43"/>
    <n v="100"/>
    <x v="59"/>
    <x v="321"/>
    <x v="1046"/>
    <x v="0"/>
    <d v="2004-07-21T00:00:00"/>
    <x v="8"/>
    <x v="1"/>
    <x v="4"/>
    <s v="S700_1938"/>
    <s v="Bruxelles"/>
    <x v="10"/>
    <s v="Small"/>
  </r>
  <r>
    <n v="11595"/>
    <x v="72"/>
    <x v="10"/>
    <n v="72"/>
    <n v="36"/>
    <n v="62.16"/>
    <x v="830"/>
    <x v="678"/>
    <x v="1274"/>
    <x v="0"/>
    <d v="2004-07-21T00:00:00"/>
    <x v="8"/>
    <x v="1"/>
    <x v="4"/>
    <s v="S700_2610"/>
    <s v="Bruxelles"/>
    <x v="10"/>
    <s v="Small"/>
  </r>
  <r>
    <n v="11596"/>
    <x v="72"/>
    <x v="28"/>
    <n v="100"/>
    <n v="50"/>
    <n v="86.15"/>
    <x v="831"/>
    <x v="679"/>
    <x v="1275"/>
    <x v="0"/>
    <d v="2004-07-21T00:00:00"/>
    <x v="8"/>
    <x v="1"/>
    <x v="4"/>
    <s v="S700_3505"/>
    <s v="Bruxelles"/>
    <x v="10"/>
    <s v="Medium"/>
  </r>
  <r>
    <n v="11597"/>
    <x v="72"/>
    <x v="5"/>
    <n v="99"/>
    <n v="49.5"/>
    <n v="100"/>
    <x v="5"/>
    <x v="18"/>
    <x v="1276"/>
    <x v="0"/>
    <d v="2004-07-21T00:00:00"/>
    <x v="8"/>
    <x v="1"/>
    <x v="4"/>
    <s v="S700_3962"/>
    <s v="Bruxelles"/>
    <x v="10"/>
    <s v="Small"/>
  </r>
  <r>
    <n v="11598"/>
    <x v="72"/>
    <x v="30"/>
    <n v="54"/>
    <n v="27"/>
    <n v="45.86"/>
    <x v="832"/>
    <x v="680"/>
    <x v="1277"/>
    <x v="0"/>
    <d v="2004-07-21T00:00:00"/>
    <x v="8"/>
    <x v="1"/>
    <x v="4"/>
    <s v="S72_3212"/>
    <s v="Bruxelles"/>
    <x v="10"/>
    <s v="Small"/>
  </r>
  <r>
    <n v="11599"/>
    <x v="37"/>
    <x v="9"/>
    <n v="157"/>
    <n v="78.5"/>
    <n v="100"/>
    <x v="22"/>
    <x v="47"/>
    <x v="1278"/>
    <x v="0"/>
    <d v="2004-07-21T00:00:00"/>
    <x v="8"/>
    <x v="1"/>
    <x v="5"/>
    <s v="S18_1662"/>
    <s v="Brickhaven"/>
    <x v="0"/>
    <s v="Medium"/>
  </r>
  <r>
    <n v="11600"/>
    <x v="37"/>
    <x v="28"/>
    <n v="68"/>
    <n v="34"/>
    <n v="65.08"/>
    <x v="833"/>
    <x v="681"/>
    <x v="1279"/>
    <x v="0"/>
    <d v="2004-07-21T00:00:00"/>
    <x v="8"/>
    <x v="1"/>
    <x v="5"/>
    <s v="S24_2841"/>
    <s v="Brickhaven"/>
    <x v="0"/>
    <s v="Small"/>
  </r>
  <r>
    <n v="11601"/>
    <x v="37"/>
    <x v="16"/>
    <n v="65"/>
    <n v="32.5"/>
    <n v="72.33"/>
    <x v="834"/>
    <x v="682"/>
    <x v="1280"/>
    <x v="0"/>
    <d v="2004-07-21T00:00:00"/>
    <x v="8"/>
    <x v="1"/>
    <x v="0"/>
    <s v="S24_3420"/>
    <s v="Brickhaven"/>
    <x v="0"/>
    <s v="Small"/>
  </r>
  <r>
    <n v="11602"/>
    <x v="37"/>
    <x v="16"/>
    <n v="90"/>
    <n v="45"/>
    <n v="90.52"/>
    <x v="504"/>
    <x v="460"/>
    <x v="814"/>
    <x v="0"/>
    <d v="2004-07-21T00:00:00"/>
    <x v="8"/>
    <x v="1"/>
    <x v="4"/>
    <s v="S700_2047"/>
    <s v="Brickhaven"/>
    <x v="0"/>
    <s v="Small"/>
  </r>
  <r>
    <n v="11603"/>
    <x v="37"/>
    <x v="22"/>
    <n v="49"/>
    <n v="24.5"/>
    <n v="58.6"/>
    <x v="835"/>
    <x v="683"/>
    <x v="1281"/>
    <x v="0"/>
    <d v="2004-07-21T00:00:00"/>
    <x v="8"/>
    <x v="1"/>
    <x v="5"/>
    <s v="S72_1253"/>
    <s v="Brickhaven"/>
    <x v="0"/>
    <s v="Small"/>
  </r>
  <r>
    <n v="11604"/>
    <x v="86"/>
    <x v="6"/>
    <n v="95"/>
    <n v="47.5"/>
    <n v="92.83"/>
    <x v="836"/>
    <x v="684"/>
    <x v="1282"/>
    <x v="0"/>
    <d v="2004-07-23T00:00:00"/>
    <x v="8"/>
    <x v="1"/>
    <x v="6"/>
    <s v="S10_1678"/>
    <s v="Nantes"/>
    <x v="9"/>
    <s v="Medium"/>
  </r>
  <r>
    <n v="11605"/>
    <x v="86"/>
    <x v="2"/>
    <n v="118"/>
    <n v="59"/>
    <n v="100"/>
    <x v="34"/>
    <x v="26"/>
    <x v="1070"/>
    <x v="0"/>
    <d v="2004-07-23T00:00:00"/>
    <x v="8"/>
    <x v="1"/>
    <x v="6"/>
    <s v="S10_2016"/>
    <s v="Nantes"/>
    <x v="9"/>
    <s v="Small"/>
  </r>
  <r>
    <n v="11606"/>
    <x v="86"/>
    <x v="13"/>
    <n v="193"/>
    <n v="96.5"/>
    <n v="100"/>
    <x v="17"/>
    <x v="65"/>
    <x v="189"/>
    <x v="0"/>
    <d v="2004-07-23T00:00:00"/>
    <x v="8"/>
    <x v="1"/>
    <x v="6"/>
    <s v="S10_4698"/>
    <s v="Nantes"/>
    <x v="9"/>
    <s v="Medium"/>
  </r>
  <r>
    <n v="11607"/>
    <x v="86"/>
    <x v="12"/>
    <n v="84"/>
    <n v="42"/>
    <n v="90.39"/>
    <x v="837"/>
    <x v="48"/>
    <x v="1283"/>
    <x v="0"/>
    <d v="2004-07-23T00:00:00"/>
    <x v="8"/>
    <x v="1"/>
    <x v="5"/>
    <s v="S18_2581"/>
    <s v="Nantes"/>
    <x v="9"/>
    <s v="Medium"/>
  </r>
  <r>
    <n v="11608"/>
    <x v="86"/>
    <x v="30"/>
    <n v="60"/>
    <n v="30"/>
    <n v="63.6"/>
    <x v="838"/>
    <x v="685"/>
    <x v="1284"/>
    <x v="0"/>
    <d v="2004-07-23T00:00:00"/>
    <x v="8"/>
    <x v="1"/>
    <x v="6"/>
    <s v="S18_2625"/>
    <s v="Nantes"/>
    <x v="9"/>
    <s v="Small"/>
  </r>
  <r>
    <n v="11609"/>
    <x v="86"/>
    <x v="26"/>
    <n v="112"/>
    <n v="56"/>
    <n v="100"/>
    <x v="59"/>
    <x v="68"/>
    <x v="1285"/>
    <x v="0"/>
    <d v="2004-07-23T00:00:00"/>
    <x v="8"/>
    <x v="1"/>
    <x v="6"/>
    <s v="S24_1578"/>
    <s v="Nantes"/>
    <x v="9"/>
    <s v="Small"/>
  </r>
  <r>
    <n v="11610"/>
    <x v="86"/>
    <x v="4"/>
    <n v="109"/>
    <n v="54.5"/>
    <n v="95.2"/>
    <x v="839"/>
    <x v="686"/>
    <x v="1286"/>
    <x v="0"/>
    <d v="2004-07-23T00:00:00"/>
    <x v="8"/>
    <x v="1"/>
    <x v="5"/>
    <s v="S24_1785"/>
    <s v="Nantes"/>
    <x v="9"/>
    <s v="Small"/>
  </r>
  <r>
    <n v="11611"/>
    <x v="86"/>
    <x v="0"/>
    <n v="76"/>
    <n v="38"/>
    <n v="79.98"/>
    <x v="840"/>
    <x v="687"/>
    <x v="1287"/>
    <x v="0"/>
    <d v="2004-07-23T00:00:00"/>
    <x v="8"/>
    <x v="1"/>
    <x v="6"/>
    <s v="S24_2000"/>
    <s v="Nantes"/>
    <x v="9"/>
    <s v="Small"/>
  </r>
  <r>
    <n v="11612"/>
    <x v="86"/>
    <x v="9"/>
    <n v="68"/>
    <n v="34"/>
    <n v="81.89"/>
    <x v="841"/>
    <x v="187"/>
    <x v="1288"/>
    <x v="0"/>
    <d v="2004-07-23T00:00:00"/>
    <x v="8"/>
    <x v="1"/>
    <x v="5"/>
    <s v="S24_3949"/>
    <s v="Nantes"/>
    <x v="9"/>
    <s v="Medium"/>
  </r>
  <r>
    <n v="11613"/>
    <x v="86"/>
    <x v="11"/>
    <n v="72"/>
    <n v="36"/>
    <n v="62.31"/>
    <x v="842"/>
    <x v="688"/>
    <x v="1289"/>
    <x v="0"/>
    <d v="2004-07-23T00:00:00"/>
    <x v="8"/>
    <x v="1"/>
    <x v="5"/>
    <s v="S24_4278"/>
    <s v="Nantes"/>
    <x v="9"/>
    <s v="Small"/>
  </r>
  <r>
    <n v="11614"/>
    <x v="86"/>
    <x v="18"/>
    <n v="99"/>
    <n v="49.5"/>
    <n v="81.91"/>
    <x v="843"/>
    <x v="689"/>
    <x v="1290"/>
    <x v="0"/>
    <d v="2004-07-23T00:00:00"/>
    <x v="8"/>
    <x v="1"/>
    <x v="6"/>
    <s v="S32_1374"/>
    <s v="Nantes"/>
    <x v="9"/>
    <s v="Small"/>
  </r>
  <r>
    <n v="11615"/>
    <x v="86"/>
    <x v="24"/>
    <n v="68"/>
    <n v="34"/>
    <n v="63.97"/>
    <x v="844"/>
    <x v="690"/>
    <x v="1291"/>
    <x v="0"/>
    <d v="2004-07-23T00:00:00"/>
    <x v="8"/>
    <x v="1"/>
    <x v="0"/>
    <s v="S32_4289"/>
    <s v="Nantes"/>
    <x v="9"/>
    <s v="Small"/>
  </r>
  <r>
    <n v="11616"/>
    <x v="86"/>
    <x v="19"/>
    <n v="43"/>
    <n v="21.5"/>
    <n v="45.39"/>
    <x v="845"/>
    <x v="691"/>
    <x v="1292"/>
    <x v="0"/>
    <d v="2004-07-23T00:00:00"/>
    <x v="8"/>
    <x v="1"/>
    <x v="0"/>
    <s v="S50_1341"/>
    <s v="Nantes"/>
    <x v="9"/>
    <s v="Small"/>
  </r>
  <r>
    <n v="11617"/>
    <x v="86"/>
    <x v="22"/>
    <n v="91"/>
    <n v="45.5"/>
    <n v="89.51"/>
    <x v="846"/>
    <x v="692"/>
    <x v="1293"/>
    <x v="0"/>
    <d v="2004-07-23T00:00:00"/>
    <x v="8"/>
    <x v="1"/>
    <x v="5"/>
    <s v="S700_1691"/>
    <s v="Nantes"/>
    <x v="9"/>
    <s v="Small"/>
  </r>
  <r>
    <n v="11618"/>
    <x v="86"/>
    <x v="8"/>
    <n v="99"/>
    <n v="49.5"/>
    <n v="100"/>
    <x v="8"/>
    <x v="18"/>
    <x v="121"/>
    <x v="0"/>
    <d v="2004-07-23T00:00:00"/>
    <x v="8"/>
    <x v="1"/>
    <x v="5"/>
    <s v="S700_2466"/>
    <s v="Nantes"/>
    <x v="9"/>
    <s v="Medium"/>
  </r>
  <r>
    <n v="11619"/>
    <x v="86"/>
    <x v="25"/>
    <n v="118"/>
    <n v="59"/>
    <n v="100"/>
    <x v="96"/>
    <x v="26"/>
    <x v="524"/>
    <x v="0"/>
    <d v="2004-07-23T00:00:00"/>
    <x v="8"/>
    <x v="1"/>
    <x v="5"/>
    <s v="S700_2834"/>
    <s v="Nantes"/>
    <x v="9"/>
    <s v="Medium"/>
  </r>
  <r>
    <n v="11620"/>
    <x v="86"/>
    <x v="23"/>
    <n v="80"/>
    <n v="40"/>
    <n v="73.599999999999994"/>
    <x v="847"/>
    <x v="693"/>
    <x v="1294"/>
    <x v="0"/>
    <d v="2004-07-23T00:00:00"/>
    <x v="8"/>
    <x v="1"/>
    <x v="5"/>
    <s v="S700_3167"/>
    <s v="Nantes"/>
    <x v="9"/>
    <s v="Medium"/>
  </r>
  <r>
    <n v="11621"/>
    <x v="86"/>
    <x v="14"/>
    <n v="74"/>
    <n v="37"/>
    <n v="72.55"/>
    <x v="848"/>
    <x v="582"/>
    <x v="1295"/>
    <x v="0"/>
    <d v="2004-07-23T00:00:00"/>
    <x v="8"/>
    <x v="1"/>
    <x v="5"/>
    <s v="S700_4002"/>
    <s v="Nantes"/>
    <x v="9"/>
    <s v="Small"/>
  </r>
  <r>
    <n v="11622"/>
    <x v="87"/>
    <x v="1"/>
    <n v="194"/>
    <n v="97"/>
    <n v="100"/>
    <x v="33"/>
    <x v="71"/>
    <x v="1296"/>
    <x v="0"/>
    <d v="2004-02-08T00:00:00"/>
    <x v="5"/>
    <x v="1"/>
    <x v="1"/>
    <s v="S12_1099"/>
    <s v="Brickhaven"/>
    <x v="0"/>
    <s v="Large"/>
  </r>
  <r>
    <n v="11623"/>
    <x v="87"/>
    <x v="23"/>
    <n v="150"/>
    <n v="75"/>
    <n v="100"/>
    <x v="36"/>
    <x v="66"/>
    <x v="998"/>
    <x v="0"/>
    <d v="2004-02-08T00:00:00"/>
    <x v="5"/>
    <x v="1"/>
    <x v="6"/>
    <s v="S12_2823"/>
    <s v="Brickhaven"/>
    <x v="0"/>
    <s v="Medium"/>
  </r>
  <r>
    <n v="11624"/>
    <x v="87"/>
    <x v="29"/>
    <n v="117"/>
    <n v="58.5"/>
    <n v="100"/>
    <x v="75"/>
    <x v="72"/>
    <x v="581"/>
    <x v="0"/>
    <d v="2004-02-08T00:00:00"/>
    <x v="5"/>
    <x v="1"/>
    <x v="1"/>
    <s v="S12_3380"/>
    <s v="Brickhaven"/>
    <x v="0"/>
    <s v="Medium"/>
  </r>
  <r>
    <n v="11625"/>
    <x v="87"/>
    <x v="19"/>
    <n v="79"/>
    <n v="39.5"/>
    <n v="83.79"/>
    <x v="849"/>
    <x v="694"/>
    <x v="1297"/>
    <x v="0"/>
    <d v="2004-02-08T00:00:00"/>
    <x v="5"/>
    <x v="1"/>
    <x v="1"/>
    <s v="S12_3990"/>
    <s v="Brickhaven"/>
    <x v="0"/>
    <s v="Medium"/>
  </r>
  <r>
    <n v="11626"/>
    <x v="87"/>
    <x v="19"/>
    <n v="80"/>
    <n v="40"/>
    <n v="69.959999999999994"/>
    <x v="850"/>
    <x v="695"/>
    <x v="1298"/>
    <x v="0"/>
    <d v="2004-02-08T00:00:00"/>
    <x v="5"/>
    <x v="1"/>
    <x v="1"/>
    <s v="S18_3278"/>
    <s v="Brickhaven"/>
    <x v="0"/>
    <s v="Small"/>
  </r>
  <r>
    <n v="11627"/>
    <x v="87"/>
    <x v="0"/>
    <n v="146"/>
    <n v="73"/>
    <n v="100"/>
    <x v="0"/>
    <x v="76"/>
    <x v="1299"/>
    <x v="0"/>
    <d v="2004-02-08T00:00:00"/>
    <x v="5"/>
    <x v="1"/>
    <x v="1"/>
    <s v="S18_3482"/>
    <s v="Brickhaven"/>
    <x v="0"/>
    <s v="Medium"/>
  </r>
  <r>
    <n v="11628"/>
    <x v="87"/>
    <x v="21"/>
    <n v="62"/>
    <n v="31"/>
    <n v="50.36"/>
    <x v="851"/>
    <x v="204"/>
    <x v="1300"/>
    <x v="0"/>
    <d v="2004-02-08T00:00:00"/>
    <x v="5"/>
    <x v="1"/>
    <x v="6"/>
    <s v="S18_3782"/>
    <s v="Brickhaven"/>
    <x v="0"/>
    <s v="Small"/>
  </r>
  <r>
    <n v="11629"/>
    <x v="87"/>
    <x v="25"/>
    <n v="148"/>
    <n v="74"/>
    <n v="100"/>
    <x v="96"/>
    <x v="78"/>
    <x v="426"/>
    <x v="0"/>
    <d v="2004-02-08T00:00:00"/>
    <x v="5"/>
    <x v="1"/>
    <x v="1"/>
    <s v="S18_4721"/>
    <s v="Brickhaven"/>
    <x v="0"/>
    <s v="Medium"/>
  </r>
  <r>
    <n v="11630"/>
    <x v="87"/>
    <x v="7"/>
    <n v="69"/>
    <n v="34.5"/>
    <n v="75.489999999999995"/>
    <x v="852"/>
    <x v="188"/>
    <x v="1301"/>
    <x v="0"/>
    <d v="2004-02-08T00:00:00"/>
    <x v="5"/>
    <x v="1"/>
    <x v="6"/>
    <s v="S24_2360"/>
    <s v="Brickhaven"/>
    <x v="0"/>
    <s v="Medium"/>
  </r>
  <r>
    <n v="11631"/>
    <x v="87"/>
    <x v="27"/>
    <n v="61"/>
    <n v="30.5"/>
    <n v="61.23"/>
    <x v="853"/>
    <x v="696"/>
    <x v="1302"/>
    <x v="0"/>
    <d v="2004-02-08T00:00:00"/>
    <x v="5"/>
    <x v="1"/>
    <x v="1"/>
    <s v="S24_3371"/>
    <s v="Brickhaven"/>
    <x v="0"/>
    <s v="Small"/>
  </r>
  <r>
    <n v="11632"/>
    <x v="87"/>
    <x v="25"/>
    <n v="80"/>
    <n v="40"/>
    <n v="75.180000000000007"/>
    <x v="854"/>
    <x v="697"/>
    <x v="1303"/>
    <x v="0"/>
    <d v="2004-02-08T00:00:00"/>
    <x v="5"/>
    <x v="1"/>
    <x v="1"/>
    <s v="S24_4620"/>
    <s v="Brickhaven"/>
    <x v="0"/>
    <s v="Medium"/>
  </r>
  <r>
    <n v="11633"/>
    <x v="87"/>
    <x v="11"/>
    <n v="40"/>
    <n v="20"/>
    <n v="36.61"/>
    <x v="855"/>
    <x v="698"/>
    <x v="1304"/>
    <x v="0"/>
    <d v="2004-02-08T00:00:00"/>
    <x v="5"/>
    <x v="1"/>
    <x v="6"/>
    <s v="S32_2206"/>
    <s v="Brickhaven"/>
    <x v="0"/>
    <s v="Small"/>
  </r>
  <r>
    <n v="11634"/>
    <x v="87"/>
    <x v="19"/>
    <n v="102"/>
    <n v="51"/>
    <n v="100"/>
    <x v="26"/>
    <x v="8"/>
    <x v="1305"/>
    <x v="0"/>
    <d v="2004-02-08T00:00:00"/>
    <x v="5"/>
    <x v="1"/>
    <x v="6"/>
    <s v="S32_4485"/>
    <s v="Brickhaven"/>
    <x v="0"/>
    <s v="Medium"/>
  </r>
  <r>
    <n v="11635"/>
    <x v="87"/>
    <x v="26"/>
    <n v="81"/>
    <n v="40.5"/>
    <n v="70.78"/>
    <x v="856"/>
    <x v="699"/>
    <x v="1306"/>
    <x v="0"/>
    <d v="2004-02-08T00:00:00"/>
    <x v="5"/>
    <x v="1"/>
    <x v="6"/>
    <s v="S50_4713"/>
    <s v="Brickhaven"/>
    <x v="0"/>
    <s v="Small"/>
  </r>
  <r>
    <n v="11636"/>
    <x v="17"/>
    <x v="24"/>
    <n v="115"/>
    <n v="57.5"/>
    <n v="100"/>
    <x v="139"/>
    <x v="35"/>
    <x v="1307"/>
    <x v="0"/>
    <d v="2004-04-08T00:00:00"/>
    <x v="7"/>
    <x v="1"/>
    <x v="1"/>
    <s v="S12_4675"/>
    <s v="Singapore"/>
    <x v="11"/>
    <s v="Medium"/>
  </r>
  <r>
    <n v="11637"/>
    <x v="24"/>
    <x v="15"/>
    <n v="141"/>
    <n v="70.5"/>
    <n v="100"/>
    <x v="21"/>
    <x v="85"/>
    <x v="193"/>
    <x v="0"/>
    <d v="2004-06-08T00:00:00"/>
    <x v="0"/>
    <x v="1"/>
    <x v="1"/>
    <s v="S18_1129"/>
    <s v="Las Vegas"/>
    <x v="0"/>
    <s v="Medium"/>
  </r>
  <r>
    <n v="11638"/>
    <x v="24"/>
    <x v="18"/>
    <n v="124"/>
    <n v="62"/>
    <n v="100"/>
    <x v="25"/>
    <x v="89"/>
    <x v="1308"/>
    <x v="0"/>
    <d v="2004-06-08T00:00:00"/>
    <x v="0"/>
    <x v="1"/>
    <x v="1"/>
    <s v="S18_1589"/>
    <s v="Las Vegas"/>
    <x v="0"/>
    <s v="Small"/>
  </r>
  <r>
    <n v="11639"/>
    <x v="24"/>
    <x v="17"/>
    <n v="77"/>
    <n v="38.5"/>
    <n v="90.86"/>
    <x v="857"/>
    <x v="434"/>
    <x v="1309"/>
    <x v="0"/>
    <d v="2004-06-08T00:00:00"/>
    <x v="0"/>
    <x v="1"/>
    <x v="1"/>
    <s v="S18_1889"/>
    <s v="Las Vegas"/>
    <x v="0"/>
    <s v="Small"/>
  </r>
  <r>
    <n v="11640"/>
    <x v="24"/>
    <x v="17"/>
    <n v="142"/>
    <n v="71"/>
    <n v="100"/>
    <x v="24"/>
    <x v="86"/>
    <x v="1310"/>
    <x v="0"/>
    <d v="2004-06-08T00:00:00"/>
    <x v="0"/>
    <x v="1"/>
    <x v="1"/>
    <s v="S18_1984"/>
    <s v="Las Vegas"/>
    <x v="0"/>
    <s v="Medium"/>
  </r>
  <r>
    <n v="11641"/>
    <x v="24"/>
    <x v="8"/>
    <n v="132"/>
    <n v="66"/>
    <n v="100"/>
    <x v="8"/>
    <x v="87"/>
    <x v="589"/>
    <x v="0"/>
    <d v="2004-06-08T00:00:00"/>
    <x v="0"/>
    <x v="1"/>
    <x v="1"/>
    <s v="S18_2870"/>
    <s v="Las Vegas"/>
    <x v="0"/>
    <s v="Medium"/>
  </r>
  <r>
    <n v="11642"/>
    <x v="24"/>
    <x v="10"/>
    <n v="169"/>
    <n v="84.5"/>
    <n v="100"/>
    <x v="10"/>
    <x v="29"/>
    <x v="1311"/>
    <x v="0"/>
    <d v="2004-06-08T00:00:00"/>
    <x v="0"/>
    <x v="1"/>
    <x v="1"/>
    <s v="S18_3232"/>
    <s v="Las Vegas"/>
    <x v="0"/>
    <s v="Medium"/>
  </r>
  <r>
    <n v="11643"/>
    <x v="24"/>
    <x v="14"/>
    <n v="141"/>
    <n v="70.5"/>
    <n v="100"/>
    <x v="19"/>
    <x v="85"/>
    <x v="309"/>
    <x v="0"/>
    <d v="2004-06-08T00:00:00"/>
    <x v="0"/>
    <x v="1"/>
    <x v="1"/>
    <s v="S18_3685"/>
    <s v="Las Vegas"/>
    <x v="0"/>
    <s v="Medium"/>
  </r>
  <r>
    <n v="11644"/>
    <x v="24"/>
    <x v="12"/>
    <n v="50"/>
    <n v="25"/>
    <n v="45.28"/>
    <x v="858"/>
    <x v="526"/>
    <x v="1312"/>
    <x v="0"/>
    <d v="2004-06-08T00:00:00"/>
    <x v="0"/>
    <x v="1"/>
    <x v="1"/>
    <s v="S24_1628"/>
    <s v="Las Vegas"/>
    <x v="0"/>
    <s v="Small"/>
  </r>
  <r>
    <n v="11645"/>
    <x v="24"/>
    <x v="14"/>
    <n v="37"/>
    <n v="18.5"/>
    <n v="38.89"/>
    <x v="859"/>
    <x v="700"/>
    <x v="1313"/>
    <x v="0"/>
    <d v="2004-06-08T00:00:00"/>
    <x v="0"/>
    <x v="1"/>
    <x v="1"/>
    <s v="S24_2972"/>
    <s v="Las Vegas"/>
    <x v="0"/>
    <s v="Small"/>
  </r>
  <r>
    <n v="11646"/>
    <x v="24"/>
    <x v="4"/>
    <n v="140"/>
    <n v="70"/>
    <n v="100"/>
    <x v="4"/>
    <x v="81"/>
    <x v="679"/>
    <x v="0"/>
    <d v="2004-06-08T00:00:00"/>
    <x v="0"/>
    <x v="1"/>
    <x v="1"/>
    <s v="S24_3856"/>
    <s v="Las Vegas"/>
    <x v="0"/>
    <s v="Medium"/>
  </r>
  <r>
    <n v="11647"/>
    <x v="4"/>
    <x v="5"/>
    <n v="71"/>
    <n v="35.5"/>
    <n v="60.58"/>
    <x v="860"/>
    <x v="701"/>
    <x v="1314"/>
    <x v="0"/>
    <d v="2004-09-08T00:00:00"/>
    <x v="1"/>
    <x v="1"/>
    <x v="1"/>
    <s v="S18_4933"/>
    <s v="Madrid"/>
    <x v="3"/>
    <s v="Small"/>
  </r>
  <r>
    <n v="11648"/>
    <x v="4"/>
    <x v="22"/>
    <n v="73"/>
    <n v="36.5"/>
    <n v="74.959999999999994"/>
    <x v="861"/>
    <x v="702"/>
    <x v="1315"/>
    <x v="0"/>
    <d v="2004-09-08T00:00:00"/>
    <x v="1"/>
    <x v="1"/>
    <x v="1"/>
    <s v="S24_1046"/>
    <s v="Madrid"/>
    <x v="3"/>
    <s v="Small"/>
  </r>
  <r>
    <n v="11649"/>
    <x v="4"/>
    <x v="3"/>
    <n v="90"/>
    <n v="45"/>
    <n v="79.97"/>
    <x v="862"/>
    <x v="703"/>
    <x v="1316"/>
    <x v="0"/>
    <d v="2004-09-08T00:00:00"/>
    <x v="1"/>
    <x v="1"/>
    <x v="1"/>
    <s v="S24_2766"/>
    <s v="Madrid"/>
    <x v="3"/>
    <s v="Medium"/>
  </r>
  <r>
    <n v="11650"/>
    <x v="4"/>
    <x v="25"/>
    <n v="117"/>
    <n v="58.5"/>
    <n v="100"/>
    <x v="96"/>
    <x v="72"/>
    <x v="288"/>
    <x v="0"/>
    <d v="2004-09-08T00:00:00"/>
    <x v="1"/>
    <x v="1"/>
    <x v="1"/>
    <s v="S24_2887"/>
    <s v="Madrid"/>
    <x v="3"/>
    <s v="Medium"/>
  </r>
  <r>
    <n v="11651"/>
    <x v="4"/>
    <x v="21"/>
    <n v="85"/>
    <n v="42.5"/>
    <n v="71.06"/>
    <x v="863"/>
    <x v="704"/>
    <x v="1317"/>
    <x v="0"/>
    <d v="2004-09-08T00:00:00"/>
    <x v="1"/>
    <x v="1"/>
    <x v="1"/>
    <s v="S24_3191"/>
    <s v="Madrid"/>
    <x v="3"/>
    <s v="Small"/>
  </r>
  <r>
    <n v="11652"/>
    <x v="4"/>
    <x v="25"/>
    <n v="107"/>
    <n v="53.5"/>
    <n v="100"/>
    <x v="96"/>
    <x v="99"/>
    <x v="1318"/>
    <x v="0"/>
    <d v="2004-09-08T00:00:00"/>
    <x v="1"/>
    <x v="1"/>
    <x v="1"/>
    <s v="S24_3432"/>
    <s v="Madrid"/>
    <x v="3"/>
    <s v="Medium"/>
  </r>
  <r>
    <n v="11653"/>
    <x v="88"/>
    <x v="15"/>
    <n v="214"/>
    <n v="107"/>
    <n v="100"/>
    <x v="21"/>
    <x v="10"/>
    <x v="612"/>
    <x v="1"/>
    <d v="2004-08-17T00:00:00"/>
    <x v="9"/>
    <x v="1"/>
    <x v="1"/>
    <s v="S10_1949"/>
    <s v="Torino"/>
    <x v="5"/>
    <s v="Large"/>
  </r>
  <r>
    <n v="11654"/>
    <x v="88"/>
    <x v="16"/>
    <n v="116"/>
    <n v="58"/>
    <n v="100"/>
    <x v="23"/>
    <x v="13"/>
    <x v="1319"/>
    <x v="0"/>
    <d v="2004-08-17T00:00:00"/>
    <x v="9"/>
    <x v="1"/>
    <x v="2"/>
    <s v="S18_1097"/>
    <s v="Torino"/>
    <x v="5"/>
    <s v="Small"/>
  </r>
  <r>
    <n v="11655"/>
    <x v="88"/>
    <x v="1"/>
    <n v="102"/>
    <n v="51"/>
    <n v="100"/>
    <x v="33"/>
    <x v="8"/>
    <x v="410"/>
    <x v="0"/>
    <d v="2004-08-17T00:00:00"/>
    <x v="9"/>
    <x v="1"/>
    <x v="0"/>
    <s v="S18_1342"/>
    <s v="Torino"/>
    <x v="5"/>
    <s v="Medium"/>
  </r>
  <r>
    <n v="11656"/>
    <x v="88"/>
    <x v="11"/>
    <n v="53"/>
    <n v="26.5"/>
    <n v="57.68"/>
    <x v="864"/>
    <x v="332"/>
    <x v="1320"/>
    <x v="0"/>
    <d v="2004-08-17T00:00:00"/>
    <x v="9"/>
    <x v="1"/>
    <x v="0"/>
    <s v="S18_1367"/>
    <s v="Torino"/>
    <x v="5"/>
    <s v="Small"/>
  </r>
  <r>
    <n v="11657"/>
    <x v="88"/>
    <x v="5"/>
    <n v="170"/>
    <n v="85"/>
    <n v="100"/>
    <x v="5"/>
    <x v="0"/>
    <x v="1021"/>
    <x v="0"/>
    <d v="2004-08-17T00:00:00"/>
    <x v="9"/>
    <x v="1"/>
    <x v="0"/>
    <s v="S18_1749"/>
    <s v="Torino"/>
    <x v="5"/>
    <s v="Medium"/>
  </r>
  <r>
    <n v="11658"/>
    <x v="88"/>
    <x v="4"/>
    <n v="60"/>
    <n v="30"/>
    <n v="62.96"/>
    <x v="865"/>
    <x v="520"/>
    <x v="1321"/>
    <x v="0"/>
    <d v="2004-08-17T00:00:00"/>
    <x v="9"/>
    <x v="1"/>
    <x v="0"/>
    <s v="S18_2248"/>
    <s v="Torino"/>
    <x v="5"/>
    <s v="Small"/>
  </r>
  <r>
    <n v="11659"/>
    <x v="88"/>
    <x v="30"/>
    <n v="127"/>
    <n v="63.5"/>
    <n v="100"/>
    <x v="77"/>
    <x v="4"/>
    <x v="1322"/>
    <x v="0"/>
    <d v="2004-08-17T00:00:00"/>
    <x v="9"/>
    <x v="1"/>
    <x v="0"/>
    <s v="S18_2325"/>
    <s v="Torino"/>
    <x v="5"/>
    <s v="Medium"/>
  </r>
  <r>
    <n v="11660"/>
    <x v="88"/>
    <x v="2"/>
    <n v="168"/>
    <n v="84"/>
    <n v="100"/>
    <x v="34"/>
    <x v="5"/>
    <x v="601"/>
    <x v="0"/>
    <d v="2004-08-17T00:00:00"/>
    <x v="9"/>
    <x v="1"/>
    <x v="0"/>
    <s v="S18_2795"/>
    <s v="Torino"/>
    <x v="5"/>
    <s v="Medium"/>
  </r>
  <r>
    <n v="11661"/>
    <x v="88"/>
    <x v="7"/>
    <n v="101"/>
    <n v="50.5"/>
    <n v="100"/>
    <x v="16"/>
    <x v="24"/>
    <x v="313"/>
    <x v="0"/>
    <d v="2004-08-17T00:00:00"/>
    <x v="9"/>
    <x v="1"/>
    <x v="0"/>
    <s v="S18_2949"/>
    <s v="Torino"/>
    <x v="5"/>
    <s v="Medium"/>
  </r>
  <r>
    <n v="11662"/>
    <x v="88"/>
    <x v="23"/>
    <n v="62"/>
    <n v="31"/>
    <n v="68.709999999999994"/>
    <x v="866"/>
    <x v="705"/>
    <x v="1323"/>
    <x v="0"/>
    <d v="2004-08-17T00:00:00"/>
    <x v="9"/>
    <x v="1"/>
    <x v="0"/>
    <s v="S18_2957"/>
    <s v="Torino"/>
    <x v="5"/>
    <s v="Small"/>
  </r>
  <r>
    <n v="11663"/>
    <x v="88"/>
    <x v="17"/>
    <n v="104"/>
    <n v="52"/>
    <n v="100"/>
    <x v="24"/>
    <x v="17"/>
    <x v="491"/>
    <x v="0"/>
    <d v="2004-08-17T00:00:00"/>
    <x v="9"/>
    <x v="1"/>
    <x v="0"/>
    <s v="S18_3136"/>
    <s v="Torino"/>
    <x v="5"/>
    <s v="Medium"/>
  </r>
  <r>
    <n v="11664"/>
    <x v="88"/>
    <x v="15"/>
    <n v="99"/>
    <n v="49.5"/>
    <n v="100"/>
    <x v="21"/>
    <x v="18"/>
    <x v="67"/>
    <x v="0"/>
    <d v="2004-08-17T00:00:00"/>
    <x v="9"/>
    <x v="1"/>
    <x v="0"/>
    <s v="S18_3320"/>
    <s v="Torino"/>
    <x v="5"/>
    <s v="Medium"/>
  </r>
  <r>
    <n v="11665"/>
    <x v="88"/>
    <x v="12"/>
    <n v="92"/>
    <n v="46"/>
    <n v="100"/>
    <x v="12"/>
    <x v="177"/>
    <x v="1324"/>
    <x v="0"/>
    <d v="2004-08-17T00:00:00"/>
    <x v="9"/>
    <x v="1"/>
    <x v="0"/>
    <s v="S18_4409"/>
    <s v="Torino"/>
    <x v="5"/>
    <s v="Medium"/>
  </r>
  <r>
    <n v="11666"/>
    <x v="88"/>
    <x v="27"/>
    <n v="33"/>
    <n v="16.5"/>
    <n v="28.88"/>
    <x v="867"/>
    <x v="706"/>
    <x v="1325"/>
    <x v="0"/>
    <d v="2004-08-17T00:00:00"/>
    <x v="9"/>
    <x v="1"/>
    <x v="0"/>
    <s v="S24_1937"/>
    <s v="Torino"/>
    <x v="5"/>
    <s v="Small"/>
  </r>
  <r>
    <n v="11667"/>
    <x v="88"/>
    <x v="6"/>
    <n v="44"/>
    <n v="22"/>
    <n v="47.49"/>
    <x v="868"/>
    <x v="707"/>
    <x v="1326"/>
    <x v="0"/>
    <d v="2004-08-17T00:00:00"/>
    <x v="9"/>
    <x v="1"/>
    <x v="0"/>
    <s v="S24_2022"/>
    <s v="Torino"/>
    <x v="5"/>
    <s v="Small"/>
  </r>
  <r>
    <n v="11668"/>
    <x v="88"/>
    <x v="21"/>
    <n v="41"/>
    <n v="20.5"/>
    <n v="41.85"/>
    <x v="869"/>
    <x v="708"/>
    <x v="1327"/>
    <x v="0"/>
    <d v="2004-08-17T00:00:00"/>
    <x v="9"/>
    <x v="1"/>
    <x v="0"/>
    <s v="S24_3969"/>
    <s v="Torino"/>
    <x v="5"/>
    <s v="Small"/>
  </r>
  <r>
    <n v="11669"/>
    <x v="88"/>
    <x v="26"/>
    <n v="97"/>
    <n v="48.5"/>
    <n v="78.89"/>
    <x v="870"/>
    <x v="634"/>
    <x v="1328"/>
    <x v="0"/>
    <d v="2004-08-17T00:00:00"/>
    <x v="9"/>
    <x v="1"/>
    <x v="0"/>
    <s v="S24_4258"/>
    <s v="Torino"/>
    <x v="5"/>
    <s v="Small"/>
  </r>
  <r>
    <n v="11670"/>
    <x v="85"/>
    <x v="20"/>
    <n v="147"/>
    <n v="73.5"/>
    <n v="100"/>
    <x v="68"/>
    <x v="11"/>
    <x v="1329"/>
    <x v="0"/>
    <d v="2004-08-19T00:00:00"/>
    <x v="9"/>
    <x v="1"/>
    <x v="1"/>
    <s v="S10_4962"/>
    <s v="Allentown"/>
    <x v="0"/>
    <s v="Large"/>
  </r>
  <r>
    <n v="11671"/>
    <x v="85"/>
    <x v="4"/>
    <n v="136"/>
    <n v="68"/>
    <n v="100"/>
    <x v="4"/>
    <x v="12"/>
    <x v="940"/>
    <x v="0"/>
    <d v="2004-08-19T00:00:00"/>
    <x v="9"/>
    <x v="1"/>
    <x v="2"/>
    <s v="S12_1666"/>
    <s v="Allentown"/>
    <x v="0"/>
    <s v="Small"/>
  </r>
  <r>
    <n v="11672"/>
    <x v="85"/>
    <x v="9"/>
    <n v="118"/>
    <n v="59"/>
    <n v="100"/>
    <x v="22"/>
    <x v="26"/>
    <x v="27"/>
    <x v="0"/>
    <d v="2004-08-19T00:00:00"/>
    <x v="9"/>
    <x v="1"/>
    <x v="2"/>
    <s v="S12_4473"/>
    <s v="Allentown"/>
    <x v="0"/>
    <s v="Medium"/>
  </r>
  <r>
    <n v="11673"/>
    <x v="85"/>
    <x v="25"/>
    <n v="122"/>
    <n v="61"/>
    <n v="100"/>
    <x v="96"/>
    <x v="28"/>
    <x v="616"/>
    <x v="0"/>
    <d v="2004-08-19T00:00:00"/>
    <x v="9"/>
    <x v="1"/>
    <x v="2"/>
    <s v="S18_2319"/>
    <s v="Allentown"/>
    <x v="0"/>
    <s v="Medium"/>
  </r>
  <r>
    <n v="11674"/>
    <x v="85"/>
    <x v="17"/>
    <n v="60"/>
    <n v="30"/>
    <n v="57.73"/>
    <x v="871"/>
    <x v="709"/>
    <x v="1330"/>
    <x v="0"/>
    <d v="2004-08-19T00:00:00"/>
    <x v="9"/>
    <x v="1"/>
    <x v="2"/>
    <s v="S18_2432"/>
    <s v="Allentown"/>
    <x v="0"/>
    <s v="Small"/>
  </r>
  <r>
    <n v="11675"/>
    <x v="85"/>
    <x v="4"/>
    <n v="169"/>
    <n v="84.5"/>
    <n v="100"/>
    <x v="4"/>
    <x v="29"/>
    <x v="196"/>
    <x v="0"/>
    <d v="2004-08-19T00:00:00"/>
    <x v="9"/>
    <x v="1"/>
    <x v="1"/>
    <s v="S18_3232"/>
    <s v="Allentown"/>
    <x v="0"/>
    <s v="Medium"/>
  </r>
  <r>
    <n v="11676"/>
    <x v="85"/>
    <x v="4"/>
    <n v="121"/>
    <n v="60.5"/>
    <n v="99.29"/>
    <x v="872"/>
    <x v="710"/>
    <x v="1331"/>
    <x v="0"/>
    <d v="2004-08-19T00:00:00"/>
    <x v="9"/>
    <x v="1"/>
    <x v="2"/>
    <s v="S18_4600"/>
    <s v="Allentown"/>
    <x v="0"/>
    <s v="Small"/>
  </r>
  <r>
    <n v="11677"/>
    <x v="85"/>
    <x v="20"/>
    <n v="50"/>
    <n v="25"/>
    <n v="59.87"/>
    <x v="873"/>
    <x v="151"/>
    <x v="1332"/>
    <x v="0"/>
    <d v="2004-08-19T00:00:00"/>
    <x v="9"/>
    <x v="1"/>
    <x v="0"/>
    <s v="S18_4668"/>
    <s v="Allentown"/>
    <x v="0"/>
    <s v="Small"/>
  </r>
  <r>
    <n v="11678"/>
    <x v="85"/>
    <x v="4"/>
    <n v="127"/>
    <n v="63.5"/>
    <n v="100"/>
    <x v="4"/>
    <x v="4"/>
    <x v="4"/>
    <x v="0"/>
    <d v="2004-08-19T00:00:00"/>
    <x v="9"/>
    <x v="1"/>
    <x v="2"/>
    <s v="S24_2300"/>
    <s v="Allentown"/>
    <x v="0"/>
    <s v="Small"/>
  </r>
  <r>
    <n v="11679"/>
    <x v="85"/>
    <x v="27"/>
    <n v="35"/>
    <n v="17.5"/>
    <n v="40.659999999999997"/>
    <x v="874"/>
    <x v="711"/>
    <x v="1333"/>
    <x v="0"/>
    <d v="2004-08-19T00:00:00"/>
    <x v="9"/>
    <x v="1"/>
    <x v="1"/>
    <s v="S24_2840"/>
    <s v="Allentown"/>
    <x v="0"/>
    <s v="Small"/>
  </r>
  <r>
    <n v="11680"/>
    <x v="85"/>
    <x v="17"/>
    <n v="96"/>
    <n v="48"/>
    <n v="82.83"/>
    <x v="875"/>
    <x v="602"/>
    <x v="1334"/>
    <x v="0"/>
    <d v="2004-08-19T00:00:00"/>
    <x v="9"/>
    <x v="1"/>
    <x v="2"/>
    <s v="S32_1268"/>
    <s v="Allentown"/>
    <x v="0"/>
    <s v="Small"/>
  </r>
  <r>
    <n v="11681"/>
    <x v="85"/>
    <x v="14"/>
    <n v="54"/>
    <n v="27"/>
    <n v="55.19"/>
    <x v="876"/>
    <x v="530"/>
    <x v="1335"/>
    <x v="0"/>
    <d v="2004-08-19T00:00:00"/>
    <x v="9"/>
    <x v="1"/>
    <x v="2"/>
    <s v="S32_2509"/>
    <s v="Allentown"/>
    <x v="0"/>
    <s v="Small"/>
  </r>
  <r>
    <n v="11682"/>
    <x v="85"/>
    <x v="13"/>
    <n v="64"/>
    <n v="32"/>
    <n v="77.569999999999993"/>
    <x v="877"/>
    <x v="712"/>
    <x v="1336"/>
    <x v="0"/>
    <d v="2004-08-19T00:00:00"/>
    <x v="9"/>
    <x v="1"/>
    <x v="2"/>
    <s v="S32_3522"/>
    <s v="Allentown"/>
    <x v="0"/>
    <s v="Small"/>
  </r>
  <r>
    <n v="11683"/>
    <x v="85"/>
    <x v="11"/>
    <n v="101"/>
    <n v="50.5"/>
    <n v="85.98"/>
    <x v="878"/>
    <x v="365"/>
    <x v="1337"/>
    <x v="0"/>
    <d v="2004-08-19T00:00:00"/>
    <x v="9"/>
    <x v="1"/>
    <x v="1"/>
    <s v="S700_2824"/>
    <s v="Allentown"/>
    <x v="0"/>
    <s v="Small"/>
  </r>
  <r>
    <n v="11684"/>
    <x v="13"/>
    <x v="9"/>
    <n v="207"/>
    <n v="103.5"/>
    <n v="100"/>
    <x v="22"/>
    <x v="37"/>
    <x v="40"/>
    <x v="1"/>
    <d v="2004-08-20T00:00:00"/>
    <x v="9"/>
    <x v="1"/>
    <x v="1"/>
    <s v="S12_1108"/>
    <s v="San Rafael"/>
    <x v="0"/>
    <s v="Large"/>
  </r>
  <r>
    <n v="11685"/>
    <x v="13"/>
    <x v="11"/>
    <n v="151"/>
    <n v="75.5"/>
    <n v="100"/>
    <x v="11"/>
    <x v="25"/>
    <x v="6"/>
    <x v="0"/>
    <d v="2004-08-20T00:00:00"/>
    <x v="9"/>
    <x v="1"/>
    <x v="1"/>
    <s v="S12_3148"/>
    <s v="San Rafael"/>
    <x v="0"/>
    <s v="Medium"/>
  </r>
  <r>
    <n v="11686"/>
    <x v="13"/>
    <x v="16"/>
    <n v="173"/>
    <n v="86.5"/>
    <n v="100"/>
    <x v="23"/>
    <x v="38"/>
    <x v="1338"/>
    <x v="0"/>
    <d v="2004-08-20T00:00:00"/>
    <x v="9"/>
    <x v="1"/>
    <x v="1"/>
    <s v="S12_3891"/>
    <s v="San Rafael"/>
    <x v="0"/>
    <s v="Medium"/>
  </r>
  <r>
    <n v="11687"/>
    <x v="13"/>
    <x v="18"/>
    <n v="163"/>
    <n v="81.5"/>
    <n v="100"/>
    <x v="25"/>
    <x v="27"/>
    <x v="1339"/>
    <x v="0"/>
    <d v="2004-08-20T00:00:00"/>
    <x v="9"/>
    <x v="1"/>
    <x v="1"/>
    <s v="S18_2238"/>
    <s v="San Rafael"/>
    <x v="0"/>
    <s v="Medium"/>
  </r>
  <r>
    <n v="11688"/>
    <x v="13"/>
    <x v="23"/>
    <n v="136"/>
    <n v="68"/>
    <n v="100"/>
    <x v="36"/>
    <x v="12"/>
    <x v="539"/>
    <x v="0"/>
    <d v="2004-08-20T00:00:00"/>
    <x v="9"/>
    <x v="1"/>
    <x v="0"/>
    <s v="S18_3140"/>
    <s v="San Rafael"/>
    <x v="0"/>
    <s v="Medium"/>
  </r>
  <r>
    <n v="11689"/>
    <x v="13"/>
    <x v="13"/>
    <n v="100"/>
    <n v="50"/>
    <n v="100"/>
    <x v="17"/>
    <x v="39"/>
    <x v="155"/>
    <x v="0"/>
    <d v="2004-08-20T00:00:00"/>
    <x v="9"/>
    <x v="1"/>
    <x v="3"/>
    <s v="S18_3259"/>
    <s v="San Rafael"/>
    <x v="0"/>
    <s v="Medium"/>
  </r>
  <r>
    <n v="11690"/>
    <x v="13"/>
    <x v="14"/>
    <n v="143"/>
    <n v="71.5"/>
    <n v="100"/>
    <x v="19"/>
    <x v="30"/>
    <x v="1340"/>
    <x v="0"/>
    <d v="2004-08-20T00:00:00"/>
    <x v="9"/>
    <x v="1"/>
    <x v="1"/>
    <s v="S18_4027"/>
    <s v="San Rafael"/>
    <x v="0"/>
    <s v="Medium"/>
  </r>
  <r>
    <n v="11691"/>
    <x v="13"/>
    <x v="17"/>
    <n v="57"/>
    <n v="28.5"/>
    <n v="46.82"/>
    <x v="879"/>
    <x v="485"/>
    <x v="1341"/>
    <x v="0"/>
    <d v="2004-08-20T00:00:00"/>
    <x v="9"/>
    <x v="1"/>
    <x v="1"/>
    <s v="S24_1444"/>
    <s v="San Rafael"/>
    <x v="0"/>
    <s v="Small"/>
  </r>
  <r>
    <n v="11692"/>
    <x v="13"/>
    <x v="8"/>
    <n v="118"/>
    <n v="59"/>
    <n v="100"/>
    <x v="8"/>
    <x v="26"/>
    <x v="44"/>
    <x v="0"/>
    <d v="2004-08-20T00:00:00"/>
    <x v="9"/>
    <x v="1"/>
    <x v="1"/>
    <s v="S24_4048"/>
    <s v="San Rafael"/>
    <x v="0"/>
    <s v="Medium"/>
  </r>
  <r>
    <n v="11693"/>
    <x v="13"/>
    <x v="13"/>
    <n v="62"/>
    <n v="31"/>
    <n v="59.65"/>
    <x v="880"/>
    <x v="713"/>
    <x v="1342"/>
    <x v="0"/>
    <d v="2004-08-20T00:00:00"/>
    <x v="9"/>
    <x v="1"/>
    <x v="3"/>
    <s v="S32_3207"/>
    <s v="San Rafael"/>
    <x v="0"/>
    <s v="Small"/>
  </r>
  <r>
    <n v="11694"/>
    <x v="13"/>
    <x v="19"/>
    <n v="115"/>
    <n v="57.5"/>
    <n v="100"/>
    <x v="26"/>
    <x v="35"/>
    <x v="355"/>
    <x v="0"/>
    <d v="2004-08-20T00:00:00"/>
    <x v="9"/>
    <x v="1"/>
    <x v="2"/>
    <s v="S50_1392"/>
    <s v="San Rafael"/>
    <x v="0"/>
    <s v="Medium"/>
  </r>
  <r>
    <n v="11695"/>
    <x v="13"/>
    <x v="30"/>
    <n v="58"/>
    <n v="29"/>
    <n v="66.78"/>
    <x v="881"/>
    <x v="319"/>
    <x v="1343"/>
    <x v="0"/>
    <d v="2004-08-20T00:00:00"/>
    <x v="9"/>
    <x v="1"/>
    <x v="3"/>
    <s v="S50_1514"/>
    <s v="San Rafael"/>
    <x v="0"/>
    <s v="Small"/>
  </r>
  <r>
    <n v="11696"/>
    <x v="13"/>
    <x v="23"/>
    <n v="86"/>
    <n v="43"/>
    <n v="86.61"/>
    <x v="882"/>
    <x v="714"/>
    <x v="1344"/>
    <x v="0"/>
    <d v="2004-08-20T00:00:00"/>
    <x v="9"/>
    <x v="1"/>
    <x v="4"/>
    <s v="S700_1938"/>
    <s v="San Rafael"/>
    <x v="0"/>
    <s v="Medium"/>
  </r>
  <r>
    <n v="11697"/>
    <x v="78"/>
    <x v="4"/>
    <n v="136"/>
    <n v="68"/>
    <n v="100"/>
    <x v="4"/>
    <x v="12"/>
    <x v="940"/>
    <x v="0"/>
    <d v="2004-08-20T00:00:00"/>
    <x v="9"/>
    <x v="1"/>
    <x v="1"/>
    <s v="S10_4757"/>
    <s v="Tsawassen"/>
    <x v="15"/>
    <s v="Small"/>
  </r>
  <r>
    <n v="11698"/>
    <x v="78"/>
    <x v="26"/>
    <n v="86"/>
    <n v="43"/>
    <n v="98.06"/>
    <x v="883"/>
    <x v="675"/>
    <x v="1345"/>
    <x v="0"/>
    <d v="2004-08-20T00:00:00"/>
    <x v="9"/>
    <x v="1"/>
    <x v="4"/>
    <s v="S18_3029"/>
    <s v="Tsawassen"/>
    <x v="15"/>
    <s v="Small"/>
  </r>
  <r>
    <n v="11699"/>
    <x v="78"/>
    <x v="7"/>
    <n v="105"/>
    <n v="52.5"/>
    <n v="100"/>
    <x v="16"/>
    <x v="50"/>
    <x v="732"/>
    <x v="0"/>
    <d v="2004-08-20T00:00:00"/>
    <x v="9"/>
    <x v="1"/>
    <x v="0"/>
    <s v="S18_3856"/>
    <s v="Tsawassen"/>
    <x v="15"/>
    <s v="Medium"/>
  </r>
  <r>
    <n v="11700"/>
    <x v="78"/>
    <x v="15"/>
    <n v="87"/>
    <n v="43.5"/>
    <n v="100"/>
    <x v="21"/>
    <x v="457"/>
    <x v="1346"/>
    <x v="0"/>
    <d v="2004-08-20T00:00:00"/>
    <x v="9"/>
    <x v="1"/>
    <x v="0"/>
    <s v="S18_4522"/>
    <s v="Tsawassen"/>
    <x v="15"/>
    <s v="Medium"/>
  </r>
  <r>
    <n v="11701"/>
    <x v="78"/>
    <x v="10"/>
    <n v="122"/>
    <n v="61"/>
    <n v="100"/>
    <x v="10"/>
    <x v="28"/>
    <x v="1347"/>
    <x v="0"/>
    <d v="2004-08-20T00:00:00"/>
    <x v="9"/>
    <x v="1"/>
    <x v="4"/>
    <s v="S24_2011"/>
    <s v="Tsawassen"/>
    <x v="15"/>
    <s v="Medium"/>
  </r>
  <r>
    <n v="11702"/>
    <x v="78"/>
    <x v="15"/>
    <n v="88"/>
    <n v="44"/>
    <n v="92.94"/>
    <x v="884"/>
    <x v="715"/>
    <x v="1348"/>
    <x v="0"/>
    <d v="2004-08-20T00:00:00"/>
    <x v="9"/>
    <x v="1"/>
    <x v="0"/>
    <s v="S24_3151"/>
    <s v="Tsawassen"/>
    <x v="15"/>
    <s v="Medium"/>
  </r>
  <r>
    <n v="11703"/>
    <x v="78"/>
    <x v="21"/>
    <n v="83"/>
    <n v="41.5"/>
    <n v="72.959999999999994"/>
    <x v="885"/>
    <x v="716"/>
    <x v="1349"/>
    <x v="0"/>
    <d v="2004-08-20T00:00:00"/>
    <x v="9"/>
    <x v="1"/>
    <x v="0"/>
    <s v="S24_3816"/>
    <s v="Tsawassen"/>
    <x v="15"/>
    <s v="Small"/>
  </r>
  <r>
    <n v="11704"/>
    <x v="78"/>
    <x v="6"/>
    <n v="66"/>
    <n v="33"/>
    <n v="78.67"/>
    <x v="886"/>
    <x v="717"/>
    <x v="1350"/>
    <x v="0"/>
    <d v="2004-08-20T00:00:00"/>
    <x v="9"/>
    <x v="1"/>
    <x v="4"/>
    <s v="S700_1138"/>
    <s v="Tsawassen"/>
    <x v="15"/>
    <s v="Medium"/>
  </r>
  <r>
    <n v="11705"/>
    <x v="78"/>
    <x v="27"/>
    <n v="90"/>
    <n v="45"/>
    <n v="94.14"/>
    <x v="887"/>
    <x v="125"/>
    <x v="1351"/>
    <x v="0"/>
    <d v="2004-08-20T00:00:00"/>
    <x v="9"/>
    <x v="1"/>
    <x v="4"/>
    <s v="S700_2047"/>
    <s v="Tsawassen"/>
    <x v="15"/>
    <s v="Small"/>
  </r>
  <r>
    <n v="11706"/>
    <x v="78"/>
    <x v="29"/>
    <n v="72"/>
    <n v="36"/>
    <n v="65.77"/>
    <x v="888"/>
    <x v="44"/>
    <x v="1352"/>
    <x v="0"/>
    <d v="2004-08-20T00:00:00"/>
    <x v="9"/>
    <x v="1"/>
    <x v="4"/>
    <s v="S700_2610"/>
    <s v="Tsawassen"/>
    <x v="15"/>
    <s v="Medium"/>
  </r>
  <r>
    <n v="11707"/>
    <x v="78"/>
    <x v="2"/>
    <n v="100"/>
    <n v="50"/>
    <n v="88.15"/>
    <x v="889"/>
    <x v="280"/>
    <x v="1353"/>
    <x v="0"/>
    <d v="2004-08-20T00:00:00"/>
    <x v="9"/>
    <x v="1"/>
    <x v="4"/>
    <s v="S700_3505"/>
    <s v="Tsawassen"/>
    <x v="15"/>
    <s v="Small"/>
  </r>
  <r>
    <n v="11708"/>
    <x v="78"/>
    <x v="19"/>
    <n v="99"/>
    <n v="49.5"/>
    <n v="89.38"/>
    <x v="890"/>
    <x v="276"/>
    <x v="1354"/>
    <x v="0"/>
    <d v="2004-08-20T00:00:00"/>
    <x v="9"/>
    <x v="1"/>
    <x v="4"/>
    <s v="S700_3962"/>
    <s v="Tsawassen"/>
    <x v="15"/>
    <s v="Medium"/>
  </r>
  <r>
    <n v="11709"/>
    <x v="78"/>
    <x v="23"/>
    <n v="49"/>
    <n v="24.5"/>
    <n v="57.61"/>
    <x v="891"/>
    <x v="616"/>
    <x v="1355"/>
    <x v="0"/>
    <d v="2004-08-20T00:00:00"/>
    <x v="9"/>
    <x v="1"/>
    <x v="5"/>
    <s v="S72_1253"/>
    <s v="Tsawassen"/>
    <x v="15"/>
    <s v="Small"/>
  </r>
  <r>
    <n v="11710"/>
    <x v="78"/>
    <x v="21"/>
    <n v="54"/>
    <n v="27"/>
    <n v="51.32"/>
    <x v="892"/>
    <x v="718"/>
    <x v="1356"/>
    <x v="0"/>
    <d v="2004-08-20T00:00:00"/>
    <x v="9"/>
    <x v="1"/>
    <x v="4"/>
    <s v="S72_3212"/>
    <s v="Tsawassen"/>
    <x v="15"/>
    <s v="Small"/>
  </r>
  <r>
    <n v="11711"/>
    <x v="89"/>
    <x v="6"/>
    <n v="157"/>
    <n v="78.5"/>
    <n v="100"/>
    <x v="63"/>
    <x v="47"/>
    <x v="1145"/>
    <x v="0"/>
    <d v="2004-08-21T00:00:00"/>
    <x v="9"/>
    <x v="1"/>
    <x v="5"/>
    <s v="S18_1662"/>
    <s v="Oslo"/>
    <x v="2"/>
    <s v="Medium"/>
  </r>
  <r>
    <n v="11712"/>
    <x v="89"/>
    <x v="14"/>
    <n v="84"/>
    <n v="42"/>
    <n v="71.81"/>
    <x v="893"/>
    <x v="129"/>
    <x v="1357"/>
    <x v="0"/>
    <d v="2004-08-21T00:00:00"/>
    <x v="9"/>
    <x v="1"/>
    <x v="5"/>
    <s v="S18_2581"/>
    <s v="Oslo"/>
    <x v="2"/>
    <s v="Small"/>
  </r>
  <r>
    <n v="11713"/>
    <x v="89"/>
    <x v="2"/>
    <n v="109"/>
    <n v="54.5"/>
    <n v="100"/>
    <x v="34"/>
    <x v="132"/>
    <x v="1358"/>
    <x v="0"/>
    <d v="2004-08-21T00:00:00"/>
    <x v="9"/>
    <x v="1"/>
    <x v="5"/>
    <s v="S24_1785"/>
    <s v="Oslo"/>
    <x v="2"/>
    <s v="Small"/>
  </r>
  <r>
    <n v="11714"/>
    <x v="89"/>
    <x v="0"/>
    <n v="68"/>
    <n v="34"/>
    <n v="73.989999999999995"/>
    <x v="894"/>
    <x v="719"/>
    <x v="1359"/>
    <x v="0"/>
    <d v="2004-08-21T00:00:00"/>
    <x v="9"/>
    <x v="1"/>
    <x v="5"/>
    <s v="S24_2841"/>
    <s v="Oslo"/>
    <x v="2"/>
    <s v="Small"/>
  </r>
  <r>
    <n v="11715"/>
    <x v="89"/>
    <x v="8"/>
    <n v="65"/>
    <n v="32.5"/>
    <n v="71.67"/>
    <x v="895"/>
    <x v="464"/>
    <x v="1360"/>
    <x v="0"/>
    <d v="2004-08-21T00:00:00"/>
    <x v="9"/>
    <x v="1"/>
    <x v="0"/>
    <s v="S24_3420"/>
    <s v="Oslo"/>
    <x v="2"/>
    <s v="Small"/>
  </r>
  <r>
    <n v="11716"/>
    <x v="89"/>
    <x v="26"/>
    <n v="68"/>
    <n v="34"/>
    <n v="55.96"/>
    <x v="896"/>
    <x v="720"/>
    <x v="1361"/>
    <x v="0"/>
    <d v="2004-08-21T00:00:00"/>
    <x v="9"/>
    <x v="1"/>
    <x v="5"/>
    <s v="S24_3949"/>
    <s v="Oslo"/>
    <x v="2"/>
    <s v="Small"/>
  </r>
  <r>
    <n v="11717"/>
    <x v="89"/>
    <x v="26"/>
    <n v="72"/>
    <n v="36"/>
    <n v="71"/>
    <x v="897"/>
    <x v="503"/>
    <x v="963"/>
    <x v="0"/>
    <d v="2004-08-21T00:00:00"/>
    <x v="9"/>
    <x v="1"/>
    <x v="5"/>
    <s v="S24_4278"/>
    <s v="Oslo"/>
    <x v="2"/>
    <s v="Small"/>
  </r>
  <r>
    <n v="11718"/>
    <x v="89"/>
    <x v="1"/>
    <n v="68"/>
    <n v="34"/>
    <n v="81.86"/>
    <x v="898"/>
    <x v="241"/>
    <x v="1362"/>
    <x v="0"/>
    <d v="2004-08-21T00:00:00"/>
    <x v="9"/>
    <x v="1"/>
    <x v="0"/>
    <s v="S32_4289"/>
    <s v="Oslo"/>
    <x v="2"/>
    <s v="Medium"/>
  </r>
  <r>
    <n v="11719"/>
    <x v="89"/>
    <x v="21"/>
    <n v="43"/>
    <n v="21.5"/>
    <n v="51.93"/>
    <x v="899"/>
    <x v="337"/>
    <x v="1363"/>
    <x v="0"/>
    <d v="2004-08-21T00:00:00"/>
    <x v="9"/>
    <x v="1"/>
    <x v="0"/>
    <s v="S50_1341"/>
    <s v="Oslo"/>
    <x v="2"/>
    <s v="Small"/>
  </r>
  <r>
    <n v="11720"/>
    <x v="89"/>
    <x v="16"/>
    <n v="91"/>
    <n v="45.5"/>
    <n v="83.12"/>
    <x v="900"/>
    <x v="467"/>
    <x v="1364"/>
    <x v="0"/>
    <d v="2004-08-21T00:00:00"/>
    <x v="9"/>
    <x v="1"/>
    <x v="5"/>
    <s v="S700_1691"/>
    <s v="Oslo"/>
    <x v="2"/>
    <s v="Small"/>
  </r>
  <r>
    <n v="11721"/>
    <x v="89"/>
    <x v="6"/>
    <n v="99"/>
    <n v="49.5"/>
    <n v="100"/>
    <x v="63"/>
    <x v="18"/>
    <x v="1365"/>
    <x v="0"/>
    <d v="2004-08-21T00:00:00"/>
    <x v="9"/>
    <x v="1"/>
    <x v="5"/>
    <s v="S700_2466"/>
    <s v="Oslo"/>
    <x v="2"/>
    <s v="Medium"/>
  </r>
  <r>
    <n v="11722"/>
    <x v="89"/>
    <x v="4"/>
    <n v="80"/>
    <n v="40"/>
    <n v="69.599999999999994"/>
    <x v="901"/>
    <x v="721"/>
    <x v="1366"/>
    <x v="0"/>
    <d v="2004-08-21T00:00:00"/>
    <x v="9"/>
    <x v="1"/>
    <x v="5"/>
    <s v="S700_3167"/>
    <s v="Oslo"/>
    <x v="2"/>
    <s v="Small"/>
  </r>
  <r>
    <n v="11723"/>
    <x v="89"/>
    <x v="22"/>
    <n v="74"/>
    <n v="37"/>
    <n v="64.41"/>
    <x v="902"/>
    <x v="722"/>
    <x v="1367"/>
    <x v="0"/>
    <d v="2004-08-21T00:00:00"/>
    <x v="9"/>
    <x v="1"/>
    <x v="5"/>
    <s v="S700_4002"/>
    <s v="Oslo"/>
    <x v="2"/>
    <s v="Small"/>
  </r>
  <r>
    <n v="11724"/>
    <x v="90"/>
    <x v="13"/>
    <n v="95"/>
    <n v="47.5"/>
    <n v="100"/>
    <x v="17"/>
    <x v="292"/>
    <x v="1324"/>
    <x v="0"/>
    <d v="2004-08-27T00:00:00"/>
    <x v="9"/>
    <x v="1"/>
    <x v="6"/>
    <s v="S10_1678"/>
    <s v="Cambridge"/>
    <x v="0"/>
    <s v="Medium"/>
  </r>
  <r>
    <n v="11725"/>
    <x v="90"/>
    <x v="29"/>
    <n v="118"/>
    <n v="59"/>
    <n v="100"/>
    <x v="75"/>
    <x v="26"/>
    <x v="987"/>
    <x v="0"/>
    <d v="2004-08-27T00:00:00"/>
    <x v="9"/>
    <x v="1"/>
    <x v="6"/>
    <s v="S10_2016"/>
    <s v="Cambridge"/>
    <x v="0"/>
    <s v="Medium"/>
  </r>
  <r>
    <n v="11726"/>
    <x v="90"/>
    <x v="11"/>
    <n v="193"/>
    <n v="96.5"/>
    <n v="100"/>
    <x v="11"/>
    <x v="65"/>
    <x v="74"/>
    <x v="0"/>
    <d v="2004-08-27T00:00:00"/>
    <x v="9"/>
    <x v="1"/>
    <x v="6"/>
    <s v="S10_4698"/>
    <s v="Cambridge"/>
    <x v="0"/>
    <s v="Medium"/>
  </r>
  <r>
    <n v="11727"/>
    <x v="90"/>
    <x v="3"/>
    <n v="150"/>
    <n v="75"/>
    <n v="100"/>
    <x v="92"/>
    <x v="66"/>
    <x v="371"/>
    <x v="0"/>
    <d v="2004-08-27T00:00:00"/>
    <x v="9"/>
    <x v="1"/>
    <x v="6"/>
    <s v="S12_2823"/>
    <s v="Cambridge"/>
    <x v="0"/>
    <s v="Medium"/>
  </r>
  <r>
    <n v="11728"/>
    <x v="90"/>
    <x v="27"/>
    <n v="60"/>
    <n v="30"/>
    <n v="49.06"/>
    <x v="903"/>
    <x v="723"/>
    <x v="1368"/>
    <x v="0"/>
    <d v="2004-08-27T00:00:00"/>
    <x v="9"/>
    <x v="1"/>
    <x v="6"/>
    <s v="S18_2625"/>
    <s v="Cambridge"/>
    <x v="0"/>
    <s v="Small"/>
  </r>
  <r>
    <n v="11729"/>
    <x v="90"/>
    <x v="15"/>
    <n v="112"/>
    <n v="56"/>
    <n v="100"/>
    <x v="21"/>
    <x v="68"/>
    <x v="1095"/>
    <x v="0"/>
    <d v="2004-08-27T00:00:00"/>
    <x v="9"/>
    <x v="1"/>
    <x v="6"/>
    <s v="S24_1578"/>
    <s v="Cambridge"/>
    <x v="0"/>
    <s v="Medium"/>
  </r>
  <r>
    <n v="11730"/>
    <x v="90"/>
    <x v="8"/>
    <n v="76"/>
    <n v="38"/>
    <n v="70.08"/>
    <x v="904"/>
    <x v="667"/>
    <x v="1369"/>
    <x v="0"/>
    <d v="2004-08-27T00:00:00"/>
    <x v="9"/>
    <x v="1"/>
    <x v="6"/>
    <s v="S24_2000"/>
    <s v="Cambridge"/>
    <x v="0"/>
    <s v="Small"/>
  </r>
  <r>
    <n v="11731"/>
    <x v="90"/>
    <x v="19"/>
    <n v="69"/>
    <n v="34.5"/>
    <n v="59.56"/>
    <x v="905"/>
    <x v="724"/>
    <x v="1370"/>
    <x v="0"/>
    <d v="2004-08-27T00:00:00"/>
    <x v="9"/>
    <x v="1"/>
    <x v="6"/>
    <s v="S24_2360"/>
    <s v="Cambridge"/>
    <x v="0"/>
    <s v="Small"/>
  </r>
  <r>
    <n v="11732"/>
    <x v="90"/>
    <x v="30"/>
    <n v="99"/>
    <n v="49.5"/>
    <n v="98.89"/>
    <x v="906"/>
    <x v="424"/>
    <x v="1371"/>
    <x v="0"/>
    <d v="2004-08-27T00:00:00"/>
    <x v="9"/>
    <x v="1"/>
    <x v="6"/>
    <s v="S32_1374"/>
    <s v="Cambridge"/>
    <x v="0"/>
    <s v="Medium"/>
  </r>
  <r>
    <n v="11733"/>
    <x v="90"/>
    <x v="30"/>
    <n v="40"/>
    <n v="20"/>
    <n v="41.03"/>
    <x v="907"/>
    <x v="725"/>
    <x v="1372"/>
    <x v="0"/>
    <d v="2004-08-27T00:00:00"/>
    <x v="9"/>
    <x v="1"/>
    <x v="6"/>
    <s v="S32_2206"/>
    <s v="Cambridge"/>
    <x v="0"/>
    <s v="Small"/>
  </r>
  <r>
    <n v="11734"/>
    <x v="90"/>
    <x v="5"/>
    <n v="102"/>
    <n v="51"/>
    <n v="100"/>
    <x v="5"/>
    <x v="8"/>
    <x v="1373"/>
    <x v="0"/>
    <d v="2004-08-27T00:00:00"/>
    <x v="9"/>
    <x v="1"/>
    <x v="6"/>
    <s v="S32_4485"/>
    <s v="Cambridge"/>
    <x v="0"/>
    <s v="Small"/>
  </r>
  <r>
    <n v="11735"/>
    <x v="90"/>
    <x v="8"/>
    <n v="81"/>
    <n v="40.5"/>
    <n v="78.92"/>
    <x v="908"/>
    <x v="726"/>
    <x v="1374"/>
    <x v="0"/>
    <d v="2004-08-27T00:00:00"/>
    <x v="9"/>
    <x v="1"/>
    <x v="6"/>
    <s v="S50_4713"/>
    <s v="Cambridge"/>
    <x v="0"/>
    <s v="Medium"/>
  </r>
  <r>
    <n v="11736"/>
    <x v="90"/>
    <x v="6"/>
    <n v="118"/>
    <n v="59"/>
    <n v="100"/>
    <x v="63"/>
    <x v="26"/>
    <x v="1048"/>
    <x v="0"/>
    <d v="2004-08-27T00:00:00"/>
    <x v="9"/>
    <x v="1"/>
    <x v="5"/>
    <s v="S700_2834"/>
    <s v="Cambridge"/>
    <x v="0"/>
    <s v="Medium"/>
  </r>
  <r>
    <n v="11737"/>
    <x v="14"/>
    <x v="19"/>
    <n v="62"/>
    <n v="31"/>
    <n v="57.2"/>
    <x v="909"/>
    <x v="727"/>
    <x v="1375"/>
    <x v="0"/>
    <d v="2004-08-28T00:00:00"/>
    <x v="9"/>
    <x v="1"/>
    <x v="6"/>
    <s v="S18_3782"/>
    <s v="Paris"/>
    <x v="9"/>
    <s v="Small"/>
  </r>
  <r>
    <n v="11738"/>
    <x v="74"/>
    <x v="26"/>
    <n v="194"/>
    <n v="97"/>
    <n v="100"/>
    <x v="59"/>
    <x v="71"/>
    <x v="749"/>
    <x v="0"/>
    <d v="2004-08-30T00:00:00"/>
    <x v="9"/>
    <x v="1"/>
    <x v="1"/>
    <s v="S12_1099"/>
    <s v="Gensve"/>
    <x v="18"/>
    <s v="Medium"/>
  </r>
  <r>
    <n v="11739"/>
    <x v="74"/>
    <x v="6"/>
    <n v="117"/>
    <n v="58.5"/>
    <n v="100"/>
    <x v="63"/>
    <x v="72"/>
    <x v="81"/>
    <x v="0"/>
    <d v="2004-08-30T00:00:00"/>
    <x v="9"/>
    <x v="1"/>
    <x v="1"/>
    <s v="S12_3380"/>
    <s v="Gensve"/>
    <x v="18"/>
    <s v="Medium"/>
  </r>
  <r>
    <n v="11740"/>
    <x v="74"/>
    <x v="9"/>
    <n v="79"/>
    <n v="39.5"/>
    <n v="69.430000000000007"/>
    <x v="910"/>
    <x v="728"/>
    <x v="1376"/>
    <x v="0"/>
    <d v="2004-08-30T00:00:00"/>
    <x v="9"/>
    <x v="1"/>
    <x v="1"/>
    <s v="S12_3990"/>
    <s v="Gensve"/>
    <x v="18"/>
    <s v="Small"/>
  </r>
  <r>
    <n v="11741"/>
    <x v="74"/>
    <x v="18"/>
    <n v="115"/>
    <n v="57.5"/>
    <n v="100"/>
    <x v="25"/>
    <x v="35"/>
    <x v="631"/>
    <x v="0"/>
    <d v="2004-08-30T00:00:00"/>
    <x v="9"/>
    <x v="1"/>
    <x v="1"/>
    <s v="S12_4675"/>
    <s v="Gensve"/>
    <x v="18"/>
    <s v="Small"/>
  </r>
  <r>
    <n v="11742"/>
    <x v="74"/>
    <x v="9"/>
    <n v="141"/>
    <n v="70.5"/>
    <n v="100"/>
    <x v="22"/>
    <x v="85"/>
    <x v="1090"/>
    <x v="0"/>
    <d v="2004-08-30T00:00:00"/>
    <x v="9"/>
    <x v="1"/>
    <x v="1"/>
    <s v="S18_1129"/>
    <s v="Gensve"/>
    <x v="18"/>
    <s v="Medium"/>
  </r>
  <r>
    <n v="11743"/>
    <x v="74"/>
    <x v="20"/>
    <n v="77"/>
    <n v="38.5"/>
    <n v="82.39"/>
    <x v="911"/>
    <x v="74"/>
    <x v="1377"/>
    <x v="0"/>
    <d v="2004-08-30T00:00:00"/>
    <x v="9"/>
    <x v="1"/>
    <x v="1"/>
    <s v="S18_1889"/>
    <s v="Gensve"/>
    <x v="18"/>
    <s v="Medium"/>
  </r>
  <r>
    <n v="11744"/>
    <x v="74"/>
    <x v="16"/>
    <n v="142"/>
    <n v="71"/>
    <n v="100"/>
    <x v="23"/>
    <x v="86"/>
    <x v="1014"/>
    <x v="0"/>
    <d v="2004-08-30T00:00:00"/>
    <x v="9"/>
    <x v="1"/>
    <x v="1"/>
    <s v="S18_1984"/>
    <s v="Gensve"/>
    <x v="18"/>
    <s v="Medium"/>
  </r>
  <r>
    <n v="11745"/>
    <x v="74"/>
    <x v="20"/>
    <n v="132"/>
    <n v="66"/>
    <n v="100"/>
    <x v="68"/>
    <x v="87"/>
    <x v="1095"/>
    <x v="0"/>
    <d v="2004-08-30T00:00:00"/>
    <x v="9"/>
    <x v="1"/>
    <x v="1"/>
    <s v="S18_2870"/>
    <s v="Gensve"/>
    <x v="18"/>
    <s v="Medium"/>
  </r>
  <r>
    <n v="11746"/>
    <x v="74"/>
    <x v="13"/>
    <n v="169"/>
    <n v="84.5"/>
    <n v="100"/>
    <x v="17"/>
    <x v="29"/>
    <x v="1121"/>
    <x v="0"/>
    <d v="2004-08-30T00:00:00"/>
    <x v="9"/>
    <x v="1"/>
    <x v="1"/>
    <s v="S18_3232"/>
    <s v="Gensve"/>
    <x v="18"/>
    <s v="Medium"/>
  </r>
  <r>
    <n v="11747"/>
    <x v="74"/>
    <x v="23"/>
    <n v="80"/>
    <n v="40"/>
    <n v="70.760000000000005"/>
    <x v="912"/>
    <x v="340"/>
    <x v="1378"/>
    <x v="0"/>
    <d v="2004-08-30T00:00:00"/>
    <x v="9"/>
    <x v="1"/>
    <x v="1"/>
    <s v="S18_3278"/>
    <s v="Gensve"/>
    <x v="18"/>
    <s v="Medium"/>
  </r>
  <r>
    <n v="11748"/>
    <x v="74"/>
    <x v="28"/>
    <n v="146"/>
    <n v="73"/>
    <n v="100"/>
    <x v="71"/>
    <x v="76"/>
    <x v="1379"/>
    <x v="0"/>
    <d v="2004-08-30T00:00:00"/>
    <x v="9"/>
    <x v="1"/>
    <x v="1"/>
    <s v="S18_3482"/>
    <s v="Gensve"/>
    <x v="18"/>
    <s v="Medium"/>
  </r>
  <r>
    <n v="11749"/>
    <x v="74"/>
    <x v="11"/>
    <n v="141"/>
    <n v="70.5"/>
    <n v="100"/>
    <x v="11"/>
    <x v="85"/>
    <x v="1380"/>
    <x v="0"/>
    <d v="2004-08-30T00:00:00"/>
    <x v="9"/>
    <x v="1"/>
    <x v="1"/>
    <s v="S18_3685"/>
    <s v="Gensve"/>
    <x v="18"/>
    <s v="Medium"/>
  </r>
  <r>
    <n v="11750"/>
    <x v="74"/>
    <x v="15"/>
    <n v="148"/>
    <n v="74"/>
    <n v="100"/>
    <x v="21"/>
    <x v="78"/>
    <x v="97"/>
    <x v="0"/>
    <d v="2004-08-30T00:00:00"/>
    <x v="9"/>
    <x v="1"/>
    <x v="1"/>
    <s v="S18_4721"/>
    <s v="Gensve"/>
    <x v="18"/>
    <s v="Medium"/>
  </r>
  <r>
    <n v="11751"/>
    <x v="74"/>
    <x v="13"/>
    <n v="37"/>
    <n v="18.5"/>
    <n v="39.65"/>
    <x v="913"/>
    <x v="729"/>
    <x v="1381"/>
    <x v="0"/>
    <d v="2004-08-30T00:00:00"/>
    <x v="9"/>
    <x v="1"/>
    <x v="1"/>
    <s v="S24_2972"/>
    <s v="Gensve"/>
    <x v="18"/>
    <s v="Small"/>
  </r>
  <r>
    <n v="11752"/>
    <x v="74"/>
    <x v="27"/>
    <n v="61"/>
    <n v="30.5"/>
    <n v="67.97"/>
    <x v="914"/>
    <x v="730"/>
    <x v="1382"/>
    <x v="0"/>
    <d v="2004-08-30T00:00:00"/>
    <x v="9"/>
    <x v="1"/>
    <x v="1"/>
    <s v="S24_3371"/>
    <s v="Gensve"/>
    <x v="18"/>
    <s v="Small"/>
  </r>
  <r>
    <n v="11753"/>
    <x v="74"/>
    <x v="13"/>
    <n v="140"/>
    <n v="70"/>
    <n v="100"/>
    <x v="17"/>
    <x v="81"/>
    <x v="1379"/>
    <x v="0"/>
    <d v="2004-08-30T00:00:00"/>
    <x v="9"/>
    <x v="1"/>
    <x v="1"/>
    <s v="S24_3856"/>
    <s v="Gensve"/>
    <x v="18"/>
    <s v="Medium"/>
  </r>
  <r>
    <n v="11754"/>
    <x v="74"/>
    <x v="28"/>
    <n v="80"/>
    <n v="40"/>
    <n v="88.12"/>
    <x v="915"/>
    <x v="731"/>
    <x v="1383"/>
    <x v="0"/>
    <d v="2004-08-30T00:00:00"/>
    <x v="9"/>
    <x v="1"/>
    <x v="1"/>
    <s v="S24_4620"/>
    <s v="Gensve"/>
    <x v="18"/>
    <s v="Medium"/>
  </r>
  <r>
    <n v="11755"/>
    <x v="70"/>
    <x v="27"/>
    <n v="124"/>
    <n v="62"/>
    <n v="100"/>
    <x v="135"/>
    <x v="89"/>
    <x v="1384"/>
    <x v="0"/>
    <d v="2004-01-09T00:00:00"/>
    <x v="3"/>
    <x v="1"/>
    <x v="1"/>
    <s v="S18_1589"/>
    <s v="Singapore"/>
    <x v="11"/>
    <s v="Small"/>
  </r>
  <r>
    <n v="11756"/>
    <x v="70"/>
    <x v="22"/>
    <n v="170"/>
    <n v="85"/>
    <n v="100"/>
    <x v="53"/>
    <x v="0"/>
    <x v="1385"/>
    <x v="0"/>
    <d v="2004-01-09T00:00:00"/>
    <x v="3"/>
    <x v="1"/>
    <x v="0"/>
    <s v="S18_1749"/>
    <s v="Singapore"/>
    <x v="11"/>
    <s v="Medium"/>
  </r>
  <r>
    <n v="11757"/>
    <x v="70"/>
    <x v="24"/>
    <n v="60"/>
    <n v="30"/>
    <n v="61.75"/>
    <x v="916"/>
    <x v="732"/>
    <x v="1386"/>
    <x v="0"/>
    <d v="2004-01-09T00:00:00"/>
    <x v="3"/>
    <x v="1"/>
    <x v="0"/>
    <s v="S18_2248"/>
    <s v="Singapore"/>
    <x v="11"/>
    <s v="Small"/>
  </r>
  <r>
    <n v="11758"/>
    <x v="70"/>
    <x v="14"/>
    <n v="127"/>
    <n v="63.5"/>
    <n v="100"/>
    <x v="19"/>
    <x v="4"/>
    <x v="600"/>
    <x v="0"/>
    <d v="2004-01-09T00:00:00"/>
    <x v="3"/>
    <x v="1"/>
    <x v="0"/>
    <s v="S18_2325"/>
    <s v="Singapore"/>
    <x v="11"/>
    <s v="Medium"/>
  </r>
  <r>
    <n v="11759"/>
    <x v="70"/>
    <x v="12"/>
    <n v="92"/>
    <n v="46"/>
    <n v="80.989999999999995"/>
    <x v="917"/>
    <x v="733"/>
    <x v="1387"/>
    <x v="0"/>
    <d v="2004-01-09T00:00:00"/>
    <x v="3"/>
    <x v="1"/>
    <x v="0"/>
    <s v="S18_4409"/>
    <s v="Singapore"/>
    <x v="11"/>
    <s v="Small"/>
  </r>
  <r>
    <n v="11760"/>
    <x v="70"/>
    <x v="18"/>
    <n v="71"/>
    <n v="35.5"/>
    <n v="73.41"/>
    <x v="918"/>
    <x v="555"/>
    <x v="1388"/>
    <x v="0"/>
    <d v="2004-01-09T00:00:00"/>
    <x v="3"/>
    <x v="1"/>
    <x v="1"/>
    <s v="S18_4933"/>
    <s v="Singapore"/>
    <x v="11"/>
    <s v="Small"/>
  </r>
  <r>
    <n v="11761"/>
    <x v="70"/>
    <x v="13"/>
    <n v="73"/>
    <n v="36.5"/>
    <n v="66.14"/>
    <x v="919"/>
    <x v="734"/>
    <x v="1389"/>
    <x v="0"/>
    <d v="2004-01-09T00:00:00"/>
    <x v="3"/>
    <x v="1"/>
    <x v="1"/>
    <s v="S24_1046"/>
    <s v="Singapore"/>
    <x v="11"/>
    <s v="Small"/>
  </r>
  <r>
    <n v="11762"/>
    <x v="70"/>
    <x v="1"/>
    <n v="50"/>
    <n v="25"/>
    <n v="52.32"/>
    <x v="920"/>
    <x v="735"/>
    <x v="1390"/>
    <x v="0"/>
    <d v="2004-01-09T00:00:00"/>
    <x v="3"/>
    <x v="1"/>
    <x v="1"/>
    <s v="S24_1628"/>
    <s v="Singapore"/>
    <x v="11"/>
    <s v="Small"/>
  </r>
  <r>
    <n v="11763"/>
    <x v="70"/>
    <x v="17"/>
    <n v="33"/>
    <n v="16.5"/>
    <n v="38.17"/>
    <x v="921"/>
    <x v="736"/>
    <x v="1391"/>
    <x v="0"/>
    <d v="2004-01-09T00:00:00"/>
    <x v="3"/>
    <x v="1"/>
    <x v="0"/>
    <s v="S24_1937"/>
    <s v="Singapore"/>
    <x v="11"/>
    <s v="Small"/>
  </r>
  <r>
    <n v="11764"/>
    <x v="70"/>
    <x v="12"/>
    <n v="90"/>
    <n v="45"/>
    <n v="80.87"/>
    <x v="922"/>
    <x v="737"/>
    <x v="1392"/>
    <x v="0"/>
    <d v="2004-01-09T00:00:00"/>
    <x v="3"/>
    <x v="1"/>
    <x v="1"/>
    <s v="S24_2766"/>
    <s v="Singapore"/>
    <x v="11"/>
    <s v="Small"/>
  </r>
  <r>
    <n v="11765"/>
    <x v="70"/>
    <x v="25"/>
    <n v="117"/>
    <n v="58.5"/>
    <n v="100"/>
    <x v="96"/>
    <x v="72"/>
    <x v="288"/>
    <x v="0"/>
    <d v="2004-01-09T00:00:00"/>
    <x v="3"/>
    <x v="1"/>
    <x v="1"/>
    <s v="S24_2887"/>
    <s v="Singapore"/>
    <x v="11"/>
    <s v="Medium"/>
  </r>
  <r>
    <n v="11766"/>
    <x v="70"/>
    <x v="15"/>
    <n v="85"/>
    <n v="42.5"/>
    <n v="68.489999999999995"/>
    <x v="923"/>
    <x v="738"/>
    <x v="1393"/>
    <x v="0"/>
    <d v="2004-01-09T00:00:00"/>
    <x v="3"/>
    <x v="1"/>
    <x v="1"/>
    <s v="S24_3191"/>
    <s v="Singapore"/>
    <x v="11"/>
    <s v="Small"/>
  </r>
  <r>
    <n v="11767"/>
    <x v="70"/>
    <x v="9"/>
    <n v="107"/>
    <n v="53.5"/>
    <n v="100"/>
    <x v="22"/>
    <x v="99"/>
    <x v="1394"/>
    <x v="0"/>
    <d v="2004-01-09T00:00:00"/>
    <x v="3"/>
    <x v="1"/>
    <x v="1"/>
    <s v="S24_3432"/>
    <s v="Singapore"/>
    <x v="11"/>
    <s v="Medium"/>
  </r>
  <r>
    <n v="11768"/>
    <x v="70"/>
    <x v="21"/>
    <n v="41"/>
    <n v="20.5"/>
    <n v="40.619999999999997"/>
    <x v="924"/>
    <x v="739"/>
    <x v="1395"/>
    <x v="0"/>
    <d v="2004-01-09T00:00:00"/>
    <x v="3"/>
    <x v="1"/>
    <x v="0"/>
    <s v="S24_3969"/>
    <s v="Singapore"/>
    <x v="11"/>
    <s v="Small"/>
  </r>
  <r>
    <n v="11769"/>
    <x v="55"/>
    <x v="19"/>
    <n v="102"/>
    <n v="51"/>
    <n v="100"/>
    <x v="26"/>
    <x v="8"/>
    <x v="1305"/>
    <x v="0"/>
    <d v="2004-03-09T00:00:00"/>
    <x v="6"/>
    <x v="1"/>
    <x v="0"/>
    <s v="S18_1342"/>
    <s v="Bergen"/>
    <x v="2"/>
    <s v="Medium"/>
  </r>
  <r>
    <n v="11770"/>
    <x v="55"/>
    <x v="16"/>
    <n v="53"/>
    <n v="26.5"/>
    <n v="56.07"/>
    <x v="925"/>
    <x v="740"/>
    <x v="1396"/>
    <x v="0"/>
    <d v="2004-03-09T00:00:00"/>
    <x v="6"/>
    <x v="1"/>
    <x v="0"/>
    <s v="S18_1367"/>
    <s v="Bergen"/>
    <x v="2"/>
    <s v="Small"/>
  </r>
  <r>
    <n v="11771"/>
    <x v="55"/>
    <x v="23"/>
    <n v="168"/>
    <n v="84"/>
    <n v="100"/>
    <x v="36"/>
    <x v="5"/>
    <x v="353"/>
    <x v="0"/>
    <d v="2004-03-09T00:00:00"/>
    <x v="6"/>
    <x v="1"/>
    <x v="0"/>
    <s v="S18_2795"/>
    <s v="Bergen"/>
    <x v="2"/>
    <s v="Large"/>
  </r>
  <r>
    <n v="11772"/>
    <x v="55"/>
    <x v="6"/>
    <n v="44"/>
    <n v="22"/>
    <n v="48.38"/>
    <x v="926"/>
    <x v="563"/>
    <x v="1397"/>
    <x v="0"/>
    <d v="2004-03-09T00:00:00"/>
    <x v="6"/>
    <x v="1"/>
    <x v="0"/>
    <s v="S24_2022"/>
    <s v="Bergen"/>
    <x v="2"/>
    <s v="Small"/>
  </r>
  <r>
    <n v="11773"/>
    <x v="28"/>
    <x v="5"/>
    <n v="99"/>
    <n v="49.5"/>
    <n v="96.23"/>
    <x v="927"/>
    <x v="741"/>
    <x v="1398"/>
    <x v="0"/>
    <d v="2004-07-09T00:00:00"/>
    <x v="8"/>
    <x v="1"/>
    <x v="0"/>
    <s v="S18_3320"/>
    <s v="Brickhaven"/>
    <x v="0"/>
    <s v="Small"/>
  </r>
  <r>
    <n v="11774"/>
    <x v="28"/>
    <x v="6"/>
    <n v="97"/>
    <n v="48.5"/>
    <n v="100"/>
    <x v="63"/>
    <x v="21"/>
    <x v="1399"/>
    <x v="0"/>
    <d v="2004-07-09T00:00:00"/>
    <x v="8"/>
    <x v="1"/>
    <x v="0"/>
    <s v="S24_4258"/>
    <s v="Brickhaven"/>
    <x v="0"/>
    <s v="Medium"/>
  </r>
  <r>
    <n v="11775"/>
    <x v="49"/>
    <x v="30"/>
    <n v="214"/>
    <n v="107"/>
    <n v="100"/>
    <x v="77"/>
    <x v="10"/>
    <x v="318"/>
    <x v="1"/>
    <d v="2004-08-09T00:00:00"/>
    <x v="9"/>
    <x v="1"/>
    <x v="1"/>
    <s v="S10_1949"/>
    <s v="Boras"/>
    <x v="8"/>
    <s v="Large"/>
  </r>
  <r>
    <n v="11776"/>
    <x v="49"/>
    <x v="0"/>
    <n v="147"/>
    <n v="73.5"/>
    <n v="100"/>
    <x v="0"/>
    <x v="11"/>
    <x v="1400"/>
    <x v="0"/>
    <d v="2004-08-09T00:00:00"/>
    <x v="9"/>
    <x v="1"/>
    <x v="1"/>
    <s v="S10_4962"/>
    <s v="Boras"/>
    <x v="8"/>
    <s v="Medium"/>
  </r>
  <r>
    <n v="11777"/>
    <x v="49"/>
    <x v="9"/>
    <n v="136"/>
    <n v="68"/>
    <n v="100"/>
    <x v="22"/>
    <x v="12"/>
    <x v="68"/>
    <x v="0"/>
    <d v="2004-08-09T00:00:00"/>
    <x v="9"/>
    <x v="1"/>
    <x v="2"/>
    <s v="S12_1666"/>
    <s v="Boras"/>
    <x v="8"/>
    <s v="Medium"/>
  </r>
  <r>
    <n v="11778"/>
    <x v="49"/>
    <x v="9"/>
    <n v="116"/>
    <n v="58"/>
    <n v="100"/>
    <x v="22"/>
    <x v="13"/>
    <x v="655"/>
    <x v="0"/>
    <d v="2004-08-09T00:00:00"/>
    <x v="9"/>
    <x v="1"/>
    <x v="2"/>
    <s v="S18_1097"/>
    <s v="Boras"/>
    <x v="8"/>
    <s v="Medium"/>
  </r>
  <r>
    <n v="11779"/>
    <x v="49"/>
    <x v="5"/>
    <n v="60"/>
    <n v="30"/>
    <n v="57.73"/>
    <x v="928"/>
    <x v="709"/>
    <x v="1401"/>
    <x v="0"/>
    <d v="2004-08-09T00:00:00"/>
    <x v="9"/>
    <x v="1"/>
    <x v="2"/>
    <s v="S18_2432"/>
    <s v="Boras"/>
    <x v="8"/>
    <s v="Small"/>
  </r>
  <r>
    <n v="11780"/>
    <x v="49"/>
    <x v="29"/>
    <n v="101"/>
    <n v="50.5"/>
    <n v="100"/>
    <x v="75"/>
    <x v="24"/>
    <x v="1100"/>
    <x v="0"/>
    <d v="2004-08-09T00:00:00"/>
    <x v="9"/>
    <x v="1"/>
    <x v="0"/>
    <s v="S18_2949"/>
    <s v="Boras"/>
    <x v="8"/>
    <s v="Medium"/>
  </r>
  <r>
    <n v="11781"/>
    <x v="49"/>
    <x v="30"/>
    <n v="62"/>
    <n v="31"/>
    <n v="50.59"/>
    <x v="929"/>
    <x v="742"/>
    <x v="1402"/>
    <x v="0"/>
    <d v="2004-08-09T00:00:00"/>
    <x v="9"/>
    <x v="1"/>
    <x v="0"/>
    <s v="S18_2957"/>
    <s v="Boras"/>
    <x v="8"/>
    <s v="Small"/>
  </r>
  <r>
    <n v="11782"/>
    <x v="49"/>
    <x v="18"/>
    <n v="104"/>
    <n v="52"/>
    <n v="100"/>
    <x v="25"/>
    <x v="17"/>
    <x v="775"/>
    <x v="0"/>
    <d v="2004-08-09T00:00:00"/>
    <x v="9"/>
    <x v="1"/>
    <x v="0"/>
    <s v="S18_3136"/>
    <s v="Boras"/>
    <x v="8"/>
    <s v="Small"/>
  </r>
  <r>
    <n v="11783"/>
    <x v="49"/>
    <x v="25"/>
    <n v="121"/>
    <n v="60.5"/>
    <n v="100"/>
    <x v="96"/>
    <x v="19"/>
    <x v="1403"/>
    <x v="0"/>
    <d v="2004-08-09T00:00:00"/>
    <x v="9"/>
    <x v="1"/>
    <x v="2"/>
    <s v="S18_4600"/>
    <s v="Boras"/>
    <x v="8"/>
    <s v="Medium"/>
  </r>
  <r>
    <n v="11784"/>
    <x v="49"/>
    <x v="17"/>
    <n v="50"/>
    <n v="25"/>
    <n v="51.82"/>
    <x v="930"/>
    <x v="483"/>
    <x v="1404"/>
    <x v="0"/>
    <d v="2004-08-09T00:00:00"/>
    <x v="9"/>
    <x v="1"/>
    <x v="0"/>
    <s v="S18_4668"/>
    <s v="Boras"/>
    <x v="8"/>
    <s v="Small"/>
  </r>
  <r>
    <n v="11785"/>
    <x v="49"/>
    <x v="25"/>
    <n v="127"/>
    <n v="63.5"/>
    <n v="100"/>
    <x v="96"/>
    <x v="4"/>
    <x v="1039"/>
    <x v="0"/>
    <d v="2004-08-09T00:00:00"/>
    <x v="9"/>
    <x v="1"/>
    <x v="2"/>
    <s v="S24_2300"/>
    <s v="Boras"/>
    <x v="8"/>
    <s v="Medium"/>
  </r>
  <r>
    <n v="11786"/>
    <x v="49"/>
    <x v="5"/>
    <n v="96"/>
    <n v="48"/>
    <n v="83.79"/>
    <x v="931"/>
    <x v="743"/>
    <x v="1405"/>
    <x v="0"/>
    <d v="2004-08-09T00:00:00"/>
    <x v="9"/>
    <x v="1"/>
    <x v="2"/>
    <s v="S32_1268"/>
    <s v="Boras"/>
    <x v="8"/>
    <s v="Small"/>
  </r>
  <r>
    <n v="11787"/>
    <x v="49"/>
    <x v="22"/>
    <n v="64"/>
    <n v="32"/>
    <n v="71.75"/>
    <x v="932"/>
    <x v="744"/>
    <x v="954"/>
    <x v="0"/>
    <d v="2004-08-09T00:00:00"/>
    <x v="9"/>
    <x v="1"/>
    <x v="2"/>
    <s v="S32_3522"/>
    <s v="Boras"/>
    <x v="8"/>
    <s v="Small"/>
  </r>
  <r>
    <n v="11788"/>
    <x v="49"/>
    <x v="24"/>
    <n v="101"/>
    <n v="50.5"/>
    <n v="100"/>
    <x v="139"/>
    <x v="24"/>
    <x v="1406"/>
    <x v="0"/>
    <d v="2004-08-09T00:00:00"/>
    <x v="9"/>
    <x v="1"/>
    <x v="1"/>
    <s v="S700_2824"/>
    <s v="Boras"/>
    <x v="8"/>
    <s v="Medium"/>
  </r>
  <r>
    <n v="11789"/>
    <x v="7"/>
    <x v="26"/>
    <n v="118"/>
    <n v="59"/>
    <n v="100"/>
    <x v="59"/>
    <x v="26"/>
    <x v="329"/>
    <x v="0"/>
    <d v="2004-08-09T00:00:00"/>
    <x v="9"/>
    <x v="1"/>
    <x v="2"/>
    <s v="S12_4473"/>
    <s v="NYC"/>
    <x v="0"/>
    <s v="Small"/>
  </r>
  <r>
    <n v="11790"/>
    <x v="7"/>
    <x v="5"/>
    <n v="163"/>
    <n v="81.5"/>
    <n v="100"/>
    <x v="5"/>
    <x v="27"/>
    <x v="1407"/>
    <x v="0"/>
    <d v="2004-08-09T00:00:00"/>
    <x v="9"/>
    <x v="1"/>
    <x v="1"/>
    <s v="S18_2238"/>
    <s v="NYC"/>
    <x v="0"/>
    <s v="Medium"/>
  </r>
  <r>
    <n v="11791"/>
    <x v="7"/>
    <x v="9"/>
    <n v="122"/>
    <n v="61"/>
    <n v="100"/>
    <x v="22"/>
    <x v="28"/>
    <x v="44"/>
    <x v="0"/>
    <d v="2004-08-09T00:00:00"/>
    <x v="9"/>
    <x v="1"/>
    <x v="2"/>
    <s v="S18_2319"/>
    <s v="NYC"/>
    <x v="0"/>
    <s v="Medium"/>
  </r>
  <r>
    <n v="11792"/>
    <x v="7"/>
    <x v="26"/>
    <n v="169"/>
    <n v="84.5"/>
    <n v="100"/>
    <x v="59"/>
    <x v="29"/>
    <x v="433"/>
    <x v="0"/>
    <d v="2004-08-09T00:00:00"/>
    <x v="9"/>
    <x v="1"/>
    <x v="1"/>
    <s v="S18_3232"/>
    <s v="NYC"/>
    <x v="0"/>
    <s v="Small"/>
  </r>
  <r>
    <n v="11793"/>
    <x v="7"/>
    <x v="20"/>
    <n v="143"/>
    <n v="71.5"/>
    <n v="100"/>
    <x v="68"/>
    <x v="30"/>
    <x v="1408"/>
    <x v="0"/>
    <d v="2004-08-09T00:00:00"/>
    <x v="9"/>
    <x v="1"/>
    <x v="1"/>
    <s v="S18_4027"/>
    <s v="NYC"/>
    <x v="0"/>
    <s v="Large"/>
  </r>
  <r>
    <n v="11794"/>
    <x v="7"/>
    <x v="28"/>
    <n v="57"/>
    <n v="28.5"/>
    <n v="53.75"/>
    <x v="933"/>
    <x v="630"/>
    <x v="452"/>
    <x v="0"/>
    <d v="2004-08-09T00:00:00"/>
    <x v="9"/>
    <x v="1"/>
    <x v="1"/>
    <s v="S24_1444"/>
    <s v="NYC"/>
    <x v="0"/>
    <s v="Small"/>
  </r>
  <r>
    <n v="11795"/>
    <x v="7"/>
    <x v="8"/>
    <n v="35"/>
    <n v="17.5"/>
    <n v="30.06"/>
    <x v="934"/>
    <x v="107"/>
    <x v="1409"/>
    <x v="0"/>
    <d v="2004-08-09T00:00:00"/>
    <x v="9"/>
    <x v="1"/>
    <x v="1"/>
    <s v="S24_2840"/>
    <s v="NYC"/>
    <x v="0"/>
    <s v="Small"/>
  </r>
  <r>
    <n v="11796"/>
    <x v="7"/>
    <x v="11"/>
    <n v="118"/>
    <n v="59"/>
    <n v="100"/>
    <x v="11"/>
    <x v="26"/>
    <x v="282"/>
    <x v="0"/>
    <d v="2004-08-09T00:00:00"/>
    <x v="9"/>
    <x v="1"/>
    <x v="1"/>
    <s v="S24_4048"/>
    <s v="NYC"/>
    <x v="0"/>
    <s v="Medium"/>
  </r>
  <r>
    <n v="11797"/>
    <x v="7"/>
    <x v="1"/>
    <n v="54"/>
    <n v="27"/>
    <n v="46.53"/>
    <x v="935"/>
    <x v="745"/>
    <x v="1410"/>
    <x v="0"/>
    <d v="2004-08-09T00:00:00"/>
    <x v="9"/>
    <x v="1"/>
    <x v="2"/>
    <s v="S32_2509"/>
    <s v="NYC"/>
    <x v="0"/>
    <s v="Small"/>
  </r>
  <r>
    <n v="11798"/>
    <x v="7"/>
    <x v="14"/>
    <n v="62"/>
    <n v="31"/>
    <n v="67.73"/>
    <x v="936"/>
    <x v="746"/>
    <x v="1411"/>
    <x v="0"/>
    <d v="2004-08-09T00:00:00"/>
    <x v="9"/>
    <x v="1"/>
    <x v="3"/>
    <s v="S32_3207"/>
    <s v="NYC"/>
    <x v="0"/>
    <s v="Small"/>
  </r>
  <r>
    <n v="11799"/>
    <x v="7"/>
    <x v="9"/>
    <n v="115"/>
    <n v="57.5"/>
    <n v="100"/>
    <x v="22"/>
    <x v="35"/>
    <x v="582"/>
    <x v="0"/>
    <d v="2004-08-09T00:00:00"/>
    <x v="9"/>
    <x v="1"/>
    <x v="2"/>
    <s v="S50_1392"/>
    <s v="NYC"/>
    <x v="0"/>
    <s v="Medium"/>
  </r>
  <r>
    <n v="11800"/>
    <x v="7"/>
    <x v="12"/>
    <n v="58"/>
    <n v="29"/>
    <n v="55.07"/>
    <x v="937"/>
    <x v="747"/>
    <x v="1412"/>
    <x v="0"/>
    <d v="2004-08-09T00:00:00"/>
    <x v="9"/>
    <x v="1"/>
    <x v="3"/>
    <s v="S50_1514"/>
    <s v="NYC"/>
    <x v="0"/>
    <s v="Small"/>
  </r>
  <r>
    <n v="11801"/>
    <x v="88"/>
    <x v="7"/>
    <n v="207"/>
    <n v="103.5"/>
    <n v="100"/>
    <x v="16"/>
    <x v="37"/>
    <x v="240"/>
    <x v="1"/>
    <d v="2004-09-09T00:00:00"/>
    <x v="1"/>
    <x v="1"/>
    <x v="1"/>
    <s v="S12_1108"/>
    <s v="Torino"/>
    <x v="5"/>
    <s v="Large"/>
  </r>
  <r>
    <n v="11802"/>
    <x v="88"/>
    <x v="16"/>
    <n v="151"/>
    <n v="75.5"/>
    <n v="100"/>
    <x v="23"/>
    <x v="25"/>
    <x v="802"/>
    <x v="0"/>
    <d v="2004-09-09T00:00:00"/>
    <x v="1"/>
    <x v="1"/>
    <x v="1"/>
    <s v="S12_3148"/>
    <s v="Torino"/>
    <x v="5"/>
    <s v="Medium"/>
  </r>
  <r>
    <n v="11803"/>
    <x v="88"/>
    <x v="6"/>
    <n v="173"/>
    <n v="86.5"/>
    <n v="100"/>
    <x v="63"/>
    <x v="38"/>
    <x v="1413"/>
    <x v="0"/>
    <d v="2004-09-09T00:00:00"/>
    <x v="1"/>
    <x v="1"/>
    <x v="1"/>
    <s v="S12_3891"/>
    <s v="Torino"/>
    <x v="5"/>
    <s v="Large"/>
  </r>
  <r>
    <n v="11804"/>
    <x v="88"/>
    <x v="16"/>
    <n v="136"/>
    <n v="68"/>
    <n v="100"/>
    <x v="23"/>
    <x v="12"/>
    <x v="505"/>
    <x v="0"/>
    <d v="2004-09-09T00:00:00"/>
    <x v="1"/>
    <x v="1"/>
    <x v="0"/>
    <s v="S18_3140"/>
    <s v="Torino"/>
    <x v="5"/>
    <s v="Small"/>
  </r>
  <r>
    <n v="11805"/>
    <x v="88"/>
    <x v="2"/>
    <n v="100"/>
    <n v="50"/>
    <n v="100"/>
    <x v="34"/>
    <x v="39"/>
    <x v="77"/>
    <x v="0"/>
    <d v="2004-09-09T00:00:00"/>
    <x v="1"/>
    <x v="1"/>
    <x v="3"/>
    <s v="S18_3259"/>
    <s v="Torino"/>
    <x v="5"/>
    <s v="Small"/>
  </r>
  <r>
    <n v="11806"/>
    <x v="88"/>
    <x v="3"/>
    <n v="87"/>
    <n v="43.5"/>
    <n v="100"/>
    <x v="92"/>
    <x v="457"/>
    <x v="1414"/>
    <x v="0"/>
    <d v="2004-09-09T00:00:00"/>
    <x v="1"/>
    <x v="1"/>
    <x v="0"/>
    <s v="S18_4522"/>
    <s v="Torino"/>
    <x v="5"/>
    <s v="Medium"/>
  </r>
  <r>
    <n v="11807"/>
    <x v="88"/>
    <x v="26"/>
    <n v="122"/>
    <n v="61"/>
    <n v="100"/>
    <x v="59"/>
    <x v="28"/>
    <x v="1415"/>
    <x v="0"/>
    <d v="2004-09-09T00:00:00"/>
    <x v="1"/>
    <x v="1"/>
    <x v="4"/>
    <s v="S24_2011"/>
    <s v="Torino"/>
    <x v="5"/>
    <s v="Small"/>
  </r>
  <r>
    <n v="11808"/>
    <x v="88"/>
    <x v="17"/>
    <n v="86"/>
    <n v="43"/>
    <n v="71.89"/>
    <x v="938"/>
    <x v="748"/>
    <x v="1416"/>
    <x v="0"/>
    <d v="2004-09-09T00:00:00"/>
    <x v="1"/>
    <x v="1"/>
    <x v="4"/>
    <s v="S700_1938"/>
    <s v="Torino"/>
    <x v="5"/>
    <s v="Small"/>
  </r>
  <r>
    <n v="11809"/>
    <x v="88"/>
    <x v="22"/>
    <n v="54"/>
    <n v="27"/>
    <n v="60.06"/>
    <x v="939"/>
    <x v="281"/>
    <x v="1417"/>
    <x v="0"/>
    <d v="2004-09-09T00:00:00"/>
    <x v="1"/>
    <x v="1"/>
    <x v="4"/>
    <s v="S72_3212"/>
    <s v="Torino"/>
    <x v="5"/>
    <s v="Small"/>
  </r>
  <r>
    <n v="11810"/>
    <x v="87"/>
    <x v="6"/>
    <n v="99"/>
    <n v="49.5"/>
    <n v="100"/>
    <x v="63"/>
    <x v="18"/>
    <x v="1365"/>
    <x v="0"/>
    <d v="2004-10-09T00:00:00"/>
    <x v="2"/>
    <x v="1"/>
    <x v="4"/>
    <s v="S700_3962"/>
    <s v="Brickhaven"/>
    <x v="0"/>
    <s v="Medium"/>
  </r>
  <r>
    <n v="11811"/>
    <x v="84"/>
    <x v="16"/>
    <n v="136"/>
    <n v="68"/>
    <n v="100"/>
    <x v="23"/>
    <x v="12"/>
    <x v="505"/>
    <x v="0"/>
    <d v="2004-10-09T00:00:00"/>
    <x v="2"/>
    <x v="1"/>
    <x v="1"/>
    <s v="S10_4757"/>
    <s v="Boston"/>
    <x v="0"/>
    <s v="Medium"/>
  </r>
  <r>
    <n v="11812"/>
    <x v="84"/>
    <x v="7"/>
    <n v="88"/>
    <n v="44"/>
    <n v="84.97"/>
    <x v="940"/>
    <x v="749"/>
    <x v="1418"/>
    <x v="0"/>
    <d v="2004-10-09T00:00:00"/>
    <x v="2"/>
    <x v="1"/>
    <x v="0"/>
    <s v="S24_3151"/>
    <s v="Boston"/>
    <x v="0"/>
    <s v="Medium"/>
  </r>
  <r>
    <n v="11813"/>
    <x v="84"/>
    <x v="5"/>
    <n v="66"/>
    <n v="33"/>
    <n v="75.34"/>
    <x v="941"/>
    <x v="327"/>
    <x v="1419"/>
    <x v="0"/>
    <d v="2004-10-09T00:00:00"/>
    <x v="2"/>
    <x v="1"/>
    <x v="4"/>
    <s v="S700_1138"/>
    <s v="Boston"/>
    <x v="0"/>
    <s v="Small"/>
  </r>
  <r>
    <n v="11814"/>
    <x v="84"/>
    <x v="20"/>
    <n v="72"/>
    <n v="36"/>
    <n v="58.55"/>
    <x v="942"/>
    <x v="750"/>
    <x v="1420"/>
    <x v="0"/>
    <d v="2004-10-09T00:00:00"/>
    <x v="2"/>
    <x v="1"/>
    <x v="4"/>
    <s v="S700_2610"/>
    <s v="Boston"/>
    <x v="0"/>
    <s v="Small"/>
  </r>
  <r>
    <n v="11815"/>
    <x v="84"/>
    <x v="15"/>
    <n v="100"/>
    <n v="50"/>
    <n v="100"/>
    <x v="21"/>
    <x v="39"/>
    <x v="1233"/>
    <x v="0"/>
    <d v="2004-10-09T00:00:00"/>
    <x v="2"/>
    <x v="1"/>
    <x v="4"/>
    <s v="S700_3505"/>
    <s v="Boston"/>
    <x v="0"/>
    <s v="Medium"/>
  </r>
  <r>
    <n v="11816"/>
    <x v="91"/>
    <x v="13"/>
    <n v="157"/>
    <n v="78.5"/>
    <n v="100"/>
    <x v="17"/>
    <x v="47"/>
    <x v="54"/>
    <x v="0"/>
    <d v="2004-09-15T00:00:00"/>
    <x v="1"/>
    <x v="1"/>
    <x v="5"/>
    <s v="S18_1662"/>
    <s v="Munich"/>
    <x v="1"/>
    <s v="Medium"/>
  </r>
  <r>
    <n v="11817"/>
    <x v="91"/>
    <x v="26"/>
    <n v="86"/>
    <n v="43"/>
    <n v="96.34"/>
    <x v="943"/>
    <x v="184"/>
    <x v="1421"/>
    <x v="0"/>
    <d v="2004-09-15T00:00:00"/>
    <x v="1"/>
    <x v="1"/>
    <x v="4"/>
    <s v="S18_3029"/>
    <s v="Munich"/>
    <x v="1"/>
    <s v="Small"/>
  </r>
  <r>
    <n v="11818"/>
    <x v="91"/>
    <x v="2"/>
    <n v="105"/>
    <n v="52.5"/>
    <n v="84.7"/>
    <x v="944"/>
    <x v="751"/>
    <x v="1422"/>
    <x v="0"/>
    <d v="2004-09-15T00:00:00"/>
    <x v="1"/>
    <x v="1"/>
    <x v="0"/>
    <s v="S18_3856"/>
    <s v="Munich"/>
    <x v="1"/>
    <s v="Small"/>
  </r>
  <r>
    <n v="11819"/>
    <x v="91"/>
    <x v="26"/>
    <n v="68"/>
    <n v="34"/>
    <n v="71.25"/>
    <x v="945"/>
    <x v="752"/>
    <x v="1423"/>
    <x v="0"/>
    <d v="2004-09-15T00:00:00"/>
    <x v="1"/>
    <x v="1"/>
    <x v="5"/>
    <s v="S24_2841"/>
    <s v="Munich"/>
    <x v="1"/>
    <s v="Small"/>
  </r>
  <r>
    <n v="11820"/>
    <x v="91"/>
    <x v="14"/>
    <n v="65"/>
    <n v="32.5"/>
    <n v="53.92"/>
    <x v="946"/>
    <x v="753"/>
    <x v="1424"/>
    <x v="0"/>
    <d v="2004-09-15T00:00:00"/>
    <x v="1"/>
    <x v="1"/>
    <x v="0"/>
    <s v="S24_3420"/>
    <s v="Munich"/>
    <x v="1"/>
    <s v="Small"/>
  </r>
  <r>
    <n v="11821"/>
    <x v="91"/>
    <x v="2"/>
    <n v="83"/>
    <n v="41.5"/>
    <n v="77.150000000000006"/>
    <x v="947"/>
    <x v="754"/>
    <x v="1425"/>
    <x v="0"/>
    <d v="2004-09-15T00:00:00"/>
    <x v="1"/>
    <x v="1"/>
    <x v="0"/>
    <s v="S24_3816"/>
    <s v="Munich"/>
    <x v="1"/>
    <s v="Small"/>
  </r>
  <r>
    <n v="11822"/>
    <x v="91"/>
    <x v="22"/>
    <n v="68"/>
    <n v="34"/>
    <n v="71.650000000000006"/>
    <x v="948"/>
    <x v="755"/>
    <x v="1426"/>
    <x v="0"/>
    <d v="2004-09-15T00:00:00"/>
    <x v="1"/>
    <x v="1"/>
    <x v="5"/>
    <s v="S24_3949"/>
    <s v="Munich"/>
    <x v="1"/>
    <s v="Small"/>
  </r>
  <r>
    <n v="11823"/>
    <x v="91"/>
    <x v="5"/>
    <n v="43"/>
    <n v="21.5"/>
    <n v="48.44"/>
    <x v="949"/>
    <x v="756"/>
    <x v="1427"/>
    <x v="0"/>
    <d v="2004-09-15T00:00:00"/>
    <x v="1"/>
    <x v="1"/>
    <x v="0"/>
    <s v="S50_1341"/>
    <s v="Munich"/>
    <x v="1"/>
    <s v="Small"/>
  </r>
  <r>
    <n v="11824"/>
    <x v="91"/>
    <x v="10"/>
    <n v="91"/>
    <n v="45.5"/>
    <n v="100"/>
    <x v="10"/>
    <x v="58"/>
    <x v="1428"/>
    <x v="0"/>
    <d v="2004-09-15T00:00:00"/>
    <x v="1"/>
    <x v="1"/>
    <x v="5"/>
    <s v="S700_1691"/>
    <s v="Munich"/>
    <x v="1"/>
    <s v="Medium"/>
  </r>
  <r>
    <n v="11825"/>
    <x v="91"/>
    <x v="15"/>
    <n v="90"/>
    <n v="45"/>
    <n v="100"/>
    <x v="21"/>
    <x v="59"/>
    <x v="337"/>
    <x v="0"/>
    <d v="2004-09-15T00:00:00"/>
    <x v="1"/>
    <x v="1"/>
    <x v="4"/>
    <s v="S700_2047"/>
    <s v="Munich"/>
    <x v="1"/>
    <s v="Medium"/>
  </r>
  <r>
    <n v="11826"/>
    <x v="91"/>
    <x v="16"/>
    <n v="99"/>
    <n v="49.5"/>
    <n v="100"/>
    <x v="23"/>
    <x v="18"/>
    <x v="181"/>
    <x v="0"/>
    <d v="2004-09-15T00:00:00"/>
    <x v="1"/>
    <x v="1"/>
    <x v="5"/>
    <s v="S700_2466"/>
    <s v="Munich"/>
    <x v="1"/>
    <s v="Small"/>
  </r>
  <r>
    <n v="11827"/>
    <x v="91"/>
    <x v="2"/>
    <n v="80"/>
    <n v="40"/>
    <n v="80.8"/>
    <x v="950"/>
    <x v="757"/>
    <x v="1429"/>
    <x v="0"/>
    <d v="2004-09-15T00:00:00"/>
    <x v="1"/>
    <x v="1"/>
    <x v="5"/>
    <s v="S700_3167"/>
    <s v="Munich"/>
    <x v="1"/>
    <s v="Small"/>
  </r>
  <r>
    <n v="11828"/>
    <x v="91"/>
    <x v="29"/>
    <n v="74"/>
    <n v="37"/>
    <n v="86.62"/>
    <x v="951"/>
    <x v="758"/>
    <x v="1430"/>
    <x v="0"/>
    <d v="2004-09-15T00:00:00"/>
    <x v="1"/>
    <x v="1"/>
    <x v="5"/>
    <s v="S700_4002"/>
    <s v="Munich"/>
    <x v="1"/>
    <s v="Medium"/>
  </r>
  <r>
    <n v="11829"/>
    <x v="91"/>
    <x v="26"/>
    <n v="49"/>
    <n v="24.5"/>
    <n v="45.19"/>
    <x v="952"/>
    <x v="172"/>
    <x v="1431"/>
    <x v="0"/>
    <d v="2004-09-15T00:00:00"/>
    <x v="1"/>
    <x v="1"/>
    <x v="5"/>
    <s v="S72_1253"/>
    <s v="Munich"/>
    <x v="1"/>
    <s v="Small"/>
  </r>
  <r>
    <n v="11830"/>
    <x v="71"/>
    <x v="4"/>
    <n v="84"/>
    <n v="42"/>
    <n v="82.79"/>
    <x v="953"/>
    <x v="759"/>
    <x v="1432"/>
    <x v="0"/>
    <d v="2004-09-16T00:00:00"/>
    <x v="1"/>
    <x v="1"/>
    <x v="5"/>
    <s v="S18_2581"/>
    <s v="Dublin"/>
    <x v="17"/>
    <s v="Small"/>
  </r>
  <r>
    <n v="11831"/>
    <x v="71"/>
    <x v="22"/>
    <n v="109"/>
    <n v="54.5"/>
    <n v="100"/>
    <x v="53"/>
    <x v="132"/>
    <x v="1433"/>
    <x v="0"/>
    <d v="2004-09-16T00:00:00"/>
    <x v="1"/>
    <x v="1"/>
    <x v="5"/>
    <s v="S24_1785"/>
    <s v="Dublin"/>
    <x v="17"/>
    <s v="Medium"/>
  </r>
  <r>
    <n v="11832"/>
    <x v="71"/>
    <x v="22"/>
    <n v="76"/>
    <n v="38"/>
    <n v="65.510000000000005"/>
    <x v="954"/>
    <x v="760"/>
    <x v="1434"/>
    <x v="0"/>
    <d v="2004-09-16T00:00:00"/>
    <x v="1"/>
    <x v="1"/>
    <x v="6"/>
    <s v="S24_2000"/>
    <s v="Dublin"/>
    <x v="17"/>
    <s v="Small"/>
  </r>
  <r>
    <n v="11833"/>
    <x v="71"/>
    <x v="18"/>
    <n v="72"/>
    <n v="36"/>
    <n v="72.45"/>
    <x v="955"/>
    <x v="761"/>
    <x v="1435"/>
    <x v="0"/>
    <d v="2004-09-16T00:00:00"/>
    <x v="1"/>
    <x v="1"/>
    <x v="5"/>
    <s v="S24_4278"/>
    <s v="Dublin"/>
    <x v="17"/>
    <s v="Small"/>
  </r>
  <r>
    <n v="11834"/>
    <x v="71"/>
    <x v="5"/>
    <n v="99"/>
    <n v="49.5"/>
    <n v="100"/>
    <x v="5"/>
    <x v="18"/>
    <x v="1276"/>
    <x v="0"/>
    <d v="2004-09-16T00:00:00"/>
    <x v="1"/>
    <x v="1"/>
    <x v="6"/>
    <s v="S32_1374"/>
    <s v="Dublin"/>
    <x v="17"/>
    <s v="Small"/>
  </r>
  <r>
    <n v="11835"/>
    <x v="71"/>
    <x v="24"/>
    <n v="68"/>
    <n v="34"/>
    <n v="79.8"/>
    <x v="956"/>
    <x v="111"/>
    <x v="1436"/>
    <x v="0"/>
    <d v="2004-09-16T00:00:00"/>
    <x v="1"/>
    <x v="1"/>
    <x v="0"/>
    <s v="S32_4289"/>
    <s v="Dublin"/>
    <x v="17"/>
    <s v="Small"/>
  </r>
  <r>
    <n v="11836"/>
    <x v="71"/>
    <x v="12"/>
    <n v="118"/>
    <n v="59"/>
    <n v="100"/>
    <x v="12"/>
    <x v="26"/>
    <x v="1437"/>
    <x v="0"/>
    <d v="2004-09-16T00:00:00"/>
    <x v="1"/>
    <x v="1"/>
    <x v="5"/>
    <s v="S700_2834"/>
    <s v="Dublin"/>
    <x v="17"/>
    <s v="Medium"/>
  </r>
  <r>
    <n v="11837"/>
    <x v="23"/>
    <x v="8"/>
    <n v="118"/>
    <n v="59"/>
    <n v="96.34"/>
    <x v="957"/>
    <x v="128"/>
    <x v="1438"/>
    <x v="0"/>
    <d v="2004-09-27T00:00:00"/>
    <x v="1"/>
    <x v="1"/>
    <x v="6"/>
    <s v="S10_2016"/>
    <s v="Nantes"/>
    <x v="9"/>
    <s v="Medium"/>
  </r>
  <r>
    <n v="11838"/>
    <x v="23"/>
    <x v="22"/>
    <n v="60"/>
    <n v="30"/>
    <n v="48.46"/>
    <x v="958"/>
    <x v="762"/>
    <x v="1439"/>
    <x v="0"/>
    <d v="2004-09-27T00:00:00"/>
    <x v="1"/>
    <x v="1"/>
    <x v="6"/>
    <s v="S18_2625"/>
    <s v="Nantes"/>
    <x v="9"/>
    <s v="Small"/>
  </r>
  <r>
    <n v="11839"/>
    <x v="43"/>
    <x v="18"/>
    <n v="95"/>
    <n v="47.5"/>
    <n v="100"/>
    <x v="25"/>
    <x v="292"/>
    <x v="1073"/>
    <x v="0"/>
    <d v="2004-09-30T00:00:00"/>
    <x v="1"/>
    <x v="1"/>
    <x v="6"/>
    <s v="S10_1678"/>
    <s v="Helsinki"/>
    <x v="14"/>
    <s v="Small"/>
  </r>
  <r>
    <n v="11840"/>
    <x v="43"/>
    <x v="17"/>
    <n v="193"/>
    <n v="96.5"/>
    <n v="100"/>
    <x v="24"/>
    <x v="65"/>
    <x v="1440"/>
    <x v="0"/>
    <d v="2004-09-30T00:00:00"/>
    <x v="1"/>
    <x v="1"/>
    <x v="6"/>
    <s v="S10_4698"/>
    <s v="Helsinki"/>
    <x v="14"/>
    <s v="Medium"/>
  </r>
  <r>
    <n v="11841"/>
    <x v="43"/>
    <x v="16"/>
    <n v="150"/>
    <n v="75"/>
    <n v="100"/>
    <x v="23"/>
    <x v="66"/>
    <x v="1441"/>
    <x v="0"/>
    <d v="2004-09-30T00:00:00"/>
    <x v="1"/>
    <x v="1"/>
    <x v="6"/>
    <s v="S12_2823"/>
    <s v="Helsinki"/>
    <x v="14"/>
    <s v="Medium"/>
  </r>
  <r>
    <n v="11842"/>
    <x v="43"/>
    <x v="8"/>
    <n v="62"/>
    <n v="31"/>
    <n v="55.95"/>
    <x v="959"/>
    <x v="174"/>
    <x v="1442"/>
    <x v="0"/>
    <d v="2004-09-30T00:00:00"/>
    <x v="1"/>
    <x v="1"/>
    <x v="6"/>
    <s v="S18_3782"/>
    <s v="Helsinki"/>
    <x v="14"/>
    <s v="Small"/>
  </r>
  <r>
    <n v="11843"/>
    <x v="43"/>
    <x v="3"/>
    <n v="148"/>
    <n v="74"/>
    <n v="100"/>
    <x v="92"/>
    <x v="78"/>
    <x v="1373"/>
    <x v="0"/>
    <d v="2004-09-30T00:00:00"/>
    <x v="1"/>
    <x v="1"/>
    <x v="1"/>
    <s v="S18_4721"/>
    <s v="Helsinki"/>
    <x v="14"/>
    <s v="Large"/>
  </r>
  <r>
    <n v="11844"/>
    <x v="43"/>
    <x v="29"/>
    <n v="112"/>
    <n v="56"/>
    <n v="100"/>
    <x v="75"/>
    <x v="68"/>
    <x v="1443"/>
    <x v="0"/>
    <d v="2004-09-30T00:00:00"/>
    <x v="1"/>
    <x v="1"/>
    <x v="6"/>
    <s v="S24_1578"/>
    <s v="Helsinki"/>
    <x v="14"/>
    <s v="Medium"/>
  </r>
  <r>
    <n v="11845"/>
    <x v="43"/>
    <x v="21"/>
    <n v="69"/>
    <n v="34.5"/>
    <n v="66.489999999999995"/>
    <x v="960"/>
    <x v="763"/>
    <x v="1444"/>
    <x v="0"/>
    <d v="2004-09-30T00:00:00"/>
    <x v="1"/>
    <x v="1"/>
    <x v="6"/>
    <s v="S24_2360"/>
    <s v="Helsinki"/>
    <x v="14"/>
    <s v="Small"/>
  </r>
  <r>
    <n v="11846"/>
    <x v="43"/>
    <x v="22"/>
    <n v="80"/>
    <n v="40"/>
    <n v="80.84"/>
    <x v="961"/>
    <x v="764"/>
    <x v="1445"/>
    <x v="0"/>
    <d v="2004-09-30T00:00:00"/>
    <x v="1"/>
    <x v="1"/>
    <x v="1"/>
    <s v="S24_4620"/>
    <s v="Helsinki"/>
    <x v="14"/>
    <s v="Small"/>
  </r>
  <r>
    <n v="11847"/>
    <x v="43"/>
    <x v="16"/>
    <n v="40"/>
    <n v="20"/>
    <n v="42.24"/>
    <x v="962"/>
    <x v="513"/>
    <x v="1446"/>
    <x v="0"/>
    <d v="2004-09-30T00:00:00"/>
    <x v="1"/>
    <x v="1"/>
    <x v="6"/>
    <s v="S32_2206"/>
    <s v="Helsinki"/>
    <x v="14"/>
    <s v="Small"/>
  </r>
  <r>
    <n v="11848"/>
    <x v="43"/>
    <x v="19"/>
    <n v="102"/>
    <n v="51"/>
    <n v="100"/>
    <x v="26"/>
    <x v="8"/>
    <x v="1305"/>
    <x v="0"/>
    <d v="2004-09-30T00:00:00"/>
    <x v="1"/>
    <x v="1"/>
    <x v="6"/>
    <s v="S32_4485"/>
    <s v="Helsinki"/>
    <x v="14"/>
    <s v="Medium"/>
  </r>
  <r>
    <n v="11849"/>
    <x v="43"/>
    <x v="20"/>
    <n v="81"/>
    <n v="40.5"/>
    <n v="80.55"/>
    <x v="963"/>
    <x v="344"/>
    <x v="1447"/>
    <x v="0"/>
    <d v="2004-09-30T00:00:00"/>
    <x v="1"/>
    <x v="1"/>
    <x v="6"/>
    <s v="S50_4713"/>
    <s v="Helsinki"/>
    <x v="14"/>
    <s v="Medium"/>
  </r>
  <r>
    <n v="11850"/>
    <x v="1"/>
    <x v="21"/>
    <n v="194"/>
    <n v="97"/>
    <n v="100"/>
    <x v="31"/>
    <x v="71"/>
    <x v="80"/>
    <x v="0"/>
    <d v="2003-04-10T00:00:00"/>
    <x v="7"/>
    <x v="0"/>
    <x v="1"/>
    <s v="S12_1099"/>
    <s v="Frankfurt"/>
    <x v="1"/>
    <s v="Medium"/>
  </r>
  <r>
    <n v="11851"/>
    <x v="1"/>
    <x v="17"/>
    <n v="117"/>
    <n v="58.5"/>
    <n v="100"/>
    <x v="24"/>
    <x v="72"/>
    <x v="1081"/>
    <x v="0"/>
    <d v="2003-04-10T00:00:00"/>
    <x v="7"/>
    <x v="0"/>
    <x v="1"/>
    <s v="S12_3380"/>
    <s v="Frankfurt"/>
    <x v="1"/>
    <s v="Medium"/>
  </r>
  <r>
    <n v="11852"/>
    <x v="1"/>
    <x v="2"/>
    <n v="79"/>
    <n v="39.5"/>
    <n v="76.61"/>
    <x v="964"/>
    <x v="478"/>
    <x v="1448"/>
    <x v="0"/>
    <d v="2003-04-10T00:00:00"/>
    <x v="7"/>
    <x v="0"/>
    <x v="1"/>
    <s v="S12_3990"/>
    <s v="Frankfurt"/>
    <x v="1"/>
    <s v="Small"/>
  </r>
  <r>
    <n v="11853"/>
    <x v="1"/>
    <x v="18"/>
    <n v="115"/>
    <n v="57.5"/>
    <n v="100"/>
    <x v="25"/>
    <x v="35"/>
    <x v="631"/>
    <x v="0"/>
    <d v="2003-04-10T00:00:00"/>
    <x v="7"/>
    <x v="0"/>
    <x v="1"/>
    <s v="S12_4675"/>
    <s v="Frankfurt"/>
    <x v="1"/>
    <s v="Small"/>
  </r>
  <r>
    <n v="11854"/>
    <x v="1"/>
    <x v="9"/>
    <n v="77"/>
    <n v="38.5"/>
    <n v="92.4"/>
    <x v="965"/>
    <x v="765"/>
    <x v="1449"/>
    <x v="0"/>
    <d v="2003-04-10T00:00:00"/>
    <x v="7"/>
    <x v="0"/>
    <x v="1"/>
    <s v="S18_1889"/>
    <s v="Frankfurt"/>
    <x v="1"/>
    <s v="Medium"/>
  </r>
  <r>
    <n v="11855"/>
    <x v="1"/>
    <x v="3"/>
    <n v="80"/>
    <n v="40"/>
    <n v="78.8"/>
    <x v="966"/>
    <x v="210"/>
    <x v="1450"/>
    <x v="0"/>
    <d v="2003-04-10T00:00:00"/>
    <x v="7"/>
    <x v="0"/>
    <x v="1"/>
    <s v="S18_3278"/>
    <s v="Frankfurt"/>
    <x v="1"/>
    <s v="Medium"/>
  </r>
  <r>
    <n v="11856"/>
    <x v="1"/>
    <x v="18"/>
    <n v="146"/>
    <n v="73"/>
    <n v="100"/>
    <x v="25"/>
    <x v="76"/>
    <x v="339"/>
    <x v="0"/>
    <d v="2003-04-10T00:00:00"/>
    <x v="7"/>
    <x v="0"/>
    <x v="1"/>
    <s v="S18_3482"/>
    <s v="Frankfurt"/>
    <x v="1"/>
    <s v="Medium"/>
  </r>
  <r>
    <n v="11857"/>
    <x v="1"/>
    <x v="14"/>
    <n v="61"/>
    <n v="30.5"/>
    <n v="58.78"/>
    <x v="967"/>
    <x v="624"/>
    <x v="1451"/>
    <x v="0"/>
    <d v="2003-04-10T00:00:00"/>
    <x v="7"/>
    <x v="0"/>
    <x v="1"/>
    <s v="S24_3371"/>
    <s v="Frankfurt"/>
    <x v="1"/>
    <s v="Small"/>
  </r>
  <r>
    <n v="11858"/>
    <x v="89"/>
    <x v="30"/>
    <n v="141"/>
    <n v="70.5"/>
    <n v="100"/>
    <x v="77"/>
    <x v="85"/>
    <x v="1092"/>
    <x v="0"/>
    <d v="2003-05-10T00:00:00"/>
    <x v="10"/>
    <x v="0"/>
    <x v="1"/>
    <s v="S18_1129"/>
    <s v="Oslo"/>
    <x v="2"/>
    <s v="Medium"/>
  </r>
  <r>
    <n v="11859"/>
    <x v="89"/>
    <x v="22"/>
    <n v="124"/>
    <n v="62"/>
    <n v="100"/>
    <x v="53"/>
    <x v="89"/>
    <x v="320"/>
    <x v="0"/>
    <d v="2003-05-10T00:00:00"/>
    <x v="10"/>
    <x v="0"/>
    <x v="1"/>
    <s v="S18_1589"/>
    <s v="Oslo"/>
    <x v="2"/>
    <s v="Medium"/>
  </r>
  <r>
    <n v="11860"/>
    <x v="89"/>
    <x v="29"/>
    <n v="142"/>
    <n v="71"/>
    <n v="100"/>
    <x v="75"/>
    <x v="86"/>
    <x v="758"/>
    <x v="0"/>
    <d v="2003-05-10T00:00:00"/>
    <x v="10"/>
    <x v="0"/>
    <x v="1"/>
    <s v="S18_1984"/>
    <s v="Oslo"/>
    <x v="2"/>
    <s v="Large"/>
  </r>
  <r>
    <n v="11861"/>
    <x v="89"/>
    <x v="2"/>
    <n v="132"/>
    <n v="66"/>
    <n v="100"/>
    <x v="34"/>
    <x v="87"/>
    <x v="1452"/>
    <x v="0"/>
    <d v="2003-05-10T00:00:00"/>
    <x v="10"/>
    <x v="0"/>
    <x v="1"/>
    <s v="S18_2870"/>
    <s v="Oslo"/>
    <x v="2"/>
    <s v="Medium"/>
  </r>
  <r>
    <n v="11862"/>
    <x v="89"/>
    <x v="18"/>
    <n v="169"/>
    <n v="84.5"/>
    <n v="100"/>
    <x v="25"/>
    <x v="29"/>
    <x v="30"/>
    <x v="0"/>
    <d v="2003-05-10T00:00:00"/>
    <x v="10"/>
    <x v="0"/>
    <x v="1"/>
    <s v="S18_3232"/>
    <s v="Oslo"/>
    <x v="2"/>
    <s v="Medium"/>
  </r>
  <r>
    <n v="11863"/>
    <x v="89"/>
    <x v="8"/>
    <n v="141"/>
    <n v="70.5"/>
    <n v="100"/>
    <x v="8"/>
    <x v="85"/>
    <x v="675"/>
    <x v="0"/>
    <d v="2003-05-10T00:00:00"/>
    <x v="10"/>
    <x v="0"/>
    <x v="1"/>
    <s v="S18_3685"/>
    <s v="Oslo"/>
    <x v="2"/>
    <s v="Medium"/>
  </r>
  <r>
    <n v="11864"/>
    <x v="89"/>
    <x v="11"/>
    <n v="73"/>
    <n v="36.5"/>
    <n v="72.02"/>
    <x v="968"/>
    <x v="766"/>
    <x v="1453"/>
    <x v="0"/>
    <d v="2003-05-10T00:00:00"/>
    <x v="10"/>
    <x v="0"/>
    <x v="1"/>
    <s v="S24_1046"/>
    <s v="Oslo"/>
    <x v="2"/>
    <s v="Small"/>
  </r>
  <r>
    <n v="11865"/>
    <x v="89"/>
    <x v="2"/>
    <n v="50"/>
    <n v="25"/>
    <n v="51.32"/>
    <x v="969"/>
    <x v="767"/>
    <x v="1454"/>
    <x v="0"/>
    <d v="2003-05-10T00:00:00"/>
    <x v="10"/>
    <x v="0"/>
    <x v="1"/>
    <s v="S24_1628"/>
    <s v="Oslo"/>
    <x v="2"/>
    <s v="Small"/>
  </r>
  <r>
    <n v="11866"/>
    <x v="89"/>
    <x v="25"/>
    <n v="37"/>
    <n v="18.5"/>
    <n v="34.36"/>
    <x v="970"/>
    <x v="768"/>
    <x v="1455"/>
    <x v="0"/>
    <d v="2003-05-10T00:00:00"/>
    <x v="10"/>
    <x v="0"/>
    <x v="1"/>
    <s v="S24_2972"/>
    <s v="Oslo"/>
    <x v="2"/>
    <s v="Small"/>
  </r>
  <r>
    <n v="11867"/>
    <x v="89"/>
    <x v="2"/>
    <n v="107"/>
    <n v="53.5"/>
    <n v="96.37"/>
    <x v="971"/>
    <x v="769"/>
    <x v="1456"/>
    <x v="0"/>
    <d v="2003-05-10T00:00:00"/>
    <x v="10"/>
    <x v="0"/>
    <x v="1"/>
    <s v="S24_3432"/>
    <s v="Oslo"/>
    <x v="2"/>
    <s v="Small"/>
  </r>
  <r>
    <n v="11868"/>
    <x v="89"/>
    <x v="1"/>
    <n v="140"/>
    <n v="70"/>
    <n v="100"/>
    <x v="33"/>
    <x v="81"/>
    <x v="1138"/>
    <x v="0"/>
    <d v="2003-05-10T00:00:00"/>
    <x v="10"/>
    <x v="0"/>
    <x v="1"/>
    <s v="S24_3856"/>
    <s v="Oslo"/>
    <x v="2"/>
    <s v="Large"/>
  </r>
  <r>
    <n v="11869"/>
    <x v="82"/>
    <x v="23"/>
    <n v="170"/>
    <n v="85"/>
    <n v="100"/>
    <x v="36"/>
    <x v="0"/>
    <x v="1457"/>
    <x v="0"/>
    <d v="2003-06-10T00:00:00"/>
    <x v="0"/>
    <x v="0"/>
    <x v="0"/>
    <s v="S18_1749"/>
    <s v="Liverpool"/>
    <x v="7"/>
    <s v="Large"/>
  </r>
  <r>
    <n v="11870"/>
    <x v="82"/>
    <x v="19"/>
    <n v="92"/>
    <n v="46"/>
    <n v="89.27"/>
    <x v="972"/>
    <x v="91"/>
    <x v="1458"/>
    <x v="0"/>
    <d v="2003-06-10T00:00:00"/>
    <x v="0"/>
    <x v="0"/>
    <x v="0"/>
    <s v="S18_4409"/>
    <s v="Liverpool"/>
    <x v="7"/>
    <s v="Medium"/>
  </r>
  <r>
    <n v="11871"/>
    <x v="82"/>
    <x v="18"/>
    <n v="71"/>
    <n v="35.5"/>
    <n v="72.7"/>
    <x v="973"/>
    <x v="614"/>
    <x v="1459"/>
    <x v="0"/>
    <d v="2003-06-10T00:00:00"/>
    <x v="0"/>
    <x v="0"/>
    <x v="1"/>
    <s v="S18_4933"/>
    <s v="Liverpool"/>
    <x v="7"/>
    <s v="Small"/>
  </r>
  <r>
    <n v="11872"/>
    <x v="82"/>
    <x v="3"/>
    <n v="90"/>
    <n v="45"/>
    <n v="100"/>
    <x v="92"/>
    <x v="59"/>
    <x v="1460"/>
    <x v="0"/>
    <d v="2003-06-10T00:00:00"/>
    <x v="0"/>
    <x v="0"/>
    <x v="1"/>
    <s v="S24_2766"/>
    <s v="Liverpool"/>
    <x v="7"/>
    <s v="Medium"/>
  </r>
  <r>
    <n v="11873"/>
    <x v="82"/>
    <x v="6"/>
    <n v="117"/>
    <n v="58.5"/>
    <n v="100"/>
    <x v="63"/>
    <x v="72"/>
    <x v="81"/>
    <x v="0"/>
    <d v="2003-06-10T00:00:00"/>
    <x v="0"/>
    <x v="0"/>
    <x v="1"/>
    <s v="S24_2887"/>
    <s v="Liverpool"/>
    <x v="7"/>
    <s v="Medium"/>
  </r>
  <r>
    <n v="11874"/>
    <x v="82"/>
    <x v="25"/>
    <n v="85"/>
    <n v="42.5"/>
    <n v="74.48"/>
    <x v="974"/>
    <x v="611"/>
    <x v="1461"/>
    <x v="0"/>
    <d v="2003-06-10T00:00:00"/>
    <x v="0"/>
    <x v="0"/>
    <x v="1"/>
    <s v="S24_3191"/>
    <s v="Liverpool"/>
    <x v="7"/>
    <s v="Medium"/>
  </r>
  <r>
    <n v="11875"/>
    <x v="57"/>
    <x v="7"/>
    <n v="60"/>
    <n v="30"/>
    <n v="49.04"/>
    <x v="975"/>
    <x v="770"/>
    <x v="1462"/>
    <x v="0"/>
    <d v="2004-06-10T00:00:00"/>
    <x v="0"/>
    <x v="1"/>
    <x v="0"/>
    <s v="S18_2248"/>
    <s v="Sevilla"/>
    <x v="3"/>
    <s v="Small"/>
  </r>
  <r>
    <n v="11876"/>
    <x v="57"/>
    <x v="16"/>
    <n v="41"/>
    <n v="20.5"/>
    <n v="40.21"/>
    <x v="976"/>
    <x v="149"/>
    <x v="1012"/>
    <x v="0"/>
    <d v="2004-06-10T00:00:00"/>
    <x v="0"/>
    <x v="1"/>
    <x v="0"/>
    <s v="S24_3969"/>
    <s v="Sevilla"/>
    <x v="3"/>
    <s v="Small"/>
  </r>
  <r>
    <n v="11877"/>
    <x v="69"/>
    <x v="29"/>
    <n v="214"/>
    <n v="107"/>
    <n v="100"/>
    <x v="75"/>
    <x v="10"/>
    <x v="859"/>
    <x v="1"/>
    <d v="2004-11-10T00:00:00"/>
    <x v="4"/>
    <x v="1"/>
    <x v="1"/>
    <s v="S10_1949"/>
    <s v="Versailles"/>
    <x v="9"/>
    <s v="Large"/>
  </r>
  <r>
    <n v="11878"/>
    <x v="69"/>
    <x v="8"/>
    <n v="136"/>
    <n v="68"/>
    <n v="100"/>
    <x v="8"/>
    <x v="12"/>
    <x v="426"/>
    <x v="0"/>
    <d v="2004-11-10T00:00:00"/>
    <x v="4"/>
    <x v="1"/>
    <x v="2"/>
    <s v="S12_1666"/>
    <s v="Versailles"/>
    <x v="9"/>
    <s v="Medium"/>
  </r>
  <r>
    <n v="11879"/>
    <x v="69"/>
    <x v="7"/>
    <n v="116"/>
    <n v="58"/>
    <n v="98"/>
    <x v="977"/>
    <x v="771"/>
    <x v="1463"/>
    <x v="0"/>
    <d v="2004-11-10T00:00:00"/>
    <x v="4"/>
    <x v="1"/>
    <x v="2"/>
    <s v="S18_1097"/>
    <s v="Versailles"/>
    <x v="9"/>
    <s v="Medium"/>
  </r>
  <r>
    <n v="11880"/>
    <x v="69"/>
    <x v="30"/>
    <n v="102"/>
    <n v="51"/>
    <n v="95.55"/>
    <x v="978"/>
    <x v="629"/>
    <x v="1464"/>
    <x v="0"/>
    <d v="2004-11-10T00:00:00"/>
    <x v="4"/>
    <x v="1"/>
    <x v="0"/>
    <s v="S18_1342"/>
    <s v="Versailles"/>
    <x v="9"/>
    <s v="Medium"/>
  </r>
  <r>
    <n v="11881"/>
    <x v="69"/>
    <x v="30"/>
    <n v="53"/>
    <n v="26.5"/>
    <n v="48.52"/>
    <x v="979"/>
    <x v="561"/>
    <x v="1465"/>
    <x v="0"/>
    <d v="2004-11-10T00:00:00"/>
    <x v="4"/>
    <x v="1"/>
    <x v="0"/>
    <s v="S18_1367"/>
    <s v="Versailles"/>
    <x v="9"/>
    <s v="Small"/>
  </r>
  <r>
    <n v="11882"/>
    <x v="69"/>
    <x v="16"/>
    <n v="127"/>
    <n v="63.5"/>
    <n v="100"/>
    <x v="23"/>
    <x v="4"/>
    <x v="709"/>
    <x v="0"/>
    <d v="2004-11-10T00:00:00"/>
    <x v="4"/>
    <x v="1"/>
    <x v="0"/>
    <s v="S18_2325"/>
    <s v="Versailles"/>
    <x v="9"/>
    <s v="Small"/>
  </r>
  <r>
    <n v="11883"/>
    <x v="69"/>
    <x v="27"/>
    <n v="168"/>
    <n v="84"/>
    <n v="100"/>
    <x v="135"/>
    <x v="5"/>
    <x v="1466"/>
    <x v="0"/>
    <d v="2004-11-10T00:00:00"/>
    <x v="4"/>
    <x v="1"/>
    <x v="0"/>
    <s v="S18_2795"/>
    <s v="Versailles"/>
    <x v="9"/>
    <s v="Medium"/>
  </r>
  <r>
    <n v="11884"/>
    <x v="69"/>
    <x v="7"/>
    <n v="101"/>
    <n v="50.5"/>
    <n v="100"/>
    <x v="16"/>
    <x v="24"/>
    <x v="313"/>
    <x v="0"/>
    <d v="2004-11-10T00:00:00"/>
    <x v="4"/>
    <x v="1"/>
    <x v="0"/>
    <s v="S18_2949"/>
    <s v="Versailles"/>
    <x v="9"/>
    <s v="Medium"/>
  </r>
  <r>
    <n v="11885"/>
    <x v="69"/>
    <x v="16"/>
    <n v="62"/>
    <n v="31"/>
    <n v="64.959999999999994"/>
    <x v="980"/>
    <x v="772"/>
    <x v="1467"/>
    <x v="0"/>
    <d v="2004-11-10T00:00:00"/>
    <x v="4"/>
    <x v="1"/>
    <x v="0"/>
    <s v="S18_2957"/>
    <s v="Versailles"/>
    <x v="9"/>
    <s v="Small"/>
  </r>
  <r>
    <n v="11886"/>
    <x v="69"/>
    <x v="5"/>
    <n v="104"/>
    <n v="52"/>
    <n v="85.87"/>
    <x v="981"/>
    <x v="773"/>
    <x v="1468"/>
    <x v="0"/>
    <d v="2004-11-10T00:00:00"/>
    <x v="4"/>
    <x v="1"/>
    <x v="0"/>
    <s v="S18_3136"/>
    <s v="Versailles"/>
    <x v="9"/>
    <s v="Small"/>
  </r>
  <r>
    <n v="11887"/>
    <x v="69"/>
    <x v="19"/>
    <n v="99"/>
    <n v="49.5"/>
    <n v="100"/>
    <x v="26"/>
    <x v="18"/>
    <x v="1469"/>
    <x v="0"/>
    <d v="2004-11-10T00:00:00"/>
    <x v="4"/>
    <x v="1"/>
    <x v="0"/>
    <s v="S18_3320"/>
    <s v="Versailles"/>
    <x v="9"/>
    <s v="Medium"/>
  </r>
  <r>
    <n v="11888"/>
    <x v="69"/>
    <x v="15"/>
    <n v="50"/>
    <n v="25"/>
    <n v="49.3"/>
    <x v="982"/>
    <x v="404"/>
    <x v="1470"/>
    <x v="0"/>
    <d v="2004-11-10T00:00:00"/>
    <x v="4"/>
    <x v="1"/>
    <x v="0"/>
    <s v="S18_4668"/>
    <s v="Versailles"/>
    <x v="9"/>
    <s v="Small"/>
  </r>
  <r>
    <n v="11889"/>
    <x v="69"/>
    <x v="18"/>
    <n v="33"/>
    <n v="16.5"/>
    <n v="30.2"/>
    <x v="983"/>
    <x v="774"/>
    <x v="1471"/>
    <x v="0"/>
    <d v="2004-11-10T00:00:00"/>
    <x v="4"/>
    <x v="1"/>
    <x v="0"/>
    <s v="S24_1937"/>
    <s v="Versailles"/>
    <x v="9"/>
    <s v="Small"/>
  </r>
  <r>
    <n v="11890"/>
    <x v="69"/>
    <x v="20"/>
    <n v="44"/>
    <n v="22"/>
    <n v="39.42"/>
    <x v="984"/>
    <x v="775"/>
    <x v="1472"/>
    <x v="0"/>
    <d v="2004-11-10T00:00:00"/>
    <x v="4"/>
    <x v="1"/>
    <x v="0"/>
    <s v="S24_2022"/>
    <s v="Versailles"/>
    <x v="9"/>
    <s v="Small"/>
  </r>
  <r>
    <n v="11891"/>
    <x v="69"/>
    <x v="21"/>
    <n v="97"/>
    <n v="48.5"/>
    <n v="100"/>
    <x v="31"/>
    <x v="21"/>
    <x v="1034"/>
    <x v="0"/>
    <d v="2004-11-10T00:00:00"/>
    <x v="4"/>
    <x v="1"/>
    <x v="0"/>
    <s v="S24_4258"/>
    <s v="Versailles"/>
    <x v="9"/>
    <s v="Medium"/>
  </r>
  <r>
    <n v="11892"/>
    <x v="69"/>
    <x v="13"/>
    <n v="64"/>
    <n v="32"/>
    <n v="73.040000000000006"/>
    <x v="985"/>
    <x v="570"/>
    <x v="1473"/>
    <x v="0"/>
    <d v="2004-11-10T00:00:00"/>
    <x v="4"/>
    <x v="1"/>
    <x v="2"/>
    <s v="S32_3522"/>
    <s v="Versailles"/>
    <x v="9"/>
    <s v="Small"/>
  </r>
  <r>
    <n v="11893"/>
    <x v="69"/>
    <x v="28"/>
    <n v="101"/>
    <n v="50.5"/>
    <n v="100"/>
    <x v="71"/>
    <x v="24"/>
    <x v="1474"/>
    <x v="0"/>
    <d v="2004-11-10T00:00:00"/>
    <x v="4"/>
    <x v="1"/>
    <x v="1"/>
    <s v="S700_2824"/>
    <s v="Versailles"/>
    <x v="9"/>
    <s v="Medium"/>
  </r>
  <r>
    <n v="11894"/>
    <x v="90"/>
    <x v="19"/>
    <n v="147"/>
    <n v="73.5"/>
    <n v="100"/>
    <x v="26"/>
    <x v="11"/>
    <x v="1475"/>
    <x v="0"/>
    <d v="2004-10-13T00:00:00"/>
    <x v="2"/>
    <x v="1"/>
    <x v="1"/>
    <s v="S10_4962"/>
    <s v="Cambridge"/>
    <x v="0"/>
    <s v="Medium"/>
  </r>
  <r>
    <n v="11895"/>
    <x v="90"/>
    <x v="19"/>
    <n v="118"/>
    <n v="59"/>
    <n v="100"/>
    <x v="26"/>
    <x v="26"/>
    <x v="1476"/>
    <x v="0"/>
    <d v="2004-10-13T00:00:00"/>
    <x v="2"/>
    <x v="1"/>
    <x v="2"/>
    <s v="S12_4473"/>
    <s v="Cambridge"/>
    <x v="0"/>
    <s v="Medium"/>
  </r>
  <r>
    <n v="11896"/>
    <x v="90"/>
    <x v="11"/>
    <n v="163"/>
    <n v="81.5"/>
    <n v="100"/>
    <x v="11"/>
    <x v="27"/>
    <x v="792"/>
    <x v="0"/>
    <d v="2004-10-13T00:00:00"/>
    <x v="2"/>
    <x v="1"/>
    <x v="1"/>
    <s v="S18_2238"/>
    <s v="Cambridge"/>
    <x v="0"/>
    <s v="Medium"/>
  </r>
  <r>
    <n v="11897"/>
    <x v="90"/>
    <x v="13"/>
    <n v="122"/>
    <n v="61"/>
    <n v="100"/>
    <x v="17"/>
    <x v="28"/>
    <x v="435"/>
    <x v="0"/>
    <d v="2004-10-13T00:00:00"/>
    <x v="2"/>
    <x v="1"/>
    <x v="2"/>
    <s v="S18_2319"/>
    <s v="Cambridge"/>
    <x v="0"/>
    <s v="Medium"/>
  </r>
  <r>
    <n v="11898"/>
    <x v="90"/>
    <x v="9"/>
    <n v="60"/>
    <n v="30"/>
    <n v="53.48"/>
    <x v="986"/>
    <x v="776"/>
    <x v="1477"/>
    <x v="0"/>
    <d v="2004-10-13T00:00:00"/>
    <x v="2"/>
    <x v="1"/>
    <x v="2"/>
    <s v="S18_2432"/>
    <s v="Cambridge"/>
    <x v="0"/>
    <s v="Small"/>
  </r>
  <r>
    <n v="11899"/>
    <x v="90"/>
    <x v="30"/>
    <n v="169"/>
    <n v="84.5"/>
    <n v="100"/>
    <x v="77"/>
    <x v="29"/>
    <x v="1478"/>
    <x v="0"/>
    <d v="2004-10-13T00:00:00"/>
    <x v="2"/>
    <x v="1"/>
    <x v="1"/>
    <s v="S18_3232"/>
    <s v="Cambridge"/>
    <x v="0"/>
    <s v="Large"/>
  </r>
  <r>
    <n v="11900"/>
    <x v="90"/>
    <x v="2"/>
    <n v="121"/>
    <n v="60.5"/>
    <n v="99.29"/>
    <x v="987"/>
    <x v="710"/>
    <x v="1479"/>
    <x v="0"/>
    <d v="2004-10-13T00:00:00"/>
    <x v="2"/>
    <x v="1"/>
    <x v="2"/>
    <s v="S18_4600"/>
    <s v="Cambridge"/>
    <x v="0"/>
    <s v="Small"/>
  </r>
  <r>
    <n v="11901"/>
    <x v="90"/>
    <x v="6"/>
    <n v="57"/>
    <n v="28.5"/>
    <n v="61.85"/>
    <x v="988"/>
    <x v="777"/>
    <x v="1480"/>
    <x v="0"/>
    <d v="2004-10-13T00:00:00"/>
    <x v="2"/>
    <x v="1"/>
    <x v="1"/>
    <s v="S24_1444"/>
    <s v="Cambridge"/>
    <x v="0"/>
    <s v="Small"/>
  </r>
  <r>
    <n v="11902"/>
    <x v="90"/>
    <x v="16"/>
    <n v="127"/>
    <n v="63.5"/>
    <n v="100"/>
    <x v="23"/>
    <x v="4"/>
    <x v="709"/>
    <x v="0"/>
    <d v="2004-10-13T00:00:00"/>
    <x v="2"/>
    <x v="1"/>
    <x v="2"/>
    <s v="S24_2300"/>
    <s v="Cambridge"/>
    <x v="0"/>
    <s v="Medium"/>
  </r>
  <r>
    <n v="11903"/>
    <x v="90"/>
    <x v="25"/>
    <n v="35"/>
    <n v="17.5"/>
    <n v="31.47"/>
    <x v="989"/>
    <x v="3"/>
    <x v="116"/>
    <x v="0"/>
    <d v="2004-10-13T00:00:00"/>
    <x v="2"/>
    <x v="1"/>
    <x v="1"/>
    <s v="S24_2840"/>
    <s v="Cambridge"/>
    <x v="0"/>
    <s v="Small"/>
  </r>
  <r>
    <n v="11904"/>
    <x v="90"/>
    <x v="13"/>
    <n v="118"/>
    <n v="59"/>
    <n v="100"/>
    <x v="17"/>
    <x v="26"/>
    <x v="566"/>
    <x v="0"/>
    <d v="2004-10-13T00:00:00"/>
    <x v="2"/>
    <x v="1"/>
    <x v="1"/>
    <s v="S24_4048"/>
    <s v="Cambridge"/>
    <x v="0"/>
    <s v="Medium"/>
  </r>
  <r>
    <n v="11905"/>
    <x v="90"/>
    <x v="24"/>
    <n v="96"/>
    <n v="48"/>
    <n v="100"/>
    <x v="139"/>
    <x v="22"/>
    <x v="1433"/>
    <x v="0"/>
    <d v="2004-10-13T00:00:00"/>
    <x v="2"/>
    <x v="1"/>
    <x v="2"/>
    <s v="S32_1268"/>
    <s v="Cambridge"/>
    <x v="0"/>
    <s v="Medium"/>
  </r>
  <r>
    <n v="11906"/>
    <x v="90"/>
    <x v="28"/>
    <n v="54"/>
    <n v="27"/>
    <n v="57.9"/>
    <x v="990"/>
    <x v="778"/>
    <x v="1481"/>
    <x v="0"/>
    <d v="2004-10-13T00:00:00"/>
    <x v="2"/>
    <x v="1"/>
    <x v="2"/>
    <s v="S32_2509"/>
    <s v="Cambridge"/>
    <x v="0"/>
    <s v="Small"/>
  </r>
  <r>
    <n v="11907"/>
    <x v="90"/>
    <x v="10"/>
    <n v="115"/>
    <n v="57.5"/>
    <n v="100"/>
    <x v="10"/>
    <x v="35"/>
    <x v="1216"/>
    <x v="0"/>
    <d v="2004-10-13T00:00:00"/>
    <x v="2"/>
    <x v="1"/>
    <x v="2"/>
    <s v="S50_1392"/>
    <s v="Cambridge"/>
    <x v="0"/>
    <s v="Medium"/>
  </r>
  <r>
    <n v="11908"/>
    <x v="10"/>
    <x v="14"/>
    <n v="207"/>
    <n v="103.5"/>
    <n v="100"/>
    <x v="19"/>
    <x v="37"/>
    <x v="1482"/>
    <x v="1"/>
    <d v="2004-10-14T00:00:00"/>
    <x v="2"/>
    <x v="1"/>
    <x v="1"/>
    <s v="S12_1108"/>
    <s v="Manchester"/>
    <x v="7"/>
    <s v="Medium"/>
  </r>
  <r>
    <n v="11909"/>
    <x v="10"/>
    <x v="15"/>
    <n v="151"/>
    <n v="75.5"/>
    <n v="100"/>
    <x v="21"/>
    <x v="25"/>
    <x v="26"/>
    <x v="0"/>
    <d v="2004-10-14T00:00:00"/>
    <x v="2"/>
    <x v="1"/>
    <x v="1"/>
    <s v="S12_3148"/>
    <s v="Manchester"/>
    <x v="7"/>
    <s v="Medium"/>
  </r>
  <r>
    <n v="11910"/>
    <x v="10"/>
    <x v="27"/>
    <n v="173"/>
    <n v="86.5"/>
    <n v="100"/>
    <x v="135"/>
    <x v="38"/>
    <x v="880"/>
    <x v="0"/>
    <d v="2004-10-14T00:00:00"/>
    <x v="2"/>
    <x v="1"/>
    <x v="1"/>
    <s v="S12_3891"/>
    <s v="Manchester"/>
    <x v="7"/>
    <s v="Medium"/>
  </r>
  <r>
    <n v="11911"/>
    <x v="10"/>
    <x v="22"/>
    <n v="136"/>
    <n v="68"/>
    <n v="100"/>
    <x v="53"/>
    <x v="12"/>
    <x v="456"/>
    <x v="0"/>
    <d v="2004-10-14T00:00:00"/>
    <x v="2"/>
    <x v="1"/>
    <x v="0"/>
    <s v="S18_3140"/>
    <s v="Manchester"/>
    <x v="7"/>
    <s v="Medium"/>
  </r>
  <r>
    <n v="11912"/>
    <x v="10"/>
    <x v="28"/>
    <n v="100"/>
    <n v="50"/>
    <n v="91.76"/>
    <x v="991"/>
    <x v="779"/>
    <x v="1483"/>
    <x v="0"/>
    <d v="2004-10-14T00:00:00"/>
    <x v="2"/>
    <x v="1"/>
    <x v="3"/>
    <s v="S18_3259"/>
    <s v="Manchester"/>
    <x v="7"/>
    <s v="Medium"/>
  </r>
  <r>
    <n v="11913"/>
    <x v="10"/>
    <x v="18"/>
    <n v="143"/>
    <n v="71.5"/>
    <n v="100"/>
    <x v="25"/>
    <x v="30"/>
    <x v="1484"/>
    <x v="0"/>
    <d v="2004-10-14T00:00:00"/>
    <x v="2"/>
    <x v="1"/>
    <x v="1"/>
    <s v="S18_4027"/>
    <s v="Manchester"/>
    <x v="7"/>
    <s v="Medium"/>
  </r>
  <r>
    <n v="11914"/>
    <x v="10"/>
    <x v="8"/>
    <n v="87"/>
    <n v="43.5"/>
    <n v="90.4"/>
    <x v="992"/>
    <x v="780"/>
    <x v="1485"/>
    <x v="0"/>
    <d v="2004-10-14T00:00:00"/>
    <x v="2"/>
    <x v="1"/>
    <x v="0"/>
    <s v="S18_4522"/>
    <s v="Manchester"/>
    <x v="7"/>
    <s v="Medium"/>
  </r>
  <r>
    <n v="11915"/>
    <x v="10"/>
    <x v="17"/>
    <n v="122"/>
    <n v="61"/>
    <n v="100"/>
    <x v="24"/>
    <x v="28"/>
    <x v="29"/>
    <x v="0"/>
    <d v="2004-10-14T00:00:00"/>
    <x v="2"/>
    <x v="1"/>
    <x v="4"/>
    <s v="S24_2011"/>
    <s v="Manchester"/>
    <x v="7"/>
    <s v="Medium"/>
  </r>
  <r>
    <n v="11916"/>
    <x v="10"/>
    <x v="14"/>
    <n v="88"/>
    <n v="44"/>
    <n v="84.08"/>
    <x v="993"/>
    <x v="781"/>
    <x v="1486"/>
    <x v="0"/>
    <d v="2004-10-14T00:00:00"/>
    <x v="2"/>
    <x v="1"/>
    <x v="0"/>
    <s v="S24_3151"/>
    <s v="Manchester"/>
    <x v="7"/>
    <s v="Small"/>
  </r>
  <r>
    <n v="11917"/>
    <x v="10"/>
    <x v="7"/>
    <n v="62"/>
    <n v="31"/>
    <n v="50.33"/>
    <x v="994"/>
    <x v="782"/>
    <x v="1487"/>
    <x v="0"/>
    <d v="2004-10-14T00:00:00"/>
    <x v="2"/>
    <x v="1"/>
    <x v="3"/>
    <s v="S32_3207"/>
    <s v="Manchester"/>
    <x v="7"/>
    <s v="Small"/>
  </r>
  <r>
    <n v="11918"/>
    <x v="10"/>
    <x v="15"/>
    <n v="58"/>
    <n v="29"/>
    <n v="60.34"/>
    <x v="995"/>
    <x v="783"/>
    <x v="1488"/>
    <x v="0"/>
    <d v="2004-10-14T00:00:00"/>
    <x v="2"/>
    <x v="1"/>
    <x v="3"/>
    <s v="S50_1514"/>
    <s v="Manchester"/>
    <x v="7"/>
    <s v="Small"/>
  </r>
  <r>
    <n v="11919"/>
    <x v="10"/>
    <x v="1"/>
    <n v="66"/>
    <n v="33"/>
    <n v="54"/>
    <x v="11"/>
    <x v="413"/>
    <x v="350"/>
    <x v="0"/>
    <d v="2004-10-14T00:00:00"/>
    <x v="2"/>
    <x v="1"/>
    <x v="4"/>
    <s v="S700_1138"/>
    <s v="Manchester"/>
    <x v="7"/>
    <s v="Small"/>
  </r>
  <r>
    <n v="11920"/>
    <x v="10"/>
    <x v="19"/>
    <n v="86"/>
    <n v="43"/>
    <n v="91.81"/>
    <x v="996"/>
    <x v="784"/>
    <x v="1489"/>
    <x v="0"/>
    <d v="2004-10-14T00:00:00"/>
    <x v="2"/>
    <x v="1"/>
    <x v="4"/>
    <s v="S700_1938"/>
    <s v="Manchester"/>
    <x v="7"/>
    <s v="Medium"/>
  </r>
  <r>
    <n v="11921"/>
    <x v="10"/>
    <x v="23"/>
    <n v="72"/>
    <n v="36"/>
    <n v="75.17"/>
    <x v="997"/>
    <x v="464"/>
    <x v="1490"/>
    <x v="0"/>
    <d v="2004-10-14T00:00:00"/>
    <x v="2"/>
    <x v="1"/>
    <x v="4"/>
    <s v="S700_2610"/>
    <s v="Manchester"/>
    <x v="7"/>
    <s v="Medium"/>
  </r>
  <r>
    <n v="11922"/>
    <x v="10"/>
    <x v="22"/>
    <n v="100"/>
    <n v="50"/>
    <n v="90.15"/>
    <x v="998"/>
    <x v="597"/>
    <x v="1491"/>
    <x v="0"/>
    <d v="2004-10-14T00:00:00"/>
    <x v="2"/>
    <x v="1"/>
    <x v="4"/>
    <s v="S700_3505"/>
    <s v="Manchester"/>
    <x v="7"/>
    <s v="Small"/>
  </r>
  <r>
    <n v="11923"/>
    <x v="10"/>
    <x v="0"/>
    <n v="99"/>
    <n v="49.5"/>
    <n v="100"/>
    <x v="0"/>
    <x v="18"/>
    <x v="316"/>
    <x v="0"/>
    <d v="2004-10-14T00:00:00"/>
    <x v="2"/>
    <x v="1"/>
    <x v="4"/>
    <s v="S700_3962"/>
    <s v="Manchester"/>
    <x v="7"/>
    <s v="Medium"/>
  </r>
  <r>
    <n v="11924"/>
    <x v="10"/>
    <x v="12"/>
    <n v="54"/>
    <n v="27"/>
    <n v="59.51"/>
    <x v="999"/>
    <x v="785"/>
    <x v="1492"/>
    <x v="0"/>
    <d v="2004-10-14T00:00:00"/>
    <x v="2"/>
    <x v="1"/>
    <x v="4"/>
    <s v="S72_3212"/>
    <s v="Manchester"/>
    <x v="7"/>
    <s v="Small"/>
  </r>
  <r>
    <n v="11925"/>
    <x v="56"/>
    <x v="2"/>
    <n v="136"/>
    <n v="68"/>
    <n v="100"/>
    <x v="34"/>
    <x v="12"/>
    <x v="42"/>
    <x v="0"/>
    <d v="2004-10-14T00:00:00"/>
    <x v="2"/>
    <x v="1"/>
    <x v="1"/>
    <s v="S10_4757"/>
    <s v="Philadelphia"/>
    <x v="0"/>
    <s v="Small"/>
  </r>
  <r>
    <n v="11926"/>
    <x v="56"/>
    <x v="8"/>
    <n v="157"/>
    <n v="78.5"/>
    <n v="100"/>
    <x v="8"/>
    <x v="47"/>
    <x v="1493"/>
    <x v="0"/>
    <d v="2004-10-14T00:00:00"/>
    <x v="2"/>
    <x v="1"/>
    <x v="5"/>
    <s v="S18_1662"/>
    <s v="Philadelphia"/>
    <x v="0"/>
    <s v="Large"/>
  </r>
  <r>
    <n v="11927"/>
    <x v="56"/>
    <x v="14"/>
    <n v="86"/>
    <n v="43"/>
    <n v="83.44"/>
    <x v="1000"/>
    <x v="49"/>
    <x v="1494"/>
    <x v="0"/>
    <d v="2004-10-14T00:00:00"/>
    <x v="2"/>
    <x v="1"/>
    <x v="4"/>
    <s v="S18_3029"/>
    <s v="Philadelphia"/>
    <x v="0"/>
    <s v="Small"/>
  </r>
  <r>
    <n v="11928"/>
    <x v="56"/>
    <x v="25"/>
    <n v="105"/>
    <n v="52.5"/>
    <n v="86.81"/>
    <x v="1001"/>
    <x v="518"/>
    <x v="1495"/>
    <x v="0"/>
    <d v="2004-10-14T00:00:00"/>
    <x v="2"/>
    <x v="1"/>
    <x v="0"/>
    <s v="S18_3856"/>
    <s v="Philadelphia"/>
    <x v="0"/>
    <s v="Medium"/>
  </r>
  <r>
    <n v="11929"/>
    <x v="56"/>
    <x v="4"/>
    <n v="68"/>
    <n v="34"/>
    <n v="75.36"/>
    <x v="1002"/>
    <x v="786"/>
    <x v="1496"/>
    <x v="0"/>
    <d v="2004-10-14T00:00:00"/>
    <x v="2"/>
    <x v="1"/>
    <x v="5"/>
    <s v="S24_2841"/>
    <s v="Philadelphia"/>
    <x v="0"/>
    <s v="Small"/>
  </r>
  <r>
    <n v="11930"/>
    <x v="56"/>
    <x v="2"/>
    <n v="65"/>
    <n v="32.5"/>
    <n v="71.67"/>
    <x v="1003"/>
    <x v="464"/>
    <x v="1497"/>
    <x v="0"/>
    <d v="2004-10-14T00:00:00"/>
    <x v="2"/>
    <x v="1"/>
    <x v="0"/>
    <s v="S24_3420"/>
    <s v="Philadelphia"/>
    <x v="0"/>
    <s v="Small"/>
  </r>
  <r>
    <n v="11931"/>
    <x v="56"/>
    <x v="2"/>
    <n v="83"/>
    <n v="41.5"/>
    <n v="91.41"/>
    <x v="1004"/>
    <x v="787"/>
    <x v="1498"/>
    <x v="0"/>
    <d v="2004-10-14T00:00:00"/>
    <x v="2"/>
    <x v="1"/>
    <x v="0"/>
    <s v="S24_3816"/>
    <s v="Philadelphia"/>
    <x v="0"/>
    <s v="Small"/>
  </r>
  <r>
    <n v="11932"/>
    <x v="56"/>
    <x v="15"/>
    <n v="90"/>
    <n v="45"/>
    <n v="97.76"/>
    <x v="1005"/>
    <x v="788"/>
    <x v="1499"/>
    <x v="0"/>
    <d v="2004-10-14T00:00:00"/>
    <x v="2"/>
    <x v="1"/>
    <x v="4"/>
    <s v="S700_2047"/>
    <s v="Philadelphia"/>
    <x v="0"/>
    <s v="Medium"/>
  </r>
  <r>
    <n v="11933"/>
    <x v="56"/>
    <x v="15"/>
    <n v="49"/>
    <n v="24.5"/>
    <n v="53.63"/>
    <x v="1006"/>
    <x v="789"/>
    <x v="1500"/>
    <x v="0"/>
    <d v="2004-10-14T00:00:00"/>
    <x v="2"/>
    <x v="1"/>
    <x v="5"/>
    <s v="S72_1253"/>
    <s v="Philadelphia"/>
    <x v="0"/>
    <s v="Small"/>
  </r>
  <r>
    <n v="11934"/>
    <x v="62"/>
    <x v="15"/>
    <n v="118"/>
    <n v="59"/>
    <n v="100"/>
    <x v="21"/>
    <x v="26"/>
    <x v="797"/>
    <x v="0"/>
    <d v="2004-10-15T00:00:00"/>
    <x v="2"/>
    <x v="1"/>
    <x v="6"/>
    <s v="S10_2016"/>
    <s v="White Plains"/>
    <x v="0"/>
    <s v="Medium"/>
  </r>
  <r>
    <n v="11935"/>
    <x v="62"/>
    <x v="27"/>
    <n v="193"/>
    <n v="96.5"/>
    <n v="100"/>
    <x v="135"/>
    <x v="65"/>
    <x v="554"/>
    <x v="0"/>
    <d v="2004-10-15T00:00:00"/>
    <x v="2"/>
    <x v="1"/>
    <x v="6"/>
    <s v="S10_4698"/>
    <s v="White Plains"/>
    <x v="0"/>
    <s v="Medium"/>
  </r>
  <r>
    <n v="11936"/>
    <x v="62"/>
    <x v="11"/>
    <n v="84"/>
    <n v="42"/>
    <n v="82.79"/>
    <x v="1007"/>
    <x v="759"/>
    <x v="1501"/>
    <x v="0"/>
    <d v="2004-10-15T00:00:00"/>
    <x v="2"/>
    <x v="1"/>
    <x v="5"/>
    <s v="S18_2581"/>
    <s v="White Plains"/>
    <x v="0"/>
    <s v="Small"/>
  </r>
  <r>
    <n v="11937"/>
    <x v="62"/>
    <x v="15"/>
    <n v="60"/>
    <n v="30"/>
    <n v="52.09"/>
    <x v="1008"/>
    <x v="790"/>
    <x v="1502"/>
    <x v="0"/>
    <d v="2004-10-15T00:00:00"/>
    <x v="2"/>
    <x v="1"/>
    <x v="6"/>
    <s v="S18_2625"/>
    <s v="White Plains"/>
    <x v="0"/>
    <s v="Small"/>
  </r>
  <r>
    <n v="11938"/>
    <x v="62"/>
    <x v="14"/>
    <n v="109"/>
    <n v="54.5"/>
    <n v="100"/>
    <x v="19"/>
    <x v="132"/>
    <x v="1503"/>
    <x v="0"/>
    <d v="2004-10-15T00:00:00"/>
    <x v="2"/>
    <x v="1"/>
    <x v="5"/>
    <s v="S24_1785"/>
    <s v="White Plains"/>
    <x v="0"/>
    <s v="Medium"/>
  </r>
  <r>
    <n v="11939"/>
    <x v="62"/>
    <x v="29"/>
    <n v="76"/>
    <n v="38"/>
    <n v="63.22"/>
    <x v="1009"/>
    <x v="791"/>
    <x v="1504"/>
    <x v="0"/>
    <d v="2004-10-15T00:00:00"/>
    <x v="2"/>
    <x v="1"/>
    <x v="6"/>
    <s v="S24_2000"/>
    <s v="White Plains"/>
    <x v="0"/>
    <s v="Small"/>
  </r>
  <r>
    <n v="11940"/>
    <x v="62"/>
    <x v="23"/>
    <n v="68"/>
    <n v="34"/>
    <n v="76.430000000000007"/>
    <x v="1010"/>
    <x v="792"/>
    <x v="1505"/>
    <x v="0"/>
    <d v="2004-10-15T00:00:00"/>
    <x v="2"/>
    <x v="1"/>
    <x v="5"/>
    <s v="S24_3949"/>
    <s v="White Plains"/>
    <x v="0"/>
    <s v="Medium"/>
  </r>
  <r>
    <n v="11941"/>
    <x v="62"/>
    <x v="20"/>
    <n v="72"/>
    <n v="36"/>
    <n v="83.32"/>
    <x v="1011"/>
    <x v="793"/>
    <x v="1506"/>
    <x v="0"/>
    <d v="2004-10-15T00:00:00"/>
    <x v="2"/>
    <x v="1"/>
    <x v="5"/>
    <s v="S24_4278"/>
    <s v="White Plains"/>
    <x v="0"/>
    <s v="Medium"/>
  </r>
  <r>
    <n v="11942"/>
    <x v="62"/>
    <x v="16"/>
    <n v="99"/>
    <n v="49.5"/>
    <n v="79.91"/>
    <x v="1012"/>
    <x v="504"/>
    <x v="1507"/>
    <x v="0"/>
    <d v="2004-10-15T00:00:00"/>
    <x v="2"/>
    <x v="1"/>
    <x v="6"/>
    <s v="S32_1374"/>
    <s v="White Plains"/>
    <x v="0"/>
    <s v="Small"/>
  </r>
  <r>
    <n v="11943"/>
    <x v="62"/>
    <x v="7"/>
    <n v="68"/>
    <n v="34"/>
    <n v="66.040000000000006"/>
    <x v="1013"/>
    <x v="549"/>
    <x v="1508"/>
    <x v="0"/>
    <d v="2004-10-15T00:00:00"/>
    <x v="2"/>
    <x v="1"/>
    <x v="0"/>
    <s v="S32_4289"/>
    <s v="White Plains"/>
    <x v="0"/>
    <s v="Medium"/>
  </r>
  <r>
    <n v="11944"/>
    <x v="62"/>
    <x v="29"/>
    <n v="43"/>
    <n v="21.5"/>
    <n v="43.64"/>
    <x v="1014"/>
    <x v="794"/>
    <x v="1509"/>
    <x v="0"/>
    <d v="2004-10-15T00:00:00"/>
    <x v="2"/>
    <x v="1"/>
    <x v="0"/>
    <s v="S50_1341"/>
    <s v="White Plains"/>
    <x v="0"/>
    <s v="Small"/>
  </r>
  <r>
    <n v="11945"/>
    <x v="62"/>
    <x v="26"/>
    <n v="91"/>
    <n v="45.5"/>
    <n v="100"/>
    <x v="59"/>
    <x v="58"/>
    <x v="1510"/>
    <x v="0"/>
    <d v="2004-10-15T00:00:00"/>
    <x v="2"/>
    <x v="1"/>
    <x v="5"/>
    <s v="S700_1691"/>
    <s v="White Plains"/>
    <x v="0"/>
    <s v="Small"/>
  </r>
  <r>
    <n v="11946"/>
    <x v="62"/>
    <x v="12"/>
    <n v="99"/>
    <n v="49.5"/>
    <n v="88.75"/>
    <x v="1015"/>
    <x v="381"/>
    <x v="1511"/>
    <x v="0"/>
    <d v="2004-10-15T00:00:00"/>
    <x v="2"/>
    <x v="1"/>
    <x v="5"/>
    <s v="S700_2466"/>
    <s v="White Plains"/>
    <x v="0"/>
    <s v="Medium"/>
  </r>
  <r>
    <n v="11947"/>
    <x v="62"/>
    <x v="14"/>
    <n v="118"/>
    <n v="59"/>
    <n v="100"/>
    <x v="19"/>
    <x v="26"/>
    <x v="348"/>
    <x v="0"/>
    <d v="2004-10-15T00:00:00"/>
    <x v="2"/>
    <x v="1"/>
    <x v="5"/>
    <s v="S700_2834"/>
    <s v="White Plains"/>
    <x v="0"/>
    <s v="Medium"/>
  </r>
  <r>
    <n v="11948"/>
    <x v="62"/>
    <x v="26"/>
    <n v="80"/>
    <n v="40"/>
    <n v="87.2"/>
    <x v="1016"/>
    <x v="795"/>
    <x v="1512"/>
    <x v="0"/>
    <d v="2004-10-15T00:00:00"/>
    <x v="2"/>
    <x v="1"/>
    <x v="5"/>
    <s v="S700_3167"/>
    <s v="White Plains"/>
    <x v="0"/>
    <s v="Small"/>
  </r>
  <r>
    <n v="11949"/>
    <x v="62"/>
    <x v="8"/>
    <n v="74"/>
    <n v="37"/>
    <n v="68.11"/>
    <x v="1017"/>
    <x v="796"/>
    <x v="1513"/>
    <x v="0"/>
    <d v="2004-10-15T00:00:00"/>
    <x v="2"/>
    <x v="1"/>
    <x v="5"/>
    <s v="S700_4002"/>
    <s v="White Plains"/>
    <x v="0"/>
    <s v="Small"/>
  </r>
  <r>
    <n v="11950"/>
    <x v="3"/>
    <x v="9"/>
    <n v="95"/>
    <n v="47.5"/>
    <n v="100"/>
    <x v="22"/>
    <x v="292"/>
    <x v="911"/>
    <x v="0"/>
    <d v="2004-10-15T00:00:00"/>
    <x v="2"/>
    <x v="1"/>
    <x v="6"/>
    <s v="S10_1678"/>
    <s v="Stavern"/>
    <x v="2"/>
    <s v="Medium"/>
  </r>
  <r>
    <n v="11951"/>
    <x v="3"/>
    <x v="5"/>
    <n v="150"/>
    <n v="75"/>
    <n v="100"/>
    <x v="5"/>
    <x v="66"/>
    <x v="1514"/>
    <x v="0"/>
    <d v="2004-10-15T00:00:00"/>
    <x v="2"/>
    <x v="1"/>
    <x v="6"/>
    <s v="S12_2823"/>
    <s v="Stavern"/>
    <x v="2"/>
    <s v="Medium"/>
  </r>
  <r>
    <n v="11952"/>
    <x v="3"/>
    <x v="26"/>
    <n v="112"/>
    <n v="56"/>
    <n v="100"/>
    <x v="59"/>
    <x v="68"/>
    <x v="1285"/>
    <x v="0"/>
    <d v="2004-10-15T00:00:00"/>
    <x v="2"/>
    <x v="1"/>
    <x v="6"/>
    <s v="S24_1578"/>
    <s v="Stavern"/>
    <x v="2"/>
    <s v="Small"/>
  </r>
  <r>
    <n v="11953"/>
    <x v="3"/>
    <x v="16"/>
    <n v="69"/>
    <n v="34.5"/>
    <n v="56.1"/>
    <x v="1018"/>
    <x v="797"/>
    <x v="1515"/>
    <x v="0"/>
    <d v="2004-10-15T00:00:00"/>
    <x v="2"/>
    <x v="1"/>
    <x v="6"/>
    <s v="S24_2360"/>
    <s v="Stavern"/>
    <x v="2"/>
    <s v="Small"/>
  </r>
  <r>
    <n v="11954"/>
    <x v="3"/>
    <x v="1"/>
    <n v="102"/>
    <n v="51"/>
    <n v="84.7"/>
    <x v="1019"/>
    <x v="798"/>
    <x v="1516"/>
    <x v="0"/>
    <d v="2004-10-15T00:00:00"/>
    <x v="2"/>
    <x v="1"/>
    <x v="6"/>
    <s v="S32_4485"/>
    <s v="Stavern"/>
    <x v="2"/>
    <s v="Medium"/>
  </r>
  <r>
    <n v="11955"/>
    <x v="3"/>
    <x v="24"/>
    <n v="81"/>
    <n v="40.5"/>
    <n v="88.68"/>
    <x v="1020"/>
    <x v="799"/>
    <x v="1517"/>
    <x v="0"/>
    <d v="2004-10-15T00:00:00"/>
    <x v="2"/>
    <x v="1"/>
    <x v="6"/>
    <s v="S50_4713"/>
    <s v="Stavern"/>
    <x v="2"/>
    <s v="Small"/>
  </r>
  <r>
    <n v="11956"/>
    <x v="59"/>
    <x v="21"/>
    <n v="194"/>
    <n v="97"/>
    <n v="100"/>
    <x v="31"/>
    <x v="71"/>
    <x v="80"/>
    <x v="0"/>
    <d v="2004-10-16T00:00:00"/>
    <x v="2"/>
    <x v="1"/>
    <x v="1"/>
    <s v="S12_1099"/>
    <s v="Koln"/>
    <x v="1"/>
    <s v="Medium"/>
  </r>
  <r>
    <n v="11957"/>
    <x v="59"/>
    <x v="16"/>
    <n v="117"/>
    <n v="58.5"/>
    <n v="100"/>
    <x v="23"/>
    <x v="72"/>
    <x v="1518"/>
    <x v="0"/>
    <d v="2004-10-16T00:00:00"/>
    <x v="2"/>
    <x v="1"/>
    <x v="1"/>
    <s v="S12_3380"/>
    <s v="Koln"/>
    <x v="1"/>
    <s v="Medium"/>
  </r>
  <r>
    <n v="11958"/>
    <x v="59"/>
    <x v="3"/>
    <n v="79"/>
    <n v="39.5"/>
    <n v="81.400000000000006"/>
    <x v="1021"/>
    <x v="389"/>
    <x v="1519"/>
    <x v="0"/>
    <d v="2004-10-16T00:00:00"/>
    <x v="2"/>
    <x v="1"/>
    <x v="1"/>
    <s v="S12_3990"/>
    <s v="Koln"/>
    <x v="1"/>
    <s v="Medium"/>
  </r>
  <r>
    <n v="11959"/>
    <x v="59"/>
    <x v="4"/>
    <n v="115"/>
    <n v="57.5"/>
    <n v="100"/>
    <x v="4"/>
    <x v="35"/>
    <x v="1520"/>
    <x v="0"/>
    <d v="2004-10-16T00:00:00"/>
    <x v="2"/>
    <x v="1"/>
    <x v="1"/>
    <s v="S12_4675"/>
    <s v="Koln"/>
    <x v="1"/>
    <s v="Small"/>
  </r>
  <r>
    <n v="11960"/>
    <x v="59"/>
    <x v="30"/>
    <n v="141"/>
    <n v="70.5"/>
    <n v="100"/>
    <x v="77"/>
    <x v="85"/>
    <x v="1092"/>
    <x v="0"/>
    <d v="2004-10-16T00:00:00"/>
    <x v="2"/>
    <x v="1"/>
    <x v="1"/>
    <s v="S18_1129"/>
    <s v="Koln"/>
    <x v="1"/>
    <s v="Medium"/>
  </r>
  <r>
    <n v="11961"/>
    <x v="59"/>
    <x v="27"/>
    <n v="77"/>
    <n v="38.5"/>
    <n v="91.63"/>
    <x v="1022"/>
    <x v="800"/>
    <x v="1521"/>
    <x v="0"/>
    <d v="2004-10-16T00:00:00"/>
    <x v="2"/>
    <x v="1"/>
    <x v="1"/>
    <s v="S18_1889"/>
    <s v="Koln"/>
    <x v="1"/>
    <s v="Small"/>
  </r>
  <r>
    <n v="11962"/>
    <x v="59"/>
    <x v="16"/>
    <n v="142"/>
    <n v="71"/>
    <n v="100"/>
    <x v="23"/>
    <x v="86"/>
    <x v="1014"/>
    <x v="0"/>
    <d v="2004-10-16T00:00:00"/>
    <x v="2"/>
    <x v="1"/>
    <x v="1"/>
    <s v="S18_1984"/>
    <s v="Koln"/>
    <x v="1"/>
    <s v="Medium"/>
  </r>
  <r>
    <n v="11963"/>
    <x v="59"/>
    <x v="25"/>
    <n v="169"/>
    <n v="84.5"/>
    <n v="100"/>
    <x v="96"/>
    <x v="29"/>
    <x v="132"/>
    <x v="0"/>
    <d v="2004-10-16T00:00:00"/>
    <x v="2"/>
    <x v="1"/>
    <x v="1"/>
    <s v="S18_3232"/>
    <s v="Koln"/>
    <x v="1"/>
    <s v="Large"/>
  </r>
  <r>
    <n v="11964"/>
    <x v="59"/>
    <x v="11"/>
    <n v="80"/>
    <n v="40"/>
    <n v="80.41"/>
    <x v="1023"/>
    <x v="801"/>
    <x v="1522"/>
    <x v="0"/>
    <d v="2004-10-16T00:00:00"/>
    <x v="2"/>
    <x v="1"/>
    <x v="1"/>
    <s v="S18_3278"/>
    <s v="Koln"/>
    <x v="1"/>
    <s v="Small"/>
  </r>
  <r>
    <n v="11965"/>
    <x v="59"/>
    <x v="3"/>
    <n v="146"/>
    <n v="73"/>
    <n v="100"/>
    <x v="92"/>
    <x v="76"/>
    <x v="381"/>
    <x v="0"/>
    <d v="2004-10-16T00:00:00"/>
    <x v="2"/>
    <x v="1"/>
    <x v="1"/>
    <s v="S18_3482"/>
    <s v="Koln"/>
    <x v="1"/>
    <s v="Medium"/>
  </r>
  <r>
    <n v="11966"/>
    <x v="59"/>
    <x v="10"/>
    <n v="62"/>
    <n v="31"/>
    <n v="67.14"/>
    <x v="1024"/>
    <x v="251"/>
    <x v="1523"/>
    <x v="0"/>
    <d v="2004-10-16T00:00:00"/>
    <x v="2"/>
    <x v="1"/>
    <x v="6"/>
    <s v="S18_3782"/>
    <s v="Koln"/>
    <x v="1"/>
    <s v="Small"/>
  </r>
  <r>
    <n v="11967"/>
    <x v="59"/>
    <x v="28"/>
    <n v="148"/>
    <n v="74"/>
    <n v="100"/>
    <x v="71"/>
    <x v="78"/>
    <x v="1524"/>
    <x v="0"/>
    <d v="2004-10-16T00:00:00"/>
    <x v="2"/>
    <x v="1"/>
    <x v="1"/>
    <s v="S18_4721"/>
    <s v="Koln"/>
    <x v="1"/>
    <s v="Medium"/>
  </r>
  <r>
    <n v="11968"/>
    <x v="59"/>
    <x v="21"/>
    <n v="37"/>
    <n v="18.5"/>
    <n v="41.91"/>
    <x v="1025"/>
    <x v="802"/>
    <x v="1525"/>
    <x v="0"/>
    <d v="2004-10-16T00:00:00"/>
    <x v="2"/>
    <x v="1"/>
    <x v="1"/>
    <s v="S24_2972"/>
    <s v="Koln"/>
    <x v="1"/>
    <s v="Small"/>
  </r>
  <r>
    <n v="11969"/>
    <x v="59"/>
    <x v="19"/>
    <n v="61"/>
    <n v="30.5"/>
    <n v="56.94"/>
    <x v="1026"/>
    <x v="803"/>
    <x v="1526"/>
    <x v="0"/>
    <d v="2004-10-16T00:00:00"/>
    <x v="2"/>
    <x v="1"/>
    <x v="1"/>
    <s v="S24_3371"/>
    <s v="Koln"/>
    <x v="1"/>
    <s v="Small"/>
  </r>
  <r>
    <n v="11970"/>
    <x v="59"/>
    <x v="6"/>
    <n v="140"/>
    <n v="70"/>
    <n v="100"/>
    <x v="63"/>
    <x v="81"/>
    <x v="768"/>
    <x v="0"/>
    <d v="2004-10-16T00:00:00"/>
    <x v="2"/>
    <x v="1"/>
    <x v="1"/>
    <s v="S24_3856"/>
    <s v="Koln"/>
    <x v="1"/>
    <s v="Medium"/>
  </r>
  <r>
    <n v="11971"/>
    <x v="59"/>
    <x v="3"/>
    <n v="80"/>
    <n v="40"/>
    <n v="97.01"/>
    <x v="1027"/>
    <x v="804"/>
    <x v="1527"/>
    <x v="0"/>
    <d v="2004-10-16T00:00:00"/>
    <x v="2"/>
    <x v="1"/>
    <x v="1"/>
    <s v="S24_4620"/>
    <s v="Koln"/>
    <x v="1"/>
    <s v="Medium"/>
  </r>
  <r>
    <n v="11972"/>
    <x v="59"/>
    <x v="13"/>
    <n v="40"/>
    <n v="20"/>
    <n v="43.05"/>
    <x v="1028"/>
    <x v="805"/>
    <x v="1528"/>
    <x v="0"/>
    <d v="2004-10-16T00:00:00"/>
    <x v="2"/>
    <x v="1"/>
    <x v="6"/>
    <s v="S32_2206"/>
    <s v="Koln"/>
    <x v="1"/>
    <s v="Small"/>
  </r>
  <r>
    <n v="11973"/>
    <x v="4"/>
    <x v="17"/>
    <n v="124"/>
    <n v="62"/>
    <n v="100"/>
    <x v="24"/>
    <x v="89"/>
    <x v="96"/>
    <x v="0"/>
    <d v="2004-10-16T00:00:00"/>
    <x v="2"/>
    <x v="1"/>
    <x v="1"/>
    <s v="S18_1589"/>
    <s v="Madrid"/>
    <x v="3"/>
    <s v="Small"/>
  </r>
  <r>
    <n v="11974"/>
    <x v="4"/>
    <x v="23"/>
    <n v="132"/>
    <n v="66"/>
    <n v="100"/>
    <x v="36"/>
    <x v="87"/>
    <x v="1529"/>
    <x v="0"/>
    <d v="2004-10-16T00:00:00"/>
    <x v="2"/>
    <x v="1"/>
    <x v="1"/>
    <s v="S18_2870"/>
    <s v="Madrid"/>
    <x v="3"/>
    <s v="Medium"/>
  </r>
  <r>
    <n v="11975"/>
    <x v="4"/>
    <x v="22"/>
    <n v="141"/>
    <n v="70.5"/>
    <n v="100"/>
    <x v="53"/>
    <x v="85"/>
    <x v="1006"/>
    <x v="0"/>
    <d v="2004-10-16T00:00:00"/>
    <x v="2"/>
    <x v="1"/>
    <x v="1"/>
    <s v="S18_3685"/>
    <s v="Madrid"/>
    <x v="3"/>
    <s v="Medium"/>
  </r>
  <r>
    <n v="11976"/>
    <x v="4"/>
    <x v="9"/>
    <n v="92"/>
    <n v="46"/>
    <n v="81.91"/>
    <x v="1029"/>
    <x v="182"/>
    <x v="1530"/>
    <x v="0"/>
    <d v="2004-10-16T00:00:00"/>
    <x v="2"/>
    <x v="1"/>
    <x v="0"/>
    <s v="S18_4409"/>
    <s v="Madrid"/>
    <x v="3"/>
    <s v="Medium"/>
  </r>
  <r>
    <n v="11977"/>
    <x v="4"/>
    <x v="4"/>
    <n v="71"/>
    <n v="35.5"/>
    <n v="66.989999999999995"/>
    <x v="1030"/>
    <x v="595"/>
    <x v="1531"/>
    <x v="0"/>
    <d v="2004-10-16T00:00:00"/>
    <x v="2"/>
    <x v="1"/>
    <x v="1"/>
    <s v="S18_4933"/>
    <s v="Madrid"/>
    <x v="3"/>
    <s v="Small"/>
  </r>
  <r>
    <n v="11978"/>
    <x v="4"/>
    <x v="5"/>
    <n v="73"/>
    <n v="36.5"/>
    <n v="87.45"/>
    <x v="1031"/>
    <x v="615"/>
    <x v="1532"/>
    <x v="0"/>
    <d v="2004-10-16T00:00:00"/>
    <x v="2"/>
    <x v="1"/>
    <x v="1"/>
    <s v="S24_1046"/>
    <s v="Madrid"/>
    <x v="3"/>
    <s v="Small"/>
  </r>
  <r>
    <n v="11979"/>
    <x v="4"/>
    <x v="6"/>
    <n v="50"/>
    <n v="25"/>
    <n v="49.3"/>
    <x v="1032"/>
    <x v="404"/>
    <x v="1533"/>
    <x v="0"/>
    <d v="2004-10-16T00:00:00"/>
    <x v="2"/>
    <x v="1"/>
    <x v="1"/>
    <s v="S24_1628"/>
    <s v="Madrid"/>
    <x v="3"/>
    <s v="Small"/>
  </r>
  <r>
    <n v="11980"/>
    <x v="4"/>
    <x v="24"/>
    <n v="90"/>
    <n v="45"/>
    <n v="93.6"/>
    <x v="1033"/>
    <x v="806"/>
    <x v="1534"/>
    <x v="0"/>
    <d v="2004-10-16T00:00:00"/>
    <x v="2"/>
    <x v="1"/>
    <x v="1"/>
    <s v="S24_2766"/>
    <s v="Madrid"/>
    <x v="3"/>
    <s v="Small"/>
  </r>
  <r>
    <n v="11981"/>
    <x v="4"/>
    <x v="23"/>
    <n v="117"/>
    <n v="58.5"/>
    <n v="100"/>
    <x v="36"/>
    <x v="72"/>
    <x v="1244"/>
    <x v="0"/>
    <d v="2004-10-16T00:00:00"/>
    <x v="2"/>
    <x v="1"/>
    <x v="1"/>
    <s v="S24_2887"/>
    <s v="Madrid"/>
    <x v="3"/>
    <s v="Medium"/>
  </r>
  <r>
    <n v="11982"/>
    <x v="4"/>
    <x v="4"/>
    <n v="85"/>
    <n v="42.5"/>
    <n v="83.04"/>
    <x v="1034"/>
    <x v="160"/>
    <x v="1535"/>
    <x v="0"/>
    <d v="2004-10-16T00:00:00"/>
    <x v="2"/>
    <x v="1"/>
    <x v="1"/>
    <s v="S24_3191"/>
    <s v="Madrid"/>
    <x v="3"/>
    <s v="Small"/>
  </r>
  <r>
    <n v="11983"/>
    <x v="4"/>
    <x v="7"/>
    <n v="107"/>
    <n v="53.5"/>
    <n v="92.09"/>
    <x v="1035"/>
    <x v="560"/>
    <x v="1536"/>
    <x v="0"/>
    <d v="2004-10-16T00:00:00"/>
    <x v="2"/>
    <x v="1"/>
    <x v="1"/>
    <s v="S24_3432"/>
    <s v="Madrid"/>
    <x v="3"/>
    <s v="Medium"/>
  </r>
  <r>
    <n v="11984"/>
    <x v="13"/>
    <x v="25"/>
    <n v="214"/>
    <n v="107"/>
    <n v="100"/>
    <x v="96"/>
    <x v="10"/>
    <x v="1537"/>
    <x v="1"/>
    <d v="2004-10-21T00:00:00"/>
    <x v="2"/>
    <x v="1"/>
    <x v="1"/>
    <s v="S10_1949"/>
    <s v="San Rafael"/>
    <x v="0"/>
    <s v="Large"/>
  </r>
  <r>
    <n v="11985"/>
    <x v="13"/>
    <x v="22"/>
    <n v="116"/>
    <n v="58"/>
    <n v="100"/>
    <x v="53"/>
    <x v="13"/>
    <x v="321"/>
    <x v="0"/>
    <d v="2004-10-21T00:00:00"/>
    <x v="2"/>
    <x v="1"/>
    <x v="2"/>
    <s v="S18_1097"/>
    <s v="San Rafael"/>
    <x v="0"/>
    <s v="Medium"/>
  </r>
  <r>
    <n v="11986"/>
    <x v="13"/>
    <x v="23"/>
    <n v="102"/>
    <n v="51"/>
    <n v="89.38"/>
    <x v="1036"/>
    <x v="524"/>
    <x v="1538"/>
    <x v="0"/>
    <d v="2004-10-21T00:00:00"/>
    <x v="2"/>
    <x v="1"/>
    <x v="0"/>
    <s v="S18_1342"/>
    <s v="San Rafael"/>
    <x v="0"/>
    <s v="Medium"/>
  </r>
  <r>
    <n v="11987"/>
    <x v="13"/>
    <x v="4"/>
    <n v="53"/>
    <n v="26.5"/>
    <n v="44.21"/>
    <x v="1037"/>
    <x v="351"/>
    <x v="1539"/>
    <x v="0"/>
    <d v="2004-10-21T00:00:00"/>
    <x v="2"/>
    <x v="1"/>
    <x v="0"/>
    <s v="S18_1367"/>
    <s v="San Rafael"/>
    <x v="0"/>
    <s v="Small"/>
  </r>
  <r>
    <n v="11988"/>
    <x v="13"/>
    <x v="25"/>
    <n v="170"/>
    <n v="85"/>
    <n v="100"/>
    <x v="96"/>
    <x v="0"/>
    <x v="1241"/>
    <x v="0"/>
    <d v="2004-10-21T00:00:00"/>
    <x v="2"/>
    <x v="1"/>
    <x v="0"/>
    <s v="S18_1749"/>
    <s v="San Rafael"/>
    <x v="0"/>
    <s v="Large"/>
  </r>
  <r>
    <n v="11989"/>
    <x v="13"/>
    <x v="0"/>
    <n v="60"/>
    <n v="30"/>
    <n v="61.15"/>
    <x v="1038"/>
    <x v="394"/>
    <x v="1540"/>
    <x v="0"/>
    <d v="2004-10-21T00:00:00"/>
    <x v="2"/>
    <x v="1"/>
    <x v="0"/>
    <s v="S18_2248"/>
    <s v="San Rafael"/>
    <x v="0"/>
    <s v="Small"/>
  </r>
  <r>
    <n v="11990"/>
    <x v="13"/>
    <x v="14"/>
    <n v="127"/>
    <n v="63.5"/>
    <n v="100"/>
    <x v="19"/>
    <x v="4"/>
    <x v="600"/>
    <x v="0"/>
    <d v="2004-10-21T00:00:00"/>
    <x v="2"/>
    <x v="1"/>
    <x v="0"/>
    <s v="S18_2325"/>
    <s v="San Rafael"/>
    <x v="0"/>
    <s v="Medium"/>
  </r>
  <r>
    <n v="11991"/>
    <x v="13"/>
    <x v="4"/>
    <n v="168"/>
    <n v="84"/>
    <n v="100"/>
    <x v="4"/>
    <x v="5"/>
    <x v="1541"/>
    <x v="0"/>
    <d v="2004-10-21T00:00:00"/>
    <x v="2"/>
    <x v="1"/>
    <x v="0"/>
    <s v="S18_2795"/>
    <s v="San Rafael"/>
    <x v="0"/>
    <s v="Medium"/>
  </r>
  <r>
    <n v="11992"/>
    <x v="13"/>
    <x v="30"/>
    <n v="101"/>
    <n v="50.5"/>
    <n v="100"/>
    <x v="77"/>
    <x v="24"/>
    <x v="1542"/>
    <x v="0"/>
    <d v="2004-10-21T00:00:00"/>
    <x v="2"/>
    <x v="1"/>
    <x v="0"/>
    <s v="S18_2949"/>
    <s v="San Rafael"/>
    <x v="0"/>
    <s v="Medium"/>
  </r>
  <r>
    <n v="11993"/>
    <x v="13"/>
    <x v="12"/>
    <n v="62"/>
    <n v="31"/>
    <n v="53.72"/>
    <x v="1039"/>
    <x v="353"/>
    <x v="1543"/>
    <x v="0"/>
    <d v="2004-10-21T00:00:00"/>
    <x v="2"/>
    <x v="1"/>
    <x v="0"/>
    <s v="S18_2957"/>
    <s v="San Rafael"/>
    <x v="0"/>
    <s v="Small"/>
  </r>
  <r>
    <n v="11994"/>
    <x v="13"/>
    <x v="19"/>
    <n v="104"/>
    <n v="52"/>
    <n v="100"/>
    <x v="26"/>
    <x v="17"/>
    <x v="1251"/>
    <x v="0"/>
    <d v="2004-10-21T00:00:00"/>
    <x v="2"/>
    <x v="1"/>
    <x v="0"/>
    <s v="S18_3136"/>
    <s v="San Rafael"/>
    <x v="0"/>
    <s v="Medium"/>
  </r>
  <r>
    <n v="11995"/>
    <x v="13"/>
    <x v="21"/>
    <n v="99"/>
    <n v="49.5"/>
    <n v="100"/>
    <x v="31"/>
    <x v="18"/>
    <x v="1024"/>
    <x v="0"/>
    <d v="2004-10-21T00:00:00"/>
    <x v="2"/>
    <x v="1"/>
    <x v="0"/>
    <s v="S18_3320"/>
    <s v="San Rafael"/>
    <x v="0"/>
    <s v="Medium"/>
  </r>
  <r>
    <n v="11996"/>
    <x v="13"/>
    <x v="8"/>
    <n v="50"/>
    <n v="25"/>
    <n v="56.85"/>
    <x v="1040"/>
    <x v="258"/>
    <x v="1544"/>
    <x v="0"/>
    <d v="2004-10-21T00:00:00"/>
    <x v="2"/>
    <x v="1"/>
    <x v="0"/>
    <s v="S18_4668"/>
    <s v="San Rafael"/>
    <x v="0"/>
    <s v="Small"/>
  </r>
  <r>
    <n v="11997"/>
    <x v="13"/>
    <x v="8"/>
    <n v="33"/>
    <n v="16.5"/>
    <n v="29.54"/>
    <x v="1041"/>
    <x v="600"/>
    <x v="1545"/>
    <x v="0"/>
    <d v="2004-10-21T00:00:00"/>
    <x v="2"/>
    <x v="1"/>
    <x v="0"/>
    <s v="S24_1937"/>
    <s v="San Rafael"/>
    <x v="0"/>
    <s v="Small"/>
  </r>
  <r>
    <n v="11998"/>
    <x v="13"/>
    <x v="18"/>
    <n v="44"/>
    <n v="22"/>
    <n v="37.630000000000003"/>
    <x v="1042"/>
    <x v="807"/>
    <x v="1546"/>
    <x v="0"/>
    <d v="2004-10-21T00:00:00"/>
    <x v="2"/>
    <x v="1"/>
    <x v="0"/>
    <s v="S24_2022"/>
    <s v="San Rafael"/>
    <x v="0"/>
    <s v="Small"/>
  </r>
  <r>
    <n v="11999"/>
    <x v="13"/>
    <x v="14"/>
    <n v="41"/>
    <n v="20.5"/>
    <n v="35.29"/>
    <x v="1043"/>
    <x v="808"/>
    <x v="1547"/>
    <x v="0"/>
    <d v="2004-10-21T00:00:00"/>
    <x v="2"/>
    <x v="1"/>
    <x v="0"/>
    <s v="S24_3969"/>
    <s v="San Rafael"/>
    <x v="0"/>
    <s v="Small"/>
  </r>
  <r>
    <n v="12000"/>
    <x v="13"/>
    <x v="20"/>
    <n v="97"/>
    <n v="48.5"/>
    <n v="100"/>
    <x v="68"/>
    <x v="21"/>
    <x v="1548"/>
    <x v="0"/>
    <d v="2004-10-21T00:00:00"/>
    <x v="2"/>
    <x v="1"/>
    <x v="0"/>
    <s v="S24_4258"/>
    <s v="San Rafael"/>
    <x v="0"/>
    <s v="Medium"/>
  </r>
  <r>
    <n v="12001"/>
    <x v="65"/>
    <x v="28"/>
    <n v="147"/>
    <n v="73.5"/>
    <n v="100"/>
    <x v="71"/>
    <x v="11"/>
    <x v="1549"/>
    <x v="0"/>
    <d v="2004-10-22T00:00:00"/>
    <x v="2"/>
    <x v="1"/>
    <x v="1"/>
    <s v="S10_4962"/>
    <s v="Vancouver"/>
    <x v="15"/>
    <s v="Medium"/>
  </r>
  <r>
    <n v="12002"/>
    <x v="65"/>
    <x v="26"/>
    <n v="136"/>
    <n v="68"/>
    <n v="100"/>
    <x v="59"/>
    <x v="12"/>
    <x v="125"/>
    <x v="0"/>
    <d v="2004-10-22T00:00:00"/>
    <x v="2"/>
    <x v="1"/>
    <x v="2"/>
    <s v="S12_1666"/>
    <s v="Vancouver"/>
    <x v="15"/>
    <s v="Small"/>
  </r>
  <r>
    <n v="12003"/>
    <x v="65"/>
    <x v="17"/>
    <n v="122"/>
    <n v="61"/>
    <n v="100"/>
    <x v="24"/>
    <x v="28"/>
    <x v="29"/>
    <x v="0"/>
    <d v="2004-10-22T00:00:00"/>
    <x v="2"/>
    <x v="1"/>
    <x v="2"/>
    <s v="S18_2319"/>
    <s v="Vancouver"/>
    <x v="15"/>
    <s v="Medium"/>
  </r>
  <r>
    <n v="12004"/>
    <x v="65"/>
    <x v="15"/>
    <n v="60"/>
    <n v="30"/>
    <n v="52.87"/>
    <x v="1044"/>
    <x v="809"/>
    <x v="1550"/>
    <x v="0"/>
    <d v="2004-10-22T00:00:00"/>
    <x v="2"/>
    <x v="1"/>
    <x v="2"/>
    <s v="S18_2432"/>
    <s v="Vancouver"/>
    <x v="15"/>
    <s v="Small"/>
  </r>
  <r>
    <n v="12005"/>
    <x v="65"/>
    <x v="4"/>
    <n v="169"/>
    <n v="84.5"/>
    <n v="100"/>
    <x v="4"/>
    <x v="29"/>
    <x v="196"/>
    <x v="0"/>
    <d v="2004-10-22T00:00:00"/>
    <x v="2"/>
    <x v="1"/>
    <x v="1"/>
    <s v="S18_3232"/>
    <s v="Vancouver"/>
    <x v="15"/>
    <s v="Medium"/>
  </r>
  <r>
    <n v="12006"/>
    <x v="65"/>
    <x v="24"/>
    <n v="121"/>
    <n v="60.5"/>
    <n v="100"/>
    <x v="139"/>
    <x v="19"/>
    <x v="1551"/>
    <x v="0"/>
    <d v="2004-10-22T00:00:00"/>
    <x v="2"/>
    <x v="1"/>
    <x v="2"/>
    <s v="S18_4600"/>
    <s v="Vancouver"/>
    <x v="15"/>
    <s v="Small"/>
  </r>
  <r>
    <n v="12007"/>
    <x v="65"/>
    <x v="10"/>
    <n v="127"/>
    <n v="63.5"/>
    <n v="100"/>
    <x v="10"/>
    <x v="4"/>
    <x v="211"/>
    <x v="0"/>
    <d v="2004-10-22T00:00:00"/>
    <x v="2"/>
    <x v="1"/>
    <x v="2"/>
    <s v="S24_2300"/>
    <s v="Vancouver"/>
    <x v="15"/>
    <s v="Medium"/>
  </r>
  <r>
    <n v="12008"/>
    <x v="65"/>
    <x v="11"/>
    <n v="96"/>
    <n v="48"/>
    <n v="87.64"/>
    <x v="1045"/>
    <x v="810"/>
    <x v="1552"/>
    <x v="0"/>
    <d v="2004-10-22T00:00:00"/>
    <x v="2"/>
    <x v="1"/>
    <x v="2"/>
    <s v="S32_1268"/>
    <s v="Vancouver"/>
    <x v="15"/>
    <s v="Small"/>
  </r>
  <r>
    <n v="12009"/>
    <x v="65"/>
    <x v="19"/>
    <n v="54"/>
    <n v="27"/>
    <n v="45.45"/>
    <x v="1046"/>
    <x v="811"/>
    <x v="1553"/>
    <x v="0"/>
    <d v="2004-10-22T00:00:00"/>
    <x v="2"/>
    <x v="1"/>
    <x v="2"/>
    <s v="S32_2509"/>
    <s v="Vancouver"/>
    <x v="15"/>
    <s v="Small"/>
  </r>
  <r>
    <n v="12010"/>
    <x v="65"/>
    <x v="15"/>
    <n v="64"/>
    <n v="32"/>
    <n v="56.24"/>
    <x v="1047"/>
    <x v="812"/>
    <x v="1554"/>
    <x v="0"/>
    <d v="2004-10-22T00:00:00"/>
    <x v="2"/>
    <x v="1"/>
    <x v="2"/>
    <s v="S32_3522"/>
    <s v="Vancouver"/>
    <x v="15"/>
    <s v="Small"/>
  </r>
  <r>
    <n v="12011"/>
    <x v="65"/>
    <x v="0"/>
    <n v="101"/>
    <n v="50.5"/>
    <n v="99.13"/>
    <x v="1048"/>
    <x v="813"/>
    <x v="1555"/>
    <x v="0"/>
    <d v="2004-10-22T00:00:00"/>
    <x v="2"/>
    <x v="1"/>
    <x v="1"/>
    <s v="S700_2824"/>
    <s v="Vancouver"/>
    <x v="15"/>
    <s v="Small"/>
  </r>
  <r>
    <n v="12012"/>
    <x v="46"/>
    <x v="19"/>
    <n v="207"/>
    <n v="103.5"/>
    <n v="100"/>
    <x v="26"/>
    <x v="37"/>
    <x v="1556"/>
    <x v="1"/>
    <d v="2004-10-22T00:00:00"/>
    <x v="2"/>
    <x v="1"/>
    <x v="1"/>
    <s v="S12_1108"/>
    <s v="Aaarhus"/>
    <x v="4"/>
    <s v="Large"/>
  </r>
  <r>
    <n v="12013"/>
    <x v="46"/>
    <x v="7"/>
    <n v="151"/>
    <n v="75.5"/>
    <n v="100"/>
    <x v="16"/>
    <x v="25"/>
    <x v="241"/>
    <x v="0"/>
    <d v="2004-10-22T00:00:00"/>
    <x v="2"/>
    <x v="1"/>
    <x v="1"/>
    <s v="S12_3148"/>
    <s v="Aaarhus"/>
    <x v="4"/>
    <s v="Medium"/>
  </r>
  <r>
    <n v="12014"/>
    <x v="46"/>
    <x v="13"/>
    <n v="173"/>
    <n v="86.5"/>
    <n v="100"/>
    <x v="17"/>
    <x v="38"/>
    <x v="1557"/>
    <x v="0"/>
    <d v="2004-10-22T00:00:00"/>
    <x v="2"/>
    <x v="1"/>
    <x v="1"/>
    <s v="S12_3891"/>
    <s v="Aaarhus"/>
    <x v="4"/>
    <s v="Medium"/>
  </r>
  <r>
    <n v="12015"/>
    <x v="46"/>
    <x v="6"/>
    <n v="118"/>
    <n v="59"/>
    <n v="100"/>
    <x v="63"/>
    <x v="26"/>
    <x v="1048"/>
    <x v="0"/>
    <d v="2004-10-22T00:00:00"/>
    <x v="2"/>
    <x v="1"/>
    <x v="2"/>
    <s v="S12_4473"/>
    <s v="Aaarhus"/>
    <x v="4"/>
    <s v="Medium"/>
  </r>
  <r>
    <n v="12016"/>
    <x v="46"/>
    <x v="10"/>
    <n v="163"/>
    <n v="81.5"/>
    <n v="100"/>
    <x v="10"/>
    <x v="27"/>
    <x v="489"/>
    <x v="0"/>
    <d v="2004-10-22T00:00:00"/>
    <x v="2"/>
    <x v="1"/>
    <x v="1"/>
    <s v="S18_2238"/>
    <s v="Aaarhus"/>
    <x v="4"/>
    <s v="Medium"/>
  </r>
  <r>
    <n v="12017"/>
    <x v="46"/>
    <x v="27"/>
    <n v="136"/>
    <n v="68"/>
    <n v="100"/>
    <x v="135"/>
    <x v="12"/>
    <x v="856"/>
    <x v="0"/>
    <d v="2004-10-22T00:00:00"/>
    <x v="2"/>
    <x v="1"/>
    <x v="0"/>
    <s v="S18_3140"/>
    <s v="Aaarhus"/>
    <x v="4"/>
    <s v="Small"/>
  </r>
  <r>
    <n v="12018"/>
    <x v="46"/>
    <x v="18"/>
    <n v="100"/>
    <n v="50"/>
    <n v="100"/>
    <x v="25"/>
    <x v="39"/>
    <x v="1157"/>
    <x v="0"/>
    <d v="2004-10-22T00:00:00"/>
    <x v="2"/>
    <x v="1"/>
    <x v="3"/>
    <s v="S18_3259"/>
    <s v="Aaarhus"/>
    <x v="4"/>
    <s v="Small"/>
  </r>
  <r>
    <n v="12019"/>
    <x v="46"/>
    <x v="17"/>
    <n v="143"/>
    <n v="71.5"/>
    <n v="100"/>
    <x v="24"/>
    <x v="30"/>
    <x v="1558"/>
    <x v="0"/>
    <d v="2004-10-22T00:00:00"/>
    <x v="2"/>
    <x v="1"/>
    <x v="1"/>
    <s v="S18_4027"/>
    <s v="Aaarhus"/>
    <x v="4"/>
    <s v="Medium"/>
  </r>
  <r>
    <n v="12020"/>
    <x v="46"/>
    <x v="20"/>
    <n v="57"/>
    <n v="28.5"/>
    <n v="53.18"/>
    <x v="1049"/>
    <x v="814"/>
    <x v="1559"/>
    <x v="0"/>
    <d v="2004-10-22T00:00:00"/>
    <x v="2"/>
    <x v="1"/>
    <x v="1"/>
    <s v="S24_1444"/>
    <s v="Aaarhus"/>
    <x v="4"/>
    <s v="Small"/>
  </r>
  <r>
    <n v="12021"/>
    <x v="46"/>
    <x v="8"/>
    <n v="35"/>
    <n v="17.5"/>
    <n v="37.130000000000003"/>
    <x v="1050"/>
    <x v="815"/>
    <x v="1560"/>
    <x v="0"/>
    <d v="2004-10-22T00:00:00"/>
    <x v="2"/>
    <x v="1"/>
    <x v="1"/>
    <s v="S24_2840"/>
    <s v="Aaarhus"/>
    <x v="4"/>
    <s v="Small"/>
  </r>
  <r>
    <n v="12022"/>
    <x v="46"/>
    <x v="19"/>
    <n v="118"/>
    <n v="59"/>
    <n v="100"/>
    <x v="26"/>
    <x v="26"/>
    <x v="1476"/>
    <x v="0"/>
    <d v="2004-10-22T00:00:00"/>
    <x v="2"/>
    <x v="1"/>
    <x v="1"/>
    <s v="S24_4048"/>
    <s v="Aaarhus"/>
    <x v="4"/>
    <s v="Medium"/>
  </r>
  <r>
    <n v="12023"/>
    <x v="46"/>
    <x v="12"/>
    <n v="62"/>
    <n v="31"/>
    <n v="66.489999999999995"/>
    <x v="1051"/>
    <x v="816"/>
    <x v="1561"/>
    <x v="0"/>
    <d v="2004-10-22T00:00:00"/>
    <x v="2"/>
    <x v="1"/>
    <x v="3"/>
    <s v="S32_3207"/>
    <s v="Aaarhus"/>
    <x v="4"/>
    <s v="Small"/>
  </r>
  <r>
    <n v="12024"/>
    <x v="46"/>
    <x v="24"/>
    <n v="115"/>
    <n v="57.5"/>
    <n v="100"/>
    <x v="139"/>
    <x v="35"/>
    <x v="1307"/>
    <x v="0"/>
    <d v="2004-10-22T00:00:00"/>
    <x v="2"/>
    <x v="1"/>
    <x v="2"/>
    <s v="S50_1392"/>
    <s v="Aaarhus"/>
    <x v="4"/>
    <s v="Medium"/>
  </r>
  <r>
    <n v="12025"/>
    <x v="46"/>
    <x v="19"/>
    <n v="58"/>
    <n v="29"/>
    <n v="61.51"/>
    <x v="1052"/>
    <x v="785"/>
    <x v="1562"/>
    <x v="0"/>
    <d v="2004-10-22T00:00:00"/>
    <x v="2"/>
    <x v="1"/>
    <x v="3"/>
    <s v="S50_1514"/>
    <s v="Aaarhus"/>
    <x v="4"/>
    <s v="Small"/>
  </r>
  <r>
    <n v="12026"/>
    <x v="46"/>
    <x v="18"/>
    <n v="86"/>
    <n v="43"/>
    <n v="76.22"/>
    <x v="1053"/>
    <x v="817"/>
    <x v="1563"/>
    <x v="0"/>
    <d v="2004-10-22T00:00:00"/>
    <x v="2"/>
    <x v="1"/>
    <x v="4"/>
    <s v="S700_1938"/>
    <s v="Aaarhus"/>
    <x v="4"/>
    <s v="Small"/>
  </r>
  <r>
    <n v="12027"/>
    <x v="86"/>
    <x v="13"/>
    <n v="87"/>
    <n v="43.5"/>
    <n v="100"/>
    <x v="17"/>
    <x v="457"/>
    <x v="1564"/>
    <x v="0"/>
    <d v="2004-10-29T00:00:00"/>
    <x v="2"/>
    <x v="1"/>
    <x v="0"/>
    <s v="S18_4522"/>
    <s v="Nantes"/>
    <x v="9"/>
    <s v="Medium"/>
  </r>
  <r>
    <n v="12028"/>
    <x v="86"/>
    <x v="12"/>
    <n v="122"/>
    <n v="61"/>
    <n v="100"/>
    <x v="12"/>
    <x v="28"/>
    <x v="793"/>
    <x v="0"/>
    <d v="2004-10-29T00:00:00"/>
    <x v="2"/>
    <x v="1"/>
    <x v="4"/>
    <s v="S24_2011"/>
    <s v="Nantes"/>
    <x v="9"/>
    <s v="Medium"/>
  </r>
  <r>
    <n v="12029"/>
    <x v="86"/>
    <x v="16"/>
    <n v="88"/>
    <n v="44"/>
    <n v="86.74"/>
    <x v="1054"/>
    <x v="818"/>
    <x v="1565"/>
    <x v="0"/>
    <d v="2004-10-29T00:00:00"/>
    <x v="2"/>
    <x v="1"/>
    <x v="0"/>
    <s v="S24_3151"/>
    <s v="Nantes"/>
    <x v="9"/>
    <s v="Small"/>
  </r>
  <r>
    <n v="12030"/>
    <x v="86"/>
    <x v="9"/>
    <n v="66"/>
    <n v="33"/>
    <n v="62"/>
    <x v="1055"/>
    <x v="86"/>
    <x v="629"/>
    <x v="0"/>
    <d v="2004-10-29T00:00:00"/>
    <x v="2"/>
    <x v="1"/>
    <x v="4"/>
    <s v="S700_1138"/>
    <s v="Nantes"/>
    <x v="9"/>
    <s v="Small"/>
  </r>
  <r>
    <n v="12031"/>
    <x v="86"/>
    <x v="14"/>
    <n v="100"/>
    <n v="50"/>
    <n v="86.15"/>
    <x v="1056"/>
    <x v="679"/>
    <x v="1566"/>
    <x v="0"/>
    <d v="2004-10-29T00:00:00"/>
    <x v="2"/>
    <x v="1"/>
    <x v="4"/>
    <s v="S700_3505"/>
    <s v="Nantes"/>
    <x v="9"/>
    <s v="Small"/>
  </r>
  <r>
    <n v="12032"/>
    <x v="86"/>
    <x v="30"/>
    <n v="99"/>
    <n v="49.5"/>
    <n v="91.37"/>
    <x v="1057"/>
    <x v="819"/>
    <x v="1567"/>
    <x v="0"/>
    <d v="2004-10-29T00:00:00"/>
    <x v="2"/>
    <x v="1"/>
    <x v="4"/>
    <s v="S700_3962"/>
    <s v="Nantes"/>
    <x v="9"/>
    <s v="Medium"/>
  </r>
  <r>
    <n v="12033"/>
    <x v="86"/>
    <x v="28"/>
    <n v="54"/>
    <n v="27"/>
    <n v="55.69"/>
    <x v="1058"/>
    <x v="195"/>
    <x v="1568"/>
    <x v="0"/>
    <d v="2004-10-29T00:00:00"/>
    <x v="2"/>
    <x v="1"/>
    <x v="4"/>
    <s v="S72_3212"/>
    <s v="Nantes"/>
    <x v="9"/>
    <s v="Small"/>
  </r>
  <r>
    <n v="12034"/>
    <x v="76"/>
    <x v="21"/>
    <n v="136"/>
    <n v="68"/>
    <n v="100"/>
    <x v="31"/>
    <x v="12"/>
    <x v="255"/>
    <x v="0"/>
    <d v="2004-01-11T00:00:00"/>
    <x v="3"/>
    <x v="1"/>
    <x v="1"/>
    <s v="S10_4757"/>
    <s v="Cowes"/>
    <x v="7"/>
    <s v="Medium"/>
  </r>
  <r>
    <n v="12035"/>
    <x v="76"/>
    <x v="11"/>
    <n v="157"/>
    <n v="78.5"/>
    <n v="100"/>
    <x v="11"/>
    <x v="47"/>
    <x v="717"/>
    <x v="0"/>
    <d v="2004-01-11T00:00:00"/>
    <x v="3"/>
    <x v="1"/>
    <x v="5"/>
    <s v="S18_1662"/>
    <s v="Cowes"/>
    <x v="7"/>
    <s v="Medium"/>
  </r>
  <r>
    <n v="12036"/>
    <x v="76"/>
    <x v="26"/>
    <n v="86"/>
    <n v="43"/>
    <n v="94.62"/>
    <x v="1059"/>
    <x v="534"/>
    <x v="1569"/>
    <x v="0"/>
    <d v="2004-01-11T00:00:00"/>
    <x v="3"/>
    <x v="1"/>
    <x v="4"/>
    <s v="S18_3029"/>
    <s v="Cowes"/>
    <x v="7"/>
    <s v="Small"/>
  </r>
  <r>
    <n v="12037"/>
    <x v="76"/>
    <x v="29"/>
    <n v="105"/>
    <n v="52.5"/>
    <n v="86.81"/>
    <x v="1060"/>
    <x v="518"/>
    <x v="1570"/>
    <x v="0"/>
    <d v="2004-01-11T00:00:00"/>
    <x v="3"/>
    <x v="1"/>
    <x v="0"/>
    <s v="S18_3856"/>
    <s v="Cowes"/>
    <x v="7"/>
    <s v="Medium"/>
  </r>
  <r>
    <n v="12038"/>
    <x v="76"/>
    <x v="4"/>
    <n v="109"/>
    <n v="54.5"/>
    <n v="100"/>
    <x v="4"/>
    <x v="132"/>
    <x v="1571"/>
    <x v="0"/>
    <d v="2004-01-11T00:00:00"/>
    <x v="3"/>
    <x v="1"/>
    <x v="5"/>
    <s v="S24_1785"/>
    <s v="Cowes"/>
    <x v="7"/>
    <s v="Small"/>
  </r>
  <r>
    <n v="12039"/>
    <x v="76"/>
    <x v="15"/>
    <n v="68"/>
    <n v="34"/>
    <n v="63.71"/>
    <x v="1061"/>
    <x v="820"/>
    <x v="1572"/>
    <x v="0"/>
    <d v="2004-01-11T00:00:00"/>
    <x v="3"/>
    <x v="1"/>
    <x v="5"/>
    <s v="S24_2841"/>
    <s v="Cowes"/>
    <x v="7"/>
    <s v="Small"/>
  </r>
  <r>
    <n v="12040"/>
    <x v="76"/>
    <x v="29"/>
    <n v="65"/>
    <n v="32.5"/>
    <n v="76.930000000000007"/>
    <x v="1062"/>
    <x v="821"/>
    <x v="1573"/>
    <x v="0"/>
    <d v="2004-01-11T00:00:00"/>
    <x v="3"/>
    <x v="1"/>
    <x v="0"/>
    <s v="S24_3420"/>
    <s v="Cowes"/>
    <x v="7"/>
    <s v="Medium"/>
  </r>
  <r>
    <n v="12041"/>
    <x v="76"/>
    <x v="4"/>
    <n v="83"/>
    <n v="41.5"/>
    <n v="92.25"/>
    <x v="1063"/>
    <x v="822"/>
    <x v="1574"/>
    <x v="0"/>
    <d v="2004-01-11T00:00:00"/>
    <x v="3"/>
    <x v="1"/>
    <x v="0"/>
    <s v="S24_3816"/>
    <s v="Cowes"/>
    <x v="7"/>
    <s v="Small"/>
  </r>
  <r>
    <n v="12042"/>
    <x v="76"/>
    <x v="0"/>
    <n v="68"/>
    <n v="34"/>
    <n v="77.790000000000006"/>
    <x v="1064"/>
    <x v="823"/>
    <x v="1575"/>
    <x v="0"/>
    <d v="2004-01-11T00:00:00"/>
    <x v="3"/>
    <x v="1"/>
    <x v="5"/>
    <s v="S24_3949"/>
    <s v="Cowes"/>
    <x v="7"/>
    <s v="Small"/>
  </r>
  <r>
    <n v="12043"/>
    <x v="76"/>
    <x v="16"/>
    <n v="68"/>
    <n v="34"/>
    <n v="59.16"/>
    <x v="1065"/>
    <x v="505"/>
    <x v="592"/>
    <x v="0"/>
    <d v="2004-01-11T00:00:00"/>
    <x v="3"/>
    <x v="1"/>
    <x v="0"/>
    <s v="S32_4289"/>
    <s v="Cowes"/>
    <x v="7"/>
    <s v="Small"/>
  </r>
  <r>
    <n v="12044"/>
    <x v="76"/>
    <x v="15"/>
    <n v="43"/>
    <n v="21.5"/>
    <n v="47.57"/>
    <x v="1066"/>
    <x v="747"/>
    <x v="1576"/>
    <x v="0"/>
    <d v="2004-01-11T00:00:00"/>
    <x v="3"/>
    <x v="1"/>
    <x v="0"/>
    <s v="S50_1341"/>
    <s v="Cowes"/>
    <x v="7"/>
    <s v="Small"/>
  </r>
  <r>
    <n v="12045"/>
    <x v="76"/>
    <x v="15"/>
    <n v="91"/>
    <n v="45.5"/>
    <n v="82.21"/>
    <x v="1067"/>
    <x v="137"/>
    <x v="1577"/>
    <x v="0"/>
    <d v="2004-01-11T00:00:00"/>
    <x v="3"/>
    <x v="1"/>
    <x v="5"/>
    <s v="S700_1691"/>
    <s v="Cowes"/>
    <x v="7"/>
    <s v="Small"/>
  </r>
  <r>
    <n v="12046"/>
    <x v="76"/>
    <x v="6"/>
    <n v="90"/>
    <n v="45"/>
    <n v="93.24"/>
    <x v="1068"/>
    <x v="824"/>
    <x v="1578"/>
    <x v="0"/>
    <d v="2004-01-11T00:00:00"/>
    <x v="3"/>
    <x v="1"/>
    <x v="4"/>
    <s v="S700_2047"/>
    <s v="Cowes"/>
    <x v="7"/>
    <s v="Medium"/>
  </r>
  <r>
    <n v="12047"/>
    <x v="76"/>
    <x v="18"/>
    <n v="99"/>
    <n v="49.5"/>
    <n v="100"/>
    <x v="25"/>
    <x v="18"/>
    <x v="276"/>
    <x v="0"/>
    <d v="2004-01-11T00:00:00"/>
    <x v="3"/>
    <x v="1"/>
    <x v="5"/>
    <s v="S700_2466"/>
    <s v="Cowes"/>
    <x v="7"/>
    <s v="Small"/>
  </r>
  <r>
    <n v="12048"/>
    <x v="76"/>
    <x v="25"/>
    <n v="72"/>
    <n v="36"/>
    <n v="74.45"/>
    <x v="1069"/>
    <x v="493"/>
    <x v="1579"/>
    <x v="0"/>
    <d v="2004-01-11T00:00:00"/>
    <x v="3"/>
    <x v="1"/>
    <x v="4"/>
    <s v="S700_2610"/>
    <s v="Cowes"/>
    <x v="7"/>
    <s v="Medium"/>
  </r>
  <r>
    <n v="12049"/>
    <x v="76"/>
    <x v="25"/>
    <n v="80"/>
    <n v="40"/>
    <n v="75.2"/>
    <x v="1070"/>
    <x v="418"/>
    <x v="1580"/>
    <x v="0"/>
    <d v="2004-01-11T00:00:00"/>
    <x v="3"/>
    <x v="1"/>
    <x v="5"/>
    <s v="S700_3167"/>
    <s v="Cowes"/>
    <x v="7"/>
    <s v="Medium"/>
  </r>
  <r>
    <n v="12050"/>
    <x v="76"/>
    <x v="20"/>
    <n v="74"/>
    <n v="37"/>
    <n v="62.19"/>
    <x v="1071"/>
    <x v="620"/>
    <x v="1581"/>
    <x v="0"/>
    <d v="2004-01-11T00:00:00"/>
    <x v="3"/>
    <x v="1"/>
    <x v="5"/>
    <s v="S700_4002"/>
    <s v="Cowes"/>
    <x v="7"/>
    <s v="Small"/>
  </r>
  <r>
    <n v="12051"/>
    <x v="76"/>
    <x v="15"/>
    <n v="49"/>
    <n v="24.5"/>
    <n v="43.7"/>
    <x v="1072"/>
    <x v="825"/>
    <x v="1582"/>
    <x v="0"/>
    <d v="2004-01-11T00:00:00"/>
    <x v="3"/>
    <x v="1"/>
    <x v="5"/>
    <s v="S72_1253"/>
    <s v="Cowes"/>
    <x v="7"/>
    <s v="Small"/>
  </r>
  <r>
    <n v="12052"/>
    <x v="33"/>
    <x v="12"/>
    <n v="72"/>
    <n v="36"/>
    <n v="83.32"/>
    <x v="1073"/>
    <x v="793"/>
    <x v="1583"/>
    <x v="0"/>
    <d v="2004-02-11T00:00:00"/>
    <x v="5"/>
    <x v="1"/>
    <x v="5"/>
    <s v="S24_4278"/>
    <s v="Burlingame"/>
    <x v="0"/>
    <s v="Small"/>
  </r>
  <r>
    <n v="12053"/>
    <x v="85"/>
    <x v="7"/>
    <n v="95"/>
    <n v="47.5"/>
    <n v="94.74"/>
    <x v="1074"/>
    <x v="198"/>
    <x v="1584"/>
    <x v="0"/>
    <d v="2004-02-11T00:00:00"/>
    <x v="5"/>
    <x v="1"/>
    <x v="6"/>
    <s v="S10_1678"/>
    <s v="Allentown"/>
    <x v="0"/>
    <s v="Medium"/>
  </r>
  <r>
    <n v="12054"/>
    <x v="85"/>
    <x v="6"/>
    <n v="118"/>
    <n v="59"/>
    <n v="100"/>
    <x v="63"/>
    <x v="26"/>
    <x v="1048"/>
    <x v="0"/>
    <d v="2004-02-11T00:00:00"/>
    <x v="5"/>
    <x v="1"/>
    <x v="6"/>
    <s v="S10_2016"/>
    <s v="Allentown"/>
    <x v="0"/>
    <s v="Medium"/>
  </r>
  <r>
    <n v="12055"/>
    <x v="85"/>
    <x v="30"/>
    <n v="193"/>
    <n v="96.5"/>
    <n v="100"/>
    <x v="77"/>
    <x v="65"/>
    <x v="1585"/>
    <x v="0"/>
    <d v="2004-02-11T00:00:00"/>
    <x v="5"/>
    <x v="1"/>
    <x v="6"/>
    <s v="S10_4698"/>
    <s v="Allentown"/>
    <x v="0"/>
    <s v="Large"/>
  </r>
  <r>
    <n v="12056"/>
    <x v="85"/>
    <x v="14"/>
    <n v="84"/>
    <n v="42"/>
    <n v="100"/>
    <x v="19"/>
    <x v="545"/>
    <x v="1586"/>
    <x v="0"/>
    <d v="2004-02-11T00:00:00"/>
    <x v="5"/>
    <x v="1"/>
    <x v="5"/>
    <s v="S18_2581"/>
    <s v="Allentown"/>
    <x v="0"/>
    <s v="Medium"/>
  </r>
  <r>
    <n v="12057"/>
    <x v="85"/>
    <x v="10"/>
    <n v="60"/>
    <n v="30"/>
    <n v="52.7"/>
    <x v="1075"/>
    <x v="826"/>
    <x v="285"/>
    <x v="0"/>
    <d v="2004-02-11T00:00:00"/>
    <x v="5"/>
    <x v="1"/>
    <x v="6"/>
    <s v="S18_2625"/>
    <s v="Allentown"/>
    <x v="0"/>
    <s v="Small"/>
  </r>
  <r>
    <n v="12058"/>
    <x v="85"/>
    <x v="25"/>
    <n v="112"/>
    <n v="56"/>
    <n v="100"/>
    <x v="96"/>
    <x v="68"/>
    <x v="660"/>
    <x v="0"/>
    <d v="2004-02-11T00:00:00"/>
    <x v="5"/>
    <x v="1"/>
    <x v="6"/>
    <s v="S24_1578"/>
    <s v="Allentown"/>
    <x v="0"/>
    <s v="Medium"/>
  </r>
  <r>
    <n v="12059"/>
    <x v="85"/>
    <x v="5"/>
    <n v="76"/>
    <n v="38"/>
    <n v="86.83"/>
    <x v="1076"/>
    <x v="827"/>
    <x v="1587"/>
    <x v="0"/>
    <d v="2004-02-11T00:00:00"/>
    <x v="5"/>
    <x v="1"/>
    <x v="6"/>
    <s v="S24_2000"/>
    <s v="Allentown"/>
    <x v="0"/>
    <s v="Small"/>
  </r>
  <r>
    <n v="12060"/>
    <x v="85"/>
    <x v="29"/>
    <n v="99"/>
    <n v="49.5"/>
    <n v="100"/>
    <x v="75"/>
    <x v="18"/>
    <x v="1588"/>
    <x v="0"/>
    <d v="2004-02-11T00:00:00"/>
    <x v="5"/>
    <x v="1"/>
    <x v="6"/>
    <s v="S32_1374"/>
    <s v="Allentown"/>
    <x v="0"/>
    <s v="Medium"/>
  </r>
  <r>
    <n v="12061"/>
    <x v="85"/>
    <x v="1"/>
    <n v="118"/>
    <n v="59"/>
    <n v="100"/>
    <x v="33"/>
    <x v="26"/>
    <x v="252"/>
    <x v="0"/>
    <d v="2004-02-11T00:00:00"/>
    <x v="5"/>
    <x v="1"/>
    <x v="5"/>
    <s v="S700_2834"/>
    <s v="Allentown"/>
    <x v="0"/>
    <s v="Large"/>
  </r>
  <r>
    <n v="12062"/>
    <x v="80"/>
    <x v="0"/>
    <n v="150"/>
    <n v="75"/>
    <n v="100"/>
    <x v="0"/>
    <x v="66"/>
    <x v="679"/>
    <x v="0"/>
    <d v="2004-03-11T00:00:00"/>
    <x v="6"/>
    <x v="1"/>
    <x v="6"/>
    <s v="S12_2823"/>
    <s v="NYC"/>
    <x v="0"/>
    <s v="Medium"/>
  </r>
  <r>
    <n v="12063"/>
    <x v="80"/>
    <x v="7"/>
    <n v="80"/>
    <n v="40"/>
    <n v="73.98"/>
    <x v="1077"/>
    <x v="828"/>
    <x v="1589"/>
    <x v="0"/>
    <d v="2004-03-11T00:00:00"/>
    <x v="6"/>
    <x v="1"/>
    <x v="1"/>
    <s v="S18_3278"/>
    <s v="NYC"/>
    <x v="0"/>
    <s v="Medium"/>
  </r>
  <r>
    <n v="12064"/>
    <x v="80"/>
    <x v="20"/>
    <n v="62"/>
    <n v="31"/>
    <n v="59.06"/>
    <x v="1078"/>
    <x v="829"/>
    <x v="1590"/>
    <x v="0"/>
    <d v="2004-03-11T00:00:00"/>
    <x v="6"/>
    <x v="1"/>
    <x v="6"/>
    <s v="S18_3782"/>
    <s v="NYC"/>
    <x v="0"/>
    <s v="Small"/>
  </r>
  <r>
    <n v="12065"/>
    <x v="80"/>
    <x v="6"/>
    <n v="148"/>
    <n v="74"/>
    <n v="100"/>
    <x v="63"/>
    <x v="78"/>
    <x v="722"/>
    <x v="0"/>
    <d v="2004-03-11T00:00:00"/>
    <x v="6"/>
    <x v="1"/>
    <x v="1"/>
    <s v="S18_4721"/>
    <s v="NYC"/>
    <x v="0"/>
    <s v="Large"/>
  </r>
  <r>
    <n v="12066"/>
    <x v="80"/>
    <x v="14"/>
    <n v="69"/>
    <n v="34.5"/>
    <n v="81.73"/>
    <x v="1079"/>
    <x v="830"/>
    <x v="1591"/>
    <x v="0"/>
    <d v="2004-03-11T00:00:00"/>
    <x v="6"/>
    <x v="1"/>
    <x v="6"/>
    <s v="S24_2360"/>
    <s v="NYC"/>
    <x v="0"/>
    <s v="Small"/>
  </r>
  <r>
    <n v="12067"/>
    <x v="80"/>
    <x v="23"/>
    <n v="80"/>
    <n v="40"/>
    <n v="85.69"/>
    <x v="1080"/>
    <x v="831"/>
    <x v="1592"/>
    <x v="0"/>
    <d v="2004-03-11T00:00:00"/>
    <x v="6"/>
    <x v="1"/>
    <x v="1"/>
    <s v="S24_4620"/>
    <s v="NYC"/>
    <x v="0"/>
    <s v="Medium"/>
  </r>
  <r>
    <n v="12068"/>
    <x v="80"/>
    <x v="17"/>
    <n v="40"/>
    <n v="20"/>
    <n v="38.22"/>
    <x v="1081"/>
    <x v="832"/>
    <x v="1593"/>
    <x v="0"/>
    <d v="2004-03-11T00:00:00"/>
    <x v="6"/>
    <x v="1"/>
    <x v="6"/>
    <s v="S32_2206"/>
    <s v="NYC"/>
    <x v="0"/>
    <s v="Small"/>
  </r>
  <r>
    <n v="12069"/>
    <x v="80"/>
    <x v="2"/>
    <n v="102"/>
    <n v="51"/>
    <n v="100"/>
    <x v="34"/>
    <x v="8"/>
    <x v="665"/>
    <x v="0"/>
    <d v="2004-03-11T00:00:00"/>
    <x v="6"/>
    <x v="1"/>
    <x v="6"/>
    <s v="S32_4485"/>
    <s v="NYC"/>
    <x v="0"/>
    <s v="Small"/>
  </r>
  <r>
    <n v="12070"/>
    <x v="80"/>
    <x v="6"/>
    <n v="81"/>
    <n v="40.5"/>
    <n v="77.290000000000006"/>
    <x v="1082"/>
    <x v="554"/>
    <x v="1594"/>
    <x v="0"/>
    <d v="2004-03-11T00:00:00"/>
    <x v="6"/>
    <x v="1"/>
    <x v="6"/>
    <s v="S50_4713"/>
    <s v="NYC"/>
    <x v="0"/>
    <s v="Medium"/>
  </r>
  <r>
    <n v="12071"/>
    <x v="12"/>
    <x v="14"/>
    <n v="194"/>
    <n v="97"/>
    <n v="100"/>
    <x v="19"/>
    <x v="71"/>
    <x v="1595"/>
    <x v="0"/>
    <d v="2004-03-11T00:00:00"/>
    <x v="6"/>
    <x v="1"/>
    <x v="1"/>
    <s v="S12_1099"/>
    <s v="Lule"/>
    <x v="8"/>
    <s v="Medium"/>
  </r>
  <r>
    <n v="12072"/>
    <x v="12"/>
    <x v="12"/>
    <n v="117"/>
    <n v="58.5"/>
    <n v="100"/>
    <x v="12"/>
    <x v="72"/>
    <x v="1596"/>
    <x v="0"/>
    <d v="2004-03-11T00:00:00"/>
    <x v="6"/>
    <x v="1"/>
    <x v="1"/>
    <s v="S12_3380"/>
    <s v="Lule"/>
    <x v="8"/>
    <s v="Medium"/>
  </r>
  <r>
    <n v="12073"/>
    <x v="12"/>
    <x v="19"/>
    <n v="79"/>
    <n v="39.5"/>
    <n v="73.42"/>
    <x v="1083"/>
    <x v="115"/>
    <x v="1597"/>
    <x v="0"/>
    <d v="2004-03-11T00:00:00"/>
    <x v="6"/>
    <x v="1"/>
    <x v="1"/>
    <s v="S12_3990"/>
    <s v="Lule"/>
    <x v="8"/>
    <s v="Small"/>
  </r>
  <r>
    <n v="12074"/>
    <x v="12"/>
    <x v="4"/>
    <n v="146"/>
    <n v="73"/>
    <n v="100"/>
    <x v="4"/>
    <x v="76"/>
    <x v="478"/>
    <x v="0"/>
    <d v="2004-03-11T00:00:00"/>
    <x v="6"/>
    <x v="1"/>
    <x v="1"/>
    <s v="S18_3482"/>
    <s v="Lule"/>
    <x v="8"/>
    <s v="Medium"/>
  </r>
  <r>
    <n v="12075"/>
    <x v="12"/>
    <x v="5"/>
    <n v="61"/>
    <n v="30.5"/>
    <n v="61.23"/>
    <x v="1084"/>
    <x v="696"/>
    <x v="1598"/>
    <x v="0"/>
    <d v="2004-03-11T00:00:00"/>
    <x v="6"/>
    <x v="1"/>
    <x v="1"/>
    <s v="S24_3371"/>
    <s v="Lule"/>
    <x v="8"/>
    <s v="Small"/>
  </r>
  <r>
    <n v="12076"/>
    <x v="48"/>
    <x v="16"/>
    <n v="115"/>
    <n v="57.5"/>
    <n v="100"/>
    <x v="23"/>
    <x v="35"/>
    <x v="584"/>
    <x v="0"/>
    <d v="2004-04-11T00:00:00"/>
    <x v="7"/>
    <x v="1"/>
    <x v="1"/>
    <s v="S12_4675"/>
    <s v="New Bedford"/>
    <x v="0"/>
    <s v="Small"/>
  </r>
  <r>
    <n v="12077"/>
    <x v="48"/>
    <x v="9"/>
    <n v="141"/>
    <n v="70.5"/>
    <n v="100"/>
    <x v="22"/>
    <x v="85"/>
    <x v="1090"/>
    <x v="0"/>
    <d v="2004-04-11T00:00:00"/>
    <x v="7"/>
    <x v="1"/>
    <x v="1"/>
    <s v="S18_1129"/>
    <s v="New Bedford"/>
    <x v="0"/>
    <s v="Medium"/>
  </r>
  <r>
    <n v="12078"/>
    <x v="48"/>
    <x v="20"/>
    <n v="124"/>
    <n v="62"/>
    <n v="100"/>
    <x v="68"/>
    <x v="89"/>
    <x v="1599"/>
    <x v="0"/>
    <d v="2004-04-11T00:00:00"/>
    <x v="7"/>
    <x v="1"/>
    <x v="1"/>
    <s v="S18_1589"/>
    <s v="New Bedford"/>
    <x v="0"/>
    <s v="Medium"/>
  </r>
  <r>
    <n v="12079"/>
    <x v="48"/>
    <x v="30"/>
    <n v="77"/>
    <n v="38.5"/>
    <n v="78.540000000000006"/>
    <x v="1085"/>
    <x v="833"/>
    <x v="1600"/>
    <x v="0"/>
    <d v="2004-04-11T00:00:00"/>
    <x v="7"/>
    <x v="1"/>
    <x v="1"/>
    <s v="S18_1889"/>
    <s v="New Bedford"/>
    <x v="0"/>
    <s v="Small"/>
  </r>
  <r>
    <n v="12080"/>
    <x v="48"/>
    <x v="4"/>
    <n v="142"/>
    <n v="71"/>
    <n v="100"/>
    <x v="4"/>
    <x v="86"/>
    <x v="399"/>
    <x v="0"/>
    <d v="2004-04-11T00:00:00"/>
    <x v="7"/>
    <x v="1"/>
    <x v="1"/>
    <s v="S18_1984"/>
    <s v="New Bedford"/>
    <x v="0"/>
    <s v="Medium"/>
  </r>
  <r>
    <n v="12081"/>
    <x v="48"/>
    <x v="11"/>
    <n v="132"/>
    <n v="66"/>
    <n v="100"/>
    <x v="11"/>
    <x v="87"/>
    <x v="400"/>
    <x v="0"/>
    <d v="2004-04-11T00:00:00"/>
    <x v="7"/>
    <x v="1"/>
    <x v="1"/>
    <s v="S18_2870"/>
    <s v="New Bedford"/>
    <x v="0"/>
    <s v="Small"/>
  </r>
  <r>
    <n v="12082"/>
    <x v="48"/>
    <x v="21"/>
    <n v="169"/>
    <n v="84.5"/>
    <n v="100"/>
    <x v="31"/>
    <x v="29"/>
    <x v="216"/>
    <x v="0"/>
    <d v="2004-04-11T00:00:00"/>
    <x v="7"/>
    <x v="1"/>
    <x v="1"/>
    <s v="S18_3232"/>
    <s v="New Bedford"/>
    <x v="0"/>
    <s v="Medium"/>
  </r>
  <r>
    <n v="12083"/>
    <x v="48"/>
    <x v="24"/>
    <n v="141"/>
    <n v="70.5"/>
    <n v="100"/>
    <x v="139"/>
    <x v="85"/>
    <x v="401"/>
    <x v="0"/>
    <d v="2004-04-11T00:00:00"/>
    <x v="7"/>
    <x v="1"/>
    <x v="1"/>
    <s v="S18_3685"/>
    <s v="New Bedford"/>
    <x v="0"/>
    <s v="Medium"/>
  </r>
  <r>
    <n v="12084"/>
    <x v="48"/>
    <x v="0"/>
    <n v="73"/>
    <n v="36.5"/>
    <n v="70.55"/>
    <x v="1086"/>
    <x v="834"/>
    <x v="1601"/>
    <x v="0"/>
    <d v="2004-04-11T00:00:00"/>
    <x v="7"/>
    <x v="1"/>
    <x v="1"/>
    <s v="S24_1046"/>
    <s v="New Bedford"/>
    <x v="0"/>
    <s v="Small"/>
  </r>
  <r>
    <n v="12085"/>
    <x v="48"/>
    <x v="25"/>
    <n v="50"/>
    <n v="25"/>
    <n v="42.26"/>
    <x v="1087"/>
    <x v="835"/>
    <x v="1602"/>
    <x v="0"/>
    <d v="2004-04-11T00:00:00"/>
    <x v="7"/>
    <x v="1"/>
    <x v="1"/>
    <s v="S24_1628"/>
    <s v="New Bedford"/>
    <x v="0"/>
    <s v="Small"/>
  </r>
  <r>
    <n v="12086"/>
    <x v="48"/>
    <x v="0"/>
    <n v="90"/>
    <n v="45"/>
    <n v="72.7"/>
    <x v="1088"/>
    <x v="158"/>
    <x v="1603"/>
    <x v="0"/>
    <d v="2004-04-11T00:00:00"/>
    <x v="7"/>
    <x v="1"/>
    <x v="1"/>
    <s v="S24_2766"/>
    <s v="New Bedford"/>
    <x v="0"/>
    <s v="Small"/>
  </r>
  <r>
    <n v="12087"/>
    <x v="48"/>
    <x v="30"/>
    <n v="37"/>
    <n v="18.5"/>
    <n v="33.229999999999997"/>
    <x v="1089"/>
    <x v="836"/>
    <x v="1604"/>
    <x v="0"/>
    <d v="2004-04-11T00:00:00"/>
    <x v="7"/>
    <x v="1"/>
    <x v="1"/>
    <s v="S24_2972"/>
    <s v="New Bedford"/>
    <x v="0"/>
    <s v="Small"/>
  </r>
  <r>
    <n v="12088"/>
    <x v="48"/>
    <x v="8"/>
    <n v="85"/>
    <n v="42.5"/>
    <n v="84.75"/>
    <x v="1090"/>
    <x v="335"/>
    <x v="1605"/>
    <x v="0"/>
    <d v="2004-04-11T00:00:00"/>
    <x v="7"/>
    <x v="1"/>
    <x v="1"/>
    <s v="S24_3191"/>
    <s v="New Bedford"/>
    <x v="0"/>
    <s v="Medium"/>
  </r>
  <r>
    <n v="12089"/>
    <x v="48"/>
    <x v="26"/>
    <n v="107"/>
    <n v="53.5"/>
    <n v="89.95"/>
    <x v="1091"/>
    <x v="761"/>
    <x v="1606"/>
    <x v="0"/>
    <d v="2004-04-11T00:00:00"/>
    <x v="7"/>
    <x v="1"/>
    <x v="1"/>
    <s v="S24_3432"/>
    <s v="New Bedford"/>
    <x v="0"/>
    <s v="Small"/>
  </r>
  <r>
    <n v="12090"/>
    <x v="48"/>
    <x v="5"/>
    <n v="140"/>
    <n v="70"/>
    <n v="100"/>
    <x v="5"/>
    <x v="81"/>
    <x v="1607"/>
    <x v="0"/>
    <d v="2004-04-11T00:00:00"/>
    <x v="7"/>
    <x v="1"/>
    <x v="1"/>
    <s v="S24_3856"/>
    <s v="New Bedford"/>
    <x v="0"/>
    <s v="Medium"/>
  </r>
  <r>
    <n v="12091"/>
    <x v="0"/>
    <x v="28"/>
    <n v="214"/>
    <n v="107"/>
    <n v="100"/>
    <x v="71"/>
    <x v="10"/>
    <x v="1608"/>
    <x v="1"/>
    <d v="2004-04-11T00:00:00"/>
    <x v="7"/>
    <x v="1"/>
    <x v="1"/>
    <s v="S10_1949"/>
    <s v="Nashua"/>
    <x v="0"/>
    <s v="Medium"/>
  </r>
  <r>
    <n v="12092"/>
    <x v="0"/>
    <x v="7"/>
    <n v="147"/>
    <n v="73.5"/>
    <n v="61.99"/>
    <x v="215"/>
    <x v="837"/>
    <x v="1609"/>
    <x v="1"/>
    <d v="2004-04-11T00:00:00"/>
    <x v="7"/>
    <x v="1"/>
    <x v="1"/>
    <s v="S10_4962"/>
    <s v="Nashua"/>
    <x v="0"/>
    <s v="Small"/>
  </r>
  <r>
    <n v="12093"/>
    <x v="0"/>
    <x v="11"/>
    <n v="136"/>
    <n v="68"/>
    <n v="100"/>
    <x v="11"/>
    <x v="12"/>
    <x v="12"/>
    <x v="0"/>
    <d v="2004-04-11T00:00:00"/>
    <x v="7"/>
    <x v="1"/>
    <x v="2"/>
    <s v="S12_1666"/>
    <s v="Nashua"/>
    <x v="0"/>
    <s v="Medium"/>
  </r>
  <r>
    <n v="12094"/>
    <x v="0"/>
    <x v="2"/>
    <n v="116"/>
    <n v="58"/>
    <n v="100"/>
    <x v="34"/>
    <x v="13"/>
    <x v="1285"/>
    <x v="0"/>
    <d v="2004-04-11T00:00:00"/>
    <x v="7"/>
    <x v="1"/>
    <x v="2"/>
    <s v="S18_1097"/>
    <s v="Nashua"/>
    <x v="0"/>
    <s v="Small"/>
  </r>
  <r>
    <n v="12095"/>
    <x v="0"/>
    <x v="23"/>
    <n v="102"/>
    <n v="51"/>
    <n v="86.3"/>
    <x v="1092"/>
    <x v="838"/>
    <x v="1610"/>
    <x v="0"/>
    <d v="2004-04-11T00:00:00"/>
    <x v="7"/>
    <x v="1"/>
    <x v="0"/>
    <s v="S18_1342"/>
    <s v="Nashua"/>
    <x v="0"/>
    <s v="Medium"/>
  </r>
  <r>
    <n v="12096"/>
    <x v="0"/>
    <x v="9"/>
    <n v="53"/>
    <n v="26.5"/>
    <n v="57.68"/>
    <x v="1093"/>
    <x v="332"/>
    <x v="1611"/>
    <x v="0"/>
    <d v="2004-04-11T00:00:00"/>
    <x v="7"/>
    <x v="1"/>
    <x v="0"/>
    <s v="S18_1367"/>
    <s v="Nashua"/>
    <x v="0"/>
    <s v="Small"/>
  </r>
  <r>
    <n v="12097"/>
    <x v="0"/>
    <x v="1"/>
    <n v="127"/>
    <n v="63.5"/>
    <n v="100"/>
    <x v="33"/>
    <x v="4"/>
    <x v="1612"/>
    <x v="0"/>
    <d v="2004-04-11T00:00:00"/>
    <x v="7"/>
    <x v="1"/>
    <x v="0"/>
    <s v="S18_2325"/>
    <s v="Nashua"/>
    <x v="0"/>
    <s v="Large"/>
  </r>
  <r>
    <n v="12098"/>
    <x v="0"/>
    <x v="12"/>
    <n v="60"/>
    <n v="30"/>
    <n v="61.21"/>
    <x v="1094"/>
    <x v="839"/>
    <x v="1613"/>
    <x v="0"/>
    <d v="2004-04-11T00:00:00"/>
    <x v="7"/>
    <x v="1"/>
    <x v="2"/>
    <s v="S18_2432"/>
    <s v="Nashua"/>
    <x v="0"/>
    <s v="Small"/>
  </r>
  <r>
    <n v="12099"/>
    <x v="0"/>
    <x v="13"/>
    <n v="168"/>
    <n v="84"/>
    <n v="100"/>
    <x v="17"/>
    <x v="5"/>
    <x v="1614"/>
    <x v="0"/>
    <d v="2004-04-11T00:00:00"/>
    <x v="7"/>
    <x v="1"/>
    <x v="0"/>
    <s v="S18_2795"/>
    <s v="Nashua"/>
    <x v="0"/>
    <s v="Medium"/>
  </r>
  <r>
    <n v="12100"/>
    <x v="0"/>
    <x v="21"/>
    <n v="101"/>
    <n v="50.5"/>
    <n v="100"/>
    <x v="31"/>
    <x v="24"/>
    <x v="866"/>
    <x v="0"/>
    <d v="2004-04-11T00:00:00"/>
    <x v="7"/>
    <x v="1"/>
    <x v="0"/>
    <s v="S18_2949"/>
    <s v="Nashua"/>
    <x v="0"/>
    <s v="Medium"/>
  </r>
  <r>
    <n v="12101"/>
    <x v="0"/>
    <x v="9"/>
    <n v="62"/>
    <n v="31"/>
    <n v="29.87"/>
    <x v="1095"/>
    <x v="840"/>
    <x v="1615"/>
    <x v="1"/>
    <d v="2004-04-11T00:00:00"/>
    <x v="7"/>
    <x v="1"/>
    <x v="0"/>
    <s v="S18_2957"/>
    <s v="Nashua"/>
    <x v="0"/>
    <s v="Small"/>
  </r>
  <r>
    <n v="12102"/>
    <x v="0"/>
    <x v="25"/>
    <n v="104"/>
    <n v="52"/>
    <n v="47.04"/>
    <x v="1096"/>
    <x v="841"/>
    <x v="1616"/>
    <x v="1"/>
    <d v="2004-04-11T00:00:00"/>
    <x v="7"/>
    <x v="1"/>
    <x v="0"/>
    <s v="S18_3136"/>
    <s v="Nashua"/>
    <x v="0"/>
    <s v="Small"/>
  </r>
  <r>
    <n v="12103"/>
    <x v="0"/>
    <x v="27"/>
    <n v="33"/>
    <n v="16.5"/>
    <n v="100"/>
    <x v="135"/>
    <x v="842"/>
    <x v="1617"/>
    <x v="0"/>
    <d v="2004-04-11T00:00:00"/>
    <x v="7"/>
    <x v="1"/>
    <x v="0"/>
    <s v="S24_1937"/>
    <s v="Nashua"/>
    <x v="0"/>
    <s v="Small"/>
  </r>
  <r>
    <n v="12104"/>
    <x v="0"/>
    <x v="0"/>
    <n v="44"/>
    <n v="22"/>
    <n v="100"/>
    <x v="0"/>
    <x v="843"/>
    <x v="1618"/>
    <x v="0"/>
    <d v="2004-04-11T00:00:00"/>
    <x v="7"/>
    <x v="1"/>
    <x v="0"/>
    <s v="S24_2022"/>
    <s v="Nashua"/>
    <x v="0"/>
    <s v="Medium"/>
  </r>
  <r>
    <n v="12105"/>
    <x v="1"/>
    <x v="21"/>
    <n v="99"/>
    <n v="49.5"/>
    <n v="91.27"/>
    <x v="1097"/>
    <x v="844"/>
    <x v="1619"/>
    <x v="0"/>
    <d v="2004-05-11T00:00:00"/>
    <x v="10"/>
    <x v="1"/>
    <x v="0"/>
    <s v="S18_3320"/>
    <s v="Frankfurt"/>
    <x v="1"/>
    <s v="Medium"/>
  </r>
  <r>
    <n v="12106"/>
    <x v="1"/>
    <x v="29"/>
    <n v="121"/>
    <n v="60.5"/>
    <n v="100"/>
    <x v="75"/>
    <x v="19"/>
    <x v="619"/>
    <x v="0"/>
    <d v="2004-05-11T00:00:00"/>
    <x v="10"/>
    <x v="1"/>
    <x v="2"/>
    <s v="S18_4600"/>
    <s v="Frankfurt"/>
    <x v="1"/>
    <s v="Medium"/>
  </r>
  <r>
    <n v="12107"/>
    <x v="2"/>
    <x v="11"/>
    <n v="151"/>
    <n v="75.5"/>
    <n v="54.33"/>
    <x v="1098"/>
    <x v="845"/>
    <x v="1620"/>
    <x v="1"/>
    <d v="2004-05-11T00:00:00"/>
    <x v="10"/>
    <x v="1"/>
    <x v="1"/>
    <s v="S12_3148"/>
    <s v="NYC"/>
    <x v="0"/>
    <s v="Small"/>
  </r>
  <r>
    <n v="12108"/>
    <x v="2"/>
    <x v="5"/>
    <n v="118"/>
    <n v="59"/>
    <n v="58.38"/>
    <x v="1099"/>
    <x v="846"/>
    <x v="1621"/>
    <x v="1"/>
    <d v="2004-05-11T00:00:00"/>
    <x v="10"/>
    <x v="1"/>
    <x v="2"/>
    <s v="S12_4473"/>
    <s v="NYC"/>
    <x v="0"/>
    <s v="Small"/>
  </r>
  <r>
    <n v="12109"/>
    <x v="2"/>
    <x v="29"/>
    <n v="163"/>
    <n v="81.5"/>
    <n v="100"/>
    <x v="75"/>
    <x v="27"/>
    <x v="1622"/>
    <x v="0"/>
    <d v="2004-05-11T00:00:00"/>
    <x v="10"/>
    <x v="1"/>
    <x v="1"/>
    <s v="S18_2238"/>
    <s v="NYC"/>
    <x v="0"/>
    <s v="Large"/>
  </r>
  <r>
    <n v="12110"/>
    <x v="2"/>
    <x v="21"/>
    <n v="122"/>
    <n v="61"/>
    <n v="37.479999999999997"/>
    <x v="1100"/>
    <x v="847"/>
    <x v="1623"/>
    <x v="1"/>
    <d v="2004-05-11T00:00:00"/>
    <x v="10"/>
    <x v="1"/>
    <x v="2"/>
    <s v="S18_2319"/>
    <s v="NYC"/>
    <x v="0"/>
    <s v="Small"/>
  </r>
  <r>
    <n v="12111"/>
    <x v="2"/>
    <x v="11"/>
    <n v="169"/>
    <n v="84.5"/>
    <n v="100"/>
    <x v="11"/>
    <x v="29"/>
    <x v="1190"/>
    <x v="0"/>
    <d v="2004-05-11T00:00:00"/>
    <x v="10"/>
    <x v="1"/>
    <x v="1"/>
    <s v="S18_3232"/>
    <s v="NYC"/>
    <x v="0"/>
    <s v="Medium"/>
  </r>
  <r>
    <n v="12112"/>
    <x v="2"/>
    <x v="3"/>
    <n v="143"/>
    <n v="71.5"/>
    <n v="100"/>
    <x v="92"/>
    <x v="30"/>
    <x v="1624"/>
    <x v="0"/>
    <d v="2004-05-11T00:00:00"/>
    <x v="10"/>
    <x v="1"/>
    <x v="1"/>
    <s v="S18_4027"/>
    <s v="NYC"/>
    <x v="0"/>
    <s v="Medium"/>
  </r>
  <r>
    <n v="12113"/>
    <x v="2"/>
    <x v="19"/>
    <n v="50"/>
    <n v="25"/>
    <n v="100"/>
    <x v="26"/>
    <x v="848"/>
    <x v="1625"/>
    <x v="0"/>
    <d v="2004-05-11T00:00:00"/>
    <x v="10"/>
    <x v="1"/>
    <x v="0"/>
    <s v="S18_4668"/>
    <s v="NYC"/>
    <x v="0"/>
    <s v="Medium"/>
  </r>
  <r>
    <n v="12114"/>
    <x v="2"/>
    <x v="4"/>
    <n v="57"/>
    <n v="28.5"/>
    <n v="69.16"/>
    <x v="916"/>
    <x v="849"/>
    <x v="1626"/>
    <x v="0"/>
    <d v="2004-05-11T00:00:00"/>
    <x v="10"/>
    <x v="1"/>
    <x v="1"/>
    <s v="S24_1444"/>
    <s v="NYC"/>
    <x v="0"/>
    <s v="Small"/>
  </r>
  <r>
    <n v="12115"/>
    <x v="2"/>
    <x v="14"/>
    <n v="127"/>
    <n v="63.5"/>
    <n v="100"/>
    <x v="19"/>
    <x v="4"/>
    <x v="600"/>
    <x v="0"/>
    <d v="2004-05-11T00:00:00"/>
    <x v="10"/>
    <x v="1"/>
    <x v="2"/>
    <s v="S24_2300"/>
    <s v="NYC"/>
    <x v="0"/>
    <s v="Medium"/>
  </r>
  <r>
    <n v="12116"/>
    <x v="2"/>
    <x v="0"/>
    <n v="35"/>
    <n v="17.5"/>
    <n v="100"/>
    <x v="0"/>
    <x v="850"/>
    <x v="1044"/>
    <x v="0"/>
    <d v="2004-05-11T00:00:00"/>
    <x v="10"/>
    <x v="1"/>
    <x v="1"/>
    <s v="S24_2840"/>
    <s v="NYC"/>
    <x v="0"/>
    <s v="Medium"/>
  </r>
  <r>
    <n v="12117"/>
    <x v="2"/>
    <x v="21"/>
    <n v="97"/>
    <n v="48.5"/>
    <n v="100"/>
    <x v="31"/>
    <x v="21"/>
    <x v="1034"/>
    <x v="0"/>
    <d v="2004-05-11T00:00:00"/>
    <x v="10"/>
    <x v="1"/>
    <x v="0"/>
    <s v="S24_4258"/>
    <s v="NYC"/>
    <x v="0"/>
    <s v="Medium"/>
  </r>
  <r>
    <n v="12118"/>
    <x v="2"/>
    <x v="27"/>
    <n v="96"/>
    <n v="48"/>
    <n v="98.18"/>
    <x v="1101"/>
    <x v="851"/>
    <x v="1627"/>
    <x v="0"/>
    <d v="2004-05-11T00:00:00"/>
    <x v="10"/>
    <x v="1"/>
    <x v="2"/>
    <s v="S32_1268"/>
    <s v="NYC"/>
    <x v="0"/>
    <s v="Small"/>
  </r>
  <r>
    <n v="12119"/>
    <x v="2"/>
    <x v="25"/>
    <n v="64"/>
    <n v="32"/>
    <n v="100"/>
    <x v="96"/>
    <x v="852"/>
    <x v="1628"/>
    <x v="0"/>
    <d v="2004-05-11T00:00:00"/>
    <x v="10"/>
    <x v="1"/>
    <x v="2"/>
    <s v="S32_3522"/>
    <s v="NYC"/>
    <x v="0"/>
    <s v="Large"/>
  </r>
  <r>
    <n v="12120"/>
    <x v="2"/>
    <x v="15"/>
    <n v="101"/>
    <n v="50.5"/>
    <n v="100"/>
    <x v="21"/>
    <x v="24"/>
    <x v="1629"/>
    <x v="0"/>
    <d v="2004-05-11T00:00:00"/>
    <x v="10"/>
    <x v="1"/>
    <x v="1"/>
    <s v="S700_2824"/>
    <s v="NYC"/>
    <x v="0"/>
    <s v="Medium"/>
  </r>
  <r>
    <n v="12121"/>
    <x v="3"/>
    <x v="29"/>
    <n v="136"/>
    <n v="68"/>
    <n v="64.930000000000007"/>
    <x v="1102"/>
    <x v="853"/>
    <x v="1630"/>
    <x v="1"/>
    <d v="2004-05-11T00:00:00"/>
    <x v="10"/>
    <x v="1"/>
    <x v="1"/>
    <s v="S10_4757"/>
    <s v="Stavern"/>
    <x v="2"/>
    <s v="Medium"/>
  </r>
  <r>
    <n v="12122"/>
    <x v="3"/>
    <x v="10"/>
    <n v="207"/>
    <n v="103.5"/>
    <n v="64"/>
    <x v="239"/>
    <x v="854"/>
    <x v="1631"/>
    <x v="1"/>
    <d v="2004-05-11T00:00:00"/>
    <x v="10"/>
    <x v="1"/>
    <x v="1"/>
    <s v="S12_1108"/>
    <s v="Stavern"/>
    <x v="2"/>
    <s v="Small"/>
  </r>
  <r>
    <n v="12123"/>
    <x v="3"/>
    <x v="16"/>
    <n v="173"/>
    <n v="86.5"/>
    <n v="100"/>
    <x v="23"/>
    <x v="38"/>
    <x v="1338"/>
    <x v="0"/>
    <d v="2004-05-11T00:00:00"/>
    <x v="10"/>
    <x v="1"/>
    <x v="1"/>
    <s v="S12_3891"/>
    <s v="Stavern"/>
    <x v="2"/>
    <s v="Small"/>
  </r>
  <r>
    <n v="12124"/>
    <x v="3"/>
    <x v="16"/>
    <n v="136"/>
    <n v="68"/>
    <n v="69.12"/>
    <x v="1103"/>
    <x v="855"/>
    <x v="1632"/>
    <x v="0"/>
    <d v="2004-05-11T00:00:00"/>
    <x v="10"/>
    <x v="1"/>
    <x v="0"/>
    <s v="S18_3140"/>
    <s v="Stavern"/>
    <x v="2"/>
    <s v="Small"/>
  </r>
  <r>
    <n v="12125"/>
    <x v="3"/>
    <x v="20"/>
    <n v="118"/>
    <n v="59"/>
    <n v="100"/>
    <x v="68"/>
    <x v="26"/>
    <x v="141"/>
    <x v="0"/>
    <d v="2004-05-11T00:00:00"/>
    <x v="10"/>
    <x v="1"/>
    <x v="1"/>
    <s v="S24_4048"/>
    <s v="Stavern"/>
    <x v="2"/>
    <s v="Medium"/>
  </r>
  <r>
    <n v="12126"/>
    <x v="3"/>
    <x v="19"/>
    <n v="54"/>
    <n v="27"/>
    <n v="100"/>
    <x v="26"/>
    <x v="856"/>
    <x v="1633"/>
    <x v="0"/>
    <d v="2004-05-11T00:00:00"/>
    <x v="10"/>
    <x v="1"/>
    <x v="2"/>
    <s v="S32_2509"/>
    <s v="Stavern"/>
    <x v="2"/>
    <s v="Large"/>
  </r>
  <r>
    <n v="12127"/>
    <x v="3"/>
    <x v="24"/>
    <n v="62"/>
    <n v="31"/>
    <n v="100"/>
    <x v="139"/>
    <x v="857"/>
    <x v="945"/>
    <x v="0"/>
    <d v="2004-05-11T00:00:00"/>
    <x v="10"/>
    <x v="1"/>
    <x v="3"/>
    <s v="S32_3207"/>
    <s v="Stavern"/>
    <x v="2"/>
    <s v="Medium"/>
  </r>
  <r>
    <n v="12128"/>
    <x v="3"/>
    <x v="19"/>
    <n v="115"/>
    <n v="57.5"/>
    <n v="100"/>
    <x v="26"/>
    <x v="35"/>
    <x v="355"/>
    <x v="0"/>
    <d v="2004-05-11T00:00:00"/>
    <x v="10"/>
    <x v="1"/>
    <x v="2"/>
    <s v="S50_1392"/>
    <s v="Stavern"/>
    <x v="2"/>
    <s v="Medium"/>
  </r>
  <r>
    <n v="12129"/>
    <x v="3"/>
    <x v="20"/>
    <n v="58"/>
    <n v="29"/>
    <n v="100"/>
    <x v="68"/>
    <x v="858"/>
    <x v="1634"/>
    <x v="0"/>
    <d v="2004-05-11T00:00:00"/>
    <x v="10"/>
    <x v="1"/>
    <x v="3"/>
    <s v="S50_1514"/>
    <s v="Stavern"/>
    <x v="2"/>
    <s v="Medium"/>
  </r>
  <r>
    <n v="12130"/>
    <x v="12"/>
    <x v="22"/>
    <n v="100"/>
    <n v="50"/>
    <n v="100"/>
    <x v="53"/>
    <x v="39"/>
    <x v="39"/>
    <x v="0"/>
    <d v="2004-09-11T00:00:00"/>
    <x v="1"/>
    <x v="1"/>
    <x v="3"/>
    <s v="S18_3259"/>
    <s v="Lule"/>
    <x v="8"/>
    <s v="Medium"/>
  </r>
  <r>
    <n v="12131"/>
    <x v="12"/>
    <x v="1"/>
    <n v="87"/>
    <n v="43.5"/>
    <n v="86.01"/>
    <x v="1104"/>
    <x v="859"/>
    <x v="1635"/>
    <x v="0"/>
    <d v="2004-09-11T00:00:00"/>
    <x v="1"/>
    <x v="1"/>
    <x v="0"/>
    <s v="S18_4522"/>
    <s v="Lule"/>
    <x v="8"/>
    <s v="Medium"/>
  </r>
  <r>
    <n v="12132"/>
    <x v="12"/>
    <x v="9"/>
    <n v="122"/>
    <n v="61"/>
    <n v="100"/>
    <x v="22"/>
    <x v="28"/>
    <x v="44"/>
    <x v="0"/>
    <d v="2004-09-11T00:00:00"/>
    <x v="1"/>
    <x v="1"/>
    <x v="4"/>
    <s v="S24_2011"/>
    <s v="Lule"/>
    <x v="8"/>
    <s v="Medium"/>
  </r>
  <r>
    <n v="12133"/>
    <x v="12"/>
    <x v="9"/>
    <n v="88"/>
    <n v="44"/>
    <n v="85.85"/>
    <x v="1105"/>
    <x v="860"/>
    <x v="1636"/>
    <x v="0"/>
    <d v="2004-09-11T00:00:00"/>
    <x v="1"/>
    <x v="1"/>
    <x v="0"/>
    <s v="S24_3151"/>
    <s v="Lule"/>
    <x v="8"/>
    <s v="Medium"/>
  </r>
  <r>
    <n v="12134"/>
    <x v="12"/>
    <x v="27"/>
    <n v="83"/>
    <n v="41.5"/>
    <n v="92.25"/>
    <x v="1106"/>
    <x v="822"/>
    <x v="586"/>
    <x v="0"/>
    <d v="2004-09-11T00:00:00"/>
    <x v="1"/>
    <x v="1"/>
    <x v="0"/>
    <s v="S24_3816"/>
    <s v="Lule"/>
    <x v="8"/>
    <s v="Small"/>
  </r>
  <r>
    <n v="12135"/>
    <x v="12"/>
    <x v="8"/>
    <n v="66"/>
    <n v="33"/>
    <n v="60"/>
    <x v="1107"/>
    <x v="76"/>
    <x v="1637"/>
    <x v="0"/>
    <d v="2004-09-11T00:00:00"/>
    <x v="1"/>
    <x v="1"/>
    <x v="4"/>
    <s v="S700_1138"/>
    <s v="Lule"/>
    <x v="8"/>
    <s v="Small"/>
  </r>
  <r>
    <n v="12136"/>
    <x v="5"/>
    <x v="4"/>
    <n v="157"/>
    <n v="78.5"/>
    <n v="100"/>
    <x v="4"/>
    <x v="47"/>
    <x v="1638"/>
    <x v="0"/>
    <d v="2004-10-11T00:00:00"/>
    <x v="2"/>
    <x v="1"/>
    <x v="5"/>
    <s v="S18_1662"/>
    <s v="Kobenhavn"/>
    <x v="4"/>
    <s v="Small"/>
  </r>
  <r>
    <n v="12137"/>
    <x v="5"/>
    <x v="6"/>
    <n v="84"/>
    <n v="42"/>
    <n v="100"/>
    <x v="63"/>
    <x v="545"/>
    <x v="1639"/>
    <x v="0"/>
    <d v="2004-10-11T00:00:00"/>
    <x v="2"/>
    <x v="1"/>
    <x v="5"/>
    <s v="S18_2581"/>
    <s v="Kobenhavn"/>
    <x v="4"/>
    <s v="Medium"/>
  </r>
  <r>
    <n v="12138"/>
    <x v="5"/>
    <x v="4"/>
    <n v="86"/>
    <n v="43"/>
    <n v="45.86"/>
    <x v="1108"/>
    <x v="861"/>
    <x v="1640"/>
    <x v="0"/>
    <d v="2004-10-11T00:00:00"/>
    <x v="2"/>
    <x v="1"/>
    <x v="4"/>
    <s v="S18_3029"/>
    <s v="Kobenhavn"/>
    <x v="4"/>
    <s v="Small"/>
  </r>
  <r>
    <n v="12139"/>
    <x v="5"/>
    <x v="27"/>
    <n v="86"/>
    <n v="43"/>
    <n v="100"/>
    <x v="135"/>
    <x v="321"/>
    <x v="870"/>
    <x v="0"/>
    <d v="2004-10-11T00:00:00"/>
    <x v="2"/>
    <x v="1"/>
    <x v="4"/>
    <s v="S700_1938"/>
    <s v="Kobenhavn"/>
    <x v="4"/>
    <s v="Medium"/>
  </r>
  <r>
    <n v="12140"/>
    <x v="5"/>
    <x v="26"/>
    <n v="72"/>
    <n v="36"/>
    <n v="96.31"/>
    <x v="1109"/>
    <x v="862"/>
    <x v="1641"/>
    <x v="0"/>
    <d v="2004-10-11T00:00:00"/>
    <x v="2"/>
    <x v="1"/>
    <x v="4"/>
    <s v="S700_2610"/>
    <s v="Kobenhavn"/>
    <x v="4"/>
    <s v="Small"/>
  </r>
  <r>
    <n v="12141"/>
    <x v="5"/>
    <x v="23"/>
    <n v="100"/>
    <n v="50"/>
    <n v="80"/>
    <x v="1110"/>
    <x v="81"/>
    <x v="203"/>
    <x v="0"/>
    <d v="2004-10-11T00:00:00"/>
    <x v="2"/>
    <x v="1"/>
    <x v="4"/>
    <s v="S700_3505"/>
    <s v="Kobenhavn"/>
    <x v="4"/>
    <s v="Medium"/>
  </r>
  <r>
    <n v="12142"/>
    <x v="5"/>
    <x v="30"/>
    <n v="99"/>
    <n v="49.5"/>
    <n v="86.61"/>
    <x v="1111"/>
    <x v="478"/>
    <x v="1642"/>
    <x v="0"/>
    <d v="2004-10-11T00:00:00"/>
    <x v="2"/>
    <x v="1"/>
    <x v="4"/>
    <s v="S700_3962"/>
    <s v="Kobenhavn"/>
    <x v="4"/>
    <s v="Medium"/>
  </r>
  <r>
    <n v="12143"/>
    <x v="5"/>
    <x v="30"/>
    <n v="54"/>
    <n v="27"/>
    <n v="86.74"/>
    <x v="1112"/>
    <x v="863"/>
    <x v="1643"/>
    <x v="0"/>
    <d v="2004-10-11T00:00:00"/>
    <x v="2"/>
    <x v="1"/>
    <x v="4"/>
    <s v="S72_3212"/>
    <s v="Kobenhavn"/>
    <x v="4"/>
    <s v="Medium"/>
  </r>
  <r>
    <n v="12144"/>
    <x v="6"/>
    <x v="15"/>
    <n v="105"/>
    <n v="52.5"/>
    <n v="100"/>
    <x v="21"/>
    <x v="50"/>
    <x v="355"/>
    <x v="0"/>
    <d v="2004-12-11T00:00:00"/>
    <x v="11"/>
    <x v="1"/>
    <x v="0"/>
    <s v="S18_3856"/>
    <s v="Bergamo"/>
    <x v="5"/>
    <s v="Medium"/>
  </r>
  <r>
    <n v="12145"/>
    <x v="6"/>
    <x v="29"/>
    <n v="109"/>
    <n v="54.5"/>
    <n v="87.54"/>
    <x v="1113"/>
    <x v="246"/>
    <x v="1644"/>
    <x v="0"/>
    <d v="2004-12-11T00:00:00"/>
    <x v="11"/>
    <x v="1"/>
    <x v="5"/>
    <s v="S24_1785"/>
    <s v="Bergamo"/>
    <x v="5"/>
    <s v="Medium"/>
  </r>
  <r>
    <n v="12146"/>
    <x v="6"/>
    <x v="25"/>
    <n v="68"/>
    <n v="34"/>
    <n v="58.92"/>
    <x v="1114"/>
    <x v="517"/>
    <x v="1645"/>
    <x v="0"/>
    <d v="2004-12-11T00:00:00"/>
    <x v="11"/>
    <x v="1"/>
    <x v="5"/>
    <s v="S24_2841"/>
    <s v="Bergamo"/>
    <x v="5"/>
    <s v="Small"/>
  </r>
  <r>
    <n v="12147"/>
    <x v="6"/>
    <x v="27"/>
    <n v="65"/>
    <n v="32.5"/>
    <n v="72.98"/>
    <x v="111"/>
    <x v="121"/>
    <x v="162"/>
    <x v="0"/>
    <d v="2004-12-11T00:00:00"/>
    <x v="11"/>
    <x v="1"/>
    <x v="0"/>
    <s v="S24_3420"/>
    <s v="Bergamo"/>
    <x v="5"/>
    <s v="Small"/>
  </r>
  <r>
    <n v="12148"/>
    <x v="6"/>
    <x v="12"/>
    <n v="68"/>
    <n v="34"/>
    <n v="76.430000000000007"/>
    <x v="1115"/>
    <x v="792"/>
    <x v="1646"/>
    <x v="0"/>
    <d v="2004-12-11T00:00:00"/>
    <x v="11"/>
    <x v="1"/>
    <x v="5"/>
    <s v="S24_3949"/>
    <s v="Bergamo"/>
    <x v="5"/>
    <s v="Small"/>
  </r>
  <r>
    <n v="12149"/>
    <x v="6"/>
    <x v="23"/>
    <n v="72"/>
    <n v="36"/>
    <n v="60.86"/>
    <x v="1116"/>
    <x v="864"/>
    <x v="1647"/>
    <x v="0"/>
    <d v="2004-12-11T00:00:00"/>
    <x v="11"/>
    <x v="1"/>
    <x v="5"/>
    <s v="S24_4278"/>
    <s v="Bergamo"/>
    <x v="5"/>
    <s v="Small"/>
  </r>
  <r>
    <n v="12150"/>
    <x v="6"/>
    <x v="16"/>
    <n v="68"/>
    <n v="34"/>
    <n v="81.17"/>
    <x v="1117"/>
    <x v="282"/>
    <x v="1648"/>
    <x v="0"/>
    <d v="2004-12-11T00:00:00"/>
    <x v="11"/>
    <x v="1"/>
    <x v="0"/>
    <s v="S32_4289"/>
    <s v="Bergamo"/>
    <x v="5"/>
    <s v="Small"/>
  </r>
  <r>
    <n v="12151"/>
    <x v="6"/>
    <x v="15"/>
    <n v="43"/>
    <n v="21.5"/>
    <n v="51.93"/>
    <x v="1118"/>
    <x v="337"/>
    <x v="1649"/>
    <x v="0"/>
    <d v="2004-12-11T00:00:00"/>
    <x v="11"/>
    <x v="1"/>
    <x v="0"/>
    <s v="S50_1341"/>
    <s v="Bergamo"/>
    <x v="5"/>
    <s v="Small"/>
  </r>
  <r>
    <n v="12152"/>
    <x v="6"/>
    <x v="11"/>
    <n v="91"/>
    <n v="45.5"/>
    <n v="100"/>
    <x v="11"/>
    <x v="58"/>
    <x v="1650"/>
    <x v="0"/>
    <d v="2004-12-11T00:00:00"/>
    <x v="11"/>
    <x v="1"/>
    <x v="5"/>
    <s v="S700_1691"/>
    <s v="Bergamo"/>
    <x v="5"/>
    <s v="Small"/>
  </r>
  <r>
    <n v="12153"/>
    <x v="6"/>
    <x v="9"/>
    <n v="90"/>
    <n v="45"/>
    <n v="100"/>
    <x v="22"/>
    <x v="59"/>
    <x v="1651"/>
    <x v="0"/>
    <d v="2004-12-11T00:00:00"/>
    <x v="11"/>
    <x v="1"/>
    <x v="4"/>
    <s v="S700_2047"/>
    <s v="Bergamo"/>
    <x v="5"/>
    <s v="Medium"/>
  </r>
  <r>
    <n v="12154"/>
    <x v="6"/>
    <x v="30"/>
    <n v="99"/>
    <n v="49.5"/>
    <n v="100"/>
    <x v="77"/>
    <x v="18"/>
    <x v="1652"/>
    <x v="0"/>
    <d v="2004-12-11T00:00:00"/>
    <x v="11"/>
    <x v="1"/>
    <x v="5"/>
    <s v="S700_2466"/>
    <s v="Bergamo"/>
    <x v="5"/>
    <s v="Medium"/>
  </r>
  <r>
    <n v="12155"/>
    <x v="6"/>
    <x v="21"/>
    <n v="118"/>
    <n v="59"/>
    <n v="100"/>
    <x v="31"/>
    <x v="26"/>
    <x v="1653"/>
    <x v="0"/>
    <d v="2004-12-11T00:00:00"/>
    <x v="11"/>
    <x v="1"/>
    <x v="5"/>
    <s v="S700_2834"/>
    <s v="Bergamo"/>
    <x v="5"/>
    <s v="Medium"/>
  </r>
  <r>
    <n v="12156"/>
    <x v="6"/>
    <x v="21"/>
    <n v="80"/>
    <n v="40"/>
    <n v="64"/>
    <x v="1119"/>
    <x v="865"/>
    <x v="1654"/>
    <x v="0"/>
    <d v="2004-12-11T00:00:00"/>
    <x v="11"/>
    <x v="1"/>
    <x v="5"/>
    <s v="S700_3167"/>
    <s v="Bergamo"/>
    <x v="5"/>
    <s v="Small"/>
  </r>
  <r>
    <n v="12157"/>
    <x v="6"/>
    <x v="8"/>
    <n v="74"/>
    <n v="37"/>
    <n v="85.87"/>
    <x v="1120"/>
    <x v="239"/>
    <x v="1655"/>
    <x v="0"/>
    <d v="2004-12-11T00:00:00"/>
    <x v="11"/>
    <x v="1"/>
    <x v="5"/>
    <s v="S700_4002"/>
    <s v="Bergamo"/>
    <x v="5"/>
    <s v="Medium"/>
  </r>
  <r>
    <n v="12158"/>
    <x v="7"/>
    <x v="10"/>
    <n v="95"/>
    <n v="47.5"/>
    <n v="100"/>
    <x v="10"/>
    <x v="292"/>
    <x v="1656"/>
    <x v="0"/>
    <d v="2004-11-15T00:00:00"/>
    <x v="4"/>
    <x v="1"/>
    <x v="6"/>
    <s v="S10_1678"/>
    <s v="NYC"/>
    <x v="0"/>
    <s v="Medium"/>
  </r>
  <r>
    <n v="12159"/>
    <x v="7"/>
    <x v="27"/>
    <n v="118"/>
    <n v="59"/>
    <n v="100"/>
    <x v="135"/>
    <x v="26"/>
    <x v="383"/>
    <x v="0"/>
    <d v="2004-11-15T00:00:00"/>
    <x v="4"/>
    <x v="1"/>
    <x v="6"/>
    <s v="S10_2016"/>
    <s v="NYC"/>
    <x v="0"/>
    <s v="Medium"/>
  </r>
  <r>
    <n v="12160"/>
    <x v="7"/>
    <x v="5"/>
    <n v="193"/>
    <n v="96.5"/>
    <n v="100"/>
    <x v="5"/>
    <x v="65"/>
    <x v="1657"/>
    <x v="0"/>
    <d v="2004-11-15T00:00:00"/>
    <x v="4"/>
    <x v="1"/>
    <x v="6"/>
    <s v="S10_4698"/>
    <s v="NYC"/>
    <x v="0"/>
    <s v="Medium"/>
  </r>
  <r>
    <n v="12161"/>
    <x v="7"/>
    <x v="9"/>
    <n v="194"/>
    <n v="97"/>
    <n v="71.47"/>
    <x v="1121"/>
    <x v="866"/>
    <x v="1658"/>
    <x v="1"/>
    <d v="2004-11-15T00:00:00"/>
    <x v="4"/>
    <x v="1"/>
    <x v="1"/>
    <s v="S12_1099"/>
    <s v="NYC"/>
    <x v="0"/>
    <s v="Small"/>
  </r>
  <r>
    <n v="12162"/>
    <x v="7"/>
    <x v="16"/>
    <n v="150"/>
    <n v="75"/>
    <n v="100"/>
    <x v="23"/>
    <x v="66"/>
    <x v="1441"/>
    <x v="0"/>
    <d v="2004-11-15T00:00:00"/>
    <x v="4"/>
    <x v="1"/>
    <x v="6"/>
    <s v="S12_2823"/>
    <s v="NYC"/>
    <x v="0"/>
    <s v="Medium"/>
  </r>
  <r>
    <n v="12163"/>
    <x v="7"/>
    <x v="7"/>
    <n v="117"/>
    <n v="58.5"/>
    <n v="83.63"/>
    <x v="1122"/>
    <x v="867"/>
    <x v="1659"/>
    <x v="0"/>
    <d v="2004-11-15T00:00:00"/>
    <x v="4"/>
    <x v="1"/>
    <x v="1"/>
    <s v="S12_3380"/>
    <s v="NYC"/>
    <x v="0"/>
    <s v="Medium"/>
  </r>
  <r>
    <n v="12164"/>
    <x v="7"/>
    <x v="21"/>
    <n v="79"/>
    <n v="39.5"/>
    <n v="100"/>
    <x v="31"/>
    <x v="868"/>
    <x v="1660"/>
    <x v="0"/>
    <d v="2004-11-15T00:00:00"/>
    <x v="4"/>
    <x v="1"/>
    <x v="1"/>
    <s v="S12_3990"/>
    <s v="NYC"/>
    <x v="0"/>
    <s v="Medium"/>
  </r>
  <r>
    <n v="12165"/>
    <x v="7"/>
    <x v="8"/>
    <n v="115"/>
    <n v="57.5"/>
    <n v="64.739999999999995"/>
    <x v="1123"/>
    <x v="869"/>
    <x v="1661"/>
    <x v="0"/>
    <d v="2004-11-15T00:00:00"/>
    <x v="4"/>
    <x v="1"/>
    <x v="1"/>
    <s v="S12_4675"/>
    <s v="NYC"/>
    <x v="0"/>
    <s v="Small"/>
  </r>
  <r>
    <n v="12166"/>
    <x v="7"/>
    <x v="17"/>
    <n v="77"/>
    <n v="38.5"/>
    <n v="100"/>
    <x v="24"/>
    <x v="870"/>
    <x v="1662"/>
    <x v="0"/>
    <d v="2004-11-15T00:00:00"/>
    <x v="4"/>
    <x v="1"/>
    <x v="1"/>
    <s v="S18_1889"/>
    <s v="NYC"/>
    <x v="0"/>
    <s v="Small"/>
  </r>
  <r>
    <n v="12167"/>
    <x v="7"/>
    <x v="19"/>
    <n v="60"/>
    <n v="30"/>
    <n v="100"/>
    <x v="26"/>
    <x v="871"/>
    <x v="1663"/>
    <x v="0"/>
    <d v="2004-11-15T00:00:00"/>
    <x v="4"/>
    <x v="1"/>
    <x v="6"/>
    <s v="S18_2625"/>
    <s v="NYC"/>
    <x v="0"/>
    <s v="Medium"/>
  </r>
  <r>
    <n v="12168"/>
    <x v="7"/>
    <x v="19"/>
    <n v="80"/>
    <n v="40"/>
    <n v="59.1"/>
    <x v="1124"/>
    <x v="872"/>
    <x v="1664"/>
    <x v="0"/>
    <d v="2004-11-15T00:00:00"/>
    <x v="4"/>
    <x v="1"/>
    <x v="1"/>
    <s v="S18_3278"/>
    <s v="NYC"/>
    <x v="0"/>
    <s v="Small"/>
  </r>
  <r>
    <n v="12169"/>
    <x v="7"/>
    <x v="0"/>
    <n v="112"/>
    <n v="56"/>
    <n v="87.78"/>
    <x v="1125"/>
    <x v="199"/>
    <x v="285"/>
    <x v="0"/>
    <d v="2004-11-15T00:00:00"/>
    <x v="4"/>
    <x v="1"/>
    <x v="6"/>
    <s v="S24_1578"/>
    <s v="NYC"/>
    <x v="0"/>
    <s v="Small"/>
  </r>
  <r>
    <n v="12170"/>
    <x v="7"/>
    <x v="30"/>
    <n v="76"/>
    <n v="38"/>
    <n v="94.43"/>
    <x v="1126"/>
    <x v="873"/>
    <x v="1665"/>
    <x v="0"/>
    <d v="2004-11-15T00:00:00"/>
    <x v="4"/>
    <x v="1"/>
    <x v="6"/>
    <s v="S24_2000"/>
    <s v="NYC"/>
    <x v="0"/>
    <s v="Medium"/>
  </r>
  <r>
    <n v="12171"/>
    <x v="7"/>
    <x v="6"/>
    <n v="99"/>
    <n v="49.5"/>
    <n v="63.91"/>
    <x v="1127"/>
    <x v="874"/>
    <x v="1666"/>
    <x v="0"/>
    <d v="2004-11-15T00:00:00"/>
    <x v="4"/>
    <x v="1"/>
    <x v="6"/>
    <s v="S32_1374"/>
    <s v="NYC"/>
    <x v="0"/>
    <s v="Small"/>
  </r>
  <r>
    <n v="12172"/>
    <x v="7"/>
    <x v="20"/>
    <n v="49"/>
    <n v="24.5"/>
    <n v="86.13"/>
    <x v="1128"/>
    <x v="875"/>
    <x v="1667"/>
    <x v="0"/>
    <d v="2004-11-15T00:00:00"/>
    <x v="4"/>
    <x v="1"/>
    <x v="5"/>
    <s v="S72_1253"/>
    <s v="NYC"/>
    <x v="0"/>
    <s v="Medium"/>
  </r>
  <r>
    <n v="12173"/>
    <x v="8"/>
    <x v="30"/>
    <n v="146"/>
    <n v="73"/>
    <n v="100"/>
    <x v="77"/>
    <x v="76"/>
    <x v="392"/>
    <x v="0"/>
    <d v="2004-11-16T00:00:00"/>
    <x v="4"/>
    <x v="1"/>
    <x v="1"/>
    <s v="S18_3482"/>
    <s v="Makati City"/>
    <x v="6"/>
    <s v="Medium"/>
  </r>
  <r>
    <n v="12174"/>
    <x v="8"/>
    <x v="17"/>
    <n v="62"/>
    <n v="31"/>
    <n v="69.63"/>
    <x v="1129"/>
    <x v="383"/>
    <x v="654"/>
    <x v="0"/>
    <d v="2004-11-16T00:00:00"/>
    <x v="4"/>
    <x v="1"/>
    <x v="6"/>
    <s v="S18_3782"/>
    <s v="Makati City"/>
    <x v="6"/>
    <s v="Small"/>
  </r>
  <r>
    <n v="12175"/>
    <x v="8"/>
    <x v="1"/>
    <n v="148"/>
    <n v="74"/>
    <n v="100"/>
    <x v="33"/>
    <x v="78"/>
    <x v="1041"/>
    <x v="0"/>
    <d v="2004-11-16T00:00:00"/>
    <x v="4"/>
    <x v="1"/>
    <x v="1"/>
    <s v="S18_4721"/>
    <s v="Makati City"/>
    <x v="6"/>
    <s v="Medium"/>
  </r>
  <r>
    <n v="12176"/>
    <x v="8"/>
    <x v="10"/>
    <n v="69"/>
    <n v="34.5"/>
    <n v="81.03"/>
    <x v="1130"/>
    <x v="876"/>
    <x v="1668"/>
    <x v="0"/>
    <d v="2004-11-16T00:00:00"/>
    <x v="4"/>
    <x v="1"/>
    <x v="6"/>
    <s v="S24_2360"/>
    <s v="Makati City"/>
    <x v="6"/>
    <s v="Medium"/>
  </r>
  <r>
    <n v="12177"/>
    <x v="9"/>
    <x v="7"/>
    <n v="141"/>
    <n v="70.5"/>
    <n v="100"/>
    <x v="16"/>
    <x v="85"/>
    <x v="1016"/>
    <x v="0"/>
    <d v="2004-11-17T00:00:00"/>
    <x v="4"/>
    <x v="1"/>
    <x v="1"/>
    <s v="S18_1129"/>
    <s v="Philadelphia"/>
    <x v="0"/>
    <s v="Medium"/>
  </r>
  <r>
    <n v="12178"/>
    <x v="9"/>
    <x v="20"/>
    <n v="124"/>
    <n v="62"/>
    <n v="100"/>
    <x v="68"/>
    <x v="89"/>
    <x v="1599"/>
    <x v="0"/>
    <d v="2004-11-17T00:00:00"/>
    <x v="4"/>
    <x v="1"/>
    <x v="1"/>
    <s v="S18_1589"/>
    <s v="Philadelphia"/>
    <x v="0"/>
    <s v="Medium"/>
  </r>
  <r>
    <n v="12179"/>
    <x v="9"/>
    <x v="20"/>
    <n v="170"/>
    <n v="85"/>
    <n v="74.040000000000006"/>
    <x v="1131"/>
    <x v="877"/>
    <x v="1669"/>
    <x v="1"/>
    <d v="2004-11-17T00:00:00"/>
    <x v="4"/>
    <x v="1"/>
    <x v="0"/>
    <s v="S18_1749"/>
    <s v="Philadelphia"/>
    <x v="0"/>
    <s v="Medium"/>
  </r>
  <r>
    <n v="12180"/>
    <x v="9"/>
    <x v="0"/>
    <n v="142"/>
    <n v="71"/>
    <n v="32.47"/>
    <x v="1132"/>
    <x v="878"/>
    <x v="1670"/>
    <x v="1"/>
    <d v="2004-11-17T00:00:00"/>
    <x v="4"/>
    <x v="1"/>
    <x v="1"/>
    <s v="S18_1984"/>
    <s v="Philadelphia"/>
    <x v="0"/>
    <s v="Small"/>
  </r>
  <r>
    <n v="12181"/>
    <x v="9"/>
    <x v="5"/>
    <n v="132"/>
    <n v="66"/>
    <n v="64.900000000000006"/>
    <x v="1133"/>
    <x v="879"/>
    <x v="1671"/>
    <x v="1"/>
    <d v="2004-11-17T00:00:00"/>
    <x v="4"/>
    <x v="1"/>
    <x v="1"/>
    <s v="S18_2870"/>
    <s v="Philadelphia"/>
    <x v="0"/>
    <s v="Small"/>
  </r>
  <r>
    <n v="12182"/>
    <x v="9"/>
    <x v="11"/>
    <n v="169"/>
    <n v="84.5"/>
    <n v="100"/>
    <x v="11"/>
    <x v="29"/>
    <x v="1190"/>
    <x v="0"/>
    <d v="2004-11-17T00:00:00"/>
    <x v="4"/>
    <x v="1"/>
    <x v="1"/>
    <s v="S18_3232"/>
    <s v="Philadelphia"/>
    <x v="0"/>
    <s v="Medium"/>
  </r>
  <r>
    <n v="12183"/>
    <x v="9"/>
    <x v="5"/>
    <n v="141"/>
    <n v="70.5"/>
    <n v="67.91"/>
    <x v="1134"/>
    <x v="880"/>
    <x v="1672"/>
    <x v="1"/>
    <d v="2004-11-17T00:00:00"/>
    <x v="4"/>
    <x v="1"/>
    <x v="1"/>
    <s v="S18_3685"/>
    <s v="Philadelphia"/>
    <x v="0"/>
    <s v="Small"/>
  </r>
  <r>
    <n v="12184"/>
    <x v="9"/>
    <x v="11"/>
    <n v="37"/>
    <n v="18.5"/>
    <n v="42.24"/>
    <x v="1135"/>
    <x v="881"/>
    <x v="1673"/>
    <x v="0"/>
    <d v="2004-11-17T00:00:00"/>
    <x v="4"/>
    <x v="1"/>
    <x v="1"/>
    <s v="S24_2972"/>
    <s v="Philadelphia"/>
    <x v="0"/>
    <s v="Small"/>
  </r>
  <r>
    <n v="12185"/>
    <x v="9"/>
    <x v="4"/>
    <n v="61"/>
    <n v="30.5"/>
    <n v="100"/>
    <x v="4"/>
    <x v="882"/>
    <x v="1674"/>
    <x v="0"/>
    <d v="2004-11-17T00:00:00"/>
    <x v="4"/>
    <x v="1"/>
    <x v="1"/>
    <s v="S24_3371"/>
    <s v="Philadelphia"/>
    <x v="0"/>
    <s v="Medium"/>
  </r>
  <r>
    <n v="12186"/>
    <x v="9"/>
    <x v="26"/>
    <n v="140"/>
    <n v="70"/>
    <n v="100"/>
    <x v="59"/>
    <x v="81"/>
    <x v="102"/>
    <x v="0"/>
    <d v="2004-11-17T00:00:00"/>
    <x v="4"/>
    <x v="1"/>
    <x v="1"/>
    <s v="S24_3856"/>
    <s v="Philadelphia"/>
    <x v="0"/>
    <s v="Medium"/>
  </r>
  <r>
    <n v="12187"/>
    <x v="9"/>
    <x v="9"/>
    <n v="80"/>
    <n v="40"/>
    <n v="100"/>
    <x v="22"/>
    <x v="883"/>
    <x v="1675"/>
    <x v="0"/>
    <d v="2004-11-17T00:00:00"/>
    <x v="4"/>
    <x v="1"/>
    <x v="1"/>
    <s v="S24_4620"/>
    <s v="Philadelphia"/>
    <x v="0"/>
    <s v="Medium"/>
  </r>
  <r>
    <n v="12188"/>
    <x v="9"/>
    <x v="24"/>
    <n v="40"/>
    <n v="20"/>
    <n v="100"/>
    <x v="139"/>
    <x v="884"/>
    <x v="1676"/>
    <x v="0"/>
    <d v="2004-11-17T00:00:00"/>
    <x v="4"/>
    <x v="1"/>
    <x v="6"/>
    <s v="S32_2206"/>
    <s v="Philadelphia"/>
    <x v="0"/>
    <s v="Medium"/>
  </r>
  <r>
    <n v="12189"/>
    <x v="9"/>
    <x v="22"/>
    <n v="102"/>
    <n v="51"/>
    <n v="100"/>
    <x v="53"/>
    <x v="8"/>
    <x v="222"/>
    <x v="0"/>
    <d v="2004-11-17T00:00:00"/>
    <x v="4"/>
    <x v="1"/>
    <x v="6"/>
    <s v="S32_4485"/>
    <s v="Philadelphia"/>
    <x v="0"/>
    <s v="Medium"/>
  </r>
  <r>
    <n v="12190"/>
    <x v="9"/>
    <x v="27"/>
    <n v="81"/>
    <n v="40.5"/>
    <n v="100"/>
    <x v="135"/>
    <x v="885"/>
    <x v="1307"/>
    <x v="0"/>
    <d v="2004-11-17T00:00:00"/>
    <x v="4"/>
    <x v="1"/>
    <x v="6"/>
    <s v="S50_4713"/>
    <s v="Philadelphia"/>
    <x v="0"/>
    <s v="Medium"/>
  </r>
  <r>
    <n v="12191"/>
    <x v="10"/>
    <x v="7"/>
    <n v="102"/>
    <n v="51"/>
    <n v="95.13"/>
    <x v="1136"/>
    <x v="886"/>
    <x v="1677"/>
    <x v="0"/>
    <d v="2004-11-17T00:00:00"/>
    <x v="4"/>
    <x v="1"/>
    <x v="0"/>
    <s v="S18_1342"/>
    <s v="Manchester"/>
    <x v="7"/>
    <s v="Medium"/>
  </r>
  <r>
    <n v="12192"/>
    <x v="10"/>
    <x v="11"/>
    <n v="53"/>
    <n v="26.5"/>
    <n v="89.89"/>
    <x v="1137"/>
    <x v="887"/>
    <x v="1678"/>
    <x v="0"/>
    <d v="2004-11-17T00:00:00"/>
    <x v="4"/>
    <x v="1"/>
    <x v="0"/>
    <s v="S18_1367"/>
    <s v="Manchester"/>
    <x v="7"/>
    <s v="Small"/>
  </r>
  <r>
    <n v="12193"/>
    <x v="10"/>
    <x v="19"/>
    <n v="60"/>
    <n v="30"/>
    <n v="84.25"/>
    <x v="1138"/>
    <x v="226"/>
    <x v="1679"/>
    <x v="0"/>
    <d v="2004-11-17T00:00:00"/>
    <x v="4"/>
    <x v="1"/>
    <x v="0"/>
    <s v="S18_2248"/>
    <s v="Manchester"/>
    <x v="7"/>
    <s v="Medium"/>
  </r>
  <r>
    <n v="12194"/>
    <x v="10"/>
    <x v="12"/>
    <n v="127"/>
    <n v="63.5"/>
    <n v="64.69"/>
    <x v="1139"/>
    <x v="888"/>
    <x v="1680"/>
    <x v="0"/>
    <d v="2004-11-17T00:00:00"/>
    <x v="4"/>
    <x v="1"/>
    <x v="0"/>
    <s v="S18_2325"/>
    <s v="Manchester"/>
    <x v="7"/>
    <s v="Small"/>
  </r>
  <r>
    <n v="12195"/>
    <x v="10"/>
    <x v="16"/>
    <n v="168"/>
    <n v="84"/>
    <n v="52.67"/>
    <x v="1140"/>
    <x v="889"/>
    <x v="1681"/>
    <x v="1"/>
    <d v="2004-11-17T00:00:00"/>
    <x v="4"/>
    <x v="1"/>
    <x v="0"/>
    <s v="S18_2795"/>
    <s v="Manchester"/>
    <x v="7"/>
    <s v="Small"/>
  </r>
  <r>
    <n v="12196"/>
    <x v="10"/>
    <x v="5"/>
    <n v="62"/>
    <n v="31"/>
    <n v="100"/>
    <x v="5"/>
    <x v="857"/>
    <x v="526"/>
    <x v="0"/>
    <d v="2004-11-17T00:00:00"/>
    <x v="4"/>
    <x v="1"/>
    <x v="0"/>
    <s v="S18_2957"/>
    <s v="Manchester"/>
    <x v="7"/>
    <s v="Small"/>
  </r>
  <r>
    <n v="12197"/>
    <x v="10"/>
    <x v="28"/>
    <n v="104"/>
    <n v="52"/>
    <n v="39.799999999999997"/>
    <x v="1141"/>
    <x v="890"/>
    <x v="1682"/>
    <x v="1"/>
    <d v="2004-11-17T00:00:00"/>
    <x v="4"/>
    <x v="1"/>
    <x v="0"/>
    <s v="S18_3136"/>
    <s v="Manchester"/>
    <x v="7"/>
    <s v="Small"/>
  </r>
  <r>
    <n v="12198"/>
    <x v="10"/>
    <x v="1"/>
    <n v="92"/>
    <n v="46"/>
    <n v="100"/>
    <x v="33"/>
    <x v="177"/>
    <x v="1683"/>
    <x v="0"/>
    <d v="2004-11-17T00:00:00"/>
    <x v="4"/>
    <x v="1"/>
    <x v="0"/>
    <s v="S18_4409"/>
    <s v="Manchester"/>
    <x v="7"/>
    <s v="Large"/>
  </r>
  <r>
    <n v="12199"/>
    <x v="10"/>
    <x v="26"/>
    <n v="71"/>
    <n v="35.5"/>
    <n v="100"/>
    <x v="59"/>
    <x v="891"/>
    <x v="1684"/>
    <x v="0"/>
    <d v="2004-11-17T00:00:00"/>
    <x v="4"/>
    <x v="1"/>
    <x v="1"/>
    <s v="S18_4933"/>
    <s v="Manchester"/>
    <x v="7"/>
    <s v="Medium"/>
  </r>
  <r>
    <n v="12200"/>
    <x v="10"/>
    <x v="18"/>
    <n v="73"/>
    <n v="36.5"/>
    <n v="56.84"/>
    <x v="1142"/>
    <x v="397"/>
    <x v="1685"/>
    <x v="0"/>
    <d v="2004-11-17T00:00:00"/>
    <x v="4"/>
    <x v="1"/>
    <x v="1"/>
    <s v="S24_1046"/>
    <s v="Manchester"/>
    <x v="7"/>
    <s v="Small"/>
  </r>
  <r>
    <n v="12201"/>
    <x v="10"/>
    <x v="27"/>
    <n v="50"/>
    <n v="25"/>
    <n v="87.96"/>
    <x v="1143"/>
    <x v="892"/>
    <x v="1686"/>
    <x v="0"/>
    <d v="2004-11-17T00:00:00"/>
    <x v="4"/>
    <x v="1"/>
    <x v="1"/>
    <s v="S24_1628"/>
    <s v="Manchester"/>
    <x v="7"/>
    <s v="Small"/>
  </r>
  <r>
    <n v="12202"/>
    <x v="10"/>
    <x v="6"/>
    <n v="33"/>
    <n v="16.5"/>
    <n v="81.91"/>
    <x v="1144"/>
    <x v="893"/>
    <x v="1687"/>
    <x v="0"/>
    <d v="2004-11-17T00:00:00"/>
    <x v="4"/>
    <x v="1"/>
    <x v="0"/>
    <s v="S24_1937"/>
    <s v="Manchester"/>
    <x v="7"/>
    <s v="Medium"/>
  </r>
  <r>
    <n v="12203"/>
    <x v="10"/>
    <x v="5"/>
    <n v="44"/>
    <n v="22"/>
    <n v="85.52"/>
    <x v="1145"/>
    <x v="894"/>
    <x v="1688"/>
    <x v="0"/>
    <d v="2004-11-17T00:00:00"/>
    <x v="4"/>
    <x v="1"/>
    <x v="0"/>
    <s v="S24_2022"/>
    <s v="Manchester"/>
    <x v="7"/>
    <s v="Small"/>
  </r>
  <r>
    <n v="12204"/>
    <x v="10"/>
    <x v="8"/>
    <n v="90"/>
    <n v="45"/>
    <n v="86.72"/>
    <x v="1146"/>
    <x v="895"/>
    <x v="1689"/>
    <x v="0"/>
    <d v="2004-11-17T00:00:00"/>
    <x v="4"/>
    <x v="1"/>
    <x v="1"/>
    <s v="S24_2766"/>
    <s v="Manchester"/>
    <x v="7"/>
    <s v="Medium"/>
  </r>
  <r>
    <n v="12205"/>
    <x v="10"/>
    <x v="20"/>
    <n v="117"/>
    <n v="58.5"/>
    <n v="42.26"/>
    <x v="1147"/>
    <x v="896"/>
    <x v="1690"/>
    <x v="1"/>
    <d v="2004-11-17T00:00:00"/>
    <x v="4"/>
    <x v="1"/>
    <x v="1"/>
    <s v="S24_2887"/>
    <s v="Manchester"/>
    <x v="7"/>
    <s v="Small"/>
  </r>
  <r>
    <n v="12206"/>
    <x v="10"/>
    <x v="6"/>
    <n v="85"/>
    <n v="42.5"/>
    <n v="34.19"/>
    <x v="1148"/>
    <x v="897"/>
    <x v="1691"/>
    <x v="1"/>
    <d v="2004-11-17T00:00:00"/>
    <x v="4"/>
    <x v="1"/>
    <x v="1"/>
    <s v="S24_3191"/>
    <s v="Manchester"/>
    <x v="7"/>
    <s v="Small"/>
  </r>
  <r>
    <n v="12207"/>
    <x v="10"/>
    <x v="14"/>
    <n v="107"/>
    <n v="53.5"/>
    <n v="37.18"/>
    <x v="1149"/>
    <x v="898"/>
    <x v="1692"/>
    <x v="1"/>
    <d v="2004-11-17T00:00:00"/>
    <x v="4"/>
    <x v="1"/>
    <x v="1"/>
    <s v="S24_3432"/>
    <s v="Manchester"/>
    <x v="7"/>
    <s v="Small"/>
  </r>
  <r>
    <n v="12208"/>
    <x v="10"/>
    <x v="9"/>
    <n v="41"/>
    <n v="20.5"/>
    <n v="77.239999999999995"/>
    <x v="1150"/>
    <x v="899"/>
    <x v="1693"/>
    <x v="0"/>
    <d v="2004-11-17T00:00:00"/>
    <x v="4"/>
    <x v="1"/>
    <x v="0"/>
    <s v="S24_3969"/>
    <s v="Manchester"/>
    <x v="7"/>
    <s v="Medium"/>
  </r>
  <r>
    <n v="12209"/>
    <x v="11"/>
    <x v="5"/>
    <n v="214"/>
    <n v="107"/>
    <n v="100"/>
    <x v="5"/>
    <x v="10"/>
    <x v="10"/>
    <x v="1"/>
    <d v="2004-11-18T00:00:00"/>
    <x v="4"/>
    <x v="1"/>
    <x v="1"/>
    <s v="S10_1949"/>
    <s v="San Francisco"/>
    <x v="0"/>
    <s v="Medium"/>
  </r>
  <r>
    <n v="12210"/>
    <x v="11"/>
    <x v="21"/>
    <n v="136"/>
    <n v="68"/>
    <n v="99.21"/>
    <x v="1151"/>
    <x v="900"/>
    <x v="1694"/>
    <x v="0"/>
    <d v="2004-11-18T00:00:00"/>
    <x v="4"/>
    <x v="1"/>
    <x v="2"/>
    <s v="S12_1666"/>
    <s v="San Francisco"/>
    <x v="0"/>
    <s v="Medium"/>
  </r>
  <r>
    <n v="12211"/>
    <x v="11"/>
    <x v="17"/>
    <n v="116"/>
    <n v="58"/>
    <n v="40.25"/>
    <x v="1152"/>
    <x v="901"/>
    <x v="1695"/>
    <x v="1"/>
    <d v="2004-11-18T00:00:00"/>
    <x v="4"/>
    <x v="1"/>
    <x v="2"/>
    <s v="S18_1097"/>
    <s v="San Francisco"/>
    <x v="0"/>
    <s v="Small"/>
  </r>
  <r>
    <n v="12212"/>
    <x v="11"/>
    <x v="14"/>
    <n v="101"/>
    <n v="50.5"/>
    <n v="90.17"/>
    <x v="157"/>
    <x v="164"/>
    <x v="229"/>
    <x v="0"/>
    <d v="2004-11-18T00:00:00"/>
    <x v="4"/>
    <x v="1"/>
    <x v="0"/>
    <s v="S18_2949"/>
    <s v="San Francisco"/>
    <x v="0"/>
    <s v="Small"/>
  </r>
  <r>
    <n v="12213"/>
    <x v="11"/>
    <x v="7"/>
    <n v="99"/>
    <n v="49.5"/>
    <n v="100"/>
    <x v="16"/>
    <x v="18"/>
    <x v="18"/>
    <x v="0"/>
    <d v="2004-11-18T00:00:00"/>
    <x v="4"/>
    <x v="1"/>
    <x v="0"/>
    <s v="S18_3320"/>
    <s v="San Francisco"/>
    <x v="0"/>
    <s v="Large"/>
  </r>
  <r>
    <n v="12214"/>
    <x v="11"/>
    <x v="16"/>
    <n v="50"/>
    <n v="25"/>
    <n v="79.86"/>
    <x v="1153"/>
    <x v="902"/>
    <x v="1696"/>
    <x v="0"/>
    <d v="2004-11-18T00:00:00"/>
    <x v="4"/>
    <x v="1"/>
    <x v="0"/>
    <s v="S18_4668"/>
    <s v="San Francisco"/>
    <x v="0"/>
    <s v="Small"/>
  </r>
  <r>
    <n v="12215"/>
    <x v="11"/>
    <x v="8"/>
    <n v="97"/>
    <n v="48.5"/>
    <n v="100"/>
    <x v="8"/>
    <x v="21"/>
    <x v="1697"/>
    <x v="0"/>
    <d v="2004-11-18T00:00:00"/>
    <x v="4"/>
    <x v="1"/>
    <x v="0"/>
    <s v="S24_4258"/>
    <s v="San Francisco"/>
    <x v="0"/>
    <s v="Medium"/>
  </r>
  <r>
    <n v="12216"/>
    <x v="11"/>
    <x v="21"/>
    <n v="64"/>
    <n v="32"/>
    <n v="73.69"/>
    <x v="1154"/>
    <x v="425"/>
    <x v="1698"/>
    <x v="0"/>
    <d v="2004-11-18T00:00:00"/>
    <x v="4"/>
    <x v="1"/>
    <x v="2"/>
    <s v="S32_3522"/>
    <s v="San Francisco"/>
    <x v="0"/>
    <s v="Small"/>
  </r>
  <r>
    <n v="12217"/>
    <x v="12"/>
    <x v="5"/>
    <n v="147"/>
    <n v="73.5"/>
    <n v="100"/>
    <x v="5"/>
    <x v="11"/>
    <x v="319"/>
    <x v="0"/>
    <d v="2004-11-19T00:00:00"/>
    <x v="4"/>
    <x v="1"/>
    <x v="1"/>
    <s v="S10_4962"/>
    <s v="Lule"/>
    <x v="8"/>
    <s v="Medium"/>
  </r>
  <r>
    <n v="12218"/>
    <x v="12"/>
    <x v="7"/>
    <n v="122"/>
    <n v="61"/>
    <n v="100"/>
    <x v="16"/>
    <x v="28"/>
    <x v="526"/>
    <x v="0"/>
    <d v="2004-11-19T00:00:00"/>
    <x v="4"/>
    <x v="1"/>
    <x v="2"/>
    <s v="S18_2319"/>
    <s v="Lule"/>
    <x v="8"/>
    <s v="Medium"/>
  </r>
  <r>
    <n v="12219"/>
    <x v="12"/>
    <x v="15"/>
    <n v="60"/>
    <n v="30"/>
    <n v="61.38"/>
    <x v="1155"/>
    <x v="527"/>
    <x v="1699"/>
    <x v="0"/>
    <d v="2004-11-19T00:00:00"/>
    <x v="4"/>
    <x v="1"/>
    <x v="2"/>
    <s v="S18_2432"/>
    <s v="Lule"/>
    <x v="8"/>
    <s v="Small"/>
  </r>
  <r>
    <n v="12220"/>
    <x v="12"/>
    <x v="27"/>
    <n v="169"/>
    <n v="84.5"/>
    <n v="100"/>
    <x v="135"/>
    <x v="29"/>
    <x v="488"/>
    <x v="0"/>
    <d v="2004-11-19T00:00:00"/>
    <x v="4"/>
    <x v="1"/>
    <x v="1"/>
    <s v="S18_3232"/>
    <s v="Lule"/>
    <x v="8"/>
    <s v="Small"/>
  </r>
  <r>
    <n v="12221"/>
    <x v="12"/>
    <x v="3"/>
    <n v="121"/>
    <n v="60.5"/>
    <n v="100"/>
    <x v="92"/>
    <x v="19"/>
    <x v="427"/>
    <x v="0"/>
    <d v="2004-11-19T00:00:00"/>
    <x v="4"/>
    <x v="1"/>
    <x v="2"/>
    <s v="S18_4600"/>
    <s v="Lule"/>
    <x v="8"/>
    <s v="Medium"/>
  </r>
  <r>
    <n v="12222"/>
    <x v="12"/>
    <x v="10"/>
    <n v="127"/>
    <n v="63.5"/>
    <n v="100"/>
    <x v="10"/>
    <x v="4"/>
    <x v="211"/>
    <x v="0"/>
    <d v="2004-11-19T00:00:00"/>
    <x v="4"/>
    <x v="1"/>
    <x v="2"/>
    <s v="S24_2300"/>
    <s v="Lule"/>
    <x v="8"/>
    <s v="Medium"/>
  </r>
  <r>
    <n v="12223"/>
    <x v="13"/>
    <x v="21"/>
    <n v="35"/>
    <n v="17.5"/>
    <n v="37.130000000000003"/>
    <x v="1156"/>
    <x v="815"/>
    <x v="1700"/>
    <x v="0"/>
    <d v="2004-11-19T00:00:00"/>
    <x v="4"/>
    <x v="1"/>
    <x v="1"/>
    <s v="S24_2840"/>
    <s v="San Rafael"/>
    <x v="0"/>
    <s v="Small"/>
  </r>
  <r>
    <n v="12224"/>
    <x v="13"/>
    <x v="20"/>
    <n v="96"/>
    <n v="48"/>
    <n v="100"/>
    <x v="68"/>
    <x v="22"/>
    <x v="1701"/>
    <x v="0"/>
    <d v="2004-11-19T00:00:00"/>
    <x v="4"/>
    <x v="1"/>
    <x v="2"/>
    <s v="S32_1268"/>
    <s v="San Rafael"/>
    <x v="0"/>
    <s v="Medium"/>
  </r>
  <r>
    <n v="12225"/>
    <x v="13"/>
    <x v="28"/>
    <n v="54"/>
    <n v="27"/>
    <n v="60.6"/>
    <x v="1157"/>
    <x v="685"/>
    <x v="321"/>
    <x v="0"/>
    <d v="2004-11-19T00:00:00"/>
    <x v="4"/>
    <x v="1"/>
    <x v="2"/>
    <s v="S32_2509"/>
    <s v="San Rafael"/>
    <x v="0"/>
    <s v="Small"/>
  </r>
  <r>
    <n v="12226"/>
    <x v="14"/>
    <x v="21"/>
    <n v="207"/>
    <n v="103.5"/>
    <n v="57.22"/>
    <x v="1158"/>
    <x v="903"/>
    <x v="1702"/>
    <x v="1"/>
    <d v="2004-11-20T00:00:00"/>
    <x v="4"/>
    <x v="1"/>
    <x v="1"/>
    <s v="S12_1108"/>
    <s v="Paris"/>
    <x v="9"/>
    <s v="Small"/>
  </r>
  <r>
    <n v="12227"/>
    <x v="14"/>
    <x v="21"/>
    <n v="151"/>
    <n v="75.5"/>
    <n v="100"/>
    <x v="31"/>
    <x v="25"/>
    <x v="338"/>
    <x v="0"/>
    <d v="2004-11-20T00:00:00"/>
    <x v="4"/>
    <x v="1"/>
    <x v="1"/>
    <s v="S12_3148"/>
    <s v="Paris"/>
    <x v="9"/>
    <s v="Medium"/>
  </r>
  <r>
    <n v="12228"/>
    <x v="14"/>
    <x v="3"/>
    <n v="173"/>
    <n v="86.5"/>
    <n v="63.38"/>
    <x v="1159"/>
    <x v="904"/>
    <x v="1703"/>
    <x v="1"/>
    <d v="2004-11-20T00:00:00"/>
    <x v="4"/>
    <x v="1"/>
    <x v="1"/>
    <s v="S12_3891"/>
    <s v="Paris"/>
    <x v="9"/>
    <s v="Medium"/>
  </r>
  <r>
    <n v="12229"/>
    <x v="14"/>
    <x v="19"/>
    <n v="118"/>
    <n v="59"/>
    <n v="100"/>
    <x v="26"/>
    <x v="26"/>
    <x v="1476"/>
    <x v="0"/>
    <d v="2004-11-20T00:00:00"/>
    <x v="4"/>
    <x v="1"/>
    <x v="2"/>
    <s v="S12_4473"/>
    <s v="Paris"/>
    <x v="9"/>
    <s v="Medium"/>
  </r>
  <r>
    <n v="12230"/>
    <x v="14"/>
    <x v="3"/>
    <n v="163"/>
    <n v="81.5"/>
    <n v="100"/>
    <x v="92"/>
    <x v="27"/>
    <x v="1045"/>
    <x v="0"/>
    <d v="2004-11-20T00:00:00"/>
    <x v="4"/>
    <x v="1"/>
    <x v="1"/>
    <s v="S18_2238"/>
    <s v="Paris"/>
    <x v="9"/>
    <s v="Large"/>
  </r>
  <r>
    <n v="12231"/>
    <x v="14"/>
    <x v="25"/>
    <n v="136"/>
    <n v="68"/>
    <n v="100"/>
    <x v="96"/>
    <x v="12"/>
    <x v="1704"/>
    <x v="0"/>
    <d v="2004-11-20T00:00:00"/>
    <x v="4"/>
    <x v="1"/>
    <x v="0"/>
    <s v="S18_3140"/>
    <s v="Paris"/>
    <x v="9"/>
    <s v="Medium"/>
  </r>
  <r>
    <n v="12232"/>
    <x v="14"/>
    <x v="26"/>
    <n v="100"/>
    <n v="50"/>
    <n v="100"/>
    <x v="59"/>
    <x v="39"/>
    <x v="350"/>
    <x v="0"/>
    <d v="2004-11-20T00:00:00"/>
    <x v="4"/>
    <x v="1"/>
    <x v="3"/>
    <s v="S18_3259"/>
    <s v="Paris"/>
    <x v="9"/>
    <s v="Small"/>
  </r>
  <r>
    <n v="12233"/>
    <x v="14"/>
    <x v="6"/>
    <n v="57"/>
    <n v="28.5"/>
    <n v="100"/>
    <x v="63"/>
    <x v="905"/>
    <x v="1705"/>
    <x v="0"/>
    <d v="2004-11-20T00:00:00"/>
    <x v="4"/>
    <x v="1"/>
    <x v="1"/>
    <s v="S24_1444"/>
    <s v="Paris"/>
    <x v="9"/>
    <s v="Medium"/>
  </r>
  <r>
    <n v="12234"/>
    <x v="14"/>
    <x v="14"/>
    <n v="118"/>
    <n v="59"/>
    <n v="100"/>
    <x v="19"/>
    <x v="26"/>
    <x v="348"/>
    <x v="0"/>
    <d v="2004-11-20T00:00:00"/>
    <x v="4"/>
    <x v="1"/>
    <x v="1"/>
    <s v="S24_4048"/>
    <s v="Paris"/>
    <x v="9"/>
    <s v="Medium"/>
  </r>
  <r>
    <n v="12235"/>
    <x v="14"/>
    <x v="14"/>
    <n v="62"/>
    <n v="31"/>
    <n v="84.71"/>
    <x v="1160"/>
    <x v="906"/>
    <x v="1706"/>
    <x v="0"/>
    <d v="2004-11-20T00:00:00"/>
    <x v="4"/>
    <x v="1"/>
    <x v="3"/>
    <s v="S32_3207"/>
    <s v="Paris"/>
    <x v="9"/>
    <s v="Small"/>
  </r>
  <r>
    <n v="12236"/>
    <x v="14"/>
    <x v="18"/>
    <n v="115"/>
    <n v="57.5"/>
    <n v="100"/>
    <x v="25"/>
    <x v="35"/>
    <x v="631"/>
    <x v="0"/>
    <d v="2004-11-20T00:00:00"/>
    <x v="4"/>
    <x v="1"/>
    <x v="2"/>
    <s v="S50_1392"/>
    <s v="Paris"/>
    <x v="9"/>
    <s v="Medium"/>
  </r>
  <r>
    <n v="12237"/>
    <x v="14"/>
    <x v="7"/>
    <n v="101"/>
    <n v="50.5"/>
    <n v="100"/>
    <x v="16"/>
    <x v="24"/>
    <x v="313"/>
    <x v="0"/>
    <d v="2004-11-20T00:00:00"/>
    <x v="4"/>
    <x v="1"/>
    <x v="1"/>
    <s v="S700_2824"/>
    <s v="Paris"/>
    <x v="9"/>
    <s v="Large"/>
  </r>
  <r>
    <n v="12238"/>
    <x v="15"/>
    <x v="4"/>
    <n v="136"/>
    <n v="68"/>
    <n v="48.05"/>
    <x v="1161"/>
    <x v="907"/>
    <x v="1707"/>
    <x v="1"/>
    <d v="2004-11-21T00:00:00"/>
    <x v="4"/>
    <x v="1"/>
    <x v="1"/>
    <s v="S10_4757"/>
    <s v="NYC"/>
    <x v="0"/>
    <s v="Small"/>
  </r>
  <r>
    <n v="12239"/>
    <x v="15"/>
    <x v="13"/>
    <n v="143"/>
    <n v="71.5"/>
    <n v="100"/>
    <x v="17"/>
    <x v="30"/>
    <x v="627"/>
    <x v="0"/>
    <d v="2004-11-21T00:00:00"/>
    <x v="4"/>
    <x v="1"/>
    <x v="1"/>
    <s v="S18_4027"/>
    <s v="NYC"/>
    <x v="0"/>
    <s v="Medium"/>
  </r>
  <r>
    <n v="12240"/>
    <x v="15"/>
    <x v="17"/>
    <n v="87"/>
    <n v="43.5"/>
    <n v="100"/>
    <x v="24"/>
    <x v="457"/>
    <x v="1708"/>
    <x v="0"/>
    <d v="2004-11-21T00:00:00"/>
    <x v="4"/>
    <x v="1"/>
    <x v="0"/>
    <s v="S18_4522"/>
    <s v="NYC"/>
    <x v="0"/>
    <s v="Medium"/>
  </r>
  <r>
    <n v="12241"/>
    <x v="15"/>
    <x v="17"/>
    <n v="122"/>
    <n v="61"/>
    <n v="71.97"/>
    <x v="1162"/>
    <x v="908"/>
    <x v="1709"/>
    <x v="0"/>
    <d v="2004-11-21T00:00:00"/>
    <x v="4"/>
    <x v="1"/>
    <x v="4"/>
    <s v="S24_2011"/>
    <s v="NYC"/>
    <x v="0"/>
    <s v="Small"/>
  </r>
  <r>
    <n v="12242"/>
    <x v="15"/>
    <x v="26"/>
    <n v="58"/>
    <n v="29"/>
    <n v="100"/>
    <x v="59"/>
    <x v="858"/>
    <x v="1710"/>
    <x v="0"/>
    <d v="2004-11-21T00:00:00"/>
    <x v="4"/>
    <x v="1"/>
    <x v="3"/>
    <s v="S50_1514"/>
    <s v="NYC"/>
    <x v="0"/>
    <s v="Small"/>
  </r>
  <r>
    <n v="12243"/>
    <x v="15"/>
    <x v="13"/>
    <n v="86"/>
    <n v="43"/>
    <n v="70.3"/>
    <x v="1163"/>
    <x v="909"/>
    <x v="1351"/>
    <x v="0"/>
    <d v="2004-11-21T00:00:00"/>
    <x v="4"/>
    <x v="1"/>
    <x v="4"/>
    <s v="S700_1938"/>
    <s v="NYC"/>
    <x v="0"/>
    <s v="Small"/>
  </r>
  <r>
    <n v="12244"/>
    <x v="15"/>
    <x v="14"/>
    <n v="100"/>
    <n v="50"/>
    <n v="89.38"/>
    <x v="1164"/>
    <x v="910"/>
    <x v="1711"/>
    <x v="0"/>
    <d v="2004-11-21T00:00:00"/>
    <x v="4"/>
    <x v="1"/>
    <x v="4"/>
    <s v="S700_3505"/>
    <s v="NYC"/>
    <x v="0"/>
    <s v="Small"/>
  </r>
  <r>
    <n v="12245"/>
    <x v="15"/>
    <x v="13"/>
    <n v="99"/>
    <n v="49.5"/>
    <n v="71.89"/>
    <x v="1165"/>
    <x v="911"/>
    <x v="1712"/>
    <x v="0"/>
    <d v="2004-11-21T00:00:00"/>
    <x v="4"/>
    <x v="1"/>
    <x v="4"/>
    <s v="S700_3962"/>
    <s v="NYC"/>
    <x v="0"/>
    <s v="Small"/>
  </r>
  <r>
    <n v="12246"/>
    <x v="15"/>
    <x v="10"/>
    <n v="54"/>
    <n v="27"/>
    <n v="97.16"/>
    <x v="1166"/>
    <x v="912"/>
    <x v="1713"/>
    <x v="0"/>
    <d v="2004-11-21T00:00:00"/>
    <x v="4"/>
    <x v="1"/>
    <x v="4"/>
    <s v="S72_3212"/>
    <s v="NYC"/>
    <x v="0"/>
    <s v="Medium"/>
  </r>
  <r>
    <n v="12247"/>
    <x v="16"/>
    <x v="9"/>
    <n v="157"/>
    <n v="78.5"/>
    <n v="100"/>
    <x v="22"/>
    <x v="47"/>
    <x v="1278"/>
    <x v="0"/>
    <d v="2004-11-22T00:00:00"/>
    <x v="4"/>
    <x v="1"/>
    <x v="5"/>
    <s v="S18_1662"/>
    <s v="Charleroi"/>
    <x v="10"/>
    <s v="Medium"/>
  </r>
  <r>
    <n v="12248"/>
    <x v="16"/>
    <x v="24"/>
    <n v="86"/>
    <n v="43"/>
    <n v="82.58"/>
    <x v="1167"/>
    <x v="913"/>
    <x v="1714"/>
    <x v="0"/>
    <d v="2004-11-22T00:00:00"/>
    <x v="4"/>
    <x v="1"/>
    <x v="4"/>
    <s v="S18_3029"/>
    <s v="Charleroi"/>
    <x v="10"/>
    <s v="Small"/>
  </r>
  <r>
    <n v="12249"/>
    <x v="16"/>
    <x v="6"/>
    <n v="105"/>
    <n v="52.5"/>
    <n v="100"/>
    <x v="63"/>
    <x v="50"/>
    <x v="1715"/>
    <x v="0"/>
    <d v="2004-11-22T00:00:00"/>
    <x v="4"/>
    <x v="1"/>
    <x v="0"/>
    <s v="S18_3856"/>
    <s v="Charleroi"/>
    <x v="10"/>
    <s v="Medium"/>
  </r>
  <r>
    <n v="12250"/>
    <x v="83"/>
    <x v="28"/>
    <n v="118"/>
    <n v="59"/>
    <n v="68.92"/>
    <x v="1168"/>
    <x v="914"/>
    <x v="1716"/>
    <x v="0"/>
    <d v="2004-11-23T00:00:00"/>
    <x v="4"/>
    <x v="1"/>
    <x v="6"/>
    <s v="S10_2016"/>
    <s v="Minato-ku"/>
    <x v="16"/>
    <s v="Small"/>
  </r>
  <r>
    <n v="12251"/>
    <x v="83"/>
    <x v="8"/>
    <n v="193"/>
    <n v="96.5"/>
    <n v="76.67"/>
    <x v="1169"/>
    <x v="915"/>
    <x v="1717"/>
    <x v="1"/>
    <d v="2004-11-23T00:00:00"/>
    <x v="4"/>
    <x v="1"/>
    <x v="6"/>
    <s v="S10_4698"/>
    <s v="Minato-ku"/>
    <x v="16"/>
    <s v="Small"/>
  </r>
  <r>
    <n v="12252"/>
    <x v="83"/>
    <x v="11"/>
    <n v="84"/>
    <n v="42"/>
    <n v="100"/>
    <x v="11"/>
    <x v="545"/>
    <x v="1718"/>
    <x v="0"/>
    <d v="2004-11-23T00:00:00"/>
    <x v="4"/>
    <x v="1"/>
    <x v="5"/>
    <s v="S18_2581"/>
    <s v="Minato-ku"/>
    <x v="16"/>
    <s v="Small"/>
  </r>
  <r>
    <n v="12253"/>
    <x v="83"/>
    <x v="0"/>
    <n v="60"/>
    <n v="30"/>
    <n v="62.16"/>
    <x v="1170"/>
    <x v="916"/>
    <x v="1719"/>
    <x v="0"/>
    <d v="2004-11-23T00:00:00"/>
    <x v="4"/>
    <x v="1"/>
    <x v="6"/>
    <s v="S18_2625"/>
    <s v="Minato-ku"/>
    <x v="16"/>
    <s v="Small"/>
  </r>
  <r>
    <n v="12254"/>
    <x v="83"/>
    <x v="11"/>
    <n v="112"/>
    <n v="56"/>
    <n v="84.39"/>
    <x v="1171"/>
    <x v="917"/>
    <x v="1720"/>
    <x v="0"/>
    <d v="2004-11-23T00:00:00"/>
    <x v="4"/>
    <x v="1"/>
    <x v="6"/>
    <s v="S24_1578"/>
    <s v="Minato-ku"/>
    <x v="16"/>
    <s v="Small"/>
  </r>
  <r>
    <n v="12255"/>
    <x v="83"/>
    <x v="26"/>
    <n v="109"/>
    <n v="54.5"/>
    <n v="50.65"/>
    <x v="1172"/>
    <x v="918"/>
    <x v="1721"/>
    <x v="1"/>
    <d v="2004-11-23T00:00:00"/>
    <x v="4"/>
    <x v="1"/>
    <x v="5"/>
    <s v="S24_1785"/>
    <s v="Minato-ku"/>
    <x v="16"/>
    <s v="Small"/>
  </r>
  <r>
    <n v="12256"/>
    <x v="83"/>
    <x v="31"/>
    <n v="68"/>
    <n v="34"/>
    <n v="100"/>
    <x v="1173"/>
    <x v="919"/>
    <x v="1722"/>
    <x v="0"/>
    <d v="2004-11-23T00:00:00"/>
    <x v="4"/>
    <x v="1"/>
    <x v="5"/>
    <s v="S24_2841"/>
    <s v="Minato-ku"/>
    <x v="16"/>
    <s v="Medium"/>
  </r>
  <r>
    <n v="12257"/>
    <x v="83"/>
    <x v="31"/>
    <n v="88"/>
    <n v="44"/>
    <n v="100"/>
    <x v="1173"/>
    <x v="238"/>
    <x v="1723"/>
    <x v="0"/>
    <d v="2004-11-23T00:00:00"/>
    <x v="4"/>
    <x v="1"/>
    <x v="0"/>
    <s v="S24_3151"/>
    <s v="Minato-ku"/>
    <x v="16"/>
    <s v="Large"/>
  </r>
  <r>
    <n v="12258"/>
    <x v="83"/>
    <x v="17"/>
    <n v="65"/>
    <n v="32.5"/>
    <n v="99.69"/>
    <x v="1174"/>
    <x v="920"/>
    <x v="1724"/>
    <x v="0"/>
    <d v="2004-11-23T00:00:00"/>
    <x v="4"/>
    <x v="1"/>
    <x v="0"/>
    <s v="S24_3420"/>
    <s v="Minato-ku"/>
    <x v="16"/>
    <s v="Small"/>
  </r>
  <r>
    <n v="12259"/>
    <x v="83"/>
    <x v="10"/>
    <n v="83"/>
    <n v="41.5"/>
    <n v="59.36"/>
    <x v="1175"/>
    <x v="921"/>
    <x v="1725"/>
    <x v="0"/>
    <d v="2004-11-23T00:00:00"/>
    <x v="4"/>
    <x v="1"/>
    <x v="0"/>
    <s v="S24_3816"/>
    <s v="Minato-ku"/>
    <x v="16"/>
    <s v="Small"/>
  </r>
  <r>
    <n v="12260"/>
    <x v="83"/>
    <x v="6"/>
    <n v="68"/>
    <n v="34"/>
    <n v="96.92"/>
    <x v="1176"/>
    <x v="922"/>
    <x v="1726"/>
    <x v="0"/>
    <d v="2004-11-23T00:00:00"/>
    <x v="4"/>
    <x v="1"/>
    <x v="5"/>
    <s v="S24_3949"/>
    <s v="Minato-ku"/>
    <x v="16"/>
    <s v="Medium"/>
  </r>
  <r>
    <n v="12261"/>
    <x v="83"/>
    <x v="2"/>
    <n v="66"/>
    <n v="33"/>
    <n v="100"/>
    <x v="34"/>
    <x v="923"/>
    <x v="1727"/>
    <x v="0"/>
    <d v="2004-11-23T00:00:00"/>
    <x v="4"/>
    <x v="1"/>
    <x v="4"/>
    <s v="S700_1138"/>
    <s v="Minato-ku"/>
    <x v="16"/>
    <s v="Small"/>
  </r>
  <r>
    <n v="12262"/>
    <x v="83"/>
    <x v="31"/>
    <n v="90"/>
    <n v="45"/>
    <n v="71.25"/>
    <x v="1177"/>
    <x v="924"/>
    <x v="1728"/>
    <x v="0"/>
    <d v="2004-11-23T00:00:00"/>
    <x v="4"/>
    <x v="1"/>
    <x v="4"/>
    <s v="S700_2047"/>
    <s v="Minato-ku"/>
    <x v="16"/>
    <s v="Medium"/>
  </r>
  <r>
    <n v="12263"/>
    <x v="83"/>
    <x v="1"/>
    <n v="72"/>
    <n v="36"/>
    <n v="74.349999999999994"/>
    <x v="1178"/>
    <x v="925"/>
    <x v="1729"/>
    <x v="0"/>
    <d v="2004-11-23T00:00:00"/>
    <x v="4"/>
    <x v="1"/>
    <x v="4"/>
    <s v="S700_2610"/>
    <s v="Minato-ku"/>
    <x v="16"/>
    <s v="Medium"/>
  </r>
  <r>
    <n v="12264"/>
    <x v="83"/>
    <x v="1"/>
    <n v="74"/>
    <n v="37"/>
    <n v="57.86"/>
    <x v="1179"/>
    <x v="926"/>
    <x v="1730"/>
    <x v="0"/>
    <d v="2004-11-23T00:00:00"/>
    <x v="4"/>
    <x v="1"/>
    <x v="5"/>
    <s v="S700_4002"/>
    <s v="Minato-ku"/>
    <x v="16"/>
    <s v="Small"/>
  </r>
  <r>
    <n v="12265"/>
    <x v="83"/>
    <x v="11"/>
    <n v="49"/>
    <n v="24.5"/>
    <n v="76.31"/>
    <x v="1180"/>
    <x v="927"/>
    <x v="1731"/>
    <x v="0"/>
    <d v="2004-11-23T00:00:00"/>
    <x v="4"/>
    <x v="1"/>
    <x v="5"/>
    <s v="S72_1253"/>
    <s v="Minato-ku"/>
    <x v="16"/>
    <s v="Small"/>
  </r>
  <r>
    <n v="12266"/>
    <x v="18"/>
    <x v="31"/>
    <n v="76"/>
    <n v="38"/>
    <n v="79.98"/>
    <x v="1181"/>
    <x v="687"/>
    <x v="1732"/>
    <x v="0"/>
    <d v="2004-11-24T00:00:00"/>
    <x v="4"/>
    <x v="1"/>
    <x v="6"/>
    <s v="S24_2000"/>
    <s v="Barcelona"/>
    <x v="3"/>
    <s v="Medium"/>
  </r>
  <r>
    <n v="12267"/>
    <x v="18"/>
    <x v="28"/>
    <n v="72"/>
    <n v="36"/>
    <n v="84.77"/>
    <x v="1182"/>
    <x v="248"/>
    <x v="1733"/>
    <x v="0"/>
    <d v="2004-11-24T00:00:00"/>
    <x v="4"/>
    <x v="1"/>
    <x v="5"/>
    <s v="S24_4278"/>
    <s v="Barcelona"/>
    <x v="3"/>
    <s v="Medium"/>
  </r>
  <r>
    <n v="12268"/>
    <x v="18"/>
    <x v="31"/>
    <n v="99"/>
    <n v="49.5"/>
    <n v="100"/>
    <x v="1173"/>
    <x v="18"/>
    <x v="1734"/>
    <x v="0"/>
    <d v="2004-11-24T00:00:00"/>
    <x v="4"/>
    <x v="1"/>
    <x v="6"/>
    <s v="S32_1374"/>
    <s v="Barcelona"/>
    <x v="3"/>
    <s v="Medium"/>
  </r>
  <r>
    <n v="12269"/>
    <x v="18"/>
    <x v="8"/>
    <n v="68"/>
    <n v="34"/>
    <n v="59.16"/>
    <x v="571"/>
    <x v="505"/>
    <x v="904"/>
    <x v="0"/>
    <d v="2004-11-24T00:00:00"/>
    <x v="4"/>
    <x v="1"/>
    <x v="0"/>
    <s v="S32_4289"/>
    <s v="Barcelona"/>
    <x v="3"/>
    <s v="Small"/>
  </r>
  <r>
    <n v="12270"/>
    <x v="18"/>
    <x v="28"/>
    <n v="43"/>
    <n v="21.5"/>
    <n v="50.62"/>
    <x v="1183"/>
    <x v="136"/>
    <x v="1735"/>
    <x v="0"/>
    <d v="2004-11-24T00:00:00"/>
    <x v="4"/>
    <x v="1"/>
    <x v="0"/>
    <s v="S50_1341"/>
    <s v="Barcelona"/>
    <x v="3"/>
    <s v="Small"/>
  </r>
  <r>
    <n v="12271"/>
    <x v="18"/>
    <x v="0"/>
    <n v="91"/>
    <n v="45.5"/>
    <n v="88.6"/>
    <x v="1184"/>
    <x v="928"/>
    <x v="1736"/>
    <x v="0"/>
    <d v="2004-11-24T00:00:00"/>
    <x v="4"/>
    <x v="1"/>
    <x v="5"/>
    <s v="S700_1691"/>
    <s v="Barcelona"/>
    <x v="3"/>
    <s v="Small"/>
  </r>
  <r>
    <n v="12272"/>
    <x v="18"/>
    <x v="31"/>
    <n v="99"/>
    <n v="49.5"/>
    <n v="87.75"/>
    <x v="1185"/>
    <x v="380"/>
    <x v="1737"/>
    <x v="0"/>
    <d v="2004-11-24T00:00:00"/>
    <x v="4"/>
    <x v="1"/>
    <x v="5"/>
    <s v="S700_2466"/>
    <s v="Barcelona"/>
    <x v="3"/>
    <s v="Medium"/>
  </r>
  <r>
    <n v="12273"/>
    <x v="18"/>
    <x v="17"/>
    <n v="118"/>
    <n v="59"/>
    <n v="100"/>
    <x v="24"/>
    <x v="26"/>
    <x v="629"/>
    <x v="0"/>
    <d v="2004-11-24T00:00:00"/>
    <x v="4"/>
    <x v="1"/>
    <x v="5"/>
    <s v="S700_2834"/>
    <s v="Barcelona"/>
    <x v="3"/>
    <s v="Medium"/>
  </r>
  <r>
    <n v="12274"/>
    <x v="19"/>
    <x v="9"/>
    <n v="95"/>
    <n v="47.5"/>
    <n v="100"/>
    <x v="22"/>
    <x v="292"/>
    <x v="911"/>
    <x v="0"/>
    <d v="2004-11-24T00:00:00"/>
    <x v="4"/>
    <x v="1"/>
    <x v="6"/>
    <s v="S10_1678"/>
    <s v="Salzburg"/>
    <x v="12"/>
    <s v="Large"/>
  </r>
  <r>
    <n v="12275"/>
    <x v="19"/>
    <x v="6"/>
    <n v="194"/>
    <n v="97"/>
    <n v="79.650000000000006"/>
    <x v="1186"/>
    <x v="929"/>
    <x v="1738"/>
    <x v="1"/>
    <d v="2004-11-24T00:00:00"/>
    <x v="4"/>
    <x v="1"/>
    <x v="1"/>
    <s v="S12_1099"/>
    <s v="Salzburg"/>
    <x v="12"/>
    <s v="Medium"/>
  </r>
  <r>
    <n v="12276"/>
    <x v="19"/>
    <x v="31"/>
    <n v="150"/>
    <n v="75"/>
    <n v="100"/>
    <x v="1173"/>
    <x v="66"/>
    <x v="1739"/>
    <x v="0"/>
    <d v="2004-11-24T00:00:00"/>
    <x v="4"/>
    <x v="1"/>
    <x v="6"/>
    <s v="S12_2823"/>
    <s v="Salzburg"/>
    <x v="12"/>
    <s v="Large"/>
  </r>
  <r>
    <n v="12277"/>
    <x v="19"/>
    <x v="20"/>
    <n v="117"/>
    <n v="58.5"/>
    <n v="95.93"/>
    <x v="1187"/>
    <x v="417"/>
    <x v="1740"/>
    <x v="0"/>
    <d v="2004-11-24T00:00:00"/>
    <x v="4"/>
    <x v="1"/>
    <x v="1"/>
    <s v="S12_3380"/>
    <s v="Salzburg"/>
    <x v="12"/>
    <s v="Medium"/>
  </r>
  <r>
    <n v="12278"/>
    <x v="19"/>
    <x v="13"/>
    <n v="79"/>
    <n v="39.5"/>
    <n v="93.56"/>
    <x v="1188"/>
    <x v="930"/>
    <x v="1741"/>
    <x v="0"/>
    <d v="2004-11-24T00:00:00"/>
    <x v="4"/>
    <x v="1"/>
    <x v="1"/>
    <s v="S12_3990"/>
    <s v="Salzburg"/>
    <x v="12"/>
    <s v="Medium"/>
  </r>
  <r>
    <n v="12279"/>
    <x v="19"/>
    <x v="31"/>
    <n v="115"/>
    <n v="57.5"/>
    <n v="75.2"/>
    <x v="1189"/>
    <x v="931"/>
    <x v="1742"/>
    <x v="0"/>
    <d v="2004-11-24T00:00:00"/>
    <x v="4"/>
    <x v="1"/>
    <x v="1"/>
    <s v="S12_4675"/>
    <s v="Salzburg"/>
    <x v="12"/>
    <s v="Medium"/>
  </r>
  <r>
    <n v="12280"/>
    <x v="19"/>
    <x v="22"/>
    <n v="69"/>
    <n v="34.5"/>
    <n v="100"/>
    <x v="53"/>
    <x v="932"/>
    <x v="1743"/>
    <x v="0"/>
    <d v="2004-11-24T00:00:00"/>
    <x v="4"/>
    <x v="1"/>
    <x v="6"/>
    <s v="S24_2360"/>
    <s v="Salzburg"/>
    <x v="12"/>
    <s v="Medium"/>
  </r>
  <r>
    <n v="12281"/>
    <x v="19"/>
    <x v="14"/>
    <n v="102"/>
    <n v="51"/>
    <n v="71.02"/>
    <x v="1190"/>
    <x v="933"/>
    <x v="1744"/>
    <x v="0"/>
    <d v="2004-11-24T00:00:00"/>
    <x v="4"/>
    <x v="1"/>
    <x v="6"/>
    <s v="S32_4485"/>
    <s v="Salzburg"/>
    <x v="12"/>
    <s v="Small"/>
  </r>
  <r>
    <n v="12282"/>
    <x v="19"/>
    <x v="19"/>
    <n v="81"/>
    <n v="40.5"/>
    <n v="100"/>
    <x v="26"/>
    <x v="885"/>
    <x v="1745"/>
    <x v="0"/>
    <d v="2004-11-24T00:00:00"/>
    <x v="4"/>
    <x v="1"/>
    <x v="6"/>
    <s v="S50_4713"/>
    <s v="Salzburg"/>
    <x v="12"/>
    <s v="Medium"/>
  </r>
  <r>
    <n v="12283"/>
    <x v="19"/>
    <x v="15"/>
    <n v="80"/>
    <n v="40"/>
    <n v="100"/>
    <x v="21"/>
    <x v="883"/>
    <x v="1746"/>
    <x v="0"/>
    <d v="2004-11-24T00:00:00"/>
    <x v="4"/>
    <x v="1"/>
    <x v="5"/>
    <s v="S700_3167"/>
    <s v="Salzburg"/>
    <x v="12"/>
    <s v="Medium"/>
  </r>
  <r>
    <n v="12284"/>
    <x v="20"/>
    <x v="28"/>
    <n v="141"/>
    <n v="70.5"/>
    <n v="100"/>
    <x v="71"/>
    <x v="85"/>
    <x v="1747"/>
    <x v="0"/>
    <d v="2004-11-24T00:00:00"/>
    <x v="4"/>
    <x v="1"/>
    <x v="1"/>
    <s v="S18_1129"/>
    <s v="Melbourne"/>
    <x v="13"/>
    <s v="Medium"/>
  </r>
  <r>
    <n v="12285"/>
    <x v="20"/>
    <x v="31"/>
    <n v="77"/>
    <n v="38.5"/>
    <n v="65.45"/>
    <x v="1191"/>
    <x v="934"/>
    <x v="1748"/>
    <x v="0"/>
    <d v="2004-11-24T00:00:00"/>
    <x v="4"/>
    <x v="1"/>
    <x v="1"/>
    <s v="S18_1889"/>
    <s v="Melbourne"/>
    <x v="13"/>
    <s v="Medium"/>
  </r>
  <r>
    <n v="12286"/>
    <x v="20"/>
    <x v="2"/>
    <n v="142"/>
    <n v="71"/>
    <n v="100"/>
    <x v="34"/>
    <x v="86"/>
    <x v="1749"/>
    <x v="0"/>
    <d v="2004-11-24T00:00:00"/>
    <x v="4"/>
    <x v="1"/>
    <x v="1"/>
    <s v="S18_1984"/>
    <s v="Melbourne"/>
    <x v="13"/>
    <s v="Medium"/>
  </r>
  <r>
    <n v="12287"/>
    <x v="20"/>
    <x v="0"/>
    <n v="169"/>
    <n v="84.5"/>
    <n v="100"/>
    <x v="0"/>
    <x v="29"/>
    <x v="1750"/>
    <x v="0"/>
    <d v="2004-11-24T00:00:00"/>
    <x v="4"/>
    <x v="1"/>
    <x v="1"/>
    <s v="S18_3232"/>
    <s v="Melbourne"/>
    <x v="13"/>
    <s v="Medium"/>
  </r>
  <r>
    <n v="12288"/>
    <x v="20"/>
    <x v="4"/>
    <n v="80"/>
    <n v="40"/>
    <n v="66.739999999999995"/>
    <x v="1192"/>
    <x v="935"/>
    <x v="1751"/>
    <x v="0"/>
    <d v="2004-11-24T00:00:00"/>
    <x v="4"/>
    <x v="1"/>
    <x v="1"/>
    <s v="S18_3278"/>
    <s v="Melbourne"/>
    <x v="13"/>
    <s v="Small"/>
  </r>
  <r>
    <n v="12289"/>
    <x v="20"/>
    <x v="31"/>
    <n v="146"/>
    <n v="73"/>
    <n v="100"/>
    <x v="1173"/>
    <x v="76"/>
    <x v="1108"/>
    <x v="0"/>
    <d v="2004-11-24T00:00:00"/>
    <x v="4"/>
    <x v="1"/>
    <x v="1"/>
    <s v="S18_3482"/>
    <s v="Melbourne"/>
    <x v="13"/>
    <s v="Medium"/>
  </r>
  <r>
    <n v="12290"/>
    <x v="20"/>
    <x v="5"/>
    <n v="62"/>
    <n v="31"/>
    <n v="55.95"/>
    <x v="1193"/>
    <x v="174"/>
    <x v="1752"/>
    <x v="0"/>
    <d v="2004-11-24T00:00:00"/>
    <x v="4"/>
    <x v="1"/>
    <x v="6"/>
    <s v="S18_3782"/>
    <s v="Melbourne"/>
    <x v="13"/>
    <s v="Small"/>
  </r>
  <r>
    <n v="12291"/>
    <x v="20"/>
    <x v="19"/>
    <n v="148"/>
    <n v="74"/>
    <n v="100"/>
    <x v="26"/>
    <x v="78"/>
    <x v="206"/>
    <x v="0"/>
    <d v="2004-11-24T00:00:00"/>
    <x v="4"/>
    <x v="1"/>
    <x v="1"/>
    <s v="S18_4721"/>
    <s v="Melbourne"/>
    <x v="13"/>
    <s v="Medium"/>
  </r>
  <r>
    <n v="12292"/>
    <x v="20"/>
    <x v="8"/>
    <n v="37"/>
    <n v="18.5"/>
    <n v="40.4"/>
    <x v="1194"/>
    <x v="663"/>
    <x v="1753"/>
    <x v="0"/>
    <d v="2004-11-24T00:00:00"/>
    <x v="4"/>
    <x v="1"/>
    <x v="1"/>
    <s v="S24_2972"/>
    <s v="Melbourne"/>
    <x v="13"/>
    <s v="Small"/>
  </r>
  <r>
    <n v="12293"/>
    <x v="20"/>
    <x v="25"/>
    <n v="61"/>
    <n v="30.5"/>
    <n v="62.45"/>
    <x v="1195"/>
    <x v="589"/>
    <x v="1754"/>
    <x v="0"/>
    <d v="2004-11-24T00:00:00"/>
    <x v="4"/>
    <x v="1"/>
    <x v="1"/>
    <s v="S24_3371"/>
    <s v="Melbourne"/>
    <x v="13"/>
    <s v="Small"/>
  </r>
  <r>
    <n v="12294"/>
    <x v="20"/>
    <x v="10"/>
    <n v="140"/>
    <n v="70"/>
    <n v="100"/>
    <x v="10"/>
    <x v="81"/>
    <x v="1755"/>
    <x v="0"/>
    <d v="2004-11-24T00:00:00"/>
    <x v="4"/>
    <x v="1"/>
    <x v="1"/>
    <s v="S24_3856"/>
    <s v="Melbourne"/>
    <x v="13"/>
    <s v="Medium"/>
  </r>
  <r>
    <n v="12295"/>
    <x v="21"/>
    <x v="13"/>
    <n v="124"/>
    <n v="62"/>
    <n v="100"/>
    <x v="17"/>
    <x v="89"/>
    <x v="1128"/>
    <x v="0"/>
    <d v="2004-11-24T00:00:00"/>
    <x v="4"/>
    <x v="1"/>
    <x v="1"/>
    <s v="S18_1589"/>
    <s v="Reims"/>
    <x v="9"/>
    <s v="Medium"/>
  </r>
  <r>
    <n v="12296"/>
    <x v="21"/>
    <x v="4"/>
    <n v="132"/>
    <n v="66"/>
    <n v="52.32"/>
    <x v="1196"/>
    <x v="936"/>
    <x v="1756"/>
    <x v="1"/>
    <d v="2004-11-24T00:00:00"/>
    <x v="4"/>
    <x v="1"/>
    <x v="1"/>
    <s v="S18_2870"/>
    <s v="Reims"/>
    <x v="9"/>
    <s v="Small"/>
  </r>
  <r>
    <n v="12297"/>
    <x v="21"/>
    <x v="20"/>
    <n v="141"/>
    <n v="70.5"/>
    <n v="84.88"/>
    <x v="1197"/>
    <x v="937"/>
    <x v="1757"/>
    <x v="0"/>
    <d v="2004-11-24T00:00:00"/>
    <x v="4"/>
    <x v="1"/>
    <x v="1"/>
    <s v="S18_3685"/>
    <s v="Reims"/>
    <x v="9"/>
    <s v="Medium"/>
  </r>
  <r>
    <n v="12298"/>
    <x v="21"/>
    <x v="11"/>
    <n v="50"/>
    <n v="25"/>
    <n v="36.21"/>
    <x v="1198"/>
    <x v="938"/>
    <x v="1758"/>
    <x v="0"/>
    <d v="2004-11-24T00:00:00"/>
    <x v="4"/>
    <x v="1"/>
    <x v="1"/>
    <s v="S24_1628"/>
    <s v="Reims"/>
    <x v="9"/>
    <s v="Small"/>
  </r>
  <r>
    <n v="12299"/>
    <x v="21"/>
    <x v="0"/>
    <n v="80"/>
    <n v="40"/>
    <n v="100"/>
    <x v="0"/>
    <x v="883"/>
    <x v="155"/>
    <x v="0"/>
    <d v="2004-11-24T00:00:00"/>
    <x v="4"/>
    <x v="1"/>
    <x v="1"/>
    <s v="S24_4620"/>
    <s v="Reims"/>
    <x v="9"/>
    <s v="Medium"/>
  </r>
  <r>
    <n v="12300"/>
    <x v="21"/>
    <x v="17"/>
    <n v="40"/>
    <n v="20"/>
    <n v="100"/>
    <x v="24"/>
    <x v="884"/>
    <x v="1759"/>
    <x v="0"/>
    <d v="2004-11-24T00:00:00"/>
    <x v="4"/>
    <x v="1"/>
    <x v="6"/>
    <s v="S32_2206"/>
    <s v="Reims"/>
    <x v="9"/>
    <s v="Medium"/>
  </r>
  <r>
    <n v="12301"/>
    <x v="22"/>
    <x v="6"/>
    <n v="170"/>
    <n v="85"/>
    <n v="100"/>
    <x v="63"/>
    <x v="0"/>
    <x v="478"/>
    <x v="0"/>
    <d v="2004-11-25T00:00:00"/>
    <x v="4"/>
    <x v="1"/>
    <x v="0"/>
    <s v="S18_1749"/>
    <s v="Marseille"/>
    <x v="9"/>
    <s v="Large"/>
  </r>
  <r>
    <n v="12302"/>
    <x v="22"/>
    <x v="28"/>
    <n v="60"/>
    <n v="30"/>
    <n v="56.91"/>
    <x v="1199"/>
    <x v="939"/>
    <x v="1760"/>
    <x v="0"/>
    <d v="2004-11-25T00:00:00"/>
    <x v="4"/>
    <x v="1"/>
    <x v="0"/>
    <s v="S18_2248"/>
    <s v="Marseille"/>
    <x v="9"/>
    <s v="Small"/>
  </r>
  <r>
    <n v="12303"/>
    <x v="22"/>
    <x v="0"/>
    <n v="127"/>
    <n v="63.5"/>
    <n v="100"/>
    <x v="0"/>
    <x v="4"/>
    <x v="1761"/>
    <x v="0"/>
    <d v="2004-11-25T00:00:00"/>
    <x v="4"/>
    <x v="1"/>
    <x v="0"/>
    <s v="S18_2325"/>
    <s v="Marseille"/>
    <x v="9"/>
    <s v="Medium"/>
  </r>
  <r>
    <n v="12304"/>
    <x v="22"/>
    <x v="26"/>
    <n v="92"/>
    <n v="46"/>
    <n v="100"/>
    <x v="59"/>
    <x v="177"/>
    <x v="293"/>
    <x v="0"/>
    <d v="2004-11-25T00:00:00"/>
    <x v="4"/>
    <x v="1"/>
    <x v="0"/>
    <s v="S18_4409"/>
    <s v="Marseille"/>
    <x v="9"/>
    <s v="Small"/>
  </r>
  <r>
    <n v="12305"/>
    <x v="22"/>
    <x v="5"/>
    <n v="71"/>
    <n v="35.5"/>
    <n v="63.43"/>
    <x v="1200"/>
    <x v="940"/>
    <x v="1762"/>
    <x v="0"/>
    <d v="2004-11-25T00:00:00"/>
    <x v="4"/>
    <x v="1"/>
    <x v="1"/>
    <s v="S18_4933"/>
    <s v="Marseille"/>
    <x v="9"/>
    <s v="Small"/>
  </r>
  <r>
    <n v="12306"/>
    <x v="22"/>
    <x v="17"/>
    <n v="73"/>
    <n v="36.5"/>
    <n v="59.53"/>
    <x v="1201"/>
    <x v="941"/>
    <x v="1763"/>
    <x v="0"/>
    <d v="2004-11-25T00:00:00"/>
    <x v="4"/>
    <x v="1"/>
    <x v="1"/>
    <s v="S24_1046"/>
    <s v="Marseille"/>
    <x v="9"/>
    <s v="Small"/>
  </r>
  <r>
    <n v="12307"/>
    <x v="22"/>
    <x v="27"/>
    <n v="33"/>
    <n v="16.5"/>
    <n v="35.18"/>
    <x v="1202"/>
    <x v="942"/>
    <x v="1764"/>
    <x v="0"/>
    <d v="2004-11-25T00:00:00"/>
    <x v="4"/>
    <x v="1"/>
    <x v="0"/>
    <s v="S24_1937"/>
    <s v="Marseille"/>
    <x v="9"/>
    <s v="Small"/>
  </r>
  <r>
    <n v="12308"/>
    <x v="23"/>
    <x v="23"/>
    <n v="44"/>
    <n v="22"/>
    <n v="53.76"/>
    <x v="1203"/>
    <x v="7"/>
    <x v="1765"/>
    <x v="0"/>
    <d v="2004-11-25T00:00:00"/>
    <x v="4"/>
    <x v="1"/>
    <x v="0"/>
    <s v="S24_2022"/>
    <s v="Nantes"/>
    <x v="9"/>
    <s v="Small"/>
  </r>
  <r>
    <n v="12309"/>
    <x v="24"/>
    <x v="10"/>
    <n v="102"/>
    <n v="51"/>
    <n v="36.11"/>
    <x v="1204"/>
    <x v="943"/>
    <x v="1766"/>
    <x v="1"/>
    <d v="2004-11-29T00:00:00"/>
    <x v="4"/>
    <x v="1"/>
    <x v="0"/>
    <s v="S18_1342"/>
    <s v="Las Vegas"/>
    <x v="0"/>
    <s v="Small"/>
  </r>
  <r>
    <n v="12310"/>
    <x v="24"/>
    <x v="4"/>
    <n v="90"/>
    <n v="45"/>
    <n v="100"/>
    <x v="4"/>
    <x v="59"/>
    <x v="1739"/>
    <x v="0"/>
    <d v="2004-11-29T00:00:00"/>
    <x v="4"/>
    <x v="1"/>
    <x v="1"/>
    <s v="S24_2766"/>
    <s v="Las Vegas"/>
    <x v="0"/>
    <s v="Small"/>
  </r>
  <r>
    <n v="12311"/>
    <x v="24"/>
    <x v="16"/>
    <n v="117"/>
    <n v="58.5"/>
    <n v="87.24"/>
    <x v="1205"/>
    <x v="944"/>
    <x v="1767"/>
    <x v="0"/>
    <d v="2004-11-29T00:00:00"/>
    <x v="4"/>
    <x v="1"/>
    <x v="1"/>
    <s v="S24_2887"/>
    <s v="Las Vegas"/>
    <x v="0"/>
    <s v="Small"/>
  </r>
  <r>
    <n v="12312"/>
    <x v="24"/>
    <x v="16"/>
    <n v="85"/>
    <n v="42.5"/>
    <n v="100"/>
    <x v="23"/>
    <x v="945"/>
    <x v="1768"/>
    <x v="0"/>
    <d v="2004-11-29T00:00:00"/>
    <x v="4"/>
    <x v="1"/>
    <x v="1"/>
    <s v="S24_3191"/>
    <s v="Las Vegas"/>
    <x v="0"/>
    <s v="Medium"/>
  </r>
  <r>
    <n v="12313"/>
    <x v="24"/>
    <x v="5"/>
    <n v="107"/>
    <n v="53.5"/>
    <n v="95.88"/>
    <x v="1206"/>
    <x v="140"/>
    <x v="1769"/>
    <x v="0"/>
    <d v="2004-11-29T00:00:00"/>
    <x v="4"/>
    <x v="1"/>
    <x v="1"/>
    <s v="S24_3432"/>
    <s v="Las Vegas"/>
    <x v="0"/>
    <s v="Small"/>
  </r>
  <r>
    <n v="12314"/>
    <x v="24"/>
    <x v="2"/>
    <n v="41"/>
    <n v="20.5"/>
    <n v="97.44"/>
    <x v="1207"/>
    <x v="946"/>
    <x v="1770"/>
    <x v="0"/>
    <d v="2004-11-29T00:00:00"/>
    <x v="4"/>
    <x v="1"/>
    <x v="0"/>
    <s v="S24_3969"/>
    <s v="Las Vegas"/>
    <x v="0"/>
    <s v="Small"/>
  </r>
  <r>
    <n v="12315"/>
    <x v="20"/>
    <x v="0"/>
    <n v="214"/>
    <n v="107"/>
    <n v="100"/>
    <x v="0"/>
    <x v="10"/>
    <x v="1771"/>
    <x v="1"/>
    <d v="2004-11-29T00:00:00"/>
    <x v="4"/>
    <x v="1"/>
    <x v="1"/>
    <s v="S10_1949"/>
    <s v="Melbourne"/>
    <x v="13"/>
    <s v="Medium"/>
  </r>
  <r>
    <n v="12316"/>
    <x v="20"/>
    <x v="11"/>
    <n v="147"/>
    <n v="73.5"/>
    <n v="100"/>
    <x v="11"/>
    <x v="11"/>
    <x v="1772"/>
    <x v="0"/>
    <d v="2004-11-29T00:00:00"/>
    <x v="4"/>
    <x v="1"/>
    <x v="1"/>
    <s v="S10_4962"/>
    <s v="Melbourne"/>
    <x v="13"/>
    <s v="Medium"/>
  </r>
  <r>
    <n v="12317"/>
    <x v="20"/>
    <x v="17"/>
    <n v="136"/>
    <n v="68"/>
    <n v="100"/>
    <x v="24"/>
    <x v="12"/>
    <x v="1773"/>
    <x v="0"/>
    <d v="2004-11-29T00:00:00"/>
    <x v="4"/>
    <x v="1"/>
    <x v="2"/>
    <s v="S12_1666"/>
    <s v="Melbourne"/>
    <x v="13"/>
    <s v="Medium"/>
  </r>
  <r>
    <n v="12318"/>
    <x v="20"/>
    <x v="10"/>
    <n v="116"/>
    <n v="58"/>
    <n v="49.6"/>
    <x v="1208"/>
    <x v="947"/>
    <x v="1774"/>
    <x v="1"/>
    <d v="2004-11-29T00:00:00"/>
    <x v="4"/>
    <x v="1"/>
    <x v="2"/>
    <s v="S18_1097"/>
    <s v="Melbourne"/>
    <x v="13"/>
    <s v="Small"/>
  </r>
  <r>
    <n v="12319"/>
    <x v="20"/>
    <x v="26"/>
    <n v="53"/>
    <n v="26.5"/>
    <n v="58.95"/>
    <x v="1209"/>
    <x v="948"/>
    <x v="1775"/>
    <x v="0"/>
    <d v="2004-11-29T00:00:00"/>
    <x v="4"/>
    <x v="1"/>
    <x v="0"/>
    <s v="S18_1367"/>
    <s v="Melbourne"/>
    <x v="13"/>
    <s v="Small"/>
  </r>
  <r>
    <n v="12320"/>
    <x v="20"/>
    <x v="1"/>
    <n v="60"/>
    <n v="30"/>
    <n v="100"/>
    <x v="33"/>
    <x v="871"/>
    <x v="1776"/>
    <x v="0"/>
    <d v="2004-11-29T00:00:00"/>
    <x v="4"/>
    <x v="1"/>
    <x v="2"/>
    <s v="S18_2432"/>
    <s v="Melbourne"/>
    <x v="13"/>
    <s v="Medium"/>
  </r>
  <r>
    <n v="12321"/>
    <x v="20"/>
    <x v="26"/>
    <n v="168"/>
    <n v="84"/>
    <n v="100"/>
    <x v="59"/>
    <x v="5"/>
    <x v="685"/>
    <x v="0"/>
    <d v="2004-11-29T00:00:00"/>
    <x v="4"/>
    <x v="1"/>
    <x v="0"/>
    <s v="S18_2795"/>
    <s v="Melbourne"/>
    <x v="13"/>
    <s v="Medium"/>
  </r>
  <r>
    <n v="12322"/>
    <x v="20"/>
    <x v="25"/>
    <n v="101"/>
    <n v="50.5"/>
    <n v="100"/>
    <x v="96"/>
    <x v="24"/>
    <x v="1777"/>
    <x v="0"/>
    <d v="2004-11-29T00:00:00"/>
    <x v="4"/>
    <x v="1"/>
    <x v="0"/>
    <s v="S18_2949"/>
    <s v="Melbourne"/>
    <x v="13"/>
    <s v="Medium"/>
  </r>
  <r>
    <n v="12323"/>
    <x v="20"/>
    <x v="15"/>
    <n v="62"/>
    <n v="31"/>
    <n v="64.959999999999994"/>
    <x v="1210"/>
    <x v="772"/>
    <x v="1778"/>
    <x v="0"/>
    <d v="2004-11-29T00:00:00"/>
    <x v="4"/>
    <x v="1"/>
    <x v="0"/>
    <s v="S18_2957"/>
    <s v="Melbourne"/>
    <x v="13"/>
    <s v="Small"/>
  </r>
  <r>
    <n v="12324"/>
    <x v="20"/>
    <x v="6"/>
    <n v="104"/>
    <n v="52"/>
    <n v="100"/>
    <x v="63"/>
    <x v="17"/>
    <x v="1779"/>
    <x v="0"/>
    <d v="2004-11-29T00:00:00"/>
    <x v="4"/>
    <x v="1"/>
    <x v="0"/>
    <s v="S18_3136"/>
    <s v="Melbourne"/>
    <x v="13"/>
    <s v="Medium"/>
  </r>
  <r>
    <n v="12325"/>
    <x v="20"/>
    <x v="5"/>
    <n v="99"/>
    <n v="49.5"/>
    <n v="100"/>
    <x v="5"/>
    <x v="18"/>
    <x v="1276"/>
    <x v="0"/>
    <d v="2004-11-29T00:00:00"/>
    <x v="4"/>
    <x v="1"/>
    <x v="0"/>
    <s v="S18_3320"/>
    <s v="Melbourne"/>
    <x v="13"/>
    <s v="Small"/>
  </r>
  <r>
    <n v="12326"/>
    <x v="20"/>
    <x v="6"/>
    <n v="121"/>
    <n v="60.5"/>
    <n v="100"/>
    <x v="63"/>
    <x v="19"/>
    <x v="518"/>
    <x v="0"/>
    <d v="2004-11-29T00:00:00"/>
    <x v="4"/>
    <x v="1"/>
    <x v="2"/>
    <s v="S18_4600"/>
    <s v="Melbourne"/>
    <x v="13"/>
    <s v="Medium"/>
  </r>
  <r>
    <n v="12327"/>
    <x v="25"/>
    <x v="25"/>
    <n v="207"/>
    <n v="103.5"/>
    <n v="52.36"/>
    <x v="1211"/>
    <x v="949"/>
    <x v="1780"/>
    <x v="1"/>
    <d v="2004-01-11T00:00:00"/>
    <x v="3"/>
    <x v="1"/>
    <x v="1"/>
    <s v="S12_1108"/>
    <s v="Madrid"/>
    <x v="3"/>
    <s v="Small"/>
  </r>
  <r>
    <n v="12328"/>
    <x v="25"/>
    <x v="29"/>
    <n v="151"/>
    <n v="75.5"/>
    <n v="100"/>
    <x v="75"/>
    <x v="25"/>
    <x v="625"/>
    <x v="0"/>
    <d v="2004-01-11T00:00:00"/>
    <x v="3"/>
    <x v="1"/>
    <x v="1"/>
    <s v="S12_3148"/>
    <s v="Madrid"/>
    <x v="3"/>
    <s v="Medium"/>
  </r>
  <r>
    <n v="12329"/>
    <x v="25"/>
    <x v="17"/>
    <n v="50"/>
    <n v="25"/>
    <n v="100"/>
    <x v="24"/>
    <x v="848"/>
    <x v="1781"/>
    <x v="0"/>
    <d v="2004-01-11T00:00:00"/>
    <x v="3"/>
    <x v="1"/>
    <x v="0"/>
    <s v="S18_4668"/>
    <s v="Madrid"/>
    <x v="3"/>
    <s v="Large"/>
  </r>
  <r>
    <n v="12330"/>
    <x v="25"/>
    <x v="30"/>
    <n v="127"/>
    <n v="63.5"/>
    <n v="100"/>
    <x v="77"/>
    <x v="4"/>
    <x v="1322"/>
    <x v="0"/>
    <d v="2004-01-11T00:00:00"/>
    <x v="3"/>
    <x v="1"/>
    <x v="2"/>
    <s v="S24_2300"/>
    <s v="Madrid"/>
    <x v="3"/>
    <s v="Medium"/>
  </r>
  <r>
    <n v="12331"/>
    <x v="25"/>
    <x v="8"/>
    <n v="97"/>
    <n v="48.5"/>
    <n v="50.31"/>
    <x v="1212"/>
    <x v="950"/>
    <x v="1782"/>
    <x v="0"/>
    <d v="2004-01-11T00:00:00"/>
    <x v="3"/>
    <x v="1"/>
    <x v="0"/>
    <s v="S24_4258"/>
    <s v="Madrid"/>
    <x v="3"/>
    <s v="Small"/>
  </r>
  <r>
    <n v="12332"/>
    <x v="25"/>
    <x v="10"/>
    <n v="96"/>
    <n v="48"/>
    <n v="100"/>
    <x v="10"/>
    <x v="22"/>
    <x v="1783"/>
    <x v="0"/>
    <d v="2004-01-11T00:00:00"/>
    <x v="3"/>
    <x v="1"/>
    <x v="2"/>
    <s v="S32_1268"/>
    <s v="Madrid"/>
    <x v="3"/>
    <s v="Medium"/>
  </r>
  <r>
    <n v="12333"/>
    <x v="25"/>
    <x v="14"/>
    <n v="64"/>
    <n v="32"/>
    <n v="100"/>
    <x v="19"/>
    <x v="852"/>
    <x v="1784"/>
    <x v="0"/>
    <d v="2004-01-11T00:00:00"/>
    <x v="3"/>
    <x v="1"/>
    <x v="2"/>
    <s v="S32_3522"/>
    <s v="Madrid"/>
    <x v="3"/>
    <s v="Medium"/>
  </r>
  <r>
    <n v="12334"/>
    <x v="25"/>
    <x v="22"/>
    <n v="101"/>
    <n v="50.5"/>
    <n v="82.83"/>
    <x v="1213"/>
    <x v="951"/>
    <x v="1785"/>
    <x v="0"/>
    <d v="2004-01-11T00:00:00"/>
    <x v="3"/>
    <x v="1"/>
    <x v="1"/>
    <s v="S700_2824"/>
    <s v="Madrid"/>
    <x v="3"/>
    <s v="Small"/>
  </r>
  <r>
    <n v="12335"/>
    <x v="26"/>
    <x v="5"/>
    <n v="173"/>
    <n v="86.5"/>
    <n v="100"/>
    <x v="5"/>
    <x v="38"/>
    <x v="1786"/>
    <x v="0"/>
    <d v="2004-01-12T00:00:00"/>
    <x v="3"/>
    <x v="1"/>
    <x v="1"/>
    <s v="S12_3891"/>
    <s v="NYC"/>
    <x v="0"/>
    <s v="Medium"/>
  </r>
  <r>
    <n v="12336"/>
    <x v="26"/>
    <x v="25"/>
    <n v="118"/>
    <n v="59"/>
    <n v="100"/>
    <x v="96"/>
    <x v="26"/>
    <x v="524"/>
    <x v="0"/>
    <d v="2004-01-12T00:00:00"/>
    <x v="3"/>
    <x v="1"/>
    <x v="2"/>
    <s v="S12_4473"/>
    <s v="NYC"/>
    <x v="0"/>
    <s v="Medium"/>
  </r>
  <r>
    <n v="12337"/>
    <x v="26"/>
    <x v="19"/>
    <n v="163"/>
    <n v="81.5"/>
    <n v="100"/>
    <x v="26"/>
    <x v="27"/>
    <x v="1787"/>
    <x v="0"/>
    <d v="2004-01-12T00:00:00"/>
    <x v="3"/>
    <x v="1"/>
    <x v="1"/>
    <s v="S18_2238"/>
    <s v="NYC"/>
    <x v="0"/>
    <s v="Medium"/>
  </r>
  <r>
    <n v="12338"/>
    <x v="26"/>
    <x v="19"/>
    <n v="122"/>
    <n v="61"/>
    <n v="100"/>
    <x v="26"/>
    <x v="28"/>
    <x v="1788"/>
    <x v="0"/>
    <d v="2004-01-12T00:00:00"/>
    <x v="3"/>
    <x v="1"/>
    <x v="2"/>
    <s v="S18_2319"/>
    <s v="NYC"/>
    <x v="0"/>
    <s v="Medium"/>
  </r>
  <r>
    <n v="12339"/>
    <x v="26"/>
    <x v="25"/>
    <n v="169"/>
    <n v="84.5"/>
    <n v="100"/>
    <x v="96"/>
    <x v="29"/>
    <x v="132"/>
    <x v="0"/>
    <d v="2004-01-12T00:00:00"/>
    <x v="3"/>
    <x v="1"/>
    <x v="1"/>
    <s v="S18_3232"/>
    <s v="NYC"/>
    <x v="0"/>
    <s v="Large"/>
  </r>
  <r>
    <n v="12340"/>
    <x v="26"/>
    <x v="15"/>
    <n v="143"/>
    <n v="71.5"/>
    <n v="100"/>
    <x v="21"/>
    <x v="30"/>
    <x v="1789"/>
    <x v="0"/>
    <d v="2004-01-12T00:00:00"/>
    <x v="3"/>
    <x v="1"/>
    <x v="1"/>
    <s v="S18_4027"/>
    <s v="NYC"/>
    <x v="0"/>
    <s v="Medium"/>
  </r>
  <r>
    <n v="12341"/>
    <x v="26"/>
    <x v="25"/>
    <n v="57"/>
    <n v="28.5"/>
    <n v="47.4"/>
    <x v="1214"/>
    <x v="952"/>
    <x v="1790"/>
    <x v="0"/>
    <d v="2004-01-12T00:00:00"/>
    <x v="3"/>
    <x v="1"/>
    <x v="1"/>
    <s v="S24_1444"/>
    <s v="NYC"/>
    <x v="0"/>
    <s v="Small"/>
  </r>
  <r>
    <n v="12342"/>
    <x v="26"/>
    <x v="13"/>
    <n v="35"/>
    <n v="17.5"/>
    <n v="37.130000000000003"/>
    <x v="1215"/>
    <x v="815"/>
    <x v="1791"/>
    <x v="0"/>
    <d v="2004-01-12T00:00:00"/>
    <x v="3"/>
    <x v="1"/>
    <x v="1"/>
    <s v="S24_2840"/>
    <s v="NYC"/>
    <x v="0"/>
    <s v="Small"/>
  </r>
  <r>
    <n v="12343"/>
    <x v="26"/>
    <x v="18"/>
    <n v="118"/>
    <n v="59"/>
    <n v="100"/>
    <x v="25"/>
    <x v="26"/>
    <x v="440"/>
    <x v="0"/>
    <d v="2004-01-12T00:00:00"/>
    <x v="3"/>
    <x v="1"/>
    <x v="1"/>
    <s v="S24_4048"/>
    <s v="NYC"/>
    <x v="0"/>
    <s v="Medium"/>
  </r>
  <r>
    <n v="12344"/>
    <x v="26"/>
    <x v="21"/>
    <n v="54"/>
    <n v="27"/>
    <n v="46.53"/>
    <x v="1216"/>
    <x v="745"/>
    <x v="1792"/>
    <x v="0"/>
    <d v="2004-01-12T00:00:00"/>
    <x v="3"/>
    <x v="1"/>
    <x v="2"/>
    <s v="S32_2509"/>
    <s v="NYC"/>
    <x v="0"/>
    <s v="Small"/>
  </r>
  <r>
    <n v="12345"/>
    <x v="4"/>
    <x v="5"/>
    <n v="136"/>
    <n v="68"/>
    <n v="75.47"/>
    <x v="1217"/>
    <x v="953"/>
    <x v="1793"/>
    <x v="0"/>
    <d v="2004-02-12T00:00:00"/>
    <x v="5"/>
    <x v="1"/>
    <x v="1"/>
    <s v="S10_4757"/>
    <s v="Madrid"/>
    <x v="3"/>
    <s v="Small"/>
  </r>
  <r>
    <n v="12346"/>
    <x v="4"/>
    <x v="23"/>
    <n v="86"/>
    <n v="43"/>
    <n v="64.97"/>
    <x v="1218"/>
    <x v="954"/>
    <x v="1794"/>
    <x v="0"/>
    <d v="2004-02-12T00:00:00"/>
    <x v="5"/>
    <x v="1"/>
    <x v="4"/>
    <s v="S18_3029"/>
    <s v="Madrid"/>
    <x v="3"/>
    <s v="Small"/>
  </r>
  <r>
    <n v="12347"/>
    <x v="4"/>
    <x v="20"/>
    <n v="136"/>
    <n v="68"/>
    <n v="100"/>
    <x v="68"/>
    <x v="12"/>
    <x v="541"/>
    <x v="0"/>
    <d v="2004-02-12T00:00:00"/>
    <x v="5"/>
    <x v="1"/>
    <x v="0"/>
    <s v="S18_3140"/>
    <s v="Madrid"/>
    <x v="3"/>
    <s v="Medium"/>
  </r>
  <r>
    <n v="12348"/>
    <x v="4"/>
    <x v="9"/>
    <n v="100"/>
    <n v="50"/>
    <n v="93.04"/>
    <x v="1219"/>
    <x v="955"/>
    <x v="1795"/>
    <x v="0"/>
    <d v="2004-02-12T00:00:00"/>
    <x v="5"/>
    <x v="1"/>
    <x v="3"/>
    <s v="S18_3259"/>
    <s v="Madrid"/>
    <x v="3"/>
    <s v="Medium"/>
  </r>
  <r>
    <n v="12349"/>
    <x v="4"/>
    <x v="0"/>
    <n v="87"/>
    <n v="43.5"/>
    <n v="100"/>
    <x v="0"/>
    <x v="457"/>
    <x v="1796"/>
    <x v="0"/>
    <d v="2004-02-12T00:00:00"/>
    <x v="5"/>
    <x v="1"/>
    <x v="0"/>
    <s v="S18_4522"/>
    <s v="Madrid"/>
    <x v="3"/>
    <s v="Medium"/>
  </r>
  <r>
    <n v="12350"/>
    <x v="4"/>
    <x v="15"/>
    <n v="122"/>
    <n v="61"/>
    <n v="50.33"/>
    <x v="1220"/>
    <x v="956"/>
    <x v="1797"/>
    <x v="1"/>
    <d v="2004-02-12T00:00:00"/>
    <x v="5"/>
    <x v="1"/>
    <x v="4"/>
    <s v="S24_2011"/>
    <s v="Madrid"/>
    <x v="3"/>
    <s v="Small"/>
  </r>
  <r>
    <n v="12351"/>
    <x v="4"/>
    <x v="0"/>
    <n v="88"/>
    <n v="44"/>
    <n v="100"/>
    <x v="0"/>
    <x v="238"/>
    <x v="1134"/>
    <x v="0"/>
    <d v="2004-02-12T00:00:00"/>
    <x v="5"/>
    <x v="1"/>
    <x v="0"/>
    <s v="S24_3151"/>
    <s v="Madrid"/>
    <x v="3"/>
    <s v="Medium"/>
  </r>
  <r>
    <n v="12352"/>
    <x v="4"/>
    <x v="4"/>
    <n v="83"/>
    <n v="41.5"/>
    <n v="60.34"/>
    <x v="1221"/>
    <x v="957"/>
    <x v="1798"/>
    <x v="0"/>
    <d v="2004-02-12T00:00:00"/>
    <x v="5"/>
    <x v="1"/>
    <x v="0"/>
    <s v="S24_3816"/>
    <s v="Madrid"/>
    <x v="3"/>
    <s v="Small"/>
  </r>
  <r>
    <n v="12353"/>
    <x v="4"/>
    <x v="11"/>
    <n v="62"/>
    <n v="31"/>
    <n v="100"/>
    <x v="11"/>
    <x v="857"/>
    <x v="1799"/>
    <x v="0"/>
    <d v="2004-02-12T00:00:00"/>
    <x v="5"/>
    <x v="1"/>
    <x v="3"/>
    <s v="S32_3207"/>
    <s v="Madrid"/>
    <x v="3"/>
    <s v="Medium"/>
  </r>
  <r>
    <n v="12354"/>
    <x v="4"/>
    <x v="14"/>
    <n v="115"/>
    <n v="57.5"/>
    <n v="71.400000000000006"/>
    <x v="1075"/>
    <x v="958"/>
    <x v="1800"/>
    <x v="0"/>
    <d v="2004-02-12T00:00:00"/>
    <x v="5"/>
    <x v="1"/>
    <x v="2"/>
    <s v="S50_1392"/>
    <s v="Madrid"/>
    <x v="3"/>
    <s v="Small"/>
  </r>
  <r>
    <n v="12355"/>
    <x v="4"/>
    <x v="20"/>
    <n v="58"/>
    <n v="29"/>
    <n v="100"/>
    <x v="68"/>
    <x v="858"/>
    <x v="1634"/>
    <x v="0"/>
    <d v="2004-02-12T00:00:00"/>
    <x v="5"/>
    <x v="1"/>
    <x v="3"/>
    <s v="S50_1514"/>
    <s v="Madrid"/>
    <x v="3"/>
    <s v="Medium"/>
  </r>
  <r>
    <n v="12356"/>
    <x v="4"/>
    <x v="7"/>
    <n v="66"/>
    <n v="33"/>
    <n v="76.67"/>
    <x v="1222"/>
    <x v="124"/>
    <x v="1801"/>
    <x v="0"/>
    <d v="2004-02-12T00:00:00"/>
    <x v="5"/>
    <x v="1"/>
    <x v="4"/>
    <s v="S700_1138"/>
    <s v="Madrid"/>
    <x v="3"/>
    <s v="Medium"/>
  </r>
  <r>
    <n v="12357"/>
    <x v="4"/>
    <x v="24"/>
    <n v="86"/>
    <n v="43"/>
    <n v="100"/>
    <x v="139"/>
    <x v="321"/>
    <x v="226"/>
    <x v="0"/>
    <d v="2004-02-12T00:00:00"/>
    <x v="5"/>
    <x v="1"/>
    <x v="4"/>
    <s v="S700_1938"/>
    <s v="Madrid"/>
    <x v="3"/>
    <s v="Small"/>
  </r>
  <r>
    <n v="12358"/>
    <x v="4"/>
    <x v="17"/>
    <n v="72"/>
    <n v="36"/>
    <n v="75.349999999999994"/>
    <x v="1223"/>
    <x v="657"/>
    <x v="1802"/>
    <x v="0"/>
    <d v="2004-02-12T00:00:00"/>
    <x v="5"/>
    <x v="1"/>
    <x v="4"/>
    <s v="S700_2610"/>
    <s v="Madrid"/>
    <x v="3"/>
    <s v="Small"/>
  </r>
  <r>
    <n v="12359"/>
    <x v="4"/>
    <x v="14"/>
    <n v="100"/>
    <n v="50"/>
    <n v="77.34"/>
    <x v="1224"/>
    <x v="959"/>
    <x v="1803"/>
    <x v="0"/>
    <d v="2004-02-12T00:00:00"/>
    <x v="5"/>
    <x v="1"/>
    <x v="4"/>
    <s v="S700_3505"/>
    <s v="Madrid"/>
    <x v="3"/>
    <s v="Small"/>
  </r>
  <r>
    <n v="12360"/>
    <x v="4"/>
    <x v="4"/>
    <n v="99"/>
    <n v="49.5"/>
    <n v="100"/>
    <x v="4"/>
    <x v="18"/>
    <x v="1804"/>
    <x v="0"/>
    <d v="2004-02-12T00:00:00"/>
    <x v="5"/>
    <x v="1"/>
    <x v="4"/>
    <s v="S700_3962"/>
    <s v="Madrid"/>
    <x v="3"/>
    <s v="Small"/>
  </r>
  <r>
    <n v="12361"/>
    <x v="4"/>
    <x v="27"/>
    <n v="54"/>
    <n v="27"/>
    <n v="100"/>
    <x v="135"/>
    <x v="856"/>
    <x v="1805"/>
    <x v="0"/>
    <d v="2004-02-12T00:00:00"/>
    <x v="5"/>
    <x v="1"/>
    <x v="4"/>
    <s v="S72_3212"/>
    <s v="Madrid"/>
    <x v="3"/>
    <s v="Small"/>
  </r>
  <r>
    <n v="12362"/>
    <x v="27"/>
    <x v="8"/>
    <n v="157"/>
    <n v="78.5"/>
    <n v="99.52"/>
    <x v="1225"/>
    <x v="960"/>
    <x v="1806"/>
    <x v="0"/>
    <d v="2004-03-12T00:00:00"/>
    <x v="6"/>
    <x v="1"/>
    <x v="5"/>
    <s v="S18_1662"/>
    <s v="London"/>
    <x v="7"/>
    <s v="Medium"/>
  </r>
  <r>
    <n v="12363"/>
    <x v="27"/>
    <x v="27"/>
    <n v="105"/>
    <n v="52.5"/>
    <n v="100"/>
    <x v="135"/>
    <x v="50"/>
    <x v="474"/>
    <x v="0"/>
    <d v="2004-03-12T00:00:00"/>
    <x v="6"/>
    <x v="1"/>
    <x v="0"/>
    <s v="S18_3856"/>
    <s v="London"/>
    <x v="7"/>
    <s v="Medium"/>
  </r>
  <r>
    <n v="12364"/>
    <x v="27"/>
    <x v="4"/>
    <n v="68"/>
    <n v="34"/>
    <n v="74.680000000000007"/>
    <x v="1226"/>
    <x v="52"/>
    <x v="1807"/>
    <x v="0"/>
    <d v="2004-03-12T00:00:00"/>
    <x v="6"/>
    <x v="1"/>
    <x v="5"/>
    <s v="S24_2841"/>
    <s v="London"/>
    <x v="7"/>
    <s v="Small"/>
  </r>
  <r>
    <n v="12365"/>
    <x v="27"/>
    <x v="19"/>
    <n v="65"/>
    <n v="32.5"/>
    <n v="68.38"/>
    <x v="1227"/>
    <x v="323"/>
    <x v="1808"/>
    <x v="0"/>
    <d v="2004-03-12T00:00:00"/>
    <x v="6"/>
    <x v="1"/>
    <x v="0"/>
    <s v="S24_3420"/>
    <s v="London"/>
    <x v="7"/>
    <s v="Small"/>
  </r>
  <r>
    <n v="12366"/>
    <x v="27"/>
    <x v="15"/>
    <n v="68"/>
    <n v="34"/>
    <n v="59.37"/>
    <x v="1228"/>
    <x v="961"/>
    <x v="1809"/>
    <x v="0"/>
    <d v="2004-03-12T00:00:00"/>
    <x v="6"/>
    <x v="1"/>
    <x v="5"/>
    <s v="S24_3949"/>
    <s v="London"/>
    <x v="7"/>
    <s v="Small"/>
  </r>
  <r>
    <n v="12367"/>
    <x v="28"/>
    <x v="18"/>
    <n v="90"/>
    <n v="45"/>
    <n v="100"/>
    <x v="25"/>
    <x v="59"/>
    <x v="1810"/>
    <x v="0"/>
    <d v="2004-03-12T00:00:00"/>
    <x v="6"/>
    <x v="1"/>
    <x v="4"/>
    <s v="S700_2047"/>
    <s v="Brickhaven"/>
    <x v="0"/>
    <s v="Small"/>
  </r>
  <r>
    <n v="12368"/>
    <x v="28"/>
    <x v="3"/>
    <n v="99"/>
    <n v="49.5"/>
    <n v="100"/>
    <x v="92"/>
    <x v="18"/>
    <x v="1811"/>
    <x v="0"/>
    <d v="2004-03-12T00:00:00"/>
    <x v="6"/>
    <x v="1"/>
    <x v="5"/>
    <s v="S700_2466"/>
    <s v="Brickhaven"/>
    <x v="0"/>
    <s v="Medium"/>
  </r>
  <r>
    <n v="12369"/>
    <x v="28"/>
    <x v="2"/>
    <n v="74"/>
    <n v="37"/>
    <n v="75.510000000000005"/>
    <x v="1229"/>
    <x v="451"/>
    <x v="1812"/>
    <x v="0"/>
    <d v="2004-03-12T00:00:00"/>
    <x v="6"/>
    <x v="1"/>
    <x v="5"/>
    <s v="S700_4002"/>
    <s v="Brickhaven"/>
    <x v="0"/>
    <s v="Small"/>
  </r>
  <r>
    <n v="12370"/>
    <x v="28"/>
    <x v="3"/>
    <n v="49"/>
    <n v="24.5"/>
    <n v="52.64"/>
    <x v="1230"/>
    <x v="62"/>
    <x v="1813"/>
    <x v="0"/>
    <d v="2004-03-12T00:00:00"/>
    <x v="6"/>
    <x v="1"/>
    <x v="5"/>
    <s v="S72_1253"/>
    <s v="Brickhaven"/>
    <x v="0"/>
    <s v="Small"/>
  </r>
  <r>
    <n v="12371"/>
    <x v="29"/>
    <x v="11"/>
    <n v="84"/>
    <n v="42"/>
    <n v="100"/>
    <x v="11"/>
    <x v="545"/>
    <x v="1718"/>
    <x v="0"/>
    <d v="2004-04-12T00:00:00"/>
    <x v="7"/>
    <x v="1"/>
    <x v="5"/>
    <s v="S18_2581"/>
    <s v="Glendale"/>
    <x v="0"/>
    <s v="Medium"/>
  </r>
  <r>
    <n v="12372"/>
    <x v="29"/>
    <x v="24"/>
    <n v="109"/>
    <n v="54.5"/>
    <n v="71.73"/>
    <x v="1231"/>
    <x v="962"/>
    <x v="1814"/>
    <x v="0"/>
    <d v="2004-04-12T00:00:00"/>
    <x v="7"/>
    <x v="1"/>
    <x v="5"/>
    <s v="S24_1785"/>
    <s v="Glendale"/>
    <x v="0"/>
    <s v="Small"/>
  </r>
  <r>
    <n v="12373"/>
    <x v="29"/>
    <x v="12"/>
    <n v="72"/>
    <n v="36"/>
    <n v="89.9"/>
    <x v="1232"/>
    <x v="765"/>
    <x v="1815"/>
    <x v="0"/>
    <d v="2004-04-12T00:00:00"/>
    <x v="7"/>
    <x v="1"/>
    <x v="5"/>
    <s v="S24_4278"/>
    <s v="Glendale"/>
    <x v="0"/>
    <s v="Medium"/>
  </r>
  <r>
    <n v="12374"/>
    <x v="29"/>
    <x v="7"/>
    <n v="99"/>
    <n v="49.5"/>
    <n v="81.17"/>
    <x v="1233"/>
    <x v="278"/>
    <x v="1816"/>
    <x v="0"/>
    <d v="2004-04-12T00:00:00"/>
    <x v="7"/>
    <x v="1"/>
    <x v="6"/>
    <s v="S32_1374"/>
    <s v="Glendale"/>
    <x v="0"/>
    <s v="Medium"/>
  </r>
  <r>
    <n v="12375"/>
    <x v="29"/>
    <x v="28"/>
    <n v="68"/>
    <n v="34"/>
    <n v="44.51"/>
    <x v="1234"/>
    <x v="963"/>
    <x v="1817"/>
    <x v="0"/>
    <d v="2004-04-12T00:00:00"/>
    <x v="7"/>
    <x v="1"/>
    <x v="0"/>
    <s v="S32_4289"/>
    <s v="Glendale"/>
    <x v="0"/>
    <s v="Small"/>
  </r>
  <r>
    <n v="12376"/>
    <x v="29"/>
    <x v="28"/>
    <n v="43"/>
    <n v="21.5"/>
    <n v="82.21"/>
    <x v="1235"/>
    <x v="964"/>
    <x v="1818"/>
    <x v="0"/>
    <d v="2004-04-12T00:00:00"/>
    <x v="7"/>
    <x v="1"/>
    <x v="0"/>
    <s v="S50_1341"/>
    <s v="Glendale"/>
    <x v="0"/>
    <s v="Medium"/>
  </r>
  <r>
    <n v="12377"/>
    <x v="29"/>
    <x v="8"/>
    <n v="91"/>
    <n v="45.5"/>
    <n v="100"/>
    <x v="8"/>
    <x v="58"/>
    <x v="1819"/>
    <x v="0"/>
    <d v="2004-04-12T00:00:00"/>
    <x v="7"/>
    <x v="1"/>
    <x v="5"/>
    <s v="S700_1691"/>
    <s v="Glendale"/>
    <x v="0"/>
    <s v="Medium"/>
  </r>
  <r>
    <n v="12378"/>
    <x v="29"/>
    <x v="25"/>
    <n v="118"/>
    <n v="59"/>
    <n v="68.8"/>
    <x v="1236"/>
    <x v="965"/>
    <x v="1820"/>
    <x v="0"/>
    <d v="2004-04-12T00:00:00"/>
    <x v="7"/>
    <x v="1"/>
    <x v="5"/>
    <s v="S700_2834"/>
    <s v="Glendale"/>
    <x v="0"/>
    <s v="Medium"/>
  </r>
  <r>
    <n v="12379"/>
    <x v="29"/>
    <x v="23"/>
    <n v="80"/>
    <n v="40"/>
    <n v="81.95"/>
    <x v="1237"/>
    <x v="966"/>
    <x v="1821"/>
    <x v="0"/>
    <d v="2004-04-12T00:00:00"/>
    <x v="7"/>
    <x v="1"/>
    <x v="5"/>
    <s v="S700_3167"/>
    <s v="Glendale"/>
    <x v="0"/>
    <s v="Medium"/>
  </r>
  <r>
    <n v="12380"/>
    <x v="4"/>
    <x v="18"/>
    <n v="146"/>
    <n v="73"/>
    <n v="100"/>
    <x v="25"/>
    <x v="76"/>
    <x v="339"/>
    <x v="0"/>
    <d v="2004-07-12T00:00:00"/>
    <x v="8"/>
    <x v="1"/>
    <x v="1"/>
    <s v="S18_3482"/>
    <s v="Madrid"/>
    <x v="3"/>
    <s v="Medium"/>
  </r>
  <r>
    <n v="12381"/>
    <x v="4"/>
    <x v="14"/>
    <n v="62"/>
    <n v="31"/>
    <n v="53.47"/>
    <x v="1238"/>
    <x v="967"/>
    <x v="1822"/>
    <x v="0"/>
    <d v="2004-07-12T00:00:00"/>
    <x v="8"/>
    <x v="1"/>
    <x v="6"/>
    <s v="S18_3782"/>
    <s v="Madrid"/>
    <x v="3"/>
    <s v="Small"/>
  </r>
  <r>
    <n v="12382"/>
    <x v="4"/>
    <x v="4"/>
    <n v="148"/>
    <n v="74"/>
    <n v="100"/>
    <x v="4"/>
    <x v="78"/>
    <x v="1514"/>
    <x v="0"/>
    <d v="2004-07-12T00:00:00"/>
    <x v="8"/>
    <x v="1"/>
    <x v="1"/>
    <s v="S18_4721"/>
    <s v="Madrid"/>
    <x v="3"/>
    <s v="Medium"/>
  </r>
  <r>
    <n v="12383"/>
    <x v="4"/>
    <x v="9"/>
    <n v="69"/>
    <n v="34.5"/>
    <n v="70.650000000000006"/>
    <x v="1239"/>
    <x v="679"/>
    <x v="1823"/>
    <x v="0"/>
    <d v="2004-07-12T00:00:00"/>
    <x v="8"/>
    <x v="1"/>
    <x v="6"/>
    <s v="S24_2360"/>
    <s v="Madrid"/>
    <x v="3"/>
    <s v="Small"/>
  </r>
  <r>
    <n v="12384"/>
    <x v="4"/>
    <x v="13"/>
    <n v="37"/>
    <n v="18.5"/>
    <n v="38.520000000000003"/>
    <x v="1240"/>
    <x v="968"/>
    <x v="1824"/>
    <x v="0"/>
    <d v="2004-07-12T00:00:00"/>
    <x v="8"/>
    <x v="1"/>
    <x v="1"/>
    <s v="S24_2972"/>
    <s v="Madrid"/>
    <x v="3"/>
    <s v="Small"/>
  </r>
  <r>
    <n v="12385"/>
    <x v="4"/>
    <x v="20"/>
    <n v="61"/>
    <n v="30.5"/>
    <n v="62.45"/>
    <x v="1241"/>
    <x v="589"/>
    <x v="1825"/>
    <x v="0"/>
    <d v="2004-07-12T00:00:00"/>
    <x v="8"/>
    <x v="1"/>
    <x v="1"/>
    <s v="S24_3371"/>
    <s v="Madrid"/>
    <x v="3"/>
    <s v="Small"/>
  </r>
  <r>
    <n v="12386"/>
    <x v="4"/>
    <x v="22"/>
    <n v="140"/>
    <n v="70"/>
    <n v="100"/>
    <x v="53"/>
    <x v="81"/>
    <x v="422"/>
    <x v="0"/>
    <d v="2004-07-12T00:00:00"/>
    <x v="8"/>
    <x v="1"/>
    <x v="1"/>
    <s v="S24_3856"/>
    <s v="Madrid"/>
    <x v="3"/>
    <s v="Medium"/>
  </r>
  <r>
    <n v="12387"/>
    <x v="4"/>
    <x v="24"/>
    <n v="80"/>
    <n v="40"/>
    <n v="95.39"/>
    <x v="1242"/>
    <x v="969"/>
    <x v="1826"/>
    <x v="0"/>
    <d v="2004-07-12T00:00:00"/>
    <x v="8"/>
    <x v="1"/>
    <x v="1"/>
    <s v="S24_4620"/>
    <s v="Madrid"/>
    <x v="3"/>
    <s v="Small"/>
  </r>
  <r>
    <n v="12388"/>
    <x v="4"/>
    <x v="19"/>
    <n v="40"/>
    <n v="20"/>
    <n v="39.83"/>
    <x v="1243"/>
    <x v="343"/>
    <x v="1827"/>
    <x v="0"/>
    <d v="2004-07-12T00:00:00"/>
    <x v="8"/>
    <x v="1"/>
    <x v="6"/>
    <s v="S32_2206"/>
    <s v="Madrid"/>
    <x v="3"/>
    <s v="Small"/>
  </r>
  <r>
    <n v="12389"/>
    <x v="4"/>
    <x v="28"/>
    <n v="102"/>
    <n v="51"/>
    <n v="100"/>
    <x v="71"/>
    <x v="8"/>
    <x v="1106"/>
    <x v="0"/>
    <d v="2004-07-12T00:00:00"/>
    <x v="8"/>
    <x v="1"/>
    <x v="6"/>
    <s v="S32_4485"/>
    <s v="Madrid"/>
    <x v="3"/>
    <s v="Medium"/>
  </r>
  <r>
    <n v="12390"/>
    <x v="30"/>
    <x v="23"/>
    <n v="141"/>
    <n v="70.5"/>
    <n v="97.6"/>
    <x v="1244"/>
    <x v="298"/>
    <x v="1828"/>
    <x v="0"/>
    <d v="2004-09-12T00:00:00"/>
    <x v="1"/>
    <x v="1"/>
    <x v="1"/>
    <s v="S18_1129"/>
    <s v="Paris"/>
    <x v="9"/>
    <s v="Medium"/>
  </r>
  <r>
    <n v="12391"/>
    <x v="30"/>
    <x v="1"/>
    <n v="102"/>
    <n v="51"/>
    <n v="50.18"/>
    <x v="1245"/>
    <x v="970"/>
    <x v="1829"/>
    <x v="1"/>
    <d v="2004-09-12T00:00:00"/>
    <x v="1"/>
    <x v="1"/>
    <x v="0"/>
    <s v="S18_1342"/>
    <s v="Paris"/>
    <x v="9"/>
    <s v="Small"/>
  </r>
  <r>
    <n v="12392"/>
    <x v="30"/>
    <x v="2"/>
    <n v="53"/>
    <n v="26.5"/>
    <n v="72.41"/>
    <x v="1246"/>
    <x v="339"/>
    <x v="1830"/>
    <x v="0"/>
    <d v="2004-09-12T00:00:00"/>
    <x v="1"/>
    <x v="1"/>
    <x v="0"/>
    <s v="S18_1367"/>
    <s v="Paris"/>
    <x v="9"/>
    <s v="Small"/>
  </r>
  <r>
    <n v="12393"/>
    <x v="30"/>
    <x v="11"/>
    <n v="142"/>
    <n v="71"/>
    <n v="64.69"/>
    <x v="1247"/>
    <x v="971"/>
    <x v="1831"/>
    <x v="1"/>
    <d v="2004-09-12T00:00:00"/>
    <x v="1"/>
    <x v="1"/>
    <x v="1"/>
    <s v="S18_1984"/>
    <s v="Paris"/>
    <x v="9"/>
    <s v="Small"/>
  </r>
  <r>
    <n v="12394"/>
    <x v="30"/>
    <x v="17"/>
    <n v="127"/>
    <n v="63.5"/>
    <n v="100"/>
    <x v="24"/>
    <x v="4"/>
    <x v="1123"/>
    <x v="0"/>
    <d v="2004-09-12T00:00:00"/>
    <x v="1"/>
    <x v="1"/>
    <x v="0"/>
    <s v="S18_2325"/>
    <s v="Paris"/>
    <x v="9"/>
    <s v="Medium"/>
  </r>
  <r>
    <n v="12395"/>
    <x v="30"/>
    <x v="0"/>
    <n v="168"/>
    <n v="84"/>
    <n v="100"/>
    <x v="0"/>
    <x v="5"/>
    <x v="1385"/>
    <x v="0"/>
    <d v="2004-09-12T00:00:00"/>
    <x v="1"/>
    <x v="1"/>
    <x v="0"/>
    <s v="S18_2795"/>
    <s v="Paris"/>
    <x v="9"/>
    <s v="Medium"/>
  </r>
  <r>
    <n v="12396"/>
    <x v="30"/>
    <x v="25"/>
    <n v="33"/>
    <n v="16.5"/>
    <n v="100"/>
    <x v="96"/>
    <x v="842"/>
    <x v="1832"/>
    <x v="0"/>
    <d v="2004-09-12T00:00:00"/>
    <x v="1"/>
    <x v="1"/>
    <x v="0"/>
    <s v="S24_1937"/>
    <s v="Paris"/>
    <x v="9"/>
    <s v="Large"/>
  </r>
  <r>
    <n v="12397"/>
    <x v="30"/>
    <x v="5"/>
    <n v="44"/>
    <n v="22"/>
    <n v="31.86"/>
    <x v="1248"/>
    <x v="972"/>
    <x v="1833"/>
    <x v="0"/>
    <d v="2004-09-12T00:00:00"/>
    <x v="1"/>
    <x v="1"/>
    <x v="0"/>
    <s v="S24_2022"/>
    <s v="Paris"/>
    <x v="9"/>
    <s v="Small"/>
  </r>
  <r>
    <n v="12398"/>
    <x v="30"/>
    <x v="5"/>
    <n v="81"/>
    <n v="40.5"/>
    <n v="100"/>
    <x v="5"/>
    <x v="885"/>
    <x v="991"/>
    <x v="0"/>
    <d v="2004-09-12T00:00:00"/>
    <x v="1"/>
    <x v="1"/>
    <x v="6"/>
    <s v="S50_4713"/>
    <s v="Paris"/>
    <x v="9"/>
    <s v="Medium"/>
  </r>
  <r>
    <n v="12399"/>
    <x v="13"/>
    <x v="22"/>
    <n v="214"/>
    <n v="107"/>
    <n v="100"/>
    <x v="53"/>
    <x v="10"/>
    <x v="1183"/>
    <x v="1"/>
    <d v="2004-10-12T00:00:00"/>
    <x v="2"/>
    <x v="1"/>
    <x v="1"/>
    <s v="S10_1949"/>
    <s v="San Rafael"/>
    <x v="0"/>
    <s v="Medium"/>
  </r>
  <r>
    <n v="12400"/>
    <x v="13"/>
    <x v="23"/>
    <n v="147"/>
    <n v="73.5"/>
    <n v="100"/>
    <x v="36"/>
    <x v="11"/>
    <x v="1834"/>
    <x v="0"/>
    <d v="2004-10-12T00:00:00"/>
    <x v="2"/>
    <x v="1"/>
    <x v="1"/>
    <s v="S10_4962"/>
    <s v="San Rafael"/>
    <x v="0"/>
    <s v="Medium"/>
  </r>
  <r>
    <n v="12401"/>
    <x v="13"/>
    <x v="3"/>
    <n v="136"/>
    <n v="68"/>
    <n v="100"/>
    <x v="92"/>
    <x v="12"/>
    <x v="222"/>
    <x v="0"/>
    <d v="2004-10-12T00:00:00"/>
    <x v="2"/>
    <x v="1"/>
    <x v="2"/>
    <s v="S12_1666"/>
    <s v="San Rafael"/>
    <x v="0"/>
    <s v="Medium"/>
  </r>
  <r>
    <n v="12402"/>
    <x v="13"/>
    <x v="8"/>
    <n v="116"/>
    <n v="58"/>
    <n v="98"/>
    <x v="1249"/>
    <x v="771"/>
    <x v="447"/>
    <x v="0"/>
    <d v="2004-10-12T00:00:00"/>
    <x v="2"/>
    <x v="1"/>
    <x v="2"/>
    <s v="S18_1097"/>
    <s v="San Rafael"/>
    <x v="0"/>
    <s v="Medium"/>
  </r>
  <r>
    <n v="12403"/>
    <x v="13"/>
    <x v="9"/>
    <n v="60"/>
    <n v="30"/>
    <n v="61.99"/>
    <x v="1250"/>
    <x v="217"/>
    <x v="1835"/>
    <x v="0"/>
    <d v="2004-10-12T00:00:00"/>
    <x v="2"/>
    <x v="1"/>
    <x v="2"/>
    <s v="S18_2432"/>
    <s v="San Rafael"/>
    <x v="0"/>
    <s v="Small"/>
  </r>
  <r>
    <n v="12404"/>
    <x v="13"/>
    <x v="9"/>
    <n v="101"/>
    <n v="50.5"/>
    <n v="87.13"/>
    <x v="1251"/>
    <x v="973"/>
    <x v="1836"/>
    <x v="0"/>
    <d v="2004-10-12T00:00:00"/>
    <x v="2"/>
    <x v="1"/>
    <x v="0"/>
    <s v="S18_2949"/>
    <s v="San Rafael"/>
    <x v="0"/>
    <s v="Medium"/>
  </r>
  <r>
    <n v="12405"/>
    <x v="13"/>
    <x v="3"/>
    <n v="62"/>
    <n v="31"/>
    <n v="70.58"/>
    <x v="1252"/>
    <x v="913"/>
    <x v="1837"/>
    <x v="0"/>
    <d v="2004-10-12T00:00:00"/>
    <x v="2"/>
    <x v="1"/>
    <x v="0"/>
    <s v="S18_2957"/>
    <s v="San Rafael"/>
    <x v="0"/>
    <s v="Medium"/>
  </r>
  <r>
    <n v="12406"/>
    <x v="13"/>
    <x v="20"/>
    <n v="104"/>
    <n v="52"/>
    <n v="100"/>
    <x v="68"/>
    <x v="17"/>
    <x v="660"/>
    <x v="0"/>
    <d v="2004-10-12T00:00:00"/>
    <x v="2"/>
    <x v="1"/>
    <x v="0"/>
    <s v="S18_3136"/>
    <s v="San Rafael"/>
    <x v="0"/>
    <s v="Medium"/>
  </r>
  <r>
    <n v="12407"/>
    <x v="13"/>
    <x v="4"/>
    <n v="99"/>
    <n v="49.5"/>
    <n v="100"/>
    <x v="4"/>
    <x v="18"/>
    <x v="1804"/>
    <x v="0"/>
    <d v="2004-10-12T00:00:00"/>
    <x v="2"/>
    <x v="1"/>
    <x v="0"/>
    <s v="S18_3320"/>
    <s v="San Rafael"/>
    <x v="0"/>
    <s v="Small"/>
  </r>
  <r>
    <n v="12408"/>
    <x v="13"/>
    <x v="24"/>
    <n v="121"/>
    <n v="60.5"/>
    <n v="100"/>
    <x v="139"/>
    <x v="19"/>
    <x v="1551"/>
    <x v="0"/>
    <d v="2004-10-12T00:00:00"/>
    <x v="2"/>
    <x v="1"/>
    <x v="2"/>
    <s v="S18_4600"/>
    <s v="San Rafael"/>
    <x v="0"/>
    <s v="Medium"/>
  </r>
  <r>
    <n v="12409"/>
    <x v="4"/>
    <x v="3"/>
    <n v="151"/>
    <n v="75.5"/>
    <n v="55.34"/>
    <x v="1253"/>
    <x v="974"/>
    <x v="1838"/>
    <x v="1"/>
    <d v="2004-10-12T00:00:00"/>
    <x v="2"/>
    <x v="1"/>
    <x v="1"/>
    <s v="S12_3148"/>
    <s v="Madrid"/>
    <x v="3"/>
    <s v="Small"/>
  </r>
  <r>
    <n v="12410"/>
    <x v="4"/>
    <x v="10"/>
    <n v="118"/>
    <n v="59"/>
    <n v="64.16"/>
    <x v="1254"/>
    <x v="975"/>
    <x v="1839"/>
    <x v="0"/>
    <d v="2004-10-12T00:00:00"/>
    <x v="2"/>
    <x v="1"/>
    <x v="2"/>
    <s v="S12_4473"/>
    <s v="Madrid"/>
    <x v="3"/>
    <s v="Small"/>
  </r>
  <r>
    <n v="12411"/>
    <x v="4"/>
    <x v="27"/>
    <n v="163"/>
    <n v="81.5"/>
    <n v="100"/>
    <x v="135"/>
    <x v="27"/>
    <x v="626"/>
    <x v="0"/>
    <d v="2004-10-12T00:00:00"/>
    <x v="2"/>
    <x v="1"/>
    <x v="1"/>
    <s v="S18_2238"/>
    <s v="Madrid"/>
    <x v="3"/>
    <s v="Small"/>
  </r>
  <r>
    <n v="12412"/>
    <x v="4"/>
    <x v="27"/>
    <n v="122"/>
    <n v="61"/>
    <n v="36.42"/>
    <x v="1255"/>
    <x v="976"/>
    <x v="1840"/>
    <x v="1"/>
    <d v="2004-10-12T00:00:00"/>
    <x v="2"/>
    <x v="1"/>
    <x v="2"/>
    <s v="S18_2319"/>
    <s v="Madrid"/>
    <x v="3"/>
    <s v="Small"/>
  </r>
  <r>
    <n v="12413"/>
    <x v="4"/>
    <x v="22"/>
    <n v="169"/>
    <n v="84.5"/>
    <n v="93.49"/>
    <x v="1256"/>
    <x v="977"/>
    <x v="1841"/>
    <x v="0"/>
    <d v="2004-10-12T00:00:00"/>
    <x v="2"/>
    <x v="1"/>
    <x v="1"/>
    <s v="S18_3232"/>
    <s v="Madrid"/>
    <x v="3"/>
    <s v="Small"/>
  </r>
  <r>
    <n v="12414"/>
    <x v="4"/>
    <x v="4"/>
    <n v="143"/>
    <n v="71.5"/>
    <n v="100"/>
    <x v="4"/>
    <x v="30"/>
    <x v="244"/>
    <x v="0"/>
    <d v="2004-10-12T00:00:00"/>
    <x v="2"/>
    <x v="1"/>
    <x v="1"/>
    <s v="S18_4027"/>
    <s v="Madrid"/>
    <x v="3"/>
    <s v="Small"/>
  </r>
  <r>
    <n v="12415"/>
    <x v="4"/>
    <x v="0"/>
    <n v="50"/>
    <n v="25"/>
    <n v="100"/>
    <x v="0"/>
    <x v="848"/>
    <x v="1842"/>
    <x v="0"/>
    <d v="2004-10-12T00:00:00"/>
    <x v="2"/>
    <x v="1"/>
    <x v="0"/>
    <s v="S18_4668"/>
    <s v="Madrid"/>
    <x v="3"/>
    <s v="Medium"/>
  </r>
  <r>
    <n v="12416"/>
    <x v="4"/>
    <x v="20"/>
    <n v="57"/>
    <n v="28.5"/>
    <n v="60.76"/>
    <x v="1257"/>
    <x v="978"/>
    <x v="1843"/>
    <x v="0"/>
    <d v="2004-10-12T00:00:00"/>
    <x v="2"/>
    <x v="1"/>
    <x v="1"/>
    <s v="S24_1444"/>
    <s v="Madrid"/>
    <x v="3"/>
    <s v="Small"/>
  </r>
  <r>
    <n v="12417"/>
    <x v="4"/>
    <x v="9"/>
    <n v="127"/>
    <n v="63.5"/>
    <n v="100"/>
    <x v="22"/>
    <x v="4"/>
    <x v="1844"/>
    <x v="0"/>
    <d v="2004-10-12T00:00:00"/>
    <x v="2"/>
    <x v="1"/>
    <x v="2"/>
    <s v="S24_2300"/>
    <s v="Madrid"/>
    <x v="3"/>
    <s v="Medium"/>
  </r>
  <r>
    <n v="12418"/>
    <x v="4"/>
    <x v="13"/>
    <n v="35"/>
    <n v="17.5"/>
    <n v="82.94"/>
    <x v="1258"/>
    <x v="979"/>
    <x v="1845"/>
    <x v="0"/>
    <d v="2004-10-12T00:00:00"/>
    <x v="2"/>
    <x v="1"/>
    <x v="1"/>
    <s v="S24_2840"/>
    <s v="Madrid"/>
    <x v="3"/>
    <s v="Small"/>
  </r>
  <r>
    <n v="12419"/>
    <x v="4"/>
    <x v="9"/>
    <n v="97"/>
    <n v="48.5"/>
    <n v="100"/>
    <x v="22"/>
    <x v="21"/>
    <x v="1846"/>
    <x v="0"/>
    <d v="2004-10-12T00:00:00"/>
    <x v="2"/>
    <x v="1"/>
    <x v="0"/>
    <s v="S24_4258"/>
    <s v="Madrid"/>
    <x v="3"/>
    <s v="Medium"/>
  </r>
  <r>
    <n v="12420"/>
    <x v="4"/>
    <x v="9"/>
    <n v="96"/>
    <n v="48"/>
    <n v="100"/>
    <x v="22"/>
    <x v="22"/>
    <x v="1847"/>
    <x v="0"/>
    <d v="2004-10-12T00:00:00"/>
    <x v="2"/>
    <x v="1"/>
    <x v="2"/>
    <s v="S32_1268"/>
    <s v="Madrid"/>
    <x v="3"/>
    <s v="Medium"/>
  </r>
  <r>
    <n v="12421"/>
    <x v="4"/>
    <x v="13"/>
    <n v="64"/>
    <n v="32"/>
    <n v="100"/>
    <x v="17"/>
    <x v="852"/>
    <x v="1848"/>
    <x v="0"/>
    <d v="2004-10-12T00:00:00"/>
    <x v="2"/>
    <x v="1"/>
    <x v="2"/>
    <s v="S32_3522"/>
    <s v="Madrid"/>
    <x v="3"/>
    <s v="Medium"/>
  </r>
  <r>
    <n v="12422"/>
    <x v="4"/>
    <x v="11"/>
    <n v="101"/>
    <n v="50.5"/>
    <n v="100"/>
    <x v="11"/>
    <x v="24"/>
    <x v="1849"/>
    <x v="0"/>
    <d v="2004-10-12T00:00:00"/>
    <x v="2"/>
    <x v="1"/>
    <x v="1"/>
    <s v="S700_2824"/>
    <s v="Madrid"/>
    <x v="3"/>
    <s v="Medium"/>
  </r>
  <r>
    <n v="12423"/>
    <x v="21"/>
    <x v="25"/>
    <n v="136"/>
    <n v="68"/>
    <n v="54.68"/>
    <x v="1259"/>
    <x v="980"/>
    <x v="1850"/>
    <x v="1"/>
    <d v="2004-12-15T00:00:00"/>
    <x v="11"/>
    <x v="1"/>
    <x v="1"/>
    <s v="S10_4757"/>
    <s v="Reims"/>
    <x v="9"/>
    <s v="Small"/>
  </r>
  <r>
    <n v="12424"/>
    <x v="21"/>
    <x v="10"/>
    <n v="207"/>
    <n v="103.5"/>
    <n v="100"/>
    <x v="10"/>
    <x v="37"/>
    <x v="510"/>
    <x v="1"/>
    <d v="2004-12-15T00:00:00"/>
    <x v="11"/>
    <x v="1"/>
    <x v="1"/>
    <s v="S12_1108"/>
    <s v="Reims"/>
    <x v="9"/>
    <s v="Medium"/>
  </r>
  <r>
    <n v="12425"/>
    <x v="21"/>
    <x v="3"/>
    <n v="173"/>
    <n v="86.5"/>
    <n v="62.09"/>
    <x v="1260"/>
    <x v="981"/>
    <x v="1851"/>
    <x v="1"/>
    <d v="2004-12-15T00:00:00"/>
    <x v="11"/>
    <x v="1"/>
    <x v="1"/>
    <s v="S12_3891"/>
    <s v="Reims"/>
    <x v="9"/>
    <s v="Medium"/>
  </r>
  <r>
    <n v="12426"/>
    <x v="21"/>
    <x v="2"/>
    <n v="118"/>
    <n v="59"/>
    <n v="100"/>
    <x v="34"/>
    <x v="26"/>
    <x v="1070"/>
    <x v="0"/>
    <d v="2004-12-15T00:00:00"/>
    <x v="11"/>
    <x v="1"/>
    <x v="1"/>
    <s v="S24_4048"/>
    <s v="Reims"/>
    <x v="9"/>
    <s v="Small"/>
  </r>
  <r>
    <n v="12427"/>
    <x v="21"/>
    <x v="13"/>
    <n v="54"/>
    <n v="27"/>
    <n v="100"/>
    <x v="17"/>
    <x v="856"/>
    <x v="1852"/>
    <x v="0"/>
    <d v="2004-12-15T00:00:00"/>
    <x v="11"/>
    <x v="1"/>
    <x v="2"/>
    <s v="S32_2509"/>
    <s v="Reims"/>
    <x v="9"/>
    <s v="Medium"/>
  </r>
  <r>
    <n v="12428"/>
    <x v="21"/>
    <x v="2"/>
    <n v="62"/>
    <n v="31"/>
    <n v="100"/>
    <x v="34"/>
    <x v="857"/>
    <x v="1853"/>
    <x v="0"/>
    <d v="2004-12-15T00:00:00"/>
    <x v="11"/>
    <x v="1"/>
    <x v="3"/>
    <s v="S32_3207"/>
    <s v="Reims"/>
    <x v="9"/>
    <s v="Medium"/>
  </r>
  <r>
    <n v="12429"/>
    <x v="21"/>
    <x v="7"/>
    <n v="115"/>
    <n v="57.5"/>
    <n v="100"/>
    <x v="16"/>
    <x v="35"/>
    <x v="250"/>
    <x v="0"/>
    <d v="2004-12-15T00:00:00"/>
    <x v="11"/>
    <x v="1"/>
    <x v="2"/>
    <s v="S50_1392"/>
    <s v="Reims"/>
    <x v="9"/>
    <s v="Medium"/>
  </r>
  <r>
    <n v="12430"/>
    <x v="21"/>
    <x v="4"/>
    <n v="58"/>
    <n v="29"/>
    <n v="64.930000000000007"/>
    <x v="1261"/>
    <x v="982"/>
    <x v="1854"/>
    <x v="0"/>
    <d v="2004-12-15T00:00:00"/>
    <x v="11"/>
    <x v="1"/>
    <x v="3"/>
    <s v="S50_1514"/>
    <s v="Reims"/>
    <x v="9"/>
    <s v="Small"/>
  </r>
  <r>
    <n v="12431"/>
    <x v="32"/>
    <x v="27"/>
    <n v="95"/>
    <n v="47.5"/>
    <n v="72.55"/>
    <x v="1262"/>
    <x v="983"/>
    <x v="1855"/>
    <x v="0"/>
    <d v="2004-12-17T00:00:00"/>
    <x v="11"/>
    <x v="1"/>
    <x v="6"/>
    <s v="S10_1678"/>
    <s v="Chatswood"/>
    <x v="13"/>
    <s v="Small"/>
  </r>
  <r>
    <n v="12432"/>
    <x v="32"/>
    <x v="5"/>
    <n v="118"/>
    <n v="59"/>
    <n v="51.15"/>
    <x v="1263"/>
    <x v="984"/>
    <x v="1856"/>
    <x v="1"/>
    <d v="2004-12-17T00:00:00"/>
    <x v="11"/>
    <x v="1"/>
    <x v="6"/>
    <s v="S10_2016"/>
    <s v="Chatswood"/>
    <x v="13"/>
    <s v="Small"/>
  </r>
  <r>
    <n v="12433"/>
    <x v="32"/>
    <x v="15"/>
    <n v="65"/>
    <n v="32.5"/>
    <n v="100"/>
    <x v="21"/>
    <x v="985"/>
    <x v="1857"/>
    <x v="0"/>
    <d v="2004-12-17T00:00:00"/>
    <x v="11"/>
    <x v="1"/>
    <x v="0"/>
    <s v="S24_3420"/>
    <s v="Chatswood"/>
    <x v="13"/>
    <s v="Medium"/>
  </r>
  <r>
    <n v="12434"/>
    <x v="32"/>
    <x v="5"/>
    <n v="68"/>
    <n v="34"/>
    <n v="100"/>
    <x v="5"/>
    <x v="919"/>
    <x v="831"/>
    <x v="0"/>
    <d v="2004-12-17T00:00:00"/>
    <x v="11"/>
    <x v="1"/>
    <x v="5"/>
    <s v="S24_3949"/>
    <s v="Chatswood"/>
    <x v="13"/>
    <s v="Medium"/>
  </r>
  <r>
    <n v="12435"/>
    <x v="32"/>
    <x v="4"/>
    <n v="72"/>
    <n v="36"/>
    <n v="62.46"/>
    <x v="1264"/>
    <x v="16"/>
    <x v="6"/>
    <x v="0"/>
    <d v="2004-12-17T00:00:00"/>
    <x v="11"/>
    <x v="1"/>
    <x v="5"/>
    <s v="S24_4278"/>
    <s v="Chatswood"/>
    <x v="13"/>
    <s v="Small"/>
  </r>
  <r>
    <n v="12436"/>
    <x v="32"/>
    <x v="3"/>
    <n v="68"/>
    <n v="34"/>
    <n v="72.33"/>
    <x v="1265"/>
    <x v="378"/>
    <x v="1858"/>
    <x v="0"/>
    <d v="2004-12-17T00:00:00"/>
    <x v="11"/>
    <x v="1"/>
    <x v="0"/>
    <s v="S32_4289"/>
    <s v="Chatswood"/>
    <x v="13"/>
    <s v="Medium"/>
  </r>
  <r>
    <n v="12437"/>
    <x v="32"/>
    <x v="21"/>
    <n v="43"/>
    <n v="21.5"/>
    <n v="82.59"/>
    <x v="1266"/>
    <x v="986"/>
    <x v="1859"/>
    <x v="0"/>
    <d v="2004-12-17T00:00:00"/>
    <x v="11"/>
    <x v="1"/>
    <x v="0"/>
    <s v="S50_1341"/>
    <s v="Chatswood"/>
    <x v="13"/>
    <s v="Small"/>
  </r>
  <r>
    <n v="12438"/>
    <x v="32"/>
    <x v="27"/>
    <n v="91"/>
    <n v="45.5"/>
    <n v="60.54"/>
    <x v="1267"/>
    <x v="987"/>
    <x v="1860"/>
    <x v="0"/>
    <d v="2004-12-17T00:00:00"/>
    <x v="11"/>
    <x v="1"/>
    <x v="5"/>
    <s v="S700_1691"/>
    <s v="Chatswood"/>
    <x v="13"/>
    <s v="Small"/>
  </r>
  <r>
    <n v="12439"/>
    <x v="32"/>
    <x v="16"/>
    <n v="90"/>
    <n v="45"/>
    <n v="45.39"/>
    <x v="1268"/>
    <x v="988"/>
    <x v="1861"/>
    <x v="0"/>
    <d v="2004-12-17T00:00:00"/>
    <x v="11"/>
    <x v="1"/>
    <x v="4"/>
    <s v="S700_2047"/>
    <s v="Chatswood"/>
    <x v="13"/>
    <s v="Small"/>
  </r>
  <r>
    <n v="12440"/>
    <x v="32"/>
    <x v="5"/>
    <n v="99"/>
    <n v="49.5"/>
    <n v="100"/>
    <x v="5"/>
    <x v="18"/>
    <x v="1276"/>
    <x v="0"/>
    <d v="2004-12-17T00:00:00"/>
    <x v="11"/>
    <x v="1"/>
    <x v="5"/>
    <s v="S700_2466"/>
    <s v="Chatswood"/>
    <x v="13"/>
    <s v="Small"/>
  </r>
  <r>
    <n v="12441"/>
    <x v="32"/>
    <x v="20"/>
    <n v="118"/>
    <n v="59"/>
    <n v="72.42"/>
    <x v="1269"/>
    <x v="989"/>
    <x v="1862"/>
    <x v="0"/>
    <d v="2004-12-17T00:00:00"/>
    <x v="11"/>
    <x v="1"/>
    <x v="5"/>
    <s v="S700_2834"/>
    <s v="Chatswood"/>
    <x v="13"/>
    <s v="Medium"/>
  </r>
  <r>
    <n v="12442"/>
    <x v="32"/>
    <x v="20"/>
    <n v="80"/>
    <n v="40"/>
    <n v="100"/>
    <x v="68"/>
    <x v="883"/>
    <x v="1863"/>
    <x v="0"/>
    <d v="2004-12-17T00:00:00"/>
    <x v="11"/>
    <x v="1"/>
    <x v="5"/>
    <s v="S700_3167"/>
    <s v="Chatswood"/>
    <x v="13"/>
    <s v="Medium"/>
  </r>
  <r>
    <n v="12443"/>
    <x v="32"/>
    <x v="12"/>
    <n v="74"/>
    <n v="37"/>
    <n v="100"/>
    <x v="12"/>
    <x v="990"/>
    <x v="1656"/>
    <x v="0"/>
    <d v="2004-12-17T00:00:00"/>
    <x v="11"/>
    <x v="1"/>
    <x v="5"/>
    <s v="S700_4002"/>
    <s v="Chatswood"/>
    <x v="13"/>
    <s v="Medium"/>
  </r>
  <r>
    <n v="12444"/>
    <x v="32"/>
    <x v="18"/>
    <n v="49"/>
    <n v="24.5"/>
    <n v="95.2"/>
    <x v="1270"/>
    <x v="991"/>
    <x v="1864"/>
    <x v="0"/>
    <d v="2004-12-17T00:00:00"/>
    <x v="11"/>
    <x v="1"/>
    <x v="5"/>
    <s v="S72_1253"/>
    <s v="Chatswood"/>
    <x v="13"/>
    <s v="Small"/>
  </r>
  <r>
    <n v="12445"/>
    <x v="33"/>
    <x v="2"/>
    <n v="193"/>
    <n v="96.5"/>
    <n v="100"/>
    <x v="34"/>
    <x v="65"/>
    <x v="472"/>
    <x v="0"/>
    <d v="2005-05-01T00:00:00"/>
    <x v="10"/>
    <x v="2"/>
    <x v="6"/>
    <s v="S10_4698"/>
    <s v="Burlingame"/>
    <x v="0"/>
    <s v="Medium"/>
  </r>
  <r>
    <n v="12446"/>
    <x v="33"/>
    <x v="2"/>
    <n v="150"/>
    <n v="75"/>
    <n v="100"/>
    <x v="34"/>
    <x v="66"/>
    <x v="1865"/>
    <x v="0"/>
    <d v="2005-05-01T00:00:00"/>
    <x v="10"/>
    <x v="2"/>
    <x v="6"/>
    <s v="S12_2823"/>
    <s v="Burlingame"/>
    <x v="0"/>
    <s v="Medium"/>
  </r>
  <r>
    <n v="12447"/>
    <x v="33"/>
    <x v="18"/>
    <n v="60"/>
    <n v="30"/>
    <n v="49.67"/>
    <x v="1271"/>
    <x v="244"/>
    <x v="1866"/>
    <x v="0"/>
    <d v="2005-05-01T00:00:00"/>
    <x v="10"/>
    <x v="2"/>
    <x v="6"/>
    <s v="S18_2625"/>
    <s v="Burlingame"/>
    <x v="0"/>
    <s v="Small"/>
  </r>
  <r>
    <n v="12448"/>
    <x v="33"/>
    <x v="1"/>
    <n v="112"/>
    <n v="56"/>
    <n v="96.92"/>
    <x v="1272"/>
    <x v="992"/>
    <x v="1867"/>
    <x v="0"/>
    <d v="2005-05-01T00:00:00"/>
    <x v="10"/>
    <x v="2"/>
    <x v="6"/>
    <s v="S24_1578"/>
    <s v="Burlingame"/>
    <x v="0"/>
    <s v="Medium"/>
  </r>
  <r>
    <n v="12449"/>
    <x v="34"/>
    <x v="21"/>
    <n v="194"/>
    <n v="97"/>
    <n v="85.39"/>
    <x v="1273"/>
    <x v="993"/>
    <x v="1868"/>
    <x v="1"/>
    <d v="2005-06-01T00:00:00"/>
    <x v="0"/>
    <x v="2"/>
    <x v="1"/>
    <s v="S12_1099"/>
    <s v="Espoo"/>
    <x v="14"/>
    <s v="Small"/>
  </r>
  <r>
    <n v="12450"/>
    <x v="34"/>
    <x v="15"/>
    <n v="117"/>
    <n v="58.5"/>
    <n v="96.73"/>
    <x v="1274"/>
    <x v="135"/>
    <x v="1869"/>
    <x v="0"/>
    <d v="2005-06-01T00:00:00"/>
    <x v="0"/>
    <x v="2"/>
    <x v="1"/>
    <s v="S12_3380"/>
    <s v="Espoo"/>
    <x v="14"/>
    <s v="Medium"/>
  </r>
  <r>
    <n v="12451"/>
    <x v="34"/>
    <x v="15"/>
    <n v="79"/>
    <n v="39.5"/>
    <n v="81.62"/>
    <x v="1275"/>
    <x v="994"/>
    <x v="1870"/>
    <x v="0"/>
    <d v="2005-06-01T00:00:00"/>
    <x v="0"/>
    <x v="2"/>
    <x v="1"/>
    <s v="S12_3990"/>
    <s v="Espoo"/>
    <x v="14"/>
    <s v="Small"/>
  </r>
  <r>
    <n v="12452"/>
    <x v="34"/>
    <x v="7"/>
    <n v="115"/>
    <n v="57.5"/>
    <n v="88.45"/>
    <x v="1276"/>
    <x v="995"/>
    <x v="1871"/>
    <x v="0"/>
    <d v="2005-06-01T00:00:00"/>
    <x v="0"/>
    <x v="2"/>
    <x v="1"/>
    <s v="S12_4675"/>
    <s v="Espoo"/>
    <x v="14"/>
    <s v="Medium"/>
  </r>
  <r>
    <n v="12453"/>
    <x v="34"/>
    <x v="2"/>
    <n v="77"/>
    <n v="38.5"/>
    <n v="100"/>
    <x v="34"/>
    <x v="870"/>
    <x v="1653"/>
    <x v="0"/>
    <d v="2005-06-01T00:00:00"/>
    <x v="0"/>
    <x v="2"/>
    <x v="1"/>
    <s v="S18_1889"/>
    <s v="Espoo"/>
    <x v="14"/>
    <s v="Medium"/>
  </r>
  <r>
    <n v="12454"/>
    <x v="34"/>
    <x v="7"/>
    <n v="80"/>
    <n v="40"/>
    <n v="60.3"/>
    <x v="1277"/>
    <x v="996"/>
    <x v="1872"/>
    <x v="0"/>
    <d v="2005-06-01T00:00:00"/>
    <x v="0"/>
    <x v="2"/>
    <x v="1"/>
    <s v="S18_3278"/>
    <s v="Espoo"/>
    <x v="14"/>
    <s v="Small"/>
  </r>
  <r>
    <n v="12455"/>
    <x v="34"/>
    <x v="16"/>
    <n v="146"/>
    <n v="73"/>
    <n v="100"/>
    <x v="23"/>
    <x v="76"/>
    <x v="103"/>
    <x v="0"/>
    <d v="2005-06-01T00:00:00"/>
    <x v="0"/>
    <x v="2"/>
    <x v="1"/>
    <s v="S18_3482"/>
    <s v="Espoo"/>
    <x v="14"/>
    <s v="Medium"/>
  </r>
  <r>
    <n v="12456"/>
    <x v="34"/>
    <x v="22"/>
    <n v="62"/>
    <n v="31"/>
    <n v="89.12"/>
    <x v="1278"/>
    <x v="997"/>
    <x v="1873"/>
    <x v="0"/>
    <d v="2005-06-01T00:00:00"/>
    <x v="0"/>
    <x v="2"/>
    <x v="6"/>
    <s v="S18_3782"/>
    <s v="Espoo"/>
    <x v="14"/>
    <s v="Small"/>
  </r>
  <r>
    <n v="12457"/>
    <x v="34"/>
    <x v="24"/>
    <n v="148"/>
    <n v="74"/>
    <n v="58.18"/>
    <x v="1279"/>
    <x v="998"/>
    <x v="1874"/>
    <x v="1"/>
    <d v="2005-06-01T00:00:00"/>
    <x v="0"/>
    <x v="2"/>
    <x v="1"/>
    <s v="S18_4721"/>
    <s v="Espoo"/>
    <x v="14"/>
    <s v="Small"/>
  </r>
  <r>
    <n v="12458"/>
    <x v="34"/>
    <x v="26"/>
    <n v="76"/>
    <n v="38"/>
    <n v="100"/>
    <x v="59"/>
    <x v="999"/>
    <x v="1875"/>
    <x v="0"/>
    <d v="2005-06-01T00:00:00"/>
    <x v="0"/>
    <x v="2"/>
    <x v="6"/>
    <s v="S24_2000"/>
    <s v="Espoo"/>
    <x v="14"/>
    <s v="Medium"/>
  </r>
  <r>
    <n v="12459"/>
    <x v="34"/>
    <x v="23"/>
    <n v="69"/>
    <n v="34.5"/>
    <n v="61.23"/>
    <x v="1280"/>
    <x v="1000"/>
    <x v="1876"/>
    <x v="0"/>
    <d v="2005-06-01T00:00:00"/>
    <x v="0"/>
    <x v="2"/>
    <x v="6"/>
    <s v="S24_2360"/>
    <s v="Espoo"/>
    <x v="14"/>
    <s v="Small"/>
  </r>
  <r>
    <n v="12460"/>
    <x v="34"/>
    <x v="26"/>
    <n v="61"/>
    <n v="30.5"/>
    <n v="100"/>
    <x v="59"/>
    <x v="882"/>
    <x v="1877"/>
    <x v="0"/>
    <d v="2005-06-01T00:00:00"/>
    <x v="0"/>
    <x v="2"/>
    <x v="1"/>
    <s v="S24_3371"/>
    <s v="Espoo"/>
    <x v="14"/>
    <s v="Small"/>
  </r>
  <r>
    <n v="12461"/>
    <x v="34"/>
    <x v="14"/>
    <n v="140"/>
    <n v="70"/>
    <n v="94.58"/>
    <x v="1281"/>
    <x v="1001"/>
    <x v="1878"/>
    <x v="0"/>
    <d v="2005-06-01T00:00:00"/>
    <x v="0"/>
    <x v="2"/>
    <x v="1"/>
    <s v="S24_3856"/>
    <s v="Espoo"/>
    <x v="14"/>
    <s v="Small"/>
  </r>
  <r>
    <n v="12462"/>
    <x v="34"/>
    <x v="23"/>
    <n v="80"/>
    <n v="40"/>
    <n v="100"/>
    <x v="36"/>
    <x v="883"/>
    <x v="1879"/>
    <x v="0"/>
    <d v="2005-06-01T00:00:00"/>
    <x v="0"/>
    <x v="2"/>
    <x v="1"/>
    <s v="S24_4620"/>
    <s v="Espoo"/>
    <x v="14"/>
    <s v="Medium"/>
  </r>
  <r>
    <n v="12463"/>
    <x v="34"/>
    <x v="1"/>
    <n v="99"/>
    <n v="49.5"/>
    <n v="100"/>
    <x v="33"/>
    <x v="18"/>
    <x v="1880"/>
    <x v="0"/>
    <d v="2005-06-01T00:00:00"/>
    <x v="0"/>
    <x v="2"/>
    <x v="6"/>
    <s v="S32_1374"/>
    <s v="Espoo"/>
    <x v="14"/>
    <s v="Medium"/>
  </r>
  <r>
    <n v="12464"/>
    <x v="22"/>
    <x v="25"/>
    <n v="40"/>
    <n v="20"/>
    <n v="48.28"/>
    <x v="1282"/>
    <x v="624"/>
    <x v="1881"/>
    <x v="0"/>
    <d v="2005-06-01T00:00:00"/>
    <x v="0"/>
    <x v="2"/>
    <x v="6"/>
    <s v="S32_2206"/>
    <s v="Marseille"/>
    <x v="9"/>
    <s v="Small"/>
  </r>
  <r>
    <n v="12465"/>
    <x v="35"/>
    <x v="0"/>
    <n v="141"/>
    <n v="70.5"/>
    <n v="87.06"/>
    <x v="1283"/>
    <x v="1002"/>
    <x v="1882"/>
    <x v="0"/>
    <d v="2005-07-01T00:00:00"/>
    <x v="8"/>
    <x v="2"/>
    <x v="1"/>
    <s v="S18_1129"/>
    <s v="New Bedford"/>
    <x v="0"/>
    <s v="Small"/>
  </r>
  <r>
    <n v="12466"/>
    <x v="35"/>
    <x v="2"/>
    <n v="102"/>
    <n v="51"/>
    <n v="100"/>
    <x v="34"/>
    <x v="8"/>
    <x v="665"/>
    <x v="0"/>
    <d v="2005-07-01T00:00:00"/>
    <x v="8"/>
    <x v="2"/>
    <x v="6"/>
    <s v="S32_4485"/>
    <s v="New Bedford"/>
    <x v="0"/>
    <s v="Medium"/>
  </r>
  <r>
    <n v="12467"/>
    <x v="35"/>
    <x v="20"/>
    <n v="81"/>
    <n v="40.5"/>
    <n v="100"/>
    <x v="68"/>
    <x v="885"/>
    <x v="1883"/>
    <x v="0"/>
    <d v="2005-07-01T00:00:00"/>
    <x v="8"/>
    <x v="2"/>
    <x v="6"/>
    <s v="S50_4713"/>
    <s v="New Bedford"/>
    <x v="0"/>
    <s v="Medium"/>
  </r>
  <r>
    <n v="12468"/>
    <x v="16"/>
    <x v="15"/>
    <n v="142"/>
    <n v="71"/>
    <n v="100"/>
    <x v="21"/>
    <x v="86"/>
    <x v="1198"/>
    <x v="0"/>
    <d v="2005-10-01T00:00:00"/>
    <x v="2"/>
    <x v="2"/>
    <x v="1"/>
    <s v="S18_1984"/>
    <s v="Charleroi"/>
    <x v="10"/>
    <s v="Medium"/>
  </r>
  <r>
    <n v="12469"/>
    <x v="16"/>
    <x v="3"/>
    <n v="132"/>
    <n v="66"/>
    <n v="100"/>
    <x v="92"/>
    <x v="87"/>
    <x v="579"/>
    <x v="0"/>
    <d v="2005-10-01T00:00:00"/>
    <x v="2"/>
    <x v="2"/>
    <x v="1"/>
    <s v="S18_2870"/>
    <s v="Charleroi"/>
    <x v="10"/>
    <s v="Medium"/>
  </r>
  <r>
    <n v="12470"/>
    <x v="16"/>
    <x v="15"/>
    <n v="169"/>
    <n v="84.5"/>
    <n v="100"/>
    <x v="21"/>
    <x v="29"/>
    <x v="332"/>
    <x v="0"/>
    <d v="2005-10-01T00:00:00"/>
    <x v="2"/>
    <x v="2"/>
    <x v="1"/>
    <s v="S18_3232"/>
    <s v="Charleroi"/>
    <x v="10"/>
    <s v="Medium"/>
  </r>
  <r>
    <n v="12471"/>
    <x v="36"/>
    <x v="3"/>
    <n v="124"/>
    <n v="62"/>
    <n v="56.3"/>
    <x v="1284"/>
    <x v="1003"/>
    <x v="1884"/>
    <x v="1"/>
    <d v="2005-12-01T00:00:00"/>
    <x v="11"/>
    <x v="2"/>
    <x v="1"/>
    <s v="S18_1589"/>
    <s v="Pasadena"/>
    <x v="0"/>
    <s v="Small"/>
  </r>
  <r>
    <n v="12472"/>
    <x v="36"/>
    <x v="30"/>
    <n v="170"/>
    <n v="85"/>
    <n v="100"/>
    <x v="77"/>
    <x v="0"/>
    <x v="1187"/>
    <x v="0"/>
    <d v="2005-12-01T00:00:00"/>
    <x v="11"/>
    <x v="2"/>
    <x v="0"/>
    <s v="S18_1749"/>
    <s v="Pasadena"/>
    <x v="0"/>
    <s v="Medium"/>
  </r>
  <r>
    <n v="12473"/>
    <x v="36"/>
    <x v="6"/>
    <n v="60"/>
    <n v="30"/>
    <n v="100"/>
    <x v="63"/>
    <x v="871"/>
    <x v="1885"/>
    <x v="0"/>
    <d v="2005-12-01T00:00:00"/>
    <x v="11"/>
    <x v="2"/>
    <x v="0"/>
    <s v="S18_2248"/>
    <s v="Pasadena"/>
    <x v="0"/>
    <s v="Large"/>
  </r>
  <r>
    <n v="12474"/>
    <x v="36"/>
    <x v="11"/>
    <n v="127"/>
    <n v="63.5"/>
    <n v="100"/>
    <x v="11"/>
    <x v="4"/>
    <x v="235"/>
    <x v="0"/>
    <d v="2005-12-01T00:00:00"/>
    <x v="11"/>
    <x v="2"/>
    <x v="0"/>
    <s v="S18_2325"/>
    <s v="Pasadena"/>
    <x v="0"/>
    <s v="Medium"/>
  </r>
  <r>
    <n v="12475"/>
    <x v="36"/>
    <x v="22"/>
    <n v="168"/>
    <n v="84"/>
    <n v="94.79"/>
    <x v="1285"/>
    <x v="1004"/>
    <x v="1886"/>
    <x v="0"/>
    <d v="2005-12-01T00:00:00"/>
    <x v="11"/>
    <x v="2"/>
    <x v="0"/>
    <s v="S18_2795"/>
    <s v="Pasadena"/>
    <x v="0"/>
    <s v="Medium"/>
  </r>
  <r>
    <n v="12476"/>
    <x v="36"/>
    <x v="7"/>
    <n v="141"/>
    <n v="70.5"/>
    <n v="100"/>
    <x v="16"/>
    <x v="85"/>
    <x v="1016"/>
    <x v="0"/>
    <d v="2005-12-01T00:00:00"/>
    <x v="11"/>
    <x v="2"/>
    <x v="1"/>
    <s v="S18_3685"/>
    <s v="Pasadena"/>
    <x v="0"/>
    <s v="Medium"/>
  </r>
  <r>
    <n v="12477"/>
    <x v="36"/>
    <x v="23"/>
    <n v="92"/>
    <n v="46"/>
    <n v="62.72"/>
    <x v="1286"/>
    <x v="1005"/>
    <x v="1887"/>
    <x v="0"/>
    <d v="2005-12-01T00:00:00"/>
    <x v="11"/>
    <x v="2"/>
    <x v="0"/>
    <s v="S18_4409"/>
    <s v="Pasadena"/>
    <x v="0"/>
    <s v="Small"/>
  </r>
  <r>
    <n v="12478"/>
    <x v="36"/>
    <x v="20"/>
    <n v="71"/>
    <n v="35.5"/>
    <n v="85.25"/>
    <x v="1287"/>
    <x v="1006"/>
    <x v="1888"/>
    <x v="0"/>
    <d v="2005-12-01T00:00:00"/>
    <x v="11"/>
    <x v="2"/>
    <x v="1"/>
    <s v="S18_4933"/>
    <s v="Pasadena"/>
    <x v="0"/>
    <s v="Medium"/>
  </r>
  <r>
    <n v="12479"/>
    <x v="36"/>
    <x v="26"/>
    <n v="73"/>
    <n v="36.5"/>
    <n v="60.37"/>
    <x v="1288"/>
    <x v="1007"/>
    <x v="1889"/>
    <x v="0"/>
    <d v="2005-12-01T00:00:00"/>
    <x v="11"/>
    <x v="2"/>
    <x v="1"/>
    <s v="S24_1046"/>
    <s v="Pasadena"/>
    <x v="0"/>
    <s v="Small"/>
  </r>
  <r>
    <n v="12480"/>
    <x v="36"/>
    <x v="19"/>
    <n v="50"/>
    <n v="25"/>
    <n v="38.5"/>
    <x v="1289"/>
    <x v="38"/>
    <x v="803"/>
    <x v="0"/>
    <d v="2005-12-01T00:00:00"/>
    <x v="11"/>
    <x v="2"/>
    <x v="1"/>
    <s v="S24_1628"/>
    <s v="Pasadena"/>
    <x v="0"/>
    <s v="Small"/>
  </r>
  <r>
    <n v="12481"/>
    <x v="36"/>
    <x v="18"/>
    <n v="33"/>
    <n v="16.5"/>
    <n v="36.29"/>
    <x v="1290"/>
    <x v="1008"/>
    <x v="1890"/>
    <x v="0"/>
    <d v="2005-12-01T00:00:00"/>
    <x v="11"/>
    <x v="2"/>
    <x v="0"/>
    <s v="S24_1937"/>
    <s v="Pasadena"/>
    <x v="0"/>
    <s v="Small"/>
  </r>
  <r>
    <n v="12482"/>
    <x v="36"/>
    <x v="24"/>
    <n v="44"/>
    <n v="22"/>
    <n v="30.59"/>
    <x v="1291"/>
    <x v="1009"/>
    <x v="1891"/>
    <x v="0"/>
    <d v="2005-12-01T00:00:00"/>
    <x v="11"/>
    <x v="2"/>
    <x v="0"/>
    <s v="S24_2022"/>
    <s v="Pasadena"/>
    <x v="0"/>
    <s v="Small"/>
  </r>
  <r>
    <n v="12483"/>
    <x v="36"/>
    <x v="13"/>
    <n v="37"/>
    <n v="18.5"/>
    <n v="100"/>
    <x v="17"/>
    <x v="1010"/>
    <x v="1892"/>
    <x v="0"/>
    <d v="2005-12-01T00:00:00"/>
    <x v="11"/>
    <x v="2"/>
    <x v="1"/>
    <s v="S24_2972"/>
    <s v="Pasadena"/>
    <x v="0"/>
    <s v="Medium"/>
  </r>
  <r>
    <n v="12484"/>
    <x v="13"/>
    <x v="28"/>
    <n v="90"/>
    <n v="45"/>
    <n v="100"/>
    <x v="71"/>
    <x v="59"/>
    <x v="557"/>
    <x v="0"/>
    <d v="2005-01-19T00:00:00"/>
    <x v="3"/>
    <x v="2"/>
    <x v="1"/>
    <s v="S24_2766"/>
    <s v="San Rafael"/>
    <x v="0"/>
    <s v="Medium"/>
  </r>
  <r>
    <n v="12485"/>
    <x v="13"/>
    <x v="14"/>
    <n v="117"/>
    <n v="58.5"/>
    <n v="100"/>
    <x v="19"/>
    <x v="72"/>
    <x v="387"/>
    <x v="0"/>
    <d v="2005-01-19T00:00:00"/>
    <x v="3"/>
    <x v="2"/>
    <x v="1"/>
    <s v="S24_2887"/>
    <s v="San Rafael"/>
    <x v="0"/>
    <s v="Medium"/>
  </r>
  <r>
    <n v="12486"/>
    <x v="13"/>
    <x v="7"/>
    <n v="85"/>
    <n v="42.5"/>
    <n v="79.62"/>
    <x v="1292"/>
    <x v="476"/>
    <x v="1893"/>
    <x v="0"/>
    <d v="2005-01-19T00:00:00"/>
    <x v="3"/>
    <x v="2"/>
    <x v="1"/>
    <s v="S24_3191"/>
    <s v="San Rafael"/>
    <x v="0"/>
    <s v="Medium"/>
  </r>
  <r>
    <n v="12487"/>
    <x v="13"/>
    <x v="27"/>
    <n v="107"/>
    <n v="53.5"/>
    <n v="99.58"/>
    <x v="1293"/>
    <x v="1011"/>
    <x v="1894"/>
    <x v="0"/>
    <d v="2005-01-19T00:00:00"/>
    <x v="3"/>
    <x v="2"/>
    <x v="1"/>
    <s v="S24_3432"/>
    <s v="San Rafael"/>
    <x v="0"/>
    <s v="Small"/>
  </r>
  <r>
    <n v="12488"/>
    <x v="13"/>
    <x v="7"/>
    <n v="41"/>
    <n v="20.5"/>
    <n v="37.340000000000003"/>
    <x v="1294"/>
    <x v="1012"/>
    <x v="1895"/>
    <x v="0"/>
    <d v="2005-01-19T00:00:00"/>
    <x v="3"/>
    <x v="2"/>
    <x v="0"/>
    <s v="S24_3969"/>
    <s v="San Rafael"/>
    <x v="0"/>
    <s v="Small"/>
  </r>
  <r>
    <n v="12489"/>
    <x v="37"/>
    <x v="9"/>
    <n v="214"/>
    <n v="107"/>
    <n v="100"/>
    <x v="22"/>
    <x v="10"/>
    <x v="1896"/>
    <x v="1"/>
    <d v="2005-01-20T00:00:00"/>
    <x v="3"/>
    <x v="2"/>
    <x v="1"/>
    <s v="S10_1949"/>
    <s v="Brickhaven"/>
    <x v="0"/>
    <s v="Medium"/>
  </r>
  <r>
    <n v="12490"/>
    <x v="37"/>
    <x v="20"/>
    <n v="102"/>
    <n v="51"/>
    <n v="100"/>
    <x v="68"/>
    <x v="8"/>
    <x v="1897"/>
    <x v="0"/>
    <d v="2005-01-20T00:00:00"/>
    <x v="3"/>
    <x v="2"/>
    <x v="0"/>
    <s v="S18_1342"/>
    <s v="Brickhaven"/>
    <x v="0"/>
    <s v="Large"/>
  </r>
  <r>
    <n v="12491"/>
    <x v="37"/>
    <x v="22"/>
    <n v="53"/>
    <n v="26.5"/>
    <n v="98.63"/>
    <x v="1295"/>
    <x v="1013"/>
    <x v="1898"/>
    <x v="0"/>
    <d v="2005-01-20T00:00:00"/>
    <x v="3"/>
    <x v="2"/>
    <x v="0"/>
    <s v="S18_1367"/>
    <s v="Brickhaven"/>
    <x v="0"/>
    <s v="Medium"/>
  </r>
  <r>
    <n v="12492"/>
    <x v="37"/>
    <x v="10"/>
    <n v="101"/>
    <n v="50.5"/>
    <n v="100"/>
    <x v="10"/>
    <x v="24"/>
    <x v="25"/>
    <x v="0"/>
    <d v="2005-01-20T00:00:00"/>
    <x v="3"/>
    <x v="2"/>
    <x v="0"/>
    <s v="S18_2949"/>
    <s v="Brickhaven"/>
    <x v="0"/>
    <s v="Medium"/>
  </r>
  <r>
    <n v="12493"/>
    <x v="37"/>
    <x v="24"/>
    <n v="62"/>
    <n v="31"/>
    <n v="44.21"/>
    <x v="1296"/>
    <x v="1014"/>
    <x v="1899"/>
    <x v="0"/>
    <d v="2005-01-20T00:00:00"/>
    <x v="3"/>
    <x v="2"/>
    <x v="0"/>
    <s v="S18_2957"/>
    <s v="Brickhaven"/>
    <x v="0"/>
    <s v="Small"/>
  </r>
  <r>
    <n v="12494"/>
    <x v="37"/>
    <x v="26"/>
    <n v="104"/>
    <n v="52"/>
    <n v="94.22"/>
    <x v="1297"/>
    <x v="1015"/>
    <x v="1900"/>
    <x v="0"/>
    <d v="2005-01-20T00:00:00"/>
    <x v="3"/>
    <x v="2"/>
    <x v="0"/>
    <s v="S18_3136"/>
    <s v="Brickhaven"/>
    <x v="0"/>
    <s v="Small"/>
  </r>
  <r>
    <n v="12495"/>
    <x v="37"/>
    <x v="6"/>
    <n v="99"/>
    <n v="49.5"/>
    <n v="73.08"/>
    <x v="1298"/>
    <x v="1016"/>
    <x v="1901"/>
    <x v="0"/>
    <d v="2005-01-20T00:00:00"/>
    <x v="3"/>
    <x v="2"/>
    <x v="0"/>
    <s v="S18_3320"/>
    <s v="Brickhaven"/>
    <x v="0"/>
    <s v="Medium"/>
  </r>
  <r>
    <n v="12496"/>
    <x v="37"/>
    <x v="28"/>
    <n v="97"/>
    <n v="48.5"/>
    <n v="86.92"/>
    <x v="1299"/>
    <x v="726"/>
    <x v="1902"/>
    <x v="0"/>
    <d v="2005-01-20T00:00:00"/>
    <x v="3"/>
    <x v="2"/>
    <x v="0"/>
    <s v="S24_4258"/>
    <s v="Brickhaven"/>
    <x v="0"/>
    <s v="Medium"/>
  </r>
  <r>
    <n v="12497"/>
    <x v="38"/>
    <x v="12"/>
    <n v="147"/>
    <n v="73.5"/>
    <n v="65.63"/>
    <x v="1300"/>
    <x v="1017"/>
    <x v="1903"/>
    <x v="1"/>
    <d v="2005-01-20T00:00:00"/>
    <x v="3"/>
    <x v="2"/>
    <x v="1"/>
    <s v="S10_4962"/>
    <s v="North Sydney"/>
    <x v="13"/>
    <s v="Small"/>
  </r>
  <r>
    <n v="12498"/>
    <x v="38"/>
    <x v="3"/>
    <n v="136"/>
    <n v="68"/>
    <n v="100"/>
    <x v="92"/>
    <x v="12"/>
    <x v="222"/>
    <x v="0"/>
    <d v="2005-01-20T00:00:00"/>
    <x v="3"/>
    <x v="2"/>
    <x v="2"/>
    <s v="S12_1666"/>
    <s v="North Sydney"/>
    <x v="13"/>
    <s v="Large"/>
  </r>
  <r>
    <n v="12499"/>
    <x v="38"/>
    <x v="11"/>
    <n v="116"/>
    <n v="58"/>
    <n v="100"/>
    <x v="11"/>
    <x v="13"/>
    <x v="293"/>
    <x v="0"/>
    <d v="2005-01-20T00:00:00"/>
    <x v="3"/>
    <x v="2"/>
    <x v="2"/>
    <s v="S18_1097"/>
    <s v="North Sydney"/>
    <x v="13"/>
    <s v="Medium"/>
  </r>
  <r>
    <n v="12500"/>
    <x v="38"/>
    <x v="2"/>
    <n v="122"/>
    <n v="61"/>
    <n v="100"/>
    <x v="34"/>
    <x v="28"/>
    <x v="575"/>
    <x v="0"/>
    <d v="2005-01-20T00:00:00"/>
    <x v="3"/>
    <x v="2"/>
    <x v="2"/>
    <s v="S18_2319"/>
    <s v="North Sydney"/>
    <x v="13"/>
    <s v="Medium"/>
  </r>
  <r>
    <n v="12501"/>
    <x v="38"/>
    <x v="2"/>
    <n v="60"/>
    <n v="30"/>
    <n v="96.86"/>
    <x v="1301"/>
    <x v="1018"/>
    <x v="1904"/>
    <x v="0"/>
    <d v="2005-01-20T00:00:00"/>
    <x v="3"/>
    <x v="2"/>
    <x v="2"/>
    <s v="S18_2432"/>
    <s v="North Sydney"/>
    <x v="13"/>
    <s v="Small"/>
  </r>
  <r>
    <n v="12502"/>
    <x v="38"/>
    <x v="11"/>
    <n v="169"/>
    <n v="84.5"/>
    <n v="56.85"/>
    <x v="1302"/>
    <x v="1019"/>
    <x v="1905"/>
    <x v="1"/>
    <d v="2005-01-20T00:00:00"/>
    <x v="3"/>
    <x v="2"/>
    <x v="1"/>
    <s v="S18_3232"/>
    <s v="North Sydney"/>
    <x v="13"/>
    <s v="Small"/>
  </r>
  <r>
    <n v="12503"/>
    <x v="38"/>
    <x v="17"/>
    <n v="121"/>
    <n v="60.5"/>
    <n v="57.53"/>
    <x v="1303"/>
    <x v="1020"/>
    <x v="1906"/>
    <x v="1"/>
    <d v="2005-01-20T00:00:00"/>
    <x v="3"/>
    <x v="2"/>
    <x v="2"/>
    <s v="S18_4600"/>
    <s v="North Sydney"/>
    <x v="13"/>
    <s v="Small"/>
  </r>
  <r>
    <n v="12504"/>
    <x v="38"/>
    <x v="27"/>
    <n v="50"/>
    <n v="25"/>
    <n v="100"/>
    <x v="135"/>
    <x v="848"/>
    <x v="1138"/>
    <x v="0"/>
    <d v="2005-01-20T00:00:00"/>
    <x v="3"/>
    <x v="2"/>
    <x v="0"/>
    <s v="S18_4668"/>
    <s v="North Sydney"/>
    <x v="13"/>
    <s v="Small"/>
  </r>
  <r>
    <n v="12505"/>
    <x v="38"/>
    <x v="4"/>
    <n v="64"/>
    <n v="32"/>
    <n v="100"/>
    <x v="4"/>
    <x v="852"/>
    <x v="1233"/>
    <x v="0"/>
    <d v="2005-01-20T00:00:00"/>
    <x v="3"/>
    <x v="2"/>
    <x v="2"/>
    <s v="S32_3522"/>
    <s v="North Sydney"/>
    <x v="13"/>
    <s v="Medium"/>
  </r>
  <r>
    <n v="12506"/>
    <x v="13"/>
    <x v="22"/>
    <n v="207"/>
    <n v="103.5"/>
    <n v="100"/>
    <x v="53"/>
    <x v="37"/>
    <x v="962"/>
    <x v="1"/>
    <d v="2005-01-23T00:00:00"/>
    <x v="3"/>
    <x v="2"/>
    <x v="1"/>
    <s v="S12_1108"/>
    <s v="San Rafael"/>
    <x v="0"/>
    <s v="Medium"/>
  </r>
  <r>
    <n v="12507"/>
    <x v="13"/>
    <x v="3"/>
    <n v="118"/>
    <n v="59"/>
    <n v="35.71"/>
    <x v="1304"/>
    <x v="1021"/>
    <x v="1907"/>
    <x v="1"/>
    <d v="2005-01-23T00:00:00"/>
    <x v="3"/>
    <x v="2"/>
    <x v="2"/>
    <s v="S12_4473"/>
    <s v="San Rafael"/>
    <x v="0"/>
    <s v="Small"/>
  </r>
  <r>
    <n v="12508"/>
    <x v="13"/>
    <x v="4"/>
    <n v="163"/>
    <n v="81.5"/>
    <n v="100"/>
    <x v="4"/>
    <x v="27"/>
    <x v="1908"/>
    <x v="0"/>
    <d v="2005-01-23T00:00:00"/>
    <x v="3"/>
    <x v="2"/>
    <x v="1"/>
    <s v="S18_2238"/>
    <s v="San Rafael"/>
    <x v="0"/>
    <s v="Small"/>
  </r>
  <r>
    <n v="12509"/>
    <x v="13"/>
    <x v="4"/>
    <n v="57"/>
    <n v="28.5"/>
    <n v="97.27"/>
    <x v="1305"/>
    <x v="1022"/>
    <x v="1909"/>
    <x v="0"/>
    <d v="2005-01-23T00:00:00"/>
    <x v="3"/>
    <x v="2"/>
    <x v="1"/>
    <s v="S24_1444"/>
    <s v="San Rafael"/>
    <x v="0"/>
    <s v="Small"/>
  </r>
  <r>
    <n v="12510"/>
    <x v="13"/>
    <x v="27"/>
    <n v="127"/>
    <n v="63.5"/>
    <n v="100"/>
    <x v="135"/>
    <x v="4"/>
    <x v="684"/>
    <x v="0"/>
    <d v="2005-01-23T00:00:00"/>
    <x v="3"/>
    <x v="2"/>
    <x v="2"/>
    <s v="S24_2300"/>
    <s v="San Rafael"/>
    <x v="0"/>
    <s v="Medium"/>
  </r>
  <r>
    <n v="12511"/>
    <x v="13"/>
    <x v="6"/>
    <n v="35"/>
    <n v="17.5"/>
    <n v="100"/>
    <x v="63"/>
    <x v="850"/>
    <x v="1910"/>
    <x v="0"/>
    <d v="2005-01-23T00:00:00"/>
    <x v="3"/>
    <x v="2"/>
    <x v="1"/>
    <s v="S24_2840"/>
    <s v="San Rafael"/>
    <x v="0"/>
    <s v="Medium"/>
  </r>
  <r>
    <n v="12512"/>
    <x v="13"/>
    <x v="24"/>
    <n v="118"/>
    <n v="59"/>
    <n v="50.32"/>
    <x v="1306"/>
    <x v="1023"/>
    <x v="1911"/>
    <x v="1"/>
    <d v="2005-01-23T00:00:00"/>
    <x v="3"/>
    <x v="2"/>
    <x v="1"/>
    <s v="S24_4048"/>
    <s v="San Rafael"/>
    <x v="0"/>
    <s v="Small"/>
  </r>
  <r>
    <n v="12513"/>
    <x v="13"/>
    <x v="5"/>
    <n v="96"/>
    <n v="48"/>
    <n v="100"/>
    <x v="5"/>
    <x v="22"/>
    <x v="326"/>
    <x v="0"/>
    <d v="2005-01-23T00:00:00"/>
    <x v="3"/>
    <x v="2"/>
    <x v="2"/>
    <s v="S32_1268"/>
    <s v="San Rafael"/>
    <x v="0"/>
    <s v="Medium"/>
  </r>
  <r>
    <n v="12514"/>
    <x v="13"/>
    <x v="27"/>
    <n v="54"/>
    <n v="27"/>
    <n v="66.47"/>
    <x v="1307"/>
    <x v="1024"/>
    <x v="1912"/>
    <x v="0"/>
    <d v="2005-01-23T00:00:00"/>
    <x v="3"/>
    <x v="2"/>
    <x v="2"/>
    <s v="S32_2509"/>
    <s v="San Rafael"/>
    <x v="0"/>
    <s v="Small"/>
  </r>
  <r>
    <n v="12515"/>
    <x v="13"/>
    <x v="0"/>
    <n v="62"/>
    <n v="31"/>
    <n v="99.55"/>
    <x v="1308"/>
    <x v="1025"/>
    <x v="1913"/>
    <x v="0"/>
    <d v="2005-01-23T00:00:00"/>
    <x v="3"/>
    <x v="2"/>
    <x v="3"/>
    <s v="S32_3207"/>
    <s v="San Rafael"/>
    <x v="0"/>
    <s v="Small"/>
  </r>
  <r>
    <n v="12516"/>
    <x v="13"/>
    <x v="25"/>
    <n v="115"/>
    <n v="57.5"/>
    <n v="56.55"/>
    <x v="1309"/>
    <x v="1026"/>
    <x v="1914"/>
    <x v="1"/>
    <d v="2005-01-23T00:00:00"/>
    <x v="3"/>
    <x v="2"/>
    <x v="2"/>
    <s v="S50_1392"/>
    <s v="San Rafael"/>
    <x v="0"/>
    <s v="Small"/>
  </r>
  <r>
    <n v="12517"/>
    <x v="13"/>
    <x v="15"/>
    <n v="101"/>
    <n v="50.5"/>
    <n v="100"/>
    <x v="21"/>
    <x v="24"/>
    <x v="1629"/>
    <x v="0"/>
    <d v="2005-01-23T00:00:00"/>
    <x v="3"/>
    <x v="2"/>
    <x v="1"/>
    <s v="S700_2824"/>
    <s v="San Rafael"/>
    <x v="0"/>
    <s v="Medium"/>
  </r>
  <r>
    <n v="12518"/>
    <x v="83"/>
    <x v="28"/>
    <n v="151"/>
    <n v="75.5"/>
    <n v="100"/>
    <x v="71"/>
    <x v="25"/>
    <x v="1915"/>
    <x v="0"/>
    <d v="2005-01-26T00:00:00"/>
    <x v="3"/>
    <x v="2"/>
    <x v="1"/>
    <s v="S12_3148"/>
    <s v="Minato-ku"/>
    <x v="16"/>
    <s v="Medium"/>
  </r>
  <r>
    <n v="12519"/>
    <x v="83"/>
    <x v="15"/>
    <n v="173"/>
    <n v="86.5"/>
    <n v="100"/>
    <x v="21"/>
    <x v="38"/>
    <x v="1916"/>
    <x v="0"/>
    <d v="2005-01-26T00:00:00"/>
    <x v="3"/>
    <x v="2"/>
    <x v="1"/>
    <s v="S12_3891"/>
    <s v="Minato-ku"/>
    <x v="16"/>
    <s v="Medium"/>
  </r>
  <r>
    <n v="12520"/>
    <x v="83"/>
    <x v="24"/>
    <n v="136"/>
    <n v="68"/>
    <n v="100"/>
    <x v="139"/>
    <x v="12"/>
    <x v="718"/>
    <x v="0"/>
    <d v="2005-01-26T00:00:00"/>
    <x v="3"/>
    <x v="2"/>
    <x v="0"/>
    <s v="S18_3140"/>
    <s v="Minato-ku"/>
    <x v="16"/>
    <s v="Medium"/>
  </r>
  <r>
    <n v="12521"/>
    <x v="83"/>
    <x v="4"/>
    <n v="100"/>
    <n v="50"/>
    <n v="84.71"/>
    <x v="1310"/>
    <x v="588"/>
    <x v="1917"/>
    <x v="0"/>
    <d v="2005-01-26T00:00:00"/>
    <x v="3"/>
    <x v="2"/>
    <x v="3"/>
    <s v="S18_3259"/>
    <s v="Minato-ku"/>
    <x v="16"/>
    <s v="Small"/>
  </r>
  <r>
    <n v="12522"/>
    <x v="83"/>
    <x v="25"/>
    <n v="143"/>
    <n v="71.5"/>
    <n v="100"/>
    <x v="96"/>
    <x v="30"/>
    <x v="1128"/>
    <x v="0"/>
    <d v="2005-01-26T00:00:00"/>
    <x v="3"/>
    <x v="2"/>
    <x v="1"/>
    <s v="S18_4027"/>
    <s v="Minato-ku"/>
    <x v="16"/>
    <s v="Large"/>
  </r>
  <r>
    <n v="12523"/>
    <x v="83"/>
    <x v="9"/>
    <n v="87"/>
    <n v="43.5"/>
    <n v="86.89"/>
    <x v="1311"/>
    <x v="1027"/>
    <x v="1918"/>
    <x v="0"/>
    <d v="2005-01-26T00:00:00"/>
    <x v="3"/>
    <x v="2"/>
    <x v="0"/>
    <s v="S18_4522"/>
    <s v="Minato-ku"/>
    <x v="16"/>
    <s v="Medium"/>
  </r>
  <r>
    <n v="12524"/>
    <x v="83"/>
    <x v="30"/>
    <n v="122"/>
    <n v="61"/>
    <n v="100"/>
    <x v="77"/>
    <x v="28"/>
    <x v="1919"/>
    <x v="0"/>
    <d v="2005-01-26T00:00:00"/>
    <x v="3"/>
    <x v="2"/>
    <x v="4"/>
    <s v="S24_2011"/>
    <s v="Minato-ku"/>
    <x v="16"/>
    <s v="Medium"/>
  </r>
  <r>
    <n v="12525"/>
    <x v="83"/>
    <x v="16"/>
    <n v="58"/>
    <n v="29"/>
    <n v="58.58"/>
    <x v="1312"/>
    <x v="1028"/>
    <x v="1920"/>
    <x v="0"/>
    <d v="2005-01-26T00:00:00"/>
    <x v="3"/>
    <x v="2"/>
    <x v="3"/>
    <s v="S50_1514"/>
    <s v="Minato-ku"/>
    <x v="16"/>
    <s v="Small"/>
  </r>
  <r>
    <n v="12526"/>
    <x v="83"/>
    <x v="20"/>
    <n v="86"/>
    <n v="43"/>
    <n v="100"/>
    <x v="68"/>
    <x v="321"/>
    <x v="1921"/>
    <x v="0"/>
    <d v="2005-01-26T00:00:00"/>
    <x v="3"/>
    <x v="2"/>
    <x v="4"/>
    <s v="S700_1938"/>
    <s v="Minato-ku"/>
    <x v="16"/>
    <s v="Medium"/>
  </r>
  <r>
    <n v="12527"/>
    <x v="40"/>
    <x v="8"/>
    <n v="136"/>
    <n v="68"/>
    <n v="100"/>
    <x v="8"/>
    <x v="12"/>
    <x v="426"/>
    <x v="0"/>
    <d v="2005-01-31T00:00:00"/>
    <x v="3"/>
    <x v="2"/>
    <x v="1"/>
    <s v="S10_4757"/>
    <s v="Oulu"/>
    <x v="14"/>
    <s v="Medium"/>
  </r>
  <r>
    <n v="12528"/>
    <x v="40"/>
    <x v="24"/>
    <n v="157"/>
    <n v="78.5"/>
    <n v="57.55"/>
    <x v="1313"/>
    <x v="1029"/>
    <x v="1922"/>
    <x v="1"/>
    <d v="2005-01-31T00:00:00"/>
    <x v="3"/>
    <x v="2"/>
    <x v="5"/>
    <s v="S18_1662"/>
    <s v="Oulu"/>
    <x v="14"/>
    <s v="Small"/>
  </r>
  <r>
    <n v="12529"/>
    <x v="40"/>
    <x v="2"/>
    <n v="86"/>
    <n v="43"/>
    <n v="86.74"/>
    <x v="1314"/>
    <x v="1030"/>
    <x v="1923"/>
    <x v="0"/>
    <d v="2005-01-31T00:00:00"/>
    <x v="3"/>
    <x v="2"/>
    <x v="4"/>
    <s v="S18_3029"/>
    <s v="Oulu"/>
    <x v="14"/>
    <s v="Small"/>
  </r>
  <r>
    <n v="12530"/>
    <x v="40"/>
    <x v="1"/>
    <n v="105"/>
    <n v="52.5"/>
    <n v="60.49"/>
    <x v="1315"/>
    <x v="1031"/>
    <x v="1924"/>
    <x v="0"/>
    <d v="2005-01-31T00:00:00"/>
    <x v="3"/>
    <x v="2"/>
    <x v="0"/>
    <s v="S18_3856"/>
    <s v="Oulu"/>
    <x v="14"/>
    <s v="Medium"/>
  </r>
  <r>
    <n v="12531"/>
    <x v="40"/>
    <x v="19"/>
    <n v="68"/>
    <n v="34"/>
    <n v="70.44"/>
    <x v="1316"/>
    <x v="1032"/>
    <x v="1925"/>
    <x v="0"/>
    <d v="2005-01-31T00:00:00"/>
    <x v="3"/>
    <x v="2"/>
    <x v="5"/>
    <s v="S24_2841"/>
    <s v="Oulu"/>
    <x v="14"/>
    <s v="Small"/>
  </r>
  <r>
    <n v="12532"/>
    <x v="40"/>
    <x v="21"/>
    <n v="88"/>
    <n v="44"/>
    <n v="57.32"/>
    <x v="1317"/>
    <x v="1033"/>
    <x v="1926"/>
    <x v="0"/>
    <d v="2005-01-31T00:00:00"/>
    <x v="3"/>
    <x v="2"/>
    <x v="0"/>
    <s v="S24_3151"/>
    <s v="Oulu"/>
    <x v="14"/>
    <s v="Small"/>
  </r>
  <r>
    <n v="12533"/>
    <x v="40"/>
    <x v="7"/>
    <n v="65"/>
    <n v="32.5"/>
    <n v="66"/>
    <x v="1318"/>
    <x v="1034"/>
    <x v="1927"/>
    <x v="0"/>
    <d v="2005-01-31T00:00:00"/>
    <x v="3"/>
    <x v="2"/>
    <x v="0"/>
    <s v="S24_3420"/>
    <s v="Oulu"/>
    <x v="14"/>
    <s v="Medium"/>
  </r>
  <r>
    <n v="12534"/>
    <x v="40"/>
    <x v="18"/>
    <n v="83"/>
    <n v="41.5"/>
    <n v="100"/>
    <x v="25"/>
    <x v="1035"/>
    <x v="1928"/>
    <x v="0"/>
    <d v="2005-01-31T00:00:00"/>
    <x v="3"/>
    <x v="2"/>
    <x v="0"/>
    <s v="S24_3816"/>
    <s v="Oulu"/>
    <x v="14"/>
    <s v="Small"/>
  </r>
  <r>
    <n v="12535"/>
    <x v="40"/>
    <x v="8"/>
    <n v="68"/>
    <n v="34"/>
    <n v="73"/>
    <x v="1319"/>
    <x v="28"/>
    <x v="130"/>
    <x v="0"/>
    <d v="2005-01-31T00:00:00"/>
    <x v="3"/>
    <x v="2"/>
    <x v="5"/>
    <s v="S24_3949"/>
    <s v="Oulu"/>
    <x v="14"/>
    <s v="Small"/>
  </r>
  <r>
    <n v="12536"/>
    <x v="40"/>
    <x v="20"/>
    <n v="66"/>
    <n v="33"/>
    <n v="100"/>
    <x v="68"/>
    <x v="923"/>
    <x v="1929"/>
    <x v="0"/>
    <d v="2005-01-31T00:00:00"/>
    <x v="3"/>
    <x v="2"/>
    <x v="4"/>
    <s v="S700_1138"/>
    <s v="Oulu"/>
    <x v="14"/>
    <s v="Medium"/>
  </r>
  <r>
    <n v="12537"/>
    <x v="40"/>
    <x v="22"/>
    <n v="90"/>
    <n v="45"/>
    <n v="84.41"/>
    <x v="1320"/>
    <x v="1036"/>
    <x v="1930"/>
    <x v="0"/>
    <d v="2005-01-31T00:00:00"/>
    <x v="3"/>
    <x v="2"/>
    <x v="4"/>
    <s v="S700_2047"/>
    <s v="Oulu"/>
    <x v="14"/>
    <s v="Small"/>
  </r>
  <r>
    <n v="12538"/>
    <x v="40"/>
    <x v="9"/>
    <n v="72"/>
    <n v="36"/>
    <n v="70.33"/>
    <x v="1321"/>
    <x v="1037"/>
    <x v="1931"/>
    <x v="0"/>
    <d v="2005-01-31T00:00:00"/>
    <x v="3"/>
    <x v="2"/>
    <x v="4"/>
    <s v="S700_2610"/>
    <s v="Oulu"/>
    <x v="14"/>
    <s v="Small"/>
  </r>
  <r>
    <n v="12539"/>
    <x v="40"/>
    <x v="15"/>
    <n v="100"/>
    <n v="50"/>
    <n v="96.34"/>
    <x v="1322"/>
    <x v="1038"/>
    <x v="1932"/>
    <x v="0"/>
    <d v="2005-01-31T00:00:00"/>
    <x v="3"/>
    <x v="2"/>
    <x v="4"/>
    <s v="S700_3505"/>
    <s v="Oulu"/>
    <x v="14"/>
    <s v="Medium"/>
  </r>
  <r>
    <n v="12540"/>
    <x v="40"/>
    <x v="30"/>
    <n v="99"/>
    <n v="49.5"/>
    <n v="100"/>
    <x v="77"/>
    <x v="18"/>
    <x v="1652"/>
    <x v="0"/>
    <d v="2005-01-31T00:00:00"/>
    <x v="3"/>
    <x v="2"/>
    <x v="4"/>
    <s v="S700_3962"/>
    <s v="Oulu"/>
    <x v="14"/>
    <s v="Medium"/>
  </r>
  <r>
    <n v="12541"/>
    <x v="40"/>
    <x v="6"/>
    <n v="74"/>
    <n v="37"/>
    <n v="55.62"/>
    <x v="1323"/>
    <x v="1039"/>
    <x v="1933"/>
    <x v="0"/>
    <d v="2005-01-31T00:00:00"/>
    <x v="3"/>
    <x v="2"/>
    <x v="5"/>
    <s v="S700_4002"/>
    <s v="Oulu"/>
    <x v="14"/>
    <s v="Small"/>
  </r>
  <r>
    <n v="12542"/>
    <x v="40"/>
    <x v="4"/>
    <n v="49"/>
    <n v="24.5"/>
    <n v="64.97"/>
    <x v="1324"/>
    <x v="1040"/>
    <x v="1934"/>
    <x v="0"/>
    <d v="2005-01-31T00:00:00"/>
    <x v="3"/>
    <x v="2"/>
    <x v="5"/>
    <s v="S72_1253"/>
    <s v="Oulu"/>
    <x v="14"/>
    <s v="Small"/>
  </r>
  <r>
    <n v="12543"/>
    <x v="40"/>
    <x v="17"/>
    <n v="54"/>
    <n v="27"/>
    <n v="100"/>
    <x v="24"/>
    <x v="856"/>
    <x v="1935"/>
    <x v="0"/>
    <d v="2005-01-31T00:00:00"/>
    <x v="3"/>
    <x v="2"/>
    <x v="4"/>
    <s v="S72_3212"/>
    <s v="Oulu"/>
    <x v="14"/>
    <s v="Medium"/>
  </r>
  <r>
    <n v="12544"/>
    <x v="41"/>
    <x v="8"/>
    <n v="118"/>
    <n v="59"/>
    <n v="100"/>
    <x v="8"/>
    <x v="26"/>
    <x v="44"/>
    <x v="0"/>
    <d v="2005-02-02T00:00:00"/>
    <x v="5"/>
    <x v="2"/>
    <x v="6"/>
    <s v="S10_2016"/>
    <s v="South Brisbane"/>
    <x v="13"/>
    <s v="Medium"/>
  </r>
  <r>
    <n v="12545"/>
    <x v="41"/>
    <x v="2"/>
    <n v="193"/>
    <n v="96.5"/>
    <n v="100"/>
    <x v="34"/>
    <x v="65"/>
    <x v="472"/>
    <x v="0"/>
    <d v="2005-02-02T00:00:00"/>
    <x v="5"/>
    <x v="2"/>
    <x v="6"/>
    <s v="S10_4698"/>
    <s v="South Brisbane"/>
    <x v="13"/>
    <s v="Medium"/>
  </r>
  <r>
    <n v="12546"/>
    <x v="41"/>
    <x v="10"/>
    <n v="84"/>
    <n v="42"/>
    <n v="69.27"/>
    <x v="1325"/>
    <x v="191"/>
    <x v="1936"/>
    <x v="0"/>
    <d v="2005-02-02T00:00:00"/>
    <x v="5"/>
    <x v="2"/>
    <x v="5"/>
    <s v="S18_2581"/>
    <s v="South Brisbane"/>
    <x v="13"/>
    <s v="Small"/>
  </r>
  <r>
    <n v="12547"/>
    <x v="41"/>
    <x v="2"/>
    <n v="60"/>
    <n v="30"/>
    <n v="53.3"/>
    <x v="1326"/>
    <x v="662"/>
    <x v="1937"/>
    <x v="0"/>
    <d v="2005-02-02T00:00:00"/>
    <x v="5"/>
    <x v="2"/>
    <x v="6"/>
    <s v="S18_2625"/>
    <s v="South Brisbane"/>
    <x v="13"/>
    <s v="Small"/>
  </r>
  <r>
    <n v="12548"/>
    <x v="41"/>
    <x v="19"/>
    <n v="112"/>
    <n v="56"/>
    <n v="100"/>
    <x v="26"/>
    <x v="68"/>
    <x v="1599"/>
    <x v="0"/>
    <d v="2005-02-02T00:00:00"/>
    <x v="5"/>
    <x v="2"/>
    <x v="6"/>
    <s v="S24_1578"/>
    <s v="South Brisbane"/>
    <x v="13"/>
    <s v="Medium"/>
  </r>
  <r>
    <n v="12549"/>
    <x v="41"/>
    <x v="7"/>
    <n v="109"/>
    <n v="54.5"/>
    <n v="94.1"/>
    <x v="1327"/>
    <x v="192"/>
    <x v="1938"/>
    <x v="0"/>
    <d v="2005-02-02T00:00:00"/>
    <x v="5"/>
    <x v="2"/>
    <x v="5"/>
    <s v="S24_1785"/>
    <s v="South Brisbane"/>
    <x v="13"/>
    <s v="Medium"/>
  </r>
  <r>
    <n v="12550"/>
    <x v="86"/>
    <x v="26"/>
    <n v="95"/>
    <n v="47.5"/>
    <n v="34.909999999999997"/>
    <x v="1328"/>
    <x v="1041"/>
    <x v="1939"/>
    <x v="1"/>
    <d v="2005-03-02T00:00:00"/>
    <x v="6"/>
    <x v="2"/>
    <x v="6"/>
    <s v="S10_1678"/>
    <s v="Nantes"/>
    <x v="9"/>
    <s v="Small"/>
  </r>
  <r>
    <n v="12551"/>
    <x v="86"/>
    <x v="6"/>
    <n v="194"/>
    <n v="97"/>
    <n v="76"/>
    <x v="1329"/>
    <x v="1042"/>
    <x v="1940"/>
    <x v="1"/>
    <d v="2005-03-02T00:00:00"/>
    <x v="6"/>
    <x v="2"/>
    <x v="1"/>
    <s v="S12_1099"/>
    <s v="Nantes"/>
    <x v="9"/>
    <s v="Medium"/>
  </r>
  <r>
    <n v="12552"/>
    <x v="86"/>
    <x v="3"/>
    <n v="150"/>
    <n v="75"/>
    <n v="78.92"/>
    <x v="1330"/>
    <x v="1043"/>
    <x v="1941"/>
    <x v="0"/>
    <d v="2005-03-02T00:00:00"/>
    <x v="6"/>
    <x v="2"/>
    <x v="6"/>
    <s v="S12_2823"/>
    <s v="Nantes"/>
    <x v="9"/>
    <s v="Medium"/>
  </r>
  <r>
    <n v="12553"/>
    <x v="86"/>
    <x v="18"/>
    <n v="76"/>
    <n v="38"/>
    <n v="100"/>
    <x v="25"/>
    <x v="999"/>
    <x v="1942"/>
    <x v="0"/>
    <d v="2005-03-02T00:00:00"/>
    <x v="6"/>
    <x v="2"/>
    <x v="6"/>
    <s v="S24_2000"/>
    <s v="Nantes"/>
    <x v="9"/>
    <s v="Small"/>
  </r>
  <r>
    <n v="12554"/>
    <x v="86"/>
    <x v="27"/>
    <n v="69"/>
    <n v="34.5"/>
    <n v="100"/>
    <x v="135"/>
    <x v="932"/>
    <x v="1943"/>
    <x v="0"/>
    <d v="2005-03-02T00:00:00"/>
    <x v="6"/>
    <x v="2"/>
    <x v="6"/>
    <s v="S24_2360"/>
    <s v="Nantes"/>
    <x v="9"/>
    <s v="Small"/>
  </r>
  <r>
    <n v="12555"/>
    <x v="86"/>
    <x v="23"/>
    <n v="72"/>
    <n v="36"/>
    <n v="100"/>
    <x v="36"/>
    <x v="1044"/>
    <x v="1944"/>
    <x v="0"/>
    <d v="2005-03-02T00:00:00"/>
    <x v="6"/>
    <x v="2"/>
    <x v="5"/>
    <s v="S24_4278"/>
    <s v="Nantes"/>
    <x v="9"/>
    <s v="Large"/>
  </r>
  <r>
    <n v="12556"/>
    <x v="86"/>
    <x v="30"/>
    <n v="99"/>
    <n v="49.5"/>
    <n v="100"/>
    <x v="77"/>
    <x v="18"/>
    <x v="1652"/>
    <x v="0"/>
    <d v="2005-03-02T00:00:00"/>
    <x v="6"/>
    <x v="2"/>
    <x v="6"/>
    <s v="S32_1374"/>
    <s v="Nantes"/>
    <x v="9"/>
    <s v="Medium"/>
  </r>
  <r>
    <n v="12557"/>
    <x v="86"/>
    <x v="20"/>
    <n v="68"/>
    <n v="34"/>
    <n v="82.26"/>
    <x v="1331"/>
    <x v="1045"/>
    <x v="1945"/>
    <x v="0"/>
    <d v="2005-03-02T00:00:00"/>
    <x v="6"/>
    <x v="2"/>
    <x v="0"/>
    <s v="S32_4289"/>
    <s v="Nantes"/>
    <x v="9"/>
    <s v="Medium"/>
  </r>
  <r>
    <n v="12558"/>
    <x v="86"/>
    <x v="9"/>
    <n v="102"/>
    <n v="51"/>
    <n v="100"/>
    <x v="22"/>
    <x v="8"/>
    <x v="711"/>
    <x v="0"/>
    <d v="2005-03-02T00:00:00"/>
    <x v="6"/>
    <x v="2"/>
    <x v="6"/>
    <s v="S32_4485"/>
    <s v="Nantes"/>
    <x v="9"/>
    <s v="Medium"/>
  </r>
  <r>
    <n v="12559"/>
    <x v="86"/>
    <x v="3"/>
    <n v="43"/>
    <n v="21.5"/>
    <n v="65.8"/>
    <x v="1332"/>
    <x v="1046"/>
    <x v="1946"/>
    <x v="0"/>
    <d v="2005-03-02T00:00:00"/>
    <x v="6"/>
    <x v="2"/>
    <x v="0"/>
    <s v="S50_1341"/>
    <s v="Nantes"/>
    <x v="9"/>
    <s v="Medium"/>
  </r>
  <r>
    <n v="12560"/>
    <x v="86"/>
    <x v="3"/>
    <n v="81"/>
    <n v="40.5"/>
    <n v="100"/>
    <x v="92"/>
    <x v="885"/>
    <x v="1947"/>
    <x v="0"/>
    <d v="2005-03-02T00:00:00"/>
    <x v="6"/>
    <x v="2"/>
    <x v="6"/>
    <s v="S50_4713"/>
    <s v="Nantes"/>
    <x v="9"/>
    <s v="Medium"/>
  </r>
  <r>
    <n v="12561"/>
    <x v="86"/>
    <x v="30"/>
    <n v="91"/>
    <n v="45.5"/>
    <n v="81.87"/>
    <x v="1333"/>
    <x v="1047"/>
    <x v="1948"/>
    <x v="0"/>
    <d v="2005-03-02T00:00:00"/>
    <x v="6"/>
    <x v="2"/>
    <x v="5"/>
    <s v="S700_1691"/>
    <s v="Nantes"/>
    <x v="9"/>
    <s v="Medium"/>
  </r>
  <r>
    <n v="12562"/>
    <x v="86"/>
    <x v="21"/>
    <n v="99"/>
    <n v="49.5"/>
    <n v="100"/>
    <x v="31"/>
    <x v="18"/>
    <x v="1024"/>
    <x v="0"/>
    <d v="2005-03-02T00:00:00"/>
    <x v="6"/>
    <x v="2"/>
    <x v="5"/>
    <s v="S700_2466"/>
    <s v="Nantes"/>
    <x v="9"/>
    <s v="Medium"/>
  </r>
  <r>
    <n v="12563"/>
    <x v="86"/>
    <x v="4"/>
    <n v="118"/>
    <n v="59"/>
    <n v="66.73"/>
    <x v="1334"/>
    <x v="1048"/>
    <x v="1949"/>
    <x v="0"/>
    <d v="2005-03-02T00:00:00"/>
    <x v="6"/>
    <x v="2"/>
    <x v="5"/>
    <s v="S700_2834"/>
    <s v="Nantes"/>
    <x v="9"/>
    <s v="Small"/>
  </r>
  <r>
    <n v="12564"/>
    <x v="86"/>
    <x v="20"/>
    <n v="80"/>
    <n v="40"/>
    <n v="100"/>
    <x v="68"/>
    <x v="883"/>
    <x v="1863"/>
    <x v="0"/>
    <d v="2005-03-02T00:00:00"/>
    <x v="6"/>
    <x v="2"/>
    <x v="5"/>
    <s v="S700_3167"/>
    <s v="Nantes"/>
    <x v="9"/>
    <s v="Medium"/>
  </r>
  <r>
    <n v="12565"/>
    <x v="42"/>
    <x v="12"/>
    <n v="117"/>
    <n v="58.5"/>
    <n v="100"/>
    <x v="12"/>
    <x v="72"/>
    <x v="1596"/>
    <x v="0"/>
    <d v="2005-08-02T00:00:00"/>
    <x v="9"/>
    <x v="2"/>
    <x v="1"/>
    <s v="S12_3380"/>
    <s v="Glendale"/>
    <x v="0"/>
    <s v="Medium"/>
  </r>
  <r>
    <n v="12566"/>
    <x v="43"/>
    <x v="16"/>
    <n v="79"/>
    <n v="39.5"/>
    <n v="67.83"/>
    <x v="1335"/>
    <x v="283"/>
    <x v="1950"/>
    <x v="0"/>
    <d v="2005-09-02T00:00:00"/>
    <x v="1"/>
    <x v="2"/>
    <x v="1"/>
    <s v="S12_3990"/>
    <s v="Helsinki"/>
    <x v="14"/>
    <s v="Small"/>
  </r>
  <r>
    <n v="12567"/>
    <x v="43"/>
    <x v="1"/>
    <n v="115"/>
    <n v="57.5"/>
    <n v="100"/>
    <x v="33"/>
    <x v="35"/>
    <x v="486"/>
    <x v="0"/>
    <d v="2005-09-02T00:00:00"/>
    <x v="1"/>
    <x v="2"/>
    <x v="1"/>
    <s v="S12_4675"/>
    <s v="Helsinki"/>
    <x v="14"/>
    <s v="Medium"/>
  </r>
  <r>
    <n v="12568"/>
    <x v="43"/>
    <x v="12"/>
    <n v="141"/>
    <n v="70.5"/>
    <n v="100"/>
    <x v="12"/>
    <x v="85"/>
    <x v="585"/>
    <x v="0"/>
    <d v="2005-09-02T00:00:00"/>
    <x v="1"/>
    <x v="2"/>
    <x v="1"/>
    <s v="S18_1129"/>
    <s v="Helsinki"/>
    <x v="14"/>
    <s v="Medium"/>
  </r>
  <r>
    <n v="12569"/>
    <x v="43"/>
    <x v="14"/>
    <n v="77"/>
    <n v="38.5"/>
    <n v="67.760000000000005"/>
    <x v="1336"/>
    <x v="1049"/>
    <x v="1951"/>
    <x v="0"/>
    <d v="2005-09-02T00:00:00"/>
    <x v="1"/>
    <x v="2"/>
    <x v="1"/>
    <s v="S18_1889"/>
    <s v="Helsinki"/>
    <x v="14"/>
    <s v="Small"/>
  </r>
  <r>
    <n v="12570"/>
    <x v="43"/>
    <x v="13"/>
    <n v="142"/>
    <n v="71"/>
    <n v="100"/>
    <x v="17"/>
    <x v="86"/>
    <x v="305"/>
    <x v="0"/>
    <d v="2005-09-02T00:00:00"/>
    <x v="1"/>
    <x v="2"/>
    <x v="1"/>
    <s v="S18_1984"/>
    <s v="Helsinki"/>
    <x v="14"/>
    <s v="Medium"/>
  </r>
  <r>
    <n v="12571"/>
    <x v="43"/>
    <x v="8"/>
    <n v="169"/>
    <n v="84.5"/>
    <n v="100"/>
    <x v="8"/>
    <x v="29"/>
    <x v="587"/>
    <x v="0"/>
    <d v="2005-09-02T00:00:00"/>
    <x v="1"/>
    <x v="2"/>
    <x v="1"/>
    <s v="S18_3232"/>
    <s v="Helsinki"/>
    <x v="14"/>
    <s v="Large"/>
  </r>
  <r>
    <n v="12572"/>
    <x v="4"/>
    <x v="15"/>
    <n v="124"/>
    <n v="62"/>
    <n v="42.64"/>
    <x v="1337"/>
    <x v="1050"/>
    <x v="1952"/>
    <x v="1"/>
    <d v="2005-10-02T00:00:00"/>
    <x v="2"/>
    <x v="2"/>
    <x v="1"/>
    <s v="S18_1589"/>
    <s v="Madrid"/>
    <x v="3"/>
    <s v="Small"/>
  </r>
  <r>
    <n v="12573"/>
    <x v="4"/>
    <x v="2"/>
    <n v="80"/>
    <n v="40"/>
    <n v="100"/>
    <x v="34"/>
    <x v="883"/>
    <x v="1953"/>
    <x v="0"/>
    <d v="2005-10-02T00:00:00"/>
    <x v="2"/>
    <x v="2"/>
    <x v="1"/>
    <s v="S18_3278"/>
    <s v="Madrid"/>
    <x v="3"/>
    <s v="Small"/>
  </r>
  <r>
    <n v="12574"/>
    <x v="4"/>
    <x v="23"/>
    <n v="146"/>
    <n v="73"/>
    <n v="96.49"/>
    <x v="1338"/>
    <x v="1051"/>
    <x v="1954"/>
    <x v="0"/>
    <d v="2005-10-02T00:00:00"/>
    <x v="2"/>
    <x v="2"/>
    <x v="1"/>
    <s v="S18_3482"/>
    <s v="Madrid"/>
    <x v="3"/>
    <s v="Medium"/>
  </r>
  <r>
    <n v="12575"/>
    <x v="4"/>
    <x v="24"/>
    <n v="62"/>
    <n v="31"/>
    <n v="100"/>
    <x v="139"/>
    <x v="857"/>
    <x v="945"/>
    <x v="0"/>
    <d v="2005-10-02T00:00:00"/>
    <x v="2"/>
    <x v="2"/>
    <x v="6"/>
    <s v="S18_3782"/>
    <s v="Madrid"/>
    <x v="3"/>
    <s v="Medium"/>
  </r>
  <r>
    <n v="12576"/>
    <x v="4"/>
    <x v="3"/>
    <n v="148"/>
    <n v="74"/>
    <n v="67.14"/>
    <x v="1339"/>
    <x v="1052"/>
    <x v="1955"/>
    <x v="1"/>
    <d v="2005-10-02T00:00:00"/>
    <x v="2"/>
    <x v="2"/>
    <x v="1"/>
    <s v="S18_4721"/>
    <s v="Madrid"/>
    <x v="3"/>
    <s v="Medium"/>
  </r>
  <r>
    <n v="12577"/>
    <x v="4"/>
    <x v="9"/>
    <n v="37"/>
    <n v="18.5"/>
    <n v="100"/>
    <x v="22"/>
    <x v="1010"/>
    <x v="1956"/>
    <x v="0"/>
    <d v="2005-10-02T00:00:00"/>
    <x v="2"/>
    <x v="2"/>
    <x v="1"/>
    <s v="S24_2972"/>
    <s v="Madrid"/>
    <x v="3"/>
    <s v="Medium"/>
  </r>
  <r>
    <n v="12578"/>
    <x v="4"/>
    <x v="7"/>
    <n v="61"/>
    <n v="30.5"/>
    <n v="41.54"/>
    <x v="1340"/>
    <x v="1053"/>
    <x v="1957"/>
    <x v="0"/>
    <d v="2005-10-02T00:00:00"/>
    <x v="2"/>
    <x v="2"/>
    <x v="1"/>
    <s v="S24_3371"/>
    <s v="Madrid"/>
    <x v="3"/>
    <s v="Small"/>
  </r>
  <r>
    <n v="12579"/>
    <x v="4"/>
    <x v="21"/>
    <n v="140"/>
    <n v="70"/>
    <n v="53.27"/>
    <x v="1341"/>
    <x v="1054"/>
    <x v="1958"/>
    <x v="1"/>
    <d v="2005-10-02T00:00:00"/>
    <x v="2"/>
    <x v="2"/>
    <x v="1"/>
    <s v="S24_3856"/>
    <s v="Madrid"/>
    <x v="3"/>
    <s v="Small"/>
  </r>
  <r>
    <n v="12580"/>
    <x v="4"/>
    <x v="9"/>
    <n v="80"/>
    <n v="40"/>
    <n v="100"/>
    <x v="22"/>
    <x v="883"/>
    <x v="1675"/>
    <x v="0"/>
    <d v="2005-10-02T00:00:00"/>
    <x v="2"/>
    <x v="2"/>
    <x v="1"/>
    <s v="S24_4620"/>
    <s v="Madrid"/>
    <x v="3"/>
    <s v="Medium"/>
  </r>
  <r>
    <n v="12581"/>
    <x v="4"/>
    <x v="28"/>
    <n v="40"/>
    <n v="20"/>
    <n v="82.46"/>
    <x v="1342"/>
    <x v="1055"/>
    <x v="1959"/>
    <x v="0"/>
    <d v="2005-10-02T00:00:00"/>
    <x v="2"/>
    <x v="2"/>
    <x v="6"/>
    <s v="S32_2206"/>
    <s v="Madrid"/>
    <x v="3"/>
    <s v="Medium"/>
  </r>
  <r>
    <n v="12582"/>
    <x v="4"/>
    <x v="8"/>
    <n v="170"/>
    <n v="85"/>
    <n v="100"/>
    <x v="8"/>
    <x v="0"/>
    <x v="1960"/>
    <x v="0"/>
    <d v="2005-10-02T00:00:00"/>
    <x v="2"/>
    <x v="2"/>
    <x v="0"/>
    <s v="S18_1749"/>
    <s v="Madrid"/>
    <x v="3"/>
    <s v="Medium"/>
  </r>
  <r>
    <n v="12583"/>
    <x v="4"/>
    <x v="11"/>
    <n v="60"/>
    <n v="30"/>
    <n v="49.3"/>
    <x v="1343"/>
    <x v="1056"/>
    <x v="1961"/>
    <x v="0"/>
    <d v="2005-10-02T00:00:00"/>
    <x v="2"/>
    <x v="2"/>
    <x v="0"/>
    <s v="S18_2248"/>
    <s v="Madrid"/>
    <x v="3"/>
    <s v="Small"/>
  </r>
  <r>
    <n v="12584"/>
    <x v="4"/>
    <x v="17"/>
    <n v="132"/>
    <n v="66"/>
    <n v="100"/>
    <x v="24"/>
    <x v="87"/>
    <x v="1198"/>
    <x v="0"/>
    <d v="2005-10-02T00:00:00"/>
    <x v="2"/>
    <x v="2"/>
    <x v="1"/>
    <s v="S18_2870"/>
    <s v="Madrid"/>
    <x v="3"/>
    <s v="Medium"/>
  </r>
  <r>
    <n v="12585"/>
    <x v="4"/>
    <x v="22"/>
    <n v="141"/>
    <n v="70.5"/>
    <n v="70.83"/>
    <x v="1344"/>
    <x v="1057"/>
    <x v="1962"/>
    <x v="0"/>
    <d v="2005-10-02T00:00:00"/>
    <x v="2"/>
    <x v="2"/>
    <x v="1"/>
    <s v="S18_3685"/>
    <s v="Madrid"/>
    <x v="3"/>
    <s v="Small"/>
  </r>
  <r>
    <n v="12586"/>
    <x v="4"/>
    <x v="22"/>
    <n v="50"/>
    <n v="25"/>
    <n v="100"/>
    <x v="53"/>
    <x v="848"/>
    <x v="881"/>
    <x v="0"/>
    <d v="2005-10-02T00:00:00"/>
    <x v="2"/>
    <x v="2"/>
    <x v="1"/>
    <s v="S24_1628"/>
    <s v="Madrid"/>
    <x v="3"/>
    <s v="Medium"/>
  </r>
  <r>
    <n v="12587"/>
    <x v="4"/>
    <x v="11"/>
    <n v="102"/>
    <n v="51"/>
    <n v="93.16"/>
    <x v="1345"/>
    <x v="372"/>
    <x v="816"/>
    <x v="0"/>
    <d v="2005-02-16T00:00:00"/>
    <x v="5"/>
    <x v="2"/>
    <x v="0"/>
    <s v="S18_1342"/>
    <s v="Madrid"/>
    <x v="3"/>
    <s v="Small"/>
  </r>
  <r>
    <n v="12588"/>
    <x v="4"/>
    <x v="28"/>
    <n v="127"/>
    <n v="63.5"/>
    <n v="100"/>
    <x v="71"/>
    <x v="4"/>
    <x v="1805"/>
    <x v="0"/>
    <d v="2005-02-16T00:00:00"/>
    <x v="5"/>
    <x v="2"/>
    <x v="0"/>
    <s v="S18_2325"/>
    <s v="Madrid"/>
    <x v="3"/>
    <s v="Medium"/>
  </r>
  <r>
    <n v="12589"/>
    <x v="4"/>
    <x v="26"/>
    <n v="168"/>
    <n v="84"/>
    <n v="47.18"/>
    <x v="1346"/>
    <x v="1058"/>
    <x v="1963"/>
    <x v="1"/>
    <d v="2005-02-16T00:00:00"/>
    <x v="5"/>
    <x v="2"/>
    <x v="0"/>
    <s v="S18_2795"/>
    <s v="Madrid"/>
    <x v="3"/>
    <s v="Small"/>
  </r>
  <r>
    <n v="12590"/>
    <x v="4"/>
    <x v="22"/>
    <n v="92"/>
    <n v="46"/>
    <n v="100"/>
    <x v="53"/>
    <x v="177"/>
    <x v="254"/>
    <x v="0"/>
    <d v="2005-02-16T00:00:00"/>
    <x v="5"/>
    <x v="2"/>
    <x v="0"/>
    <s v="S18_4409"/>
    <s v="Madrid"/>
    <x v="3"/>
    <s v="Medium"/>
  </r>
  <r>
    <n v="12591"/>
    <x v="4"/>
    <x v="16"/>
    <n v="71"/>
    <n v="35.5"/>
    <n v="100"/>
    <x v="23"/>
    <x v="891"/>
    <x v="183"/>
    <x v="0"/>
    <d v="2005-02-16T00:00:00"/>
    <x v="5"/>
    <x v="2"/>
    <x v="1"/>
    <s v="S18_4933"/>
    <s v="Madrid"/>
    <x v="3"/>
    <s v="Medium"/>
  </r>
  <r>
    <n v="12592"/>
    <x v="4"/>
    <x v="15"/>
    <n v="73"/>
    <n v="36.5"/>
    <n v="100"/>
    <x v="21"/>
    <x v="1059"/>
    <x v="1964"/>
    <x v="0"/>
    <d v="2005-02-16T00:00:00"/>
    <x v="5"/>
    <x v="2"/>
    <x v="1"/>
    <s v="S24_1046"/>
    <s v="Madrid"/>
    <x v="3"/>
    <s v="Medium"/>
  </r>
  <r>
    <n v="12593"/>
    <x v="4"/>
    <x v="22"/>
    <n v="33"/>
    <n v="16.5"/>
    <n v="70.56"/>
    <x v="1096"/>
    <x v="930"/>
    <x v="1965"/>
    <x v="0"/>
    <d v="2005-02-16T00:00:00"/>
    <x v="5"/>
    <x v="2"/>
    <x v="0"/>
    <s v="S24_1937"/>
    <s v="Madrid"/>
    <x v="3"/>
    <s v="Small"/>
  </r>
  <r>
    <n v="12594"/>
    <x v="4"/>
    <x v="11"/>
    <n v="44"/>
    <n v="22"/>
    <n v="68.349999999999994"/>
    <x v="1347"/>
    <x v="1060"/>
    <x v="1966"/>
    <x v="0"/>
    <d v="2005-02-16T00:00:00"/>
    <x v="5"/>
    <x v="2"/>
    <x v="0"/>
    <s v="S24_2022"/>
    <s v="Madrid"/>
    <x v="3"/>
    <s v="Small"/>
  </r>
  <r>
    <n v="12595"/>
    <x v="4"/>
    <x v="13"/>
    <n v="90"/>
    <n v="45"/>
    <n v="37.5"/>
    <x v="1348"/>
    <x v="1061"/>
    <x v="1967"/>
    <x v="1"/>
    <d v="2005-02-16T00:00:00"/>
    <x v="5"/>
    <x v="2"/>
    <x v="1"/>
    <s v="S24_2766"/>
    <s v="Madrid"/>
    <x v="3"/>
    <s v="Small"/>
  </r>
  <r>
    <n v="12596"/>
    <x v="4"/>
    <x v="20"/>
    <n v="117"/>
    <n v="58.5"/>
    <n v="36.29"/>
    <x v="1349"/>
    <x v="1062"/>
    <x v="1968"/>
    <x v="1"/>
    <d v="2005-02-16T00:00:00"/>
    <x v="5"/>
    <x v="2"/>
    <x v="1"/>
    <s v="S24_2887"/>
    <s v="Madrid"/>
    <x v="3"/>
    <s v="Small"/>
  </r>
  <r>
    <n v="12597"/>
    <x v="4"/>
    <x v="20"/>
    <n v="85"/>
    <n v="42.5"/>
    <n v="79.06"/>
    <x v="1350"/>
    <x v="1063"/>
    <x v="1969"/>
    <x v="0"/>
    <d v="2005-02-16T00:00:00"/>
    <x v="5"/>
    <x v="2"/>
    <x v="1"/>
    <s v="S24_3191"/>
    <s v="Madrid"/>
    <x v="3"/>
    <s v="Medium"/>
  </r>
  <r>
    <n v="12598"/>
    <x v="4"/>
    <x v="15"/>
    <n v="107"/>
    <n v="53.5"/>
    <n v="100"/>
    <x v="21"/>
    <x v="99"/>
    <x v="1970"/>
    <x v="0"/>
    <d v="2005-02-16T00:00:00"/>
    <x v="5"/>
    <x v="2"/>
    <x v="1"/>
    <s v="S24_3432"/>
    <s v="Madrid"/>
    <x v="3"/>
    <s v="Medium"/>
  </r>
  <r>
    <n v="12599"/>
    <x v="4"/>
    <x v="23"/>
    <n v="41"/>
    <n v="20.5"/>
    <n v="95.03"/>
    <x v="1351"/>
    <x v="1064"/>
    <x v="1971"/>
    <x v="0"/>
    <d v="2005-02-16T00:00:00"/>
    <x v="5"/>
    <x v="2"/>
    <x v="0"/>
    <s v="S24_3969"/>
    <s v="Madrid"/>
    <x v="3"/>
    <s v="Medium"/>
  </r>
  <r>
    <n v="12600"/>
    <x v="44"/>
    <x v="13"/>
    <n v="214"/>
    <n v="107"/>
    <n v="100"/>
    <x v="17"/>
    <x v="10"/>
    <x v="1972"/>
    <x v="1"/>
    <d v="2005-02-17T00:00:00"/>
    <x v="5"/>
    <x v="2"/>
    <x v="1"/>
    <s v="S10_1949"/>
    <s v="San Francisco"/>
    <x v="0"/>
    <s v="Large"/>
  </r>
  <r>
    <n v="12601"/>
    <x v="44"/>
    <x v="30"/>
    <n v="147"/>
    <n v="73.5"/>
    <n v="100"/>
    <x v="77"/>
    <x v="11"/>
    <x v="1973"/>
    <x v="0"/>
    <d v="2005-02-17T00:00:00"/>
    <x v="5"/>
    <x v="2"/>
    <x v="1"/>
    <s v="S10_4962"/>
    <s v="San Francisco"/>
    <x v="0"/>
    <s v="Medium"/>
  </r>
  <r>
    <n v="12602"/>
    <x v="44"/>
    <x v="27"/>
    <n v="136"/>
    <n v="68"/>
    <n v="100"/>
    <x v="135"/>
    <x v="12"/>
    <x v="856"/>
    <x v="0"/>
    <d v="2005-02-17T00:00:00"/>
    <x v="5"/>
    <x v="2"/>
    <x v="2"/>
    <s v="S12_1666"/>
    <s v="San Francisco"/>
    <x v="0"/>
    <s v="Small"/>
  </r>
  <r>
    <n v="12603"/>
    <x v="44"/>
    <x v="25"/>
    <n v="116"/>
    <n v="58"/>
    <n v="98"/>
    <x v="1352"/>
    <x v="771"/>
    <x v="513"/>
    <x v="0"/>
    <d v="2005-02-17T00:00:00"/>
    <x v="5"/>
    <x v="2"/>
    <x v="2"/>
    <s v="S18_1097"/>
    <s v="San Francisco"/>
    <x v="0"/>
    <s v="Medium"/>
  </r>
  <r>
    <n v="12604"/>
    <x v="44"/>
    <x v="4"/>
    <n v="53"/>
    <n v="26.5"/>
    <n v="52.83"/>
    <x v="1353"/>
    <x v="1065"/>
    <x v="1974"/>
    <x v="0"/>
    <d v="2005-02-17T00:00:00"/>
    <x v="5"/>
    <x v="2"/>
    <x v="0"/>
    <s v="S18_1367"/>
    <s v="San Francisco"/>
    <x v="0"/>
    <s v="Small"/>
  </r>
  <r>
    <n v="12605"/>
    <x v="44"/>
    <x v="12"/>
    <n v="60"/>
    <n v="30"/>
    <n v="48.62"/>
    <x v="1354"/>
    <x v="1039"/>
    <x v="1975"/>
    <x v="0"/>
    <d v="2005-02-17T00:00:00"/>
    <x v="5"/>
    <x v="2"/>
    <x v="2"/>
    <s v="S18_2432"/>
    <s v="San Francisco"/>
    <x v="0"/>
    <s v="Small"/>
  </r>
  <r>
    <n v="12606"/>
    <x v="44"/>
    <x v="9"/>
    <n v="101"/>
    <n v="50.5"/>
    <n v="100"/>
    <x v="22"/>
    <x v="24"/>
    <x v="1976"/>
    <x v="0"/>
    <d v="2005-02-17T00:00:00"/>
    <x v="5"/>
    <x v="2"/>
    <x v="0"/>
    <s v="S18_2949"/>
    <s v="San Francisco"/>
    <x v="0"/>
    <s v="Medium"/>
  </r>
  <r>
    <n v="12607"/>
    <x v="44"/>
    <x v="28"/>
    <n v="62"/>
    <n v="31"/>
    <n v="68.08"/>
    <x v="1355"/>
    <x v="403"/>
    <x v="1977"/>
    <x v="0"/>
    <d v="2005-02-17T00:00:00"/>
    <x v="5"/>
    <x v="2"/>
    <x v="0"/>
    <s v="S18_2957"/>
    <s v="San Francisco"/>
    <x v="0"/>
    <s v="Small"/>
  </r>
  <r>
    <n v="12608"/>
    <x v="44"/>
    <x v="12"/>
    <n v="104"/>
    <n v="52"/>
    <n v="100"/>
    <x v="12"/>
    <x v="17"/>
    <x v="1134"/>
    <x v="0"/>
    <d v="2005-02-17T00:00:00"/>
    <x v="5"/>
    <x v="2"/>
    <x v="0"/>
    <s v="S18_3136"/>
    <s v="San Francisco"/>
    <x v="0"/>
    <s v="Medium"/>
  </r>
  <r>
    <n v="12609"/>
    <x v="13"/>
    <x v="15"/>
    <n v="207"/>
    <n v="103.5"/>
    <n v="100"/>
    <x v="21"/>
    <x v="37"/>
    <x v="1978"/>
    <x v="1"/>
    <d v="2005-02-17T00:00:00"/>
    <x v="5"/>
    <x v="2"/>
    <x v="1"/>
    <s v="S12_1108"/>
    <s v="San Rafael"/>
    <x v="0"/>
    <s v="Medium"/>
  </r>
  <r>
    <n v="12610"/>
    <x v="13"/>
    <x v="30"/>
    <n v="151"/>
    <n v="75.5"/>
    <n v="100"/>
    <x v="77"/>
    <x v="25"/>
    <x v="1045"/>
    <x v="0"/>
    <d v="2005-02-17T00:00:00"/>
    <x v="5"/>
    <x v="2"/>
    <x v="1"/>
    <s v="S12_3148"/>
    <s v="San Rafael"/>
    <x v="0"/>
    <s v="Medium"/>
  </r>
  <r>
    <n v="12611"/>
    <x v="13"/>
    <x v="15"/>
    <n v="173"/>
    <n v="86.5"/>
    <n v="95.35"/>
    <x v="1356"/>
    <x v="1066"/>
    <x v="1979"/>
    <x v="0"/>
    <d v="2005-02-17T00:00:00"/>
    <x v="5"/>
    <x v="2"/>
    <x v="1"/>
    <s v="S12_3891"/>
    <s v="San Rafael"/>
    <x v="0"/>
    <s v="Medium"/>
  </r>
  <r>
    <n v="12612"/>
    <x v="13"/>
    <x v="22"/>
    <n v="118"/>
    <n v="59"/>
    <n v="66.58"/>
    <x v="1357"/>
    <x v="1067"/>
    <x v="1980"/>
    <x v="0"/>
    <d v="2005-02-17T00:00:00"/>
    <x v="5"/>
    <x v="2"/>
    <x v="2"/>
    <s v="S12_4473"/>
    <s v="San Rafael"/>
    <x v="0"/>
    <s v="Small"/>
  </r>
  <r>
    <n v="12613"/>
    <x v="13"/>
    <x v="4"/>
    <n v="163"/>
    <n v="81.5"/>
    <n v="88"/>
    <x v="34"/>
    <x v="1068"/>
    <x v="1981"/>
    <x v="0"/>
    <d v="2005-02-17T00:00:00"/>
    <x v="5"/>
    <x v="2"/>
    <x v="1"/>
    <s v="S18_2238"/>
    <s v="San Rafael"/>
    <x v="0"/>
    <s v="Small"/>
  </r>
  <r>
    <n v="12614"/>
    <x v="13"/>
    <x v="1"/>
    <n v="99"/>
    <n v="49.5"/>
    <n v="100"/>
    <x v="33"/>
    <x v="18"/>
    <x v="1880"/>
    <x v="0"/>
    <d v="2005-02-17T00:00:00"/>
    <x v="5"/>
    <x v="2"/>
    <x v="0"/>
    <s v="S18_3320"/>
    <s v="San Rafael"/>
    <x v="0"/>
    <s v="Large"/>
  </r>
  <r>
    <n v="12615"/>
    <x v="13"/>
    <x v="8"/>
    <n v="121"/>
    <n v="60.5"/>
    <n v="100"/>
    <x v="8"/>
    <x v="19"/>
    <x v="1982"/>
    <x v="0"/>
    <d v="2005-02-17T00:00:00"/>
    <x v="5"/>
    <x v="2"/>
    <x v="2"/>
    <s v="S18_4600"/>
    <s v="San Rafael"/>
    <x v="0"/>
    <s v="Medium"/>
  </r>
  <r>
    <n v="12616"/>
    <x v="13"/>
    <x v="8"/>
    <n v="50"/>
    <n v="25"/>
    <n v="100"/>
    <x v="8"/>
    <x v="848"/>
    <x v="1983"/>
    <x v="0"/>
    <d v="2005-02-17T00:00:00"/>
    <x v="5"/>
    <x v="2"/>
    <x v="0"/>
    <s v="S18_4668"/>
    <s v="San Rafael"/>
    <x v="0"/>
    <s v="Large"/>
  </r>
  <r>
    <n v="12617"/>
    <x v="13"/>
    <x v="27"/>
    <n v="127"/>
    <n v="63.5"/>
    <n v="100"/>
    <x v="135"/>
    <x v="4"/>
    <x v="684"/>
    <x v="0"/>
    <d v="2005-02-17T00:00:00"/>
    <x v="5"/>
    <x v="2"/>
    <x v="2"/>
    <s v="S24_2300"/>
    <s v="San Rafael"/>
    <x v="0"/>
    <s v="Small"/>
  </r>
  <r>
    <n v="12618"/>
    <x v="13"/>
    <x v="21"/>
    <n v="97"/>
    <n v="48.5"/>
    <n v="100"/>
    <x v="31"/>
    <x v="21"/>
    <x v="1034"/>
    <x v="0"/>
    <d v="2005-02-17T00:00:00"/>
    <x v="5"/>
    <x v="2"/>
    <x v="0"/>
    <s v="S24_4258"/>
    <s v="San Rafael"/>
    <x v="0"/>
    <s v="Medium"/>
  </r>
  <r>
    <n v="12619"/>
    <x v="13"/>
    <x v="5"/>
    <n v="96"/>
    <n v="48"/>
    <n v="100"/>
    <x v="5"/>
    <x v="22"/>
    <x v="326"/>
    <x v="0"/>
    <d v="2005-02-17T00:00:00"/>
    <x v="5"/>
    <x v="2"/>
    <x v="2"/>
    <s v="S32_1268"/>
    <s v="San Rafael"/>
    <x v="0"/>
    <s v="Small"/>
  </r>
  <r>
    <n v="12620"/>
    <x v="13"/>
    <x v="25"/>
    <n v="64"/>
    <n v="32"/>
    <n v="100"/>
    <x v="96"/>
    <x v="852"/>
    <x v="1628"/>
    <x v="0"/>
    <d v="2005-02-17T00:00:00"/>
    <x v="5"/>
    <x v="2"/>
    <x v="2"/>
    <s v="S32_3522"/>
    <s v="San Rafael"/>
    <x v="0"/>
    <s v="Medium"/>
  </r>
  <r>
    <n v="12621"/>
    <x v="13"/>
    <x v="15"/>
    <n v="101"/>
    <n v="50.5"/>
    <n v="54.84"/>
    <x v="1358"/>
    <x v="1069"/>
    <x v="1984"/>
    <x v="0"/>
    <d v="2005-02-17T00:00:00"/>
    <x v="5"/>
    <x v="2"/>
    <x v="1"/>
    <s v="S700_2824"/>
    <s v="San Rafael"/>
    <x v="0"/>
    <s v="Small"/>
  </r>
  <r>
    <n v="12622"/>
    <x v="4"/>
    <x v="11"/>
    <n v="122"/>
    <n v="61"/>
    <n v="100"/>
    <x v="11"/>
    <x v="28"/>
    <x v="1637"/>
    <x v="0"/>
    <d v="2005-02-22T00:00:00"/>
    <x v="5"/>
    <x v="2"/>
    <x v="2"/>
    <s v="S18_2319"/>
    <s v="Madrid"/>
    <x v="3"/>
    <s v="Medium"/>
  </r>
  <r>
    <n v="12623"/>
    <x v="4"/>
    <x v="16"/>
    <n v="136"/>
    <n v="68"/>
    <n v="61.52"/>
    <x v="1359"/>
    <x v="1070"/>
    <x v="1985"/>
    <x v="1"/>
    <d v="2005-02-22T00:00:00"/>
    <x v="5"/>
    <x v="2"/>
    <x v="0"/>
    <s v="S18_3140"/>
    <s v="Madrid"/>
    <x v="3"/>
    <s v="Small"/>
  </r>
  <r>
    <n v="12624"/>
    <x v="4"/>
    <x v="29"/>
    <n v="169"/>
    <n v="84.5"/>
    <n v="100"/>
    <x v="75"/>
    <x v="29"/>
    <x v="528"/>
    <x v="0"/>
    <d v="2005-02-22T00:00:00"/>
    <x v="5"/>
    <x v="2"/>
    <x v="1"/>
    <s v="S18_3232"/>
    <s v="Madrid"/>
    <x v="3"/>
    <s v="Medium"/>
  </r>
  <r>
    <n v="12625"/>
    <x v="4"/>
    <x v="5"/>
    <n v="100"/>
    <n v="50"/>
    <n v="100"/>
    <x v="5"/>
    <x v="39"/>
    <x v="1041"/>
    <x v="0"/>
    <d v="2005-02-22T00:00:00"/>
    <x v="5"/>
    <x v="2"/>
    <x v="3"/>
    <s v="S18_3259"/>
    <s v="Madrid"/>
    <x v="3"/>
    <s v="Medium"/>
  </r>
  <r>
    <n v="12626"/>
    <x v="4"/>
    <x v="19"/>
    <n v="143"/>
    <n v="71.5"/>
    <n v="100"/>
    <x v="26"/>
    <x v="30"/>
    <x v="31"/>
    <x v="0"/>
    <d v="2005-02-22T00:00:00"/>
    <x v="5"/>
    <x v="2"/>
    <x v="1"/>
    <s v="S18_4027"/>
    <s v="Madrid"/>
    <x v="3"/>
    <s v="Medium"/>
  </r>
  <r>
    <n v="12627"/>
    <x v="4"/>
    <x v="24"/>
    <n v="87"/>
    <n v="43.5"/>
    <n v="58.58"/>
    <x v="1360"/>
    <x v="1071"/>
    <x v="1986"/>
    <x v="0"/>
    <d v="2005-02-22T00:00:00"/>
    <x v="5"/>
    <x v="2"/>
    <x v="0"/>
    <s v="S18_4522"/>
    <s v="Madrid"/>
    <x v="3"/>
    <s v="Small"/>
  </r>
  <r>
    <n v="12628"/>
    <x v="4"/>
    <x v="2"/>
    <n v="57"/>
    <n v="28.5"/>
    <n v="91.76"/>
    <x v="1361"/>
    <x v="1072"/>
    <x v="1987"/>
    <x v="0"/>
    <d v="2005-02-22T00:00:00"/>
    <x v="5"/>
    <x v="2"/>
    <x v="1"/>
    <s v="S24_1444"/>
    <s v="Madrid"/>
    <x v="3"/>
    <s v="Small"/>
  </r>
  <r>
    <n v="12629"/>
    <x v="4"/>
    <x v="28"/>
    <n v="35"/>
    <n v="17.5"/>
    <n v="100"/>
    <x v="71"/>
    <x v="850"/>
    <x v="1988"/>
    <x v="0"/>
    <d v="2005-02-22T00:00:00"/>
    <x v="5"/>
    <x v="2"/>
    <x v="1"/>
    <s v="S24_2840"/>
    <s v="Madrid"/>
    <x v="3"/>
    <s v="Medium"/>
  </r>
  <r>
    <n v="12630"/>
    <x v="4"/>
    <x v="26"/>
    <n v="118"/>
    <n v="59"/>
    <n v="93.91"/>
    <x v="1362"/>
    <x v="1073"/>
    <x v="1989"/>
    <x v="0"/>
    <d v="2005-02-22T00:00:00"/>
    <x v="5"/>
    <x v="2"/>
    <x v="1"/>
    <s v="S24_4048"/>
    <s v="Madrid"/>
    <x v="3"/>
    <s v="Small"/>
  </r>
  <r>
    <n v="12631"/>
    <x v="4"/>
    <x v="22"/>
    <n v="54"/>
    <n v="27"/>
    <n v="53.18"/>
    <x v="1363"/>
    <x v="269"/>
    <x v="1990"/>
    <x v="0"/>
    <d v="2005-02-22T00:00:00"/>
    <x v="5"/>
    <x v="2"/>
    <x v="2"/>
    <s v="S32_2509"/>
    <s v="Madrid"/>
    <x v="3"/>
    <s v="Small"/>
  </r>
  <r>
    <n v="12632"/>
    <x v="4"/>
    <x v="20"/>
    <n v="62"/>
    <n v="31"/>
    <n v="36.07"/>
    <x v="1364"/>
    <x v="1074"/>
    <x v="1991"/>
    <x v="0"/>
    <d v="2005-02-22T00:00:00"/>
    <x v="5"/>
    <x v="2"/>
    <x v="3"/>
    <s v="S32_3207"/>
    <s v="Madrid"/>
    <x v="3"/>
    <s v="Small"/>
  </r>
  <r>
    <n v="12633"/>
    <x v="4"/>
    <x v="17"/>
    <n v="115"/>
    <n v="57.5"/>
    <n v="100"/>
    <x v="24"/>
    <x v="35"/>
    <x v="1195"/>
    <x v="0"/>
    <d v="2005-02-22T00:00:00"/>
    <x v="5"/>
    <x v="2"/>
    <x v="2"/>
    <s v="S50_1392"/>
    <s v="Madrid"/>
    <x v="3"/>
    <s v="Medium"/>
  </r>
  <r>
    <n v="12634"/>
    <x v="4"/>
    <x v="19"/>
    <n v="58"/>
    <n v="29"/>
    <n v="60.06"/>
    <x v="1365"/>
    <x v="1075"/>
    <x v="1992"/>
    <x v="0"/>
    <d v="2005-02-22T00:00:00"/>
    <x v="5"/>
    <x v="2"/>
    <x v="3"/>
    <s v="S50_1514"/>
    <s v="Madrid"/>
    <x v="3"/>
    <s v="Small"/>
  </r>
  <r>
    <n v="12635"/>
    <x v="44"/>
    <x v="15"/>
    <n v="136"/>
    <n v="68"/>
    <n v="100"/>
    <x v="21"/>
    <x v="12"/>
    <x v="1993"/>
    <x v="0"/>
    <d v="2005-02-23T00:00:00"/>
    <x v="5"/>
    <x v="2"/>
    <x v="1"/>
    <s v="S10_4757"/>
    <s v="San Francisco"/>
    <x v="0"/>
    <s v="Medium"/>
  </r>
  <r>
    <n v="12636"/>
    <x v="44"/>
    <x v="24"/>
    <n v="122"/>
    <n v="61"/>
    <n v="80.540000000000006"/>
    <x v="1366"/>
    <x v="1076"/>
    <x v="1994"/>
    <x v="0"/>
    <d v="2005-02-23T00:00:00"/>
    <x v="5"/>
    <x v="2"/>
    <x v="4"/>
    <s v="S24_2011"/>
    <s v="San Francisco"/>
    <x v="0"/>
    <s v="Small"/>
  </r>
  <r>
    <n v="12637"/>
    <x v="44"/>
    <x v="23"/>
    <n v="88"/>
    <n v="44"/>
    <n v="97.87"/>
    <x v="1367"/>
    <x v="1077"/>
    <x v="1995"/>
    <x v="0"/>
    <d v="2005-02-23T00:00:00"/>
    <x v="5"/>
    <x v="2"/>
    <x v="0"/>
    <s v="S24_3151"/>
    <s v="San Francisco"/>
    <x v="0"/>
    <s v="Medium"/>
  </r>
  <r>
    <n v="12638"/>
    <x v="44"/>
    <x v="3"/>
    <n v="86"/>
    <n v="43"/>
    <n v="100"/>
    <x v="92"/>
    <x v="321"/>
    <x v="1996"/>
    <x v="0"/>
    <d v="2005-02-23T00:00:00"/>
    <x v="5"/>
    <x v="2"/>
    <x v="4"/>
    <s v="S700_1938"/>
    <s v="San Francisco"/>
    <x v="0"/>
    <s v="Medium"/>
  </r>
  <r>
    <n v="12639"/>
    <x v="13"/>
    <x v="30"/>
    <n v="83"/>
    <n v="41.5"/>
    <n v="85.54"/>
    <x v="1368"/>
    <x v="420"/>
    <x v="1997"/>
    <x v="0"/>
    <d v="2005-02-28T00:00:00"/>
    <x v="5"/>
    <x v="2"/>
    <x v="0"/>
    <s v="S24_3816"/>
    <s v="San Rafael"/>
    <x v="0"/>
    <s v="Medium"/>
  </r>
  <r>
    <n v="12640"/>
    <x v="13"/>
    <x v="4"/>
    <n v="66"/>
    <n v="33"/>
    <n v="77.34"/>
    <x v="1369"/>
    <x v="1078"/>
    <x v="1998"/>
    <x v="0"/>
    <d v="2005-02-28T00:00:00"/>
    <x v="5"/>
    <x v="2"/>
    <x v="4"/>
    <s v="S700_1138"/>
    <s v="San Rafael"/>
    <x v="0"/>
    <s v="Small"/>
  </r>
  <r>
    <n v="12641"/>
    <x v="4"/>
    <x v="4"/>
    <n v="157"/>
    <n v="78.5"/>
    <n v="54.57"/>
    <x v="1370"/>
    <x v="1079"/>
    <x v="1999"/>
    <x v="1"/>
    <d v="2005-01-03T00:00:00"/>
    <x v="3"/>
    <x v="2"/>
    <x v="5"/>
    <s v="S18_1662"/>
    <s v="Madrid"/>
    <x v="3"/>
    <s v="Small"/>
  </r>
  <r>
    <n v="12642"/>
    <x v="4"/>
    <x v="26"/>
    <n v="84"/>
    <n v="42"/>
    <n v="74.77"/>
    <x v="1371"/>
    <x v="1080"/>
    <x v="2000"/>
    <x v="0"/>
    <d v="2005-01-03T00:00:00"/>
    <x v="3"/>
    <x v="2"/>
    <x v="5"/>
    <s v="S18_2581"/>
    <s v="Madrid"/>
    <x v="3"/>
    <s v="Small"/>
  </r>
  <r>
    <n v="12643"/>
    <x v="4"/>
    <x v="30"/>
    <n v="86"/>
    <n v="43"/>
    <n v="93.01"/>
    <x v="1372"/>
    <x v="1081"/>
    <x v="2001"/>
    <x v="0"/>
    <d v="2005-01-03T00:00:00"/>
    <x v="3"/>
    <x v="2"/>
    <x v="4"/>
    <s v="S18_3029"/>
    <s v="Madrid"/>
    <x v="3"/>
    <s v="Medium"/>
  </r>
  <r>
    <n v="12644"/>
    <x v="4"/>
    <x v="2"/>
    <n v="105"/>
    <n v="52.5"/>
    <n v="57.55"/>
    <x v="1373"/>
    <x v="1082"/>
    <x v="2002"/>
    <x v="0"/>
    <d v="2005-01-03T00:00:00"/>
    <x v="3"/>
    <x v="2"/>
    <x v="0"/>
    <s v="S18_3856"/>
    <s v="Madrid"/>
    <x v="3"/>
    <s v="Small"/>
  </r>
  <r>
    <n v="12645"/>
    <x v="4"/>
    <x v="21"/>
    <n v="109"/>
    <n v="54.5"/>
    <n v="41.71"/>
    <x v="1374"/>
    <x v="1083"/>
    <x v="2003"/>
    <x v="1"/>
    <d v="2005-01-03T00:00:00"/>
    <x v="3"/>
    <x v="2"/>
    <x v="5"/>
    <s v="S24_1785"/>
    <s v="Madrid"/>
    <x v="3"/>
    <s v="Small"/>
  </r>
  <r>
    <n v="12646"/>
    <x v="4"/>
    <x v="8"/>
    <n v="68"/>
    <n v="34"/>
    <n v="55.96"/>
    <x v="1375"/>
    <x v="720"/>
    <x v="2004"/>
    <x v="0"/>
    <d v="2005-01-03T00:00:00"/>
    <x v="3"/>
    <x v="2"/>
    <x v="5"/>
    <s v="S24_2841"/>
    <s v="Madrid"/>
    <x v="3"/>
    <s v="Small"/>
  </r>
  <r>
    <n v="12647"/>
    <x v="4"/>
    <x v="12"/>
    <n v="65"/>
    <n v="32.5"/>
    <n v="63.76"/>
    <x v="1376"/>
    <x v="1084"/>
    <x v="2005"/>
    <x v="0"/>
    <d v="2005-01-03T00:00:00"/>
    <x v="3"/>
    <x v="2"/>
    <x v="0"/>
    <s v="S24_3420"/>
    <s v="Madrid"/>
    <x v="3"/>
    <s v="Small"/>
  </r>
  <r>
    <n v="12648"/>
    <x v="4"/>
    <x v="9"/>
    <n v="68"/>
    <n v="34"/>
    <n v="73.319999999999993"/>
    <x v="1377"/>
    <x v="1085"/>
    <x v="2006"/>
    <x v="0"/>
    <d v="2005-01-03T00:00:00"/>
    <x v="3"/>
    <x v="2"/>
    <x v="5"/>
    <s v="S24_3949"/>
    <s v="Madrid"/>
    <x v="3"/>
    <s v="Medium"/>
  </r>
  <r>
    <n v="12649"/>
    <x v="4"/>
    <x v="1"/>
    <n v="72"/>
    <n v="36"/>
    <n v="63.34"/>
    <x v="1378"/>
    <x v="959"/>
    <x v="2007"/>
    <x v="0"/>
    <d v="2005-01-03T00:00:00"/>
    <x v="3"/>
    <x v="2"/>
    <x v="5"/>
    <s v="S24_4278"/>
    <s v="Madrid"/>
    <x v="3"/>
    <s v="Medium"/>
  </r>
  <r>
    <n v="12650"/>
    <x v="4"/>
    <x v="17"/>
    <n v="90"/>
    <n v="45"/>
    <n v="85.76"/>
    <x v="1379"/>
    <x v="445"/>
    <x v="2008"/>
    <x v="0"/>
    <d v="2005-01-03T00:00:00"/>
    <x v="3"/>
    <x v="2"/>
    <x v="4"/>
    <s v="S700_2047"/>
    <s v="Madrid"/>
    <x v="3"/>
    <s v="Small"/>
  </r>
  <r>
    <n v="12651"/>
    <x v="4"/>
    <x v="30"/>
    <n v="99"/>
    <n v="49.5"/>
    <n v="83.84"/>
    <x v="1380"/>
    <x v="395"/>
    <x v="2009"/>
    <x v="0"/>
    <d v="2005-01-03T00:00:00"/>
    <x v="3"/>
    <x v="2"/>
    <x v="5"/>
    <s v="S700_2466"/>
    <s v="Madrid"/>
    <x v="3"/>
    <s v="Medium"/>
  </r>
  <r>
    <n v="12652"/>
    <x v="4"/>
    <x v="30"/>
    <n v="72"/>
    <n v="36"/>
    <n v="100"/>
    <x v="77"/>
    <x v="1044"/>
    <x v="2010"/>
    <x v="0"/>
    <d v="2005-01-03T00:00:00"/>
    <x v="3"/>
    <x v="2"/>
    <x v="4"/>
    <s v="S700_2610"/>
    <s v="Madrid"/>
    <x v="3"/>
    <s v="Medium"/>
  </r>
  <r>
    <n v="12653"/>
    <x v="4"/>
    <x v="22"/>
    <n v="80"/>
    <n v="40"/>
    <n v="94.34"/>
    <x v="1381"/>
    <x v="1086"/>
    <x v="2011"/>
    <x v="0"/>
    <d v="2005-01-03T00:00:00"/>
    <x v="3"/>
    <x v="2"/>
    <x v="5"/>
    <s v="S700_3167"/>
    <s v="Madrid"/>
    <x v="3"/>
    <s v="Medium"/>
  </r>
  <r>
    <n v="12654"/>
    <x v="4"/>
    <x v="6"/>
    <n v="100"/>
    <n v="50"/>
    <n v="92.08"/>
    <x v="1382"/>
    <x v="1087"/>
    <x v="2012"/>
    <x v="0"/>
    <d v="2005-01-03T00:00:00"/>
    <x v="3"/>
    <x v="2"/>
    <x v="4"/>
    <s v="S700_3505"/>
    <s v="Madrid"/>
    <x v="3"/>
    <s v="Medium"/>
  </r>
  <r>
    <n v="12655"/>
    <x v="4"/>
    <x v="0"/>
    <n v="99"/>
    <n v="49.5"/>
    <n v="95.48"/>
    <x v="1383"/>
    <x v="1088"/>
    <x v="2013"/>
    <x v="0"/>
    <d v="2005-01-03T00:00:00"/>
    <x v="3"/>
    <x v="2"/>
    <x v="4"/>
    <s v="S700_3962"/>
    <s v="Madrid"/>
    <x v="3"/>
    <s v="Small"/>
  </r>
  <r>
    <n v="12656"/>
    <x v="4"/>
    <x v="20"/>
    <n v="74"/>
    <n v="37"/>
    <n v="86.4"/>
    <x v="1384"/>
    <x v="1089"/>
    <x v="2014"/>
    <x v="0"/>
    <d v="2005-01-03T00:00:00"/>
    <x v="3"/>
    <x v="2"/>
    <x v="5"/>
    <s v="S700_4002"/>
    <s v="Madrid"/>
    <x v="3"/>
    <s v="Medium"/>
  </r>
  <r>
    <n v="12657"/>
    <x v="4"/>
    <x v="1"/>
    <n v="49"/>
    <n v="24.5"/>
    <n v="87.15"/>
    <x v="1385"/>
    <x v="1090"/>
    <x v="2015"/>
    <x v="0"/>
    <d v="2005-01-03T00:00:00"/>
    <x v="3"/>
    <x v="2"/>
    <x v="5"/>
    <s v="S72_1253"/>
    <s v="Madrid"/>
    <x v="3"/>
    <s v="Medium"/>
  </r>
  <r>
    <n v="12658"/>
    <x v="4"/>
    <x v="23"/>
    <n v="54"/>
    <n v="27"/>
    <n v="100"/>
    <x v="36"/>
    <x v="856"/>
    <x v="2016"/>
    <x v="0"/>
    <d v="2005-01-03T00:00:00"/>
    <x v="3"/>
    <x v="2"/>
    <x v="4"/>
    <s v="S72_3212"/>
    <s v="Madrid"/>
    <x v="3"/>
    <s v="Medium"/>
  </r>
  <r>
    <n v="12659"/>
    <x v="17"/>
    <x v="20"/>
    <n v="99"/>
    <n v="49.5"/>
    <n v="94.9"/>
    <x v="1386"/>
    <x v="490"/>
    <x v="2017"/>
    <x v="0"/>
    <d v="2005-02-03T00:00:00"/>
    <x v="5"/>
    <x v="2"/>
    <x v="6"/>
    <s v="S32_1374"/>
    <s v="Singapore"/>
    <x v="11"/>
    <s v="Medium"/>
  </r>
  <r>
    <n v="12660"/>
    <x v="48"/>
    <x v="10"/>
    <n v="95"/>
    <n v="47.5"/>
    <n v="76.36"/>
    <x v="1387"/>
    <x v="1091"/>
    <x v="2018"/>
    <x v="0"/>
    <d v="2005-03-03T00:00:00"/>
    <x v="6"/>
    <x v="2"/>
    <x v="6"/>
    <s v="S10_1678"/>
    <s v="New Bedford"/>
    <x v="0"/>
    <s v="Medium"/>
  </r>
  <r>
    <n v="12661"/>
    <x v="48"/>
    <x v="1"/>
    <n v="118"/>
    <n v="59"/>
    <n v="44.51"/>
    <x v="1388"/>
    <x v="1092"/>
    <x v="2019"/>
    <x v="1"/>
    <d v="2005-03-03T00:00:00"/>
    <x v="6"/>
    <x v="2"/>
    <x v="6"/>
    <s v="S10_2016"/>
    <s v="New Bedford"/>
    <x v="0"/>
    <s v="Small"/>
  </r>
  <r>
    <n v="12662"/>
    <x v="48"/>
    <x v="26"/>
    <n v="193"/>
    <n v="96.5"/>
    <n v="86.77"/>
    <x v="1389"/>
    <x v="1093"/>
    <x v="2020"/>
    <x v="1"/>
    <d v="2005-03-03T00:00:00"/>
    <x v="6"/>
    <x v="2"/>
    <x v="6"/>
    <s v="S10_4698"/>
    <s v="New Bedford"/>
    <x v="0"/>
    <s v="Small"/>
  </r>
  <r>
    <n v="12663"/>
    <x v="48"/>
    <x v="20"/>
    <n v="150"/>
    <n v="75"/>
    <n v="100"/>
    <x v="68"/>
    <x v="66"/>
    <x v="77"/>
    <x v="0"/>
    <d v="2005-03-03T00:00:00"/>
    <x v="6"/>
    <x v="2"/>
    <x v="6"/>
    <s v="S12_2823"/>
    <s v="New Bedford"/>
    <x v="0"/>
    <s v="Medium"/>
  </r>
  <r>
    <n v="12664"/>
    <x v="48"/>
    <x v="12"/>
    <n v="68"/>
    <n v="34"/>
    <n v="100"/>
    <x v="12"/>
    <x v="919"/>
    <x v="2021"/>
    <x v="0"/>
    <d v="2005-03-03T00:00:00"/>
    <x v="6"/>
    <x v="2"/>
    <x v="0"/>
    <s v="S32_4289"/>
    <s v="New Bedford"/>
    <x v="0"/>
    <s v="Medium"/>
  </r>
  <r>
    <n v="12665"/>
    <x v="48"/>
    <x v="11"/>
    <n v="43"/>
    <n v="21.5"/>
    <n v="100"/>
    <x v="11"/>
    <x v="1094"/>
    <x v="2022"/>
    <x v="0"/>
    <d v="2005-03-03T00:00:00"/>
    <x v="6"/>
    <x v="2"/>
    <x v="0"/>
    <s v="S50_1341"/>
    <s v="New Bedford"/>
    <x v="0"/>
    <s v="Medium"/>
  </r>
  <r>
    <n v="12666"/>
    <x v="48"/>
    <x v="7"/>
    <n v="91"/>
    <n v="45.5"/>
    <n v="100"/>
    <x v="16"/>
    <x v="58"/>
    <x v="2023"/>
    <x v="0"/>
    <d v="2005-03-03T00:00:00"/>
    <x v="6"/>
    <x v="2"/>
    <x v="5"/>
    <s v="S700_1691"/>
    <s v="New Bedford"/>
    <x v="0"/>
    <s v="Large"/>
  </r>
  <r>
    <n v="12667"/>
    <x v="48"/>
    <x v="1"/>
    <n v="118"/>
    <n v="59"/>
    <n v="100"/>
    <x v="33"/>
    <x v="26"/>
    <x v="252"/>
    <x v="0"/>
    <d v="2005-03-03T00:00:00"/>
    <x v="6"/>
    <x v="2"/>
    <x v="5"/>
    <s v="S700_2834"/>
    <s v="New Bedford"/>
    <x v="0"/>
    <s v="Large"/>
  </r>
  <r>
    <n v="12668"/>
    <x v="49"/>
    <x v="5"/>
    <n v="194"/>
    <n v="97"/>
    <n v="99.04"/>
    <x v="1390"/>
    <x v="1095"/>
    <x v="2024"/>
    <x v="0"/>
    <d v="2005-03-03T00:00:00"/>
    <x v="6"/>
    <x v="2"/>
    <x v="1"/>
    <s v="S12_1099"/>
    <s v="Boras"/>
    <x v="8"/>
    <s v="Small"/>
  </r>
  <r>
    <n v="12669"/>
    <x v="49"/>
    <x v="4"/>
    <n v="117"/>
    <n v="58.5"/>
    <n v="72.38"/>
    <x v="1391"/>
    <x v="1096"/>
    <x v="2025"/>
    <x v="0"/>
    <d v="2005-03-03T00:00:00"/>
    <x v="6"/>
    <x v="2"/>
    <x v="1"/>
    <s v="S12_3380"/>
    <s v="Boras"/>
    <x v="8"/>
    <s v="Small"/>
  </r>
  <r>
    <n v="12670"/>
    <x v="49"/>
    <x v="13"/>
    <n v="79"/>
    <n v="39.5"/>
    <n v="70.260000000000005"/>
    <x v="1392"/>
    <x v="340"/>
    <x v="2026"/>
    <x v="0"/>
    <d v="2005-03-03T00:00:00"/>
    <x v="6"/>
    <x v="2"/>
    <x v="1"/>
    <s v="S12_3990"/>
    <s v="Boras"/>
    <x v="8"/>
    <s v="Small"/>
  </r>
  <r>
    <n v="12671"/>
    <x v="49"/>
    <x v="29"/>
    <n v="115"/>
    <n v="57.5"/>
    <n v="100"/>
    <x v="75"/>
    <x v="35"/>
    <x v="835"/>
    <x v="0"/>
    <d v="2005-03-03T00:00:00"/>
    <x v="6"/>
    <x v="2"/>
    <x v="1"/>
    <s v="S12_4675"/>
    <s v="Boras"/>
    <x v="8"/>
    <s v="Medium"/>
  </r>
  <r>
    <n v="12672"/>
    <x v="49"/>
    <x v="3"/>
    <n v="77"/>
    <n v="38.5"/>
    <n v="79.22"/>
    <x v="1393"/>
    <x v="1097"/>
    <x v="2027"/>
    <x v="0"/>
    <d v="2005-03-03T00:00:00"/>
    <x v="6"/>
    <x v="2"/>
    <x v="1"/>
    <s v="S18_1889"/>
    <s v="Boras"/>
    <x v="8"/>
    <s v="Medium"/>
  </r>
  <r>
    <n v="12673"/>
    <x v="49"/>
    <x v="8"/>
    <n v="60"/>
    <n v="30"/>
    <n v="100"/>
    <x v="8"/>
    <x v="871"/>
    <x v="2028"/>
    <x v="0"/>
    <d v="2005-03-03T00:00:00"/>
    <x v="6"/>
    <x v="2"/>
    <x v="6"/>
    <s v="S18_2625"/>
    <s v="Boras"/>
    <x v="8"/>
    <s v="Medium"/>
  </r>
  <r>
    <n v="12674"/>
    <x v="49"/>
    <x v="6"/>
    <n v="112"/>
    <n v="56"/>
    <n v="100"/>
    <x v="63"/>
    <x v="68"/>
    <x v="1474"/>
    <x v="0"/>
    <d v="2005-03-03T00:00:00"/>
    <x v="6"/>
    <x v="2"/>
    <x v="6"/>
    <s v="S24_1578"/>
    <s v="Boras"/>
    <x v="8"/>
    <s v="Medium"/>
  </r>
  <r>
    <n v="12675"/>
    <x v="49"/>
    <x v="3"/>
    <n v="76"/>
    <n v="38"/>
    <n v="81.400000000000006"/>
    <x v="1021"/>
    <x v="70"/>
    <x v="2029"/>
    <x v="0"/>
    <d v="2005-03-03T00:00:00"/>
    <x v="6"/>
    <x v="2"/>
    <x v="6"/>
    <s v="S24_2000"/>
    <s v="Boras"/>
    <x v="8"/>
    <s v="Medium"/>
  </r>
  <r>
    <n v="12676"/>
    <x v="13"/>
    <x v="13"/>
    <n v="141"/>
    <n v="70.5"/>
    <n v="93.77"/>
    <x v="1394"/>
    <x v="1098"/>
    <x v="2030"/>
    <x v="0"/>
    <d v="2005-04-03T00:00:00"/>
    <x v="7"/>
    <x v="2"/>
    <x v="1"/>
    <s v="S18_1129"/>
    <s v="San Rafael"/>
    <x v="0"/>
    <s v="Medium"/>
  </r>
  <r>
    <n v="12677"/>
    <x v="13"/>
    <x v="15"/>
    <n v="142"/>
    <n v="71"/>
    <n v="43.05"/>
    <x v="1395"/>
    <x v="1099"/>
    <x v="2031"/>
    <x v="1"/>
    <d v="2005-04-03T00:00:00"/>
    <x v="7"/>
    <x v="2"/>
    <x v="1"/>
    <s v="S18_1984"/>
    <s v="San Rafael"/>
    <x v="0"/>
    <s v="Small"/>
  </r>
  <r>
    <n v="12678"/>
    <x v="13"/>
    <x v="14"/>
    <n v="127"/>
    <n v="63.5"/>
    <n v="98.99"/>
    <x v="1396"/>
    <x v="816"/>
    <x v="2032"/>
    <x v="0"/>
    <d v="2005-04-03T00:00:00"/>
    <x v="7"/>
    <x v="2"/>
    <x v="0"/>
    <s v="S18_2325"/>
    <s v="San Rafael"/>
    <x v="0"/>
    <s v="Medium"/>
  </r>
  <r>
    <n v="12679"/>
    <x v="13"/>
    <x v="5"/>
    <n v="168"/>
    <n v="84"/>
    <n v="78.11"/>
    <x v="1397"/>
    <x v="1100"/>
    <x v="2033"/>
    <x v="1"/>
    <d v="2005-04-03T00:00:00"/>
    <x v="7"/>
    <x v="2"/>
    <x v="0"/>
    <s v="S18_2795"/>
    <s v="San Rafael"/>
    <x v="0"/>
    <s v="Small"/>
  </r>
  <r>
    <n v="12680"/>
    <x v="13"/>
    <x v="28"/>
    <n v="80"/>
    <n v="40"/>
    <n v="100"/>
    <x v="71"/>
    <x v="883"/>
    <x v="881"/>
    <x v="0"/>
    <d v="2005-04-03T00:00:00"/>
    <x v="7"/>
    <x v="2"/>
    <x v="1"/>
    <s v="S18_3278"/>
    <s v="San Rafael"/>
    <x v="0"/>
    <s v="Medium"/>
  </r>
  <r>
    <n v="12681"/>
    <x v="13"/>
    <x v="1"/>
    <n v="146"/>
    <n v="73"/>
    <n v="100"/>
    <x v="33"/>
    <x v="76"/>
    <x v="768"/>
    <x v="0"/>
    <d v="2005-04-03T00:00:00"/>
    <x v="7"/>
    <x v="2"/>
    <x v="1"/>
    <s v="S18_3482"/>
    <s v="San Rafael"/>
    <x v="0"/>
    <s v="Large"/>
  </r>
  <r>
    <n v="12682"/>
    <x v="13"/>
    <x v="13"/>
    <n v="62"/>
    <n v="31"/>
    <n v="100"/>
    <x v="17"/>
    <x v="857"/>
    <x v="2034"/>
    <x v="0"/>
    <d v="2005-04-03T00:00:00"/>
    <x v="7"/>
    <x v="2"/>
    <x v="6"/>
    <s v="S18_3782"/>
    <s v="San Rafael"/>
    <x v="0"/>
    <s v="Medium"/>
  </r>
  <r>
    <n v="12683"/>
    <x v="13"/>
    <x v="3"/>
    <n v="148"/>
    <n v="74"/>
    <n v="100"/>
    <x v="92"/>
    <x v="78"/>
    <x v="1373"/>
    <x v="0"/>
    <d v="2005-04-03T00:00:00"/>
    <x v="7"/>
    <x v="2"/>
    <x v="1"/>
    <s v="S18_4721"/>
    <s v="San Rafael"/>
    <x v="0"/>
    <s v="Medium"/>
  </r>
  <r>
    <n v="12684"/>
    <x v="13"/>
    <x v="12"/>
    <n v="69"/>
    <n v="34.5"/>
    <n v="65.13"/>
    <x v="1398"/>
    <x v="1101"/>
    <x v="2035"/>
    <x v="0"/>
    <d v="2005-04-03T00:00:00"/>
    <x v="7"/>
    <x v="2"/>
    <x v="6"/>
    <s v="S24_2360"/>
    <s v="San Rafael"/>
    <x v="0"/>
    <s v="Small"/>
  </r>
  <r>
    <n v="12685"/>
    <x v="13"/>
    <x v="30"/>
    <n v="37"/>
    <n v="18.5"/>
    <n v="100"/>
    <x v="77"/>
    <x v="1010"/>
    <x v="2036"/>
    <x v="0"/>
    <d v="2005-04-03T00:00:00"/>
    <x v="7"/>
    <x v="2"/>
    <x v="1"/>
    <s v="S24_2972"/>
    <s v="San Rafael"/>
    <x v="0"/>
    <s v="Medium"/>
  </r>
  <r>
    <n v="12686"/>
    <x v="13"/>
    <x v="7"/>
    <n v="61"/>
    <n v="30.5"/>
    <n v="52.84"/>
    <x v="1399"/>
    <x v="1102"/>
    <x v="2037"/>
    <x v="0"/>
    <d v="2005-04-03T00:00:00"/>
    <x v="7"/>
    <x v="2"/>
    <x v="1"/>
    <s v="S24_3371"/>
    <s v="San Rafael"/>
    <x v="0"/>
    <s v="Small"/>
  </r>
  <r>
    <n v="12687"/>
    <x v="13"/>
    <x v="6"/>
    <n v="140"/>
    <n v="70"/>
    <n v="100"/>
    <x v="63"/>
    <x v="81"/>
    <x v="768"/>
    <x v="0"/>
    <d v="2005-04-03T00:00:00"/>
    <x v="7"/>
    <x v="2"/>
    <x v="1"/>
    <s v="S24_3856"/>
    <s v="San Rafael"/>
    <x v="0"/>
    <s v="Medium"/>
  </r>
  <r>
    <n v="12688"/>
    <x v="13"/>
    <x v="0"/>
    <n v="80"/>
    <n v="40"/>
    <n v="82.42"/>
    <x v="1400"/>
    <x v="1103"/>
    <x v="2038"/>
    <x v="0"/>
    <d v="2005-04-03T00:00:00"/>
    <x v="7"/>
    <x v="2"/>
    <x v="1"/>
    <s v="S24_4620"/>
    <s v="San Rafael"/>
    <x v="0"/>
    <s v="Small"/>
  </r>
  <r>
    <n v="12689"/>
    <x v="13"/>
    <x v="9"/>
    <n v="40"/>
    <n v="20"/>
    <n v="44.56"/>
    <x v="1401"/>
    <x v="1104"/>
    <x v="2039"/>
    <x v="0"/>
    <d v="2005-04-03T00:00:00"/>
    <x v="7"/>
    <x v="2"/>
    <x v="6"/>
    <s v="S32_2206"/>
    <s v="San Rafael"/>
    <x v="0"/>
    <s v="Small"/>
  </r>
  <r>
    <n v="12690"/>
    <x v="13"/>
    <x v="6"/>
    <n v="102"/>
    <n v="51"/>
    <n v="48.98"/>
    <x v="330"/>
    <x v="1105"/>
    <x v="2040"/>
    <x v="1"/>
    <d v="2005-04-03T00:00:00"/>
    <x v="7"/>
    <x v="2"/>
    <x v="6"/>
    <s v="S32_4485"/>
    <s v="San Rafael"/>
    <x v="0"/>
    <s v="Small"/>
  </r>
  <r>
    <n v="12691"/>
    <x v="13"/>
    <x v="2"/>
    <n v="81"/>
    <n v="40.5"/>
    <n v="100"/>
    <x v="34"/>
    <x v="885"/>
    <x v="2041"/>
    <x v="0"/>
    <d v="2005-04-03T00:00:00"/>
    <x v="7"/>
    <x v="2"/>
    <x v="6"/>
    <s v="S50_4713"/>
    <s v="San Rafael"/>
    <x v="0"/>
    <s v="Medium"/>
  </r>
  <r>
    <n v="12692"/>
    <x v="38"/>
    <x v="16"/>
    <n v="214"/>
    <n v="107"/>
    <n v="100"/>
    <x v="23"/>
    <x v="10"/>
    <x v="2042"/>
    <x v="1"/>
    <d v="2005-09-03T00:00:00"/>
    <x v="1"/>
    <x v="2"/>
    <x v="1"/>
    <s v="S10_1949"/>
    <s v="North Sydney"/>
    <x v="13"/>
    <s v="Small"/>
  </r>
  <r>
    <n v="12693"/>
    <x v="38"/>
    <x v="30"/>
    <n v="147"/>
    <n v="73.5"/>
    <n v="46.9"/>
    <x v="1402"/>
    <x v="1106"/>
    <x v="2043"/>
    <x v="1"/>
    <d v="2005-09-03T00:00:00"/>
    <x v="1"/>
    <x v="2"/>
    <x v="1"/>
    <s v="S10_4962"/>
    <s v="North Sydney"/>
    <x v="13"/>
    <s v="Small"/>
  </r>
  <r>
    <n v="12694"/>
    <x v="38"/>
    <x v="8"/>
    <n v="136"/>
    <n v="68"/>
    <n v="63.2"/>
    <x v="1403"/>
    <x v="1107"/>
    <x v="2044"/>
    <x v="1"/>
    <d v="2005-09-03T00:00:00"/>
    <x v="1"/>
    <x v="2"/>
    <x v="2"/>
    <s v="S12_1666"/>
    <s v="North Sydney"/>
    <x v="13"/>
    <s v="Small"/>
  </r>
  <r>
    <n v="12695"/>
    <x v="38"/>
    <x v="17"/>
    <n v="116"/>
    <n v="58"/>
    <n v="85.1"/>
    <x v="1404"/>
    <x v="298"/>
    <x v="2045"/>
    <x v="0"/>
    <d v="2005-09-03T00:00:00"/>
    <x v="1"/>
    <x v="2"/>
    <x v="2"/>
    <s v="S18_1097"/>
    <s v="North Sydney"/>
    <x v="13"/>
    <s v="Small"/>
  </r>
  <r>
    <n v="12696"/>
    <x v="38"/>
    <x v="12"/>
    <n v="102"/>
    <n v="51"/>
    <n v="100"/>
    <x v="12"/>
    <x v="8"/>
    <x v="2046"/>
    <x v="0"/>
    <d v="2005-09-03T00:00:00"/>
    <x v="1"/>
    <x v="2"/>
    <x v="0"/>
    <s v="S18_1342"/>
    <s v="North Sydney"/>
    <x v="13"/>
    <s v="Medium"/>
  </r>
  <r>
    <n v="12697"/>
    <x v="38"/>
    <x v="10"/>
    <n v="53"/>
    <n v="26.5"/>
    <n v="100"/>
    <x v="10"/>
    <x v="1108"/>
    <x v="2047"/>
    <x v="0"/>
    <d v="2005-09-03T00:00:00"/>
    <x v="1"/>
    <x v="2"/>
    <x v="0"/>
    <s v="S18_1367"/>
    <s v="North Sydney"/>
    <x v="13"/>
    <s v="Medium"/>
  </r>
  <r>
    <n v="12698"/>
    <x v="38"/>
    <x v="20"/>
    <n v="60"/>
    <n v="30"/>
    <n v="38.5"/>
    <x v="1405"/>
    <x v="1109"/>
    <x v="2048"/>
    <x v="0"/>
    <d v="2005-09-03T00:00:00"/>
    <x v="1"/>
    <x v="2"/>
    <x v="2"/>
    <s v="S18_2432"/>
    <s v="North Sydney"/>
    <x v="13"/>
    <s v="Small"/>
  </r>
  <r>
    <n v="12699"/>
    <x v="38"/>
    <x v="22"/>
    <n v="101"/>
    <n v="50.5"/>
    <n v="45.25"/>
    <x v="1406"/>
    <x v="1110"/>
    <x v="2042"/>
    <x v="1"/>
    <d v="2005-09-03T00:00:00"/>
    <x v="1"/>
    <x v="2"/>
    <x v="0"/>
    <s v="S18_2949"/>
    <s v="North Sydney"/>
    <x v="13"/>
    <s v="Small"/>
  </r>
  <r>
    <n v="12700"/>
    <x v="38"/>
    <x v="21"/>
    <n v="33"/>
    <n v="16.5"/>
    <n v="100"/>
    <x v="31"/>
    <x v="842"/>
    <x v="2049"/>
    <x v="0"/>
    <d v="2005-09-03T00:00:00"/>
    <x v="1"/>
    <x v="2"/>
    <x v="0"/>
    <s v="S24_1937"/>
    <s v="North Sydney"/>
    <x v="13"/>
    <s v="Large"/>
  </r>
  <r>
    <n v="12701"/>
    <x v="38"/>
    <x v="16"/>
    <n v="44"/>
    <n v="22"/>
    <n v="100"/>
    <x v="23"/>
    <x v="843"/>
    <x v="616"/>
    <x v="0"/>
    <d v="2005-09-03T00:00:00"/>
    <x v="1"/>
    <x v="2"/>
    <x v="0"/>
    <s v="S24_2022"/>
    <s v="North Sydney"/>
    <x v="13"/>
    <s v="Medium"/>
  </r>
  <r>
    <n v="12702"/>
    <x v="47"/>
    <x v="30"/>
    <n v="62"/>
    <n v="31"/>
    <n v="59.96"/>
    <x v="1407"/>
    <x v="1111"/>
    <x v="2050"/>
    <x v="0"/>
    <d v="2005-10-03T00:00:00"/>
    <x v="2"/>
    <x v="2"/>
    <x v="0"/>
    <s v="S18_2957"/>
    <s v="Graz"/>
    <x v="12"/>
    <s v="Small"/>
  </r>
  <r>
    <n v="12703"/>
    <x v="47"/>
    <x v="17"/>
    <n v="104"/>
    <n v="52"/>
    <n v="86.92"/>
    <x v="1408"/>
    <x v="1112"/>
    <x v="2051"/>
    <x v="0"/>
    <d v="2005-10-03T00:00:00"/>
    <x v="2"/>
    <x v="2"/>
    <x v="0"/>
    <s v="S18_3136"/>
    <s v="Graz"/>
    <x v="12"/>
    <s v="Small"/>
  </r>
  <r>
    <n v="12704"/>
    <x v="47"/>
    <x v="13"/>
    <n v="99"/>
    <n v="49.5"/>
    <n v="100"/>
    <x v="17"/>
    <x v="18"/>
    <x v="2052"/>
    <x v="0"/>
    <d v="2005-10-03T00:00:00"/>
    <x v="2"/>
    <x v="2"/>
    <x v="0"/>
    <s v="S18_3320"/>
    <s v="Graz"/>
    <x v="12"/>
    <s v="Medium"/>
  </r>
  <r>
    <n v="12705"/>
    <x v="4"/>
    <x v="2"/>
    <n v="169"/>
    <n v="84.5"/>
    <n v="100"/>
    <x v="34"/>
    <x v="29"/>
    <x v="243"/>
    <x v="0"/>
    <d v="2005-03-15T00:00:00"/>
    <x v="6"/>
    <x v="2"/>
    <x v="1"/>
    <s v="S18_3232"/>
    <s v="Madrid"/>
    <x v="3"/>
    <s v="Medium"/>
  </r>
  <r>
    <n v="12706"/>
    <x v="4"/>
    <x v="30"/>
    <n v="143"/>
    <n v="71.5"/>
    <n v="100"/>
    <x v="77"/>
    <x v="30"/>
    <x v="2053"/>
    <x v="0"/>
    <d v="2005-03-15T00:00:00"/>
    <x v="6"/>
    <x v="2"/>
    <x v="1"/>
    <s v="S18_4027"/>
    <s v="Madrid"/>
    <x v="3"/>
    <s v="Medium"/>
  </r>
  <r>
    <n v="12707"/>
    <x v="4"/>
    <x v="14"/>
    <n v="57"/>
    <n v="28.5"/>
    <n v="50.29"/>
    <x v="1409"/>
    <x v="1113"/>
    <x v="2054"/>
    <x v="0"/>
    <d v="2005-03-15T00:00:00"/>
    <x v="6"/>
    <x v="2"/>
    <x v="1"/>
    <s v="S24_1444"/>
    <s v="Madrid"/>
    <x v="3"/>
    <s v="Small"/>
  </r>
  <r>
    <n v="12708"/>
    <x v="4"/>
    <x v="7"/>
    <n v="35"/>
    <n v="17.5"/>
    <n v="38.9"/>
    <x v="1410"/>
    <x v="1114"/>
    <x v="2055"/>
    <x v="0"/>
    <d v="2005-03-15T00:00:00"/>
    <x v="6"/>
    <x v="2"/>
    <x v="1"/>
    <s v="S24_2840"/>
    <s v="Madrid"/>
    <x v="3"/>
    <s v="Small"/>
  </r>
  <r>
    <n v="12709"/>
    <x v="4"/>
    <x v="30"/>
    <n v="118"/>
    <n v="59"/>
    <n v="100"/>
    <x v="77"/>
    <x v="26"/>
    <x v="369"/>
    <x v="0"/>
    <d v="2005-03-15T00:00:00"/>
    <x v="6"/>
    <x v="2"/>
    <x v="1"/>
    <s v="S24_4048"/>
    <s v="Madrid"/>
    <x v="3"/>
    <s v="Medium"/>
  </r>
  <r>
    <n v="12710"/>
    <x v="4"/>
    <x v="13"/>
    <n v="54"/>
    <n v="27"/>
    <n v="62.77"/>
    <x v="1411"/>
    <x v="408"/>
    <x v="2056"/>
    <x v="0"/>
    <d v="2005-03-15T00:00:00"/>
    <x v="6"/>
    <x v="2"/>
    <x v="2"/>
    <s v="S32_2509"/>
    <s v="Madrid"/>
    <x v="3"/>
    <s v="Small"/>
  </r>
  <r>
    <n v="12711"/>
    <x v="4"/>
    <x v="0"/>
    <n v="62"/>
    <n v="31"/>
    <n v="60.28"/>
    <x v="1412"/>
    <x v="1115"/>
    <x v="2057"/>
    <x v="0"/>
    <d v="2005-03-15T00:00:00"/>
    <x v="6"/>
    <x v="2"/>
    <x v="3"/>
    <s v="S32_3207"/>
    <s v="Madrid"/>
    <x v="3"/>
    <s v="Small"/>
  </r>
  <r>
    <n v="12712"/>
    <x v="30"/>
    <x v="22"/>
    <n v="136"/>
    <n v="68"/>
    <n v="100"/>
    <x v="53"/>
    <x v="12"/>
    <x v="456"/>
    <x v="0"/>
    <d v="2005-03-17T00:00:00"/>
    <x v="6"/>
    <x v="2"/>
    <x v="1"/>
    <s v="S10_4757"/>
    <s v="Paris"/>
    <x v="9"/>
    <s v="Medium"/>
  </r>
  <r>
    <n v="12713"/>
    <x v="30"/>
    <x v="21"/>
    <n v="207"/>
    <n v="103.5"/>
    <n v="69.12"/>
    <x v="1413"/>
    <x v="1116"/>
    <x v="2058"/>
    <x v="1"/>
    <d v="2005-03-17T00:00:00"/>
    <x v="6"/>
    <x v="2"/>
    <x v="1"/>
    <s v="S12_1108"/>
    <s v="Paris"/>
    <x v="9"/>
    <s v="Small"/>
  </r>
  <r>
    <n v="12714"/>
    <x v="30"/>
    <x v="7"/>
    <n v="115"/>
    <n v="57.5"/>
    <n v="100"/>
    <x v="16"/>
    <x v="35"/>
    <x v="250"/>
    <x v="0"/>
    <d v="2005-03-17T00:00:00"/>
    <x v="6"/>
    <x v="2"/>
    <x v="2"/>
    <s v="S50_1392"/>
    <s v="Paris"/>
    <x v="9"/>
    <s v="Medium"/>
  </r>
  <r>
    <n v="12715"/>
    <x v="30"/>
    <x v="6"/>
    <n v="58"/>
    <n v="29"/>
    <n v="100"/>
    <x v="63"/>
    <x v="858"/>
    <x v="2059"/>
    <x v="0"/>
    <d v="2005-03-17T00:00:00"/>
    <x v="6"/>
    <x v="2"/>
    <x v="3"/>
    <s v="S50_1514"/>
    <s v="Paris"/>
    <x v="9"/>
    <s v="Large"/>
  </r>
  <r>
    <n v="12716"/>
    <x v="13"/>
    <x v="21"/>
    <n v="173"/>
    <n v="86.5"/>
    <n v="100"/>
    <x v="31"/>
    <x v="38"/>
    <x v="2060"/>
    <x v="0"/>
    <d v="2005-03-23T00:00:00"/>
    <x v="6"/>
    <x v="2"/>
    <x v="1"/>
    <s v="S12_3891"/>
    <s v="San Rafael"/>
    <x v="0"/>
    <s v="Medium"/>
  </r>
  <r>
    <n v="12717"/>
    <x v="13"/>
    <x v="21"/>
    <n v="136"/>
    <n v="68"/>
    <n v="100"/>
    <x v="31"/>
    <x v="12"/>
    <x v="255"/>
    <x v="0"/>
    <d v="2005-03-23T00:00:00"/>
    <x v="6"/>
    <x v="2"/>
    <x v="0"/>
    <s v="S18_3140"/>
    <s v="San Rafael"/>
    <x v="0"/>
    <s v="Medium"/>
  </r>
  <r>
    <n v="12718"/>
    <x v="13"/>
    <x v="16"/>
    <n v="100"/>
    <n v="50"/>
    <n v="89.75"/>
    <x v="1414"/>
    <x v="744"/>
    <x v="2061"/>
    <x v="0"/>
    <d v="2005-03-23T00:00:00"/>
    <x v="6"/>
    <x v="2"/>
    <x v="3"/>
    <s v="S18_3259"/>
    <s v="San Rafael"/>
    <x v="0"/>
    <s v="Small"/>
  </r>
  <r>
    <n v="12719"/>
    <x v="13"/>
    <x v="6"/>
    <n v="87"/>
    <n v="43.5"/>
    <n v="100"/>
    <x v="63"/>
    <x v="457"/>
    <x v="2062"/>
    <x v="0"/>
    <d v="2005-03-23T00:00:00"/>
    <x v="6"/>
    <x v="2"/>
    <x v="0"/>
    <s v="S18_4522"/>
    <s v="San Rafael"/>
    <x v="0"/>
    <s v="Medium"/>
  </r>
  <r>
    <n v="12720"/>
    <x v="13"/>
    <x v="3"/>
    <n v="122"/>
    <n v="61"/>
    <n v="100"/>
    <x v="92"/>
    <x v="28"/>
    <x v="8"/>
    <x v="0"/>
    <d v="2005-03-23T00:00:00"/>
    <x v="6"/>
    <x v="2"/>
    <x v="4"/>
    <s v="S24_2011"/>
    <s v="San Rafael"/>
    <x v="0"/>
    <s v="Medium"/>
  </r>
  <r>
    <n v="12721"/>
    <x v="13"/>
    <x v="11"/>
    <n v="88"/>
    <n v="44"/>
    <n v="83.2"/>
    <x v="1415"/>
    <x v="458"/>
    <x v="2063"/>
    <x v="0"/>
    <d v="2005-03-23T00:00:00"/>
    <x v="6"/>
    <x v="2"/>
    <x v="0"/>
    <s v="S24_3151"/>
    <s v="San Rafael"/>
    <x v="0"/>
    <s v="Small"/>
  </r>
  <r>
    <n v="12722"/>
    <x v="13"/>
    <x v="30"/>
    <n v="83"/>
    <n v="41.5"/>
    <n v="90.57"/>
    <x v="1416"/>
    <x v="122"/>
    <x v="2064"/>
    <x v="0"/>
    <d v="2005-03-23T00:00:00"/>
    <x v="6"/>
    <x v="2"/>
    <x v="0"/>
    <s v="S24_3816"/>
    <s v="San Rafael"/>
    <x v="0"/>
    <s v="Medium"/>
  </r>
  <r>
    <n v="12723"/>
    <x v="13"/>
    <x v="8"/>
    <n v="66"/>
    <n v="33"/>
    <n v="66.67"/>
    <x v="1417"/>
    <x v="1117"/>
    <x v="2065"/>
    <x v="0"/>
    <d v="2005-03-23T00:00:00"/>
    <x v="6"/>
    <x v="2"/>
    <x v="4"/>
    <s v="S700_1138"/>
    <s v="San Rafael"/>
    <x v="0"/>
    <s v="Small"/>
  </r>
  <r>
    <n v="12724"/>
    <x v="31"/>
    <x v="22"/>
    <n v="86"/>
    <n v="43"/>
    <n v="80.55"/>
    <x v="1418"/>
    <x v="213"/>
    <x v="2066"/>
    <x v="0"/>
    <d v="2005-03-28T00:00:00"/>
    <x v="6"/>
    <x v="2"/>
    <x v="4"/>
    <s v="S700_1938"/>
    <s v="Toulouse"/>
    <x v="9"/>
    <s v="Small"/>
  </r>
  <r>
    <n v="12725"/>
    <x v="31"/>
    <x v="2"/>
    <n v="72"/>
    <n v="36"/>
    <n v="66.5"/>
    <x v="1289"/>
    <x v="1118"/>
    <x v="2067"/>
    <x v="0"/>
    <d v="2005-03-28T00:00:00"/>
    <x v="6"/>
    <x v="2"/>
    <x v="4"/>
    <s v="S700_2610"/>
    <s v="Toulouse"/>
    <x v="9"/>
    <s v="Small"/>
  </r>
  <r>
    <n v="12726"/>
    <x v="31"/>
    <x v="25"/>
    <n v="100"/>
    <n v="50"/>
    <n v="100"/>
    <x v="96"/>
    <x v="39"/>
    <x v="881"/>
    <x v="0"/>
    <d v="2005-03-28T00:00:00"/>
    <x v="6"/>
    <x v="2"/>
    <x v="4"/>
    <s v="S700_3505"/>
    <s v="Toulouse"/>
    <x v="9"/>
    <s v="Medium"/>
  </r>
  <r>
    <n v="12727"/>
    <x v="31"/>
    <x v="13"/>
    <n v="99"/>
    <n v="49.5"/>
    <n v="100"/>
    <x v="17"/>
    <x v="18"/>
    <x v="2052"/>
    <x v="0"/>
    <d v="2005-03-28T00:00:00"/>
    <x v="6"/>
    <x v="2"/>
    <x v="4"/>
    <s v="S700_3962"/>
    <s v="Toulouse"/>
    <x v="9"/>
    <s v="Medium"/>
  </r>
  <r>
    <n v="12728"/>
    <x v="31"/>
    <x v="15"/>
    <n v="54"/>
    <n v="27"/>
    <n v="62.24"/>
    <x v="1419"/>
    <x v="1119"/>
    <x v="2068"/>
    <x v="0"/>
    <d v="2005-03-28T00:00:00"/>
    <x v="6"/>
    <x v="2"/>
    <x v="4"/>
    <s v="S72_3212"/>
    <s v="Toulouse"/>
    <x v="9"/>
    <s v="Small"/>
  </r>
  <r>
    <n v="12729"/>
    <x v="21"/>
    <x v="21"/>
    <n v="157"/>
    <n v="78.5"/>
    <n v="100"/>
    <x v="31"/>
    <x v="47"/>
    <x v="2069"/>
    <x v="0"/>
    <d v="2005-03-30T00:00:00"/>
    <x v="6"/>
    <x v="2"/>
    <x v="5"/>
    <s v="S18_1662"/>
    <s v="Reims"/>
    <x v="9"/>
    <s v="Medium"/>
  </r>
  <r>
    <n v="12730"/>
    <x v="21"/>
    <x v="15"/>
    <n v="84"/>
    <n v="42"/>
    <n v="76.88"/>
    <x v="1420"/>
    <x v="499"/>
    <x v="2070"/>
    <x v="0"/>
    <d v="2005-03-30T00:00:00"/>
    <x v="6"/>
    <x v="2"/>
    <x v="5"/>
    <s v="S18_2581"/>
    <s v="Reims"/>
    <x v="9"/>
    <s v="Small"/>
  </r>
  <r>
    <n v="12731"/>
    <x v="21"/>
    <x v="24"/>
    <n v="86"/>
    <n v="43"/>
    <n v="72.260000000000005"/>
    <x v="1421"/>
    <x v="1049"/>
    <x v="2071"/>
    <x v="0"/>
    <d v="2005-03-30T00:00:00"/>
    <x v="6"/>
    <x v="2"/>
    <x v="4"/>
    <s v="S18_3029"/>
    <s v="Reims"/>
    <x v="9"/>
    <s v="Small"/>
  </r>
  <r>
    <n v="12732"/>
    <x v="21"/>
    <x v="6"/>
    <n v="105"/>
    <n v="52.5"/>
    <n v="100"/>
    <x v="63"/>
    <x v="50"/>
    <x v="1715"/>
    <x v="0"/>
    <d v="2005-03-30T00:00:00"/>
    <x v="6"/>
    <x v="2"/>
    <x v="0"/>
    <s v="S18_3856"/>
    <s v="Reims"/>
    <x v="9"/>
    <s v="Medium"/>
  </r>
  <r>
    <n v="12733"/>
    <x v="21"/>
    <x v="23"/>
    <n v="109"/>
    <n v="54.5"/>
    <n v="100"/>
    <x v="36"/>
    <x v="132"/>
    <x v="2072"/>
    <x v="0"/>
    <d v="2005-03-30T00:00:00"/>
    <x v="6"/>
    <x v="2"/>
    <x v="5"/>
    <s v="S24_1785"/>
    <s v="Reims"/>
    <x v="9"/>
    <s v="Medium"/>
  </r>
  <r>
    <n v="12734"/>
    <x v="21"/>
    <x v="24"/>
    <n v="68"/>
    <n v="34"/>
    <n v="57.55"/>
    <x v="1313"/>
    <x v="1120"/>
    <x v="2073"/>
    <x v="0"/>
    <d v="2005-03-30T00:00:00"/>
    <x v="6"/>
    <x v="2"/>
    <x v="5"/>
    <s v="S24_2841"/>
    <s v="Reims"/>
    <x v="9"/>
    <s v="Small"/>
  </r>
  <r>
    <n v="12735"/>
    <x v="21"/>
    <x v="15"/>
    <n v="65"/>
    <n v="32.5"/>
    <n v="71.67"/>
    <x v="1422"/>
    <x v="464"/>
    <x v="2074"/>
    <x v="0"/>
    <d v="2005-03-30T00:00:00"/>
    <x v="6"/>
    <x v="2"/>
    <x v="0"/>
    <s v="S24_3420"/>
    <s v="Reims"/>
    <x v="9"/>
    <s v="Small"/>
  </r>
  <r>
    <n v="12736"/>
    <x v="21"/>
    <x v="9"/>
    <n v="68"/>
    <n v="34"/>
    <n v="68.239999999999995"/>
    <x v="1423"/>
    <x v="1121"/>
    <x v="2075"/>
    <x v="0"/>
    <d v="2005-03-30T00:00:00"/>
    <x v="6"/>
    <x v="2"/>
    <x v="5"/>
    <s v="S24_3949"/>
    <s v="Reims"/>
    <x v="9"/>
    <s v="Small"/>
  </r>
  <r>
    <n v="12737"/>
    <x v="21"/>
    <x v="6"/>
    <n v="72"/>
    <n v="36"/>
    <n v="78.25"/>
    <x v="1424"/>
    <x v="335"/>
    <x v="2076"/>
    <x v="0"/>
    <d v="2005-03-30T00:00:00"/>
    <x v="6"/>
    <x v="2"/>
    <x v="5"/>
    <s v="S24_4278"/>
    <s v="Reims"/>
    <x v="9"/>
    <s v="Medium"/>
  </r>
  <r>
    <n v="12738"/>
    <x v="21"/>
    <x v="2"/>
    <n v="68"/>
    <n v="34"/>
    <n v="67.41"/>
    <x v="1425"/>
    <x v="1122"/>
    <x v="2077"/>
    <x v="0"/>
    <d v="2005-03-30T00:00:00"/>
    <x v="6"/>
    <x v="2"/>
    <x v="0"/>
    <s v="S32_4289"/>
    <s v="Reims"/>
    <x v="9"/>
    <s v="Small"/>
  </r>
  <r>
    <n v="12739"/>
    <x v="21"/>
    <x v="3"/>
    <n v="43"/>
    <n v="21.5"/>
    <n v="36.659999999999997"/>
    <x v="1426"/>
    <x v="236"/>
    <x v="2078"/>
    <x v="0"/>
    <d v="2005-03-30T00:00:00"/>
    <x v="6"/>
    <x v="2"/>
    <x v="0"/>
    <s v="S50_1341"/>
    <s v="Reims"/>
    <x v="9"/>
    <s v="Small"/>
  </r>
  <r>
    <n v="12740"/>
    <x v="21"/>
    <x v="29"/>
    <n v="91"/>
    <n v="45.5"/>
    <n v="87.69"/>
    <x v="1427"/>
    <x v="1123"/>
    <x v="2079"/>
    <x v="0"/>
    <d v="2005-03-30T00:00:00"/>
    <x v="6"/>
    <x v="2"/>
    <x v="5"/>
    <s v="S700_1691"/>
    <s v="Reims"/>
    <x v="9"/>
    <s v="Medium"/>
  </r>
  <r>
    <n v="12741"/>
    <x v="21"/>
    <x v="13"/>
    <n v="90"/>
    <n v="45"/>
    <n v="100"/>
    <x v="17"/>
    <x v="59"/>
    <x v="1474"/>
    <x v="0"/>
    <d v="2005-03-30T00:00:00"/>
    <x v="6"/>
    <x v="2"/>
    <x v="4"/>
    <s v="S700_2047"/>
    <s v="Reims"/>
    <x v="9"/>
    <s v="Medium"/>
  </r>
  <r>
    <n v="12742"/>
    <x v="21"/>
    <x v="2"/>
    <n v="99"/>
    <n v="49.5"/>
    <n v="86.76"/>
    <x v="1428"/>
    <x v="1124"/>
    <x v="2080"/>
    <x v="0"/>
    <d v="2005-03-30T00:00:00"/>
    <x v="6"/>
    <x v="2"/>
    <x v="5"/>
    <s v="S700_2466"/>
    <s v="Reims"/>
    <x v="9"/>
    <s v="Small"/>
  </r>
  <r>
    <n v="12743"/>
    <x v="21"/>
    <x v="18"/>
    <n v="118"/>
    <n v="59"/>
    <n v="100"/>
    <x v="25"/>
    <x v="26"/>
    <x v="440"/>
    <x v="0"/>
    <d v="2005-03-30T00:00:00"/>
    <x v="6"/>
    <x v="2"/>
    <x v="5"/>
    <s v="S700_2834"/>
    <s v="Reims"/>
    <x v="9"/>
    <s v="Small"/>
  </r>
  <r>
    <n v="12744"/>
    <x v="21"/>
    <x v="17"/>
    <n v="80"/>
    <n v="40"/>
    <n v="65.599999999999994"/>
    <x v="1429"/>
    <x v="1125"/>
    <x v="2081"/>
    <x v="0"/>
    <d v="2005-03-30T00:00:00"/>
    <x v="6"/>
    <x v="2"/>
    <x v="5"/>
    <s v="S700_3167"/>
    <s v="Reims"/>
    <x v="9"/>
    <s v="Small"/>
  </r>
  <r>
    <n v="12745"/>
    <x v="21"/>
    <x v="13"/>
    <n v="74"/>
    <n v="37"/>
    <n v="87.36"/>
    <x v="1430"/>
    <x v="1126"/>
    <x v="2082"/>
    <x v="0"/>
    <d v="2005-03-30T00:00:00"/>
    <x v="6"/>
    <x v="2"/>
    <x v="5"/>
    <s v="S700_4002"/>
    <s v="Reims"/>
    <x v="9"/>
    <s v="Medium"/>
  </r>
  <r>
    <n v="12746"/>
    <x v="21"/>
    <x v="15"/>
    <n v="49"/>
    <n v="24.5"/>
    <n v="40.22"/>
    <x v="1431"/>
    <x v="1127"/>
    <x v="2083"/>
    <x v="0"/>
    <d v="2005-03-30T00:00:00"/>
    <x v="6"/>
    <x v="2"/>
    <x v="5"/>
    <s v="S72_1253"/>
    <s v="Reims"/>
    <x v="9"/>
    <s v="Small"/>
  </r>
  <r>
    <n v="12747"/>
    <x v="81"/>
    <x v="32"/>
    <n v="136"/>
    <n v="68"/>
    <n v="100"/>
    <x v="1432"/>
    <x v="12"/>
    <x v="2084"/>
    <x v="0"/>
    <d v="2005-01-04T00:00:00"/>
    <x v="3"/>
    <x v="2"/>
    <x v="1"/>
    <s v="S10_4757"/>
    <s v="San Jose"/>
    <x v="0"/>
    <s v="Large"/>
  </r>
  <r>
    <n v="12748"/>
    <x v="81"/>
    <x v="15"/>
    <n v="157"/>
    <n v="78.5"/>
    <n v="100"/>
    <x v="21"/>
    <x v="47"/>
    <x v="2085"/>
    <x v="0"/>
    <d v="2005-01-04T00:00:00"/>
    <x v="3"/>
    <x v="2"/>
    <x v="5"/>
    <s v="S18_1662"/>
    <s v="San Jose"/>
    <x v="0"/>
    <s v="Medium"/>
  </r>
  <r>
    <n v="12749"/>
    <x v="81"/>
    <x v="0"/>
    <n v="86"/>
    <n v="43"/>
    <n v="74.84"/>
    <x v="1433"/>
    <x v="232"/>
    <x v="2086"/>
    <x v="0"/>
    <d v="2005-01-04T00:00:00"/>
    <x v="3"/>
    <x v="2"/>
    <x v="4"/>
    <s v="S18_3029"/>
    <s v="San Jose"/>
    <x v="0"/>
    <s v="Small"/>
  </r>
  <r>
    <n v="12750"/>
    <x v="81"/>
    <x v="33"/>
    <n v="105"/>
    <n v="52.5"/>
    <n v="100"/>
    <x v="1434"/>
    <x v="50"/>
    <x v="2087"/>
    <x v="0"/>
    <d v="2005-01-04T00:00:00"/>
    <x v="3"/>
    <x v="2"/>
    <x v="0"/>
    <s v="S18_3856"/>
    <s v="San Jose"/>
    <x v="0"/>
    <s v="Large"/>
  </r>
  <r>
    <n v="12751"/>
    <x v="81"/>
    <x v="16"/>
    <n v="68"/>
    <n v="34"/>
    <n v="61.66"/>
    <x v="1435"/>
    <x v="1128"/>
    <x v="2088"/>
    <x v="0"/>
    <d v="2005-01-04T00:00:00"/>
    <x v="3"/>
    <x v="2"/>
    <x v="5"/>
    <s v="S24_2841"/>
    <s v="San Jose"/>
    <x v="0"/>
    <s v="Small"/>
  </r>
  <r>
    <n v="12752"/>
    <x v="81"/>
    <x v="19"/>
    <n v="65"/>
    <n v="32.5"/>
    <n v="57.2"/>
    <x v="909"/>
    <x v="1129"/>
    <x v="2089"/>
    <x v="0"/>
    <d v="2005-01-04T00:00:00"/>
    <x v="3"/>
    <x v="2"/>
    <x v="0"/>
    <s v="S24_3420"/>
    <s v="San Jose"/>
    <x v="0"/>
    <s v="Small"/>
  </r>
  <r>
    <n v="12753"/>
    <x v="81"/>
    <x v="10"/>
    <n v="83"/>
    <n v="41.5"/>
    <n v="72.959999999999994"/>
    <x v="1436"/>
    <x v="716"/>
    <x v="2090"/>
    <x v="0"/>
    <d v="2005-01-04T00:00:00"/>
    <x v="3"/>
    <x v="2"/>
    <x v="0"/>
    <s v="S24_3816"/>
    <s v="San Jose"/>
    <x v="0"/>
    <s v="Medium"/>
  </r>
  <r>
    <n v="12754"/>
    <x v="81"/>
    <x v="7"/>
    <n v="90"/>
    <n v="45"/>
    <n v="87.8"/>
    <x v="1437"/>
    <x v="1130"/>
    <x v="2091"/>
    <x v="0"/>
    <d v="2005-01-04T00:00:00"/>
    <x v="3"/>
    <x v="2"/>
    <x v="4"/>
    <s v="S700_2047"/>
    <s v="San Jose"/>
    <x v="0"/>
    <s v="Medium"/>
  </r>
  <r>
    <n v="12755"/>
    <x v="81"/>
    <x v="27"/>
    <n v="49"/>
    <n v="24.5"/>
    <n v="56.12"/>
    <x v="1438"/>
    <x v="1131"/>
    <x v="2092"/>
    <x v="0"/>
    <d v="2005-01-04T00:00:00"/>
    <x v="3"/>
    <x v="2"/>
    <x v="5"/>
    <s v="S72_1253"/>
    <s v="San Jose"/>
    <x v="0"/>
    <s v="Small"/>
  </r>
  <r>
    <n v="12756"/>
    <x v="77"/>
    <x v="10"/>
    <n v="84"/>
    <n v="42"/>
    <n v="76.03"/>
    <x v="1439"/>
    <x v="576"/>
    <x v="2093"/>
    <x v="0"/>
    <d v="2005-03-04T00:00:00"/>
    <x v="6"/>
    <x v="2"/>
    <x v="5"/>
    <s v="S18_2581"/>
    <s v="Newark"/>
    <x v="0"/>
    <s v="Medium"/>
  </r>
  <r>
    <n v="12757"/>
    <x v="77"/>
    <x v="19"/>
    <n v="109"/>
    <n v="54.5"/>
    <n v="96.29"/>
    <x v="1440"/>
    <x v="577"/>
    <x v="2094"/>
    <x v="0"/>
    <d v="2005-03-04T00:00:00"/>
    <x v="6"/>
    <x v="2"/>
    <x v="5"/>
    <s v="S24_1785"/>
    <s v="Newark"/>
    <x v="0"/>
    <s v="Medium"/>
  </r>
  <r>
    <n v="12758"/>
    <x v="77"/>
    <x v="32"/>
    <n v="68"/>
    <n v="34"/>
    <n v="60.05"/>
    <x v="1441"/>
    <x v="578"/>
    <x v="2095"/>
    <x v="0"/>
    <d v="2005-03-04T00:00:00"/>
    <x v="6"/>
    <x v="2"/>
    <x v="5"/>
    <s v="S24_3949"/>
    <s v="Newark"/>
    <x v="0"/>
    <s v="Medium"/>
  </r>
  <r>
    <n v="12759"/>
    <x v="77"/>
    <x v="34"/>
    <n v="72"/>
    <n v="36"/>
    <n v="81.14"/>
    <x v="1442"/>
    <x v="579"/>
    <x v="2096"/>
    <x v="0"/>
    <d v="2005-03-04T00:00:00"/>
    <x v="6"/>
    <x v="2"/>
    <x v="5"/>
    <s v="S24_4278"/>
    <s v="Newark"/>
    <x v="0"/>
    <s v="Medium"/>
  </r>
  <r>
    <n v="12760"/>
    <x v="77"/>
    <x v="3"/>
    <n v="99"/>
    <n v="49.5"/>
    <n v="100"/>
    <x v="92"/>
    <x v="18"/>
    <x v="1811"/>
    <x v="0"/>
    <d v="2005-03-04T00:00:00"/>
    <x v="6"/>
    <x v="2"/>
    <x v="6"/>
    <s v="S32_1374"/>
    <s v="Newark"/>
    <x v="0"/>
    <s v="Medium"/>
  </r>
  <r>
    <n v="12761"/>
    <x v="77"/>
    <x v="35"/>
    <n v="68"/>
    <n v="34"/>
    <n v="77.73"/>
    <x v="1443"/>
    <x v="580"/>
    <x v="2097"/>
    <x v="0"/>
    <d v="2005-03-04T00:00:00"/>
    <x v="6"/>
    <x v="2"/>
    <x v="0"/>
    <s v="S32_4289"/>
    <s v="Newark"/>
    <x v="0"/>
    <s v="Medium"/>
  </r>
  <r>
    <n v="12762"/>
    <x v="77"/>
    <x v="36"/>
    <n v="43"/>
    <n v="21.5"/>
    <n v="35.35"/>
    <x v="1444"/>
    <x v="581"/>
    <x v="2098"/>
    <x v="0"/>
    <d v="2005-03-04T00:00:00"/>
    <x v="6"/>
    <x v="2"/>
    <x v="0"/>
    <s v="S50_1341"/>
    <s v="Newark"/>
    <x v="0"/>
    <s v="Small"/>
  </r>
  <r>
    <n v="12763"/>
    <x v="77"/>
    <x v="37"/>
    <n v="91"/>
    <n v="45.5"/>
    <n v="100"/>
    <x v="1445"/>
    <x v="58"/>
    <x v="2099"/>
    <x v="0"/>
    <d v="2005-03-04T00:00:00"/>
    <x v="6"/>
    <x v="2"/>
    <x v="5"/>
    <s v="S700_1691"/>
    <s v="Newark"/>
    <x v="0"/>
    <s v="Small"/>
  </r>
  <r>
    <n v="12764"/>
    <x v="77"/>
    <x v="38"/>
    <n v="99"/>
    <n v="49.5"/>
    <n v="88.75"/>
    <x v="1446"/>
    <x v="381"/>
    <x v="2100"/>
    <x v="0"/>
    <d v="2005-03-04T00:00:00"/>
    <x v="6"/>
    <x v="2"/>
    <x v="5"/>
    <s v="S700_2466"/>
    <s v="Newark"/>
    <x v="0"/>
    <s v="Large"/>
  </r>
  <r>
    <n v="12765"/>
    <x v="77"/>
    <x v="26"/>
    <n v="118"/>
    <n v="59"/>
    <n v="96.11"/>
    <x v="1447"/>
    <x v="478"/>
    <x v="2101"/>
    <x v="0"/>
    <d v="2005-03-04T00:00:00"/>
    <x v="6"/>
    <x v="2"/>
    <x v="5"/>
    <s v="S700_2834"/>
    <s v="Newark"/>
    <x v="0"/>
    <s v="Small"/>
  </r>
  <r>
    <n v="12766"/>
    <x v="77"/>
    <x v="39"/>
    <n v="80"/>
    <n v="40"/>
    <n v="92"/>
    <x v="1448"/>
    <x v="22"/>
    <x v="2102"/>
    <x v="0"/>
    <d v="2005-03-04T00:00:00"/>
    <x v="6"/>
    <x v="2"/>
    <x v="5"/>
    <s v="S700_3167"/>
    <s v="Newark"/>
    <x v="0"/>
    <s v="Large"/>
  </r>
  <r>
    <n v="12767"/>
    <x v="77"/>
    <x v="24"/>
    <n v="74"/>
    <n v="37"/>
    <n v="72.55"/>
    <x v="1449"/>
    <x v="582"/>
    <x v="2103"/>
    <x v="0"/>
    <d v="2005-03-04T00:00:00"/>
    <x v="6"/>
    <x v="2"/>
    <x v="5"/>
    <s v="S700_4002"/>
    <s v="Newark"/>
    <x v="0"/>
    <s v="Small"/>
  </r>
  <r>
    <n v="12768"/>
    <x v="68"/>
    <x v="6"/>
    <n v="118"/>
    <n v="59"/>
    <n v="100"/>
    <x v="63"/>
    <x v="26"/>
    <x v="1048"/>
    <x v="0"/>
    <d v="2005-07-04T00:00:00"/>
    <x v="8"/>
    <x v="2"/>
    <x v="6"/>
    <s v="S10_2016"/>
    <s v="Paris"/>
    <x v="9"/>
    <s v="Medium"/>
  </r>
  <r>
    <n v="12769"/>
    <x v="68"/>
    <x v="31"/>
    <n v="60"/>
    <n v="30"/>
    <n v="55.72"/>
    <x v="1450"/>
    <x v="583"/>
    <x v="2104"/>
    <x v="0"/>
    <d v="2005-07-04T00:00:00"/>
    <x v="8"/>
    <x v="2"/>
    <x v="6"/>
    <s v="S18_2625"/>
    <s v="Paris"/>
    <x v="9"/>
    <s v="Medium"/>
  </r>
  <r>
    <n v="12770"/>
    <x v="68"/>
    <x v="40"/>
    <n v="76"/>
    <n v="38"/>
    <n v="87.6"/>
    <x v="1451"/>
    <x v="584"/>
    <x v="2105"/>
    <x v="0"/>
    <d v="2005-07-04T00:00:00"/>
    <x v="8"/>
    <x v="2"/>
    <x v="6"/>
    <s v="S24_2000"/>
    <s v="Paris"/>
    <x v="9"/>
    <s v="Medium"/>
  </r>
  <r>
    <n v="12771"/>
    <x v="82"/>
    <x v="16"/>
    <n v="95"/>
    <n v="47.5"/>
    <n v="100"/>
    <x v="23"/>
    <x v="292"/>
    <x v="1755"/>
    <x v="0"/>
    <d v="2005-08-04T00:00:00"/>
    <x v="9"/>
    <x v="2"/>
    <x v="6"/>
    <s v="S10_1678"/>
    <s v="Liverpool"/>
    <x v="7"/>
    <s v="Small"/>
  </r>
  <r>
    <n v="12772"/>
    <x v="82"/>
    <x v="41"/>
    <n v="193"/>
    <n v="96.5"/>
    <n v="100"/>
    <x v="1452"/>
    <x v="65"/>
    <x v="2106"/>
    <x v="0"/>
    <d v="2005-08-04T00:00:00"/>
    <x v="9"/>
    <x v="2"/>
    <x v="6"/>
    <s v="S10_4698"/>
    <s v="Liverpool"/>
    <x v="7"/>
    <s v="Large"/>
  </r>
  <r>
    <n v="12773"/>
    <x v="82"/>
    <x v="41"/>
    <n v="150"/>
    <n v="75"/>
    <n v="100"/>
    <x v="1452"/>
    <x v="66"/>
    <x v="66"/>
    <x v="0"/>
    <d v="2005-08-04T00:00:00"/>
    <x v="9"/>
    <x v="2"/>
    <x v="6"/>
    <s v="S12_2823"/>
    <s v="Liverpool"/>
    <x v="7"/>
    <s v="Large"/>
  </r>
  <r>
    <n v="12774"/>
    <x v="82"/>
    <x v="13"/>
    <n v="62"/>
    <n v="31"/>
    <n v="52.22"/>
    <x v="1453"/>
    <x v="585"/>
    <x v="2107"/>
    <x v="0"/>
    <d v="2005-08-04T00:00:00"/>
    <x v="9"/>
    <x v="2"/>
    <x v="6"/>
    <s v="S18_3782"/>
    <s v="Liverpool"/>
    <x v="7"/>
    <s v="Small"/>
  </r>
  <r>
    <n v="12775"/>
    <x v="82"/>
    <x v="7"/>
    <n v="112"/>
    <n v="56"/>
    <n v="100"/>
    <x v="16"/>
    <x v="68"/>
    <x v="2108"/>
    <x v="0"/>
    <d v="2005-08-04T00:00:00"/>
    <x v="9"/>
    <x v="2"/>
    <x v="6"/>
    <s v="S24_1578"/>
    <s v="Liverpool"/>
    <x v="7"/>
    <s v="Medium"/>
  </r>
  <r>
    <n v="12776"/>
    <x v="82"/>
    <x v="11"/>
    <n v="69"/>
    <n v="34.5"/>
    <n v="79.650000000000006"/>
    <x v="1454"/>
    <x v="586"/>
    <x v="2109"/>
    <x v="0"/>
    <d v="2005-08-04T00:00:00"/>
    <x v="9"/>
    <x v="2"/>
    <x v="6"/>
    <s v="S24_2360"/>
    <s v="Liverpool"/>
    <x v="7"/>
    <s v="Small"/>
  </r>
  <r>
    <n v="12777"/>
    <x v="82"/>
    <x v="0"/>
    <n v="40"/>
    <n v="20"/>
    <n v="40.229999999999997"/>
    <x v="1455"/>
    <x v="209"/>
    <x v="2110"/>
    <x v="0"/>
    <d v="2005-08-04T00:00:00"/>
    <x v="9"/>
    <x v="2"/>
    <x v="6"/>
    <s v="S32_2206"/>
    <s v="Liverpool"/>
    <x v="7"/>
    <s v="Small"/>
  </r>
  <r>
    <n v="12778"/>
    <x v="82"/>
    <x v="6"/>
    <n v="102"/>
    <n v="51"/>
    <n v="100"/>
    <x v="63"/>
    <x v="8"/>
    <x v="1656"/>
    <x v="0"/>
    <d v="2005-08-04T00:00:00"/>
    <x v="9"/>
    <x v="2"/>
    <x v="6"/>
    <s v="S32_4485"/>
    <s v="Liverpool"/>
    <x v="7"/>
    <s v="Medium"/>
  </r>
  <r>
    <n v="12779"/>
    <x v="82"/>
    <x v="14"/>
    <n v="81"/>
    <n v="40.5"/>
    <n v="68.34"/>
    <x v="1456"/>
    <x v="587"/>
    <x v="2111"/>
    <x v="0"/>
    <d v="2005-08-04T00:00:00"/>
    <x v="9"/>
    <x v="2"/>
    <x v="6"/>
    <s v="S50_4713"/>
    <s v="Liverpool"/>
    <x v="7"/>
    <s v="Small"/>
  </r>
  <r>
    <n v="12780"/>
    <x v="79"/>
    <x v="42"/>
    <n v="115"/>
    <n v="57.5"/>
    <n v="93.28"/>
    <x v="1457"/>
    <x v="591"/>
    <x v="2112"/>
    <x v="0"/>
    <d v="2005-04-14T00:00:00"/>
    <x v="7"/>
    <x v="2"/>
    <x v="1"/>
    <s v="S12_4675"/>
    <s v="Strasbourg"/>
    <x v="9"/>
    <s v="Large"/>
  </r>
  <r>
    <n v="12781"/>
    <x v="79"/>
    <x v="43"/>
    <n v="77"/>
    <n v="38.5"/>
    <n v="73.92"/>
    <x v="1458"/>
    <x v="390"/>
    <x v="2113"/>
    <x v="0"/>
    <d v="2005-04-14T00:00:00"/>
    <x v="7"/>
    <x v="2"/>
    <x v="1"/>
    <s v="S18_1889"/>
    <s v="Strasbourg"/>
    <x v="9"/>
    <s v="Medium"/>
  </r>
  <r>
    <n v="12782"/>
    <x v="79"/>
    <x v="31"/>
    <n v="169"/>
    <n v="84.5"/>
    <n v="100"/>
    <x v="1173"/>
    <x v="29"/>
    <x v="2114"/>
    <x v="0"/>
    <d v="2005-04-14T00:00:00"/>
    <x v="7"/>
    <x v="2"/>
    <x v="1"/>
    <s v="S18_3232"/>
    <s v="Strasbourg"/>
    <x v="9"/>
    <s v="Large"/>
  </r>
  <r>
    <n v="12783"/>
    <x v="79"/>
    <x v="29"/>
    <n v="37"/>
    <n v="18.5"/>
    <n v="44.56"/>
    <x v="1459"/>
    <x v="592"/>
    <x v="2115"/>
    <x v="0"/>
    <d v="2005-04-14T00:00:00"/>
    <x v="7"/>
    <x v="2"/>
    <x v="1"/>
    <s v="S24_2972"/>
    <s v="Strasbourg"/>
    <x v="9"/>
    <s v="Small"/>
  </r>
  <r>
    <n v="12784"/>
    <x v="79"/>
    <x v="44"/>
    <n v="140"/>
    <n v="70"/>
    <n v="100"/>
    <x v="1460"/>
    <x v="81"/>
    <x v="645"/>
    <x v="0"/>
    <d v="2005-04-14T00:00:00"/>
    <x v="7"/>
    <x v="2"/>
    <x v="1"/>
    <s v="S24_3856"/>
    <s v="Strasbourg"/>
    <x v="9"/>
    <s v="Large"/>
  </r>
  <r>
    <n v="12785"/>
    <x v="5"/>
    <x v="43"/>
    <n v="141"/>
    <n v="70.5"/>
    <n v="100"/>
    <x v="1461"/>
    <x v="85"/>
    <x v="2116"/>
    <x v="0"/>
    <d v="2005-04-15T00:00:00"/>
    <x v="7"/>
    <x v="2"/>
    <x v="1"/>
    <s v="S18_1129"/>
    <s v="Kobenhavn"/>
    <x v="4"/>
    <s v="Large"/>
  </r>
  <r>
    <n v="12786"/>
    <x v="5"/>
    <x v="25"/>
    <n v="142"/>
    <n v="71"/>
    <n v="100"/>
    <x v="96"/>
    <x v="86"/>
    <x v="491"/>
    <x v="0"/>
    <d v="2005-04-15T00:00:00"/>
    <x v="7"/>
    <x v="2"/>
    <x v="1"/>
    <s v="S18_1984"/>
    <s v="Kobenhavn"/>
    <x v="4"/>
    <s v="Large"/>
  </r>
  <r>
    <n v="12787"/>
    <x v="5"/>
    <x v="45"/>
    <n v="141"/>
    <n v="70.5"/>
    <n v="100"/>
    <x v="1462"/>
    <x v="85"/>
    <x v="2117"/>
    <x v="0"/>
    <d v="2005-04-15T00:00:00"/>
    <x v="7"/>
    <x v="2"/>
    <x v="1"/>
    <s v="S18_3685"/>
    <s v="Kobenhavn"/>
    <x v="4"/>
    <s v="Large"/>
  </r>
  <r>
    <n v="12788"/>
    <x v="81"/>
    <x v="40"/>
    <n v="124"/>
    <n v="62"/>
    <n v="100"/>
    <x v="1463"/>
    <x v="89"/>
    <x v="2118"/>
    <x v="0"/>
    <d v="2005-04-22T00:00:00"/>
    <x v="7"/>
    <x v="2"/>
    <x v="1"/>
    <s v="S18_1589"/>
    <s v="San Jose"/>
    <x v="0"/>
    <s v="Large"/>
  </r>
  <r>
    <n v="12789"/>
    <x v="81"/>
    <x v="44"/>
    <n v="170"/>
    <n v="85"/>
    <n v="100"/>
    <x v="1460"/>
    <x v="0"/>
    <x v="870"/>
    <x v="0"/>
    <d v="2005-04-22T00:00:00"/>
    <x v="7"/>
    <x v="2"/>
    <x v="0"/>
    <s v="S18_1749"/>
    <s v="San Jose"/>
    <x v="0"/>
    <s v="Large"/>
  </r>
  <r>
    <n v="12790"/>
    <x v="81"/>
    <x v="10"/>
    <n v="60"/>
    <n v="30"/>
    <n v="72.650000000000006"/>
    <x v="1464"/>
    <x v="593"/>
    <x v="2119"/>
    <x v="0"/>
    <d v="2005-04-22T00:00:00"/>
    <x v="7"/>
    <x v="2"/>
    <x v="0"/>
    <s v="S18_2248"/>
    <s v="San Jose"/>
    <x v="0"/>
    <s v="Medium"/>
  </r>
  <r>
    <n v="12791"/>
    <x v="81"/>
    <x v="9"/>
    <n v="132"/>
    <n v="66"/>
    <n v="100"/>
    <x v="22"/>
    <x v="87"/>
    <x v="797"/>
    <x v="0"/>
    <d v="2005-04-22T00:00:00"/>
    <x v="7"/>
    <x v="2"/>
    <x v="1"/>
    <s v="S18_2870"/>
    <s v="San Jose"/>
    <x v="0"/>
    <s v="Medium"/>
  </r>
  <r>
    <n v="12792"/>
    <x v="81"/>
    <x v="46"/>
    <n v="92"/>
    <n v="46"/>
    <n v="90.19"/>
    <x v="1465"/>
    <x v="594"/>
    <x v="2120"/>
    <x v="0"/>
    <d v="2005-04-22T00:00:00"/>
    <x v="7"/>
    <x v="2"/>
    <x v="0"/>
    <s v="S18_4409"/>
    <s v="San Jose"/>
    <x v="0"/>
    <s v="Small"/>
  </r>
  <r>
    <n v="12793"/>
    <x v="81"/>
    <x v="41"/>
    <n v="71"/>
    <n v="35.5"/>
    <n v="66.989999999999995"/>
    <x v="1466"/>
    <x v="595"/>
    <x v="2121"/>
    <x v="0"/>
    <d v="2005-04-22T00:00:00"/>
    <x v="7"/>
    <x v="2"/>
    <x v="1"/>
    <s v="S18_4933"/>
    <s v="San Jose"/>
    <x v="0"/>
    <s v="Medium"/>
  </r>
  <r>
    <n v="12794"/>
    <x v="81"/>
    <x v="5"/>
    <n v="73"/>
    <n v="36.5"/>
    <n v="76.430000000000007"/>
    <x v="1467"/>
    <x v="596"/>
    <x v="2122"/>
    <x v="0"/>
    <d v="2005-04-22T00:00:00"/>
    <x v="7"/>
    <x v="2"/>
    <x v="1"/>
    <s v="S24_1046"/>
    <s v="San Jose"/>
    <x v="0"/>
    <s v="Small"/>
  </r>
  <r>
    <n v="12795"/>
    <x v="81"/>
    <x v="32"/>
    <n v="50"/>
    <n v="25"/>
    <n v="40.25"/>
    <x v="1468"/>
    <x v="567"/>
    <x v="2123"/>
    <x v="0"/>
    <d v="2005-04-22T00:00:00"/>
    <x v="7"/>
    <x v="2"/>
    <x v="1"/>
    <s v="S24_1628"/>
    <s v="San Jose"/>
    <x v="0"/>
    <s v="Small"/>
  </r>
  <r>
    <n v="12796"/>
    <x v="81"/>
    <x v="44"/>
    <n v="90"/>
    <n v="45"/>
    <n v="94.5"/>
    <x v="1469"/>
    <x v="24"/>
    <x v="2124"/>
    <x v="0"/>
    <d v="2005-04-22T00:00:00"/>
    <x v="7"/>
    <x v="2"/>
    <x v="1"/>
    <s v="S24_2766"/>
    <s v="San Jose"/>
    <x v="0"/>
    <s v="Large"/>
  </r>
  <r>
    <n v="12797"/>
    <x v="81"/>
    <x v="40"/>
    <n v="117"/>
    <n v="58.5"/>
    <n v="98.65"/>
    <x v="1470"/>
    <x v="597"/>
    <x v="2125"/>
    <x v="0"/>
    <d v="2005-04-22T00:00:00"/>
    <x v="7"/>
    <x v="2"/>
    <x v="1"/>
    <s v="S24_2887"/>
    <s v="San Jose"/>
    <x v="0"/>
    <s v="Medium"/>
  </r>
  <r>
    <n v="12798"/>
    <x v="81"/>
    <x v="47"/>
    <n v="85"/>
    <n v="42.5"/>
    <n v="81.33"/>
    <x v="1471"/>
    <x v="349"/>
    <x v="2126"/>
    <x v="0"/>
    <d v="2005-04-22T00:00:00"/>
    <x v="7"/>
    <x v="2"/>
    <x v="1"/>
    <s v="S24_3191"/>
    <s v="San Jose"/>
    <x v="0"/>
    <s v="Small"/>
  </r>
  <r>
    <n v="12799"/>
    <x v="81"/>
    <x v="23"/>
    <n v="107"/>
    <n v="53.5"/>
    <n v="86.73"/>
    <x v="1472"/>
    <x v="598"/>
    <x v="2127"/>
    <x v="0"/>
    <d v="2005-04-22T00:00:00"/>
    <x v="7"/>
    <x v="2"/>
    <x v="1"/>
    <s v="S24_3432"/>
    <s v="San Jose"/>
    <x v="0"/>
    <s v="Medium"/>
  </r>
  <r>
    <n v="12800"/>
    <x v="83"/>
    <x v="48"/>
    <n v="41"/>
    <n v="20.5"/>
    <n v="36.93"/>
    <x v="1473"/>
    <x v="599"/>
    <x v="2128"/>
    <x v="0"/>
    <d v="2005-04-22T00:00:00"/>
    <x v="7"/>
    <x v="2"/>
    <x v="0"/>
    <s v="S24_3969"/>
    <s v="Minato-ku"/>
    <x v="16"/>
    <s v="Small"/>
  </r>
  <r>
    <n v="12801"/>
    <x v="70"/>
    <x v="46"/>
    <n v="127"/>
    <n v="63.5"/>
    <n v="100"/>
    <x v="1474"/>
    <x v="4"/>
    <x v="2129"/>
    <x v="0"/>
    <d v="2005-04-23T00:00:00"/>
    <x v="7"/>
    <x v="2"/>
    <x v="0"/>
    <s v="S18_2325"/>
    <s v="Singapore"/>
    <x v="11"/>
    <s v="Small"/>
  </r>
  <r>
    <n v="12802"/>
    <x v="70"/>
    <x v="43"/>
    <n v="33"/>
    <n v="16.5"/>
    <n v="29.54"/>
    <x v="1475"/>
    <x v="600"/>
    <x v="2130"/>
    <x v="0"/>
    <d v="2005-04-23T00:00:00"/>
    <x v="7"/>
    <x v="2"/>
    <x v="0"/>
    <s v="S24_1937"/>
    <s v="Singapore"/>
    <x v="11"/>
    <s v="Small"/>
  </r>
  <r>
    <n v="12803"/>
    <x v="50"/>
    <x v="18"/>
    <n v="214"/>
    <n v="107"/>
    <n v="100"/>
    <x v="25"/>
    <x v="10"/>
    <x v="240"/>
    <x v="1"/>
    <d v="2005-01-05T00:00:00"/>
    <x v="3"/>
    <x v="2"/>
    <x v="1"/>
    <s v="S10_1949"/>
    <s v="Montreal"/>
    <x v="15"/>
    <s v="Medium"/>
  </r>
  <r>
    <n v="12804"/>
    <x v="50"/>
    <x v="11"/>
    <n v="147"/>
    <n v="73.5"/>
    <n v="100"/>
    <x v="11"/>
    <x v="11"/>
    <x v="1772"/>
    <x v="0"/>
    <d v="2005-01-05T00:00:00"/>
    <x v="3"/>
    <x v="2"/>
    <x v="1"/>
    <s v="S10_4962"/>
    <s v="Montreal"/>
    <x v="15"/>
    <s v="Medium"/>
  </r>
  <r>
    <n v="12805"/>
    <x v="50"/>
    <x v="28"/>
    <n v="136"/>
    <n v="68"/>
    <n v="100"/>
    <x v="71"/>
    <x v="12"/>
    <x v="1267"/>
    <x v="0"/>
    <d v="2005-01-05T00:00:00"/>
    <x v="3"/>
    <x v="2"/>
    <x v="2"/>
    <s v="S12_1666"/>
    <s v="Montreal"/>
    <x v="15"/>
    <s v="Medium"/>
  </r>
  <r>
    <n v="12806"/>
    <x v="50"/>
    <x v="11"/>
    <n v="116"/>
    <n v="58"/>
    <n v="100"/>
    <x v="11"/>
    <x v="13"/>
    <x v="293"/>
    <x v="0"/>
    <d v="2005-01-05T00:00:00"/>
    <x v="3"/>
    <x v="2"/>
    <x v="2"/>
    <s v="S18_1097"/>
    <s v="Montreal"/>
    <x v="15"/>
    <s v="Medium"/>
  </r>
  <r>
    <n v="12807"/>
    <x v="50"/>
    <x v="7"/>
    <n v="121"/>
    <n v="60.5"/>
    <n v="100"/>
    <x v="16"/>
    <x v="19"/>
    <x v="2131"/>
    <x v="0"/>
    <d v="2005-01-05T00:00:00"/>
    <x v="3"/>
    <x v="2"/>
    <x v="2"/>
    <s v="S18_4600"/>
    <s v="Montreal"/>
    <x v="15"/>
    <s v="Medium"/>
  </r>
  <r>
    <n v="12808"/>
    <x v="50"/>
    <x v="12"/>
    <n v="50"/>
    <n v="25"/>
    <n v="59.87"/>
    <x v="1476"/>
    <x v="151"/>
    <x v="2132"/>
    <x v="0"/>
    <d v="2005-01-05T00:00:00"/>
    <x v="3"/>
    <x v="2"/>
    <x v="0"/>
    <s v="S18_4668"/>
    <s v="Montreal"/>
    <x v="15"/>
    <s v="Small"/>
  </r>
  <r>
    <n v="12809"/>
    <x v="50"/>
    <x v="5"/>
    <n v="96"/>
    <n v="48"/>
    <n v="100"/>
    <x v="5"/>
    <x v="22"/>
    <x v="326"/>
    <x v="0"/>
    <d v="2005-01-05T00:00:00"/>
    <x v="3"/>
    <x v="2"/>
    <x v="2"/>
    <s v="S32_1268"/>
    <s v="Montreal"/>
    <x v="15"/>
    <s v="Small"/>
  </r>
  <r>
    <n v="12810"/>
    <x v="50"/>
    <x v="11"/>
    <n v="64"/>
    <n v="32"/>
    <n v="69.16"/>
    <x v="1477"/>
    <x v="603"/>
    <x v="2133"/>
    <x v="0"/>
    <d v="2005-01-05T00:00:00"/>
    <x v="3"/>
    <x v="2"/>
    <x v="2"/>
    <s v="S32_3522"/>
    <s v="Montreal"/>
    <x v="15"/>
    <s v="Small"/>
  </r>
  <r>
    <n v="12811"/>
    <x v="50"/>
    <x v="15"/>
    <n v="101"/>
    <n v="50.5"/>
    <n v="100"/>
    <x v="21"/>
    <x v="24"/>
    <x v="1629"/>
    <x v="0"/>
    <d v="2005-01-05T00:00:00"/>
    <x v="3"/>
    <x v="2"/>
    <x v="1"/>
    <s v="S700_2824"/>
    <s v="Montreal"/>
    <x v="15"/>
    <s v="Medium"/>
  </r>
  <r>
    <n v="12812"/>
    <x v="4"/>
    <x v="49"/>
    <n v="118"/>
    <n v="59"/>
    <n v="100"/>
    <x v="1478"/>
    <x v="26"/>
    <x v="2134"/>
    <x v="0"/>
    <d v="2005-03-05T00:00:00"/>
    <x v="6"/>
    <x v="2"/>
    <x v="2"/>
    <s v="S12_4473"/>
    <s v="Madrid"/>
    <x v="3"/>
    <s v="Medium"/>
  </r>
  <r>
    <n v="12813"/>
    <x v="4"/>
    <x v="9"/>
    <n v="163"/>
    <n v="81.5"/>
    <n v="100"/>
    <x v="22"/>
    <x v="27"/>
    <x v="2135"/>
    <x v="0"/>
    <d v="2005-03-05T00:00:00"/>
    <x v="6"/>
    <x v="2"/>
    <x v="1"/>
    <s v="S18_2238"/>
    <s v="Madrid"/>
    <x v="3"/>
    <s v="Medium"/>
  </r>
  <r>
    <n v="12814"/>
    <x v="4"/>
    <x v="36"/>
    <n v="122"/>
    <n v="61"/>
    <n v="98.18"/>
    <x v="1479"/>
    <x v="604"/>
    <x v="2136"/>
    <x v="0"/>
    <d v="2005-03-05T00:00:00"/>
    <x v="6"/>
    <x v="2"/>
    <x v="2"/>
    <s v="S18_2319"/>
    <s v="Madrid"/>
    <x v="3"/>
    <s v="Medium"/>
  </r>
  <r>
    <n v="12815"/>
    <x v="4"/>
    <x v="29"/>
    <n v="60"/>
    <n v="30"/>
    <n v="61.99"/>
    <x v="1480"/>
    <x v="217"/>
    <x v="2137"/>
    <x v="0"/>
    <d v="2005-03-05T00:00:00"/>
    <x v="6"/>
    <x v="2"/>
    <x v="2"/>
    <s v="S18_2432"/>
    <s v="Madrid"/>
    <x v="3"/>
    <s v="Small"/>
  </r>
  <r>
    <n v="12816"/>
    <x v="4"/>
    <x v="50"/>
    <n v="169"/>
    <n v="84.5"/>
    <n v="100"/>
    <x v="1481"/>
    <x v="29"/>
    <x v="2138"/>
    <x v="0"/>
    <d v="2005-03-05T00:00:00"/>
    <x v="6"/>
    <x v="2"/>
    <x v="1"/>
    <s v="S18_3232"/>
    <s v="Madrid"/>
    <x v="3"/>
    <s v="Large"/>
  </r>
  <r>
    <n v="12817"/>
    <x v="4"/>
    <x v="26"/>
    <n v="57"/>
    <n v="28.5"/>
    <n v="52.6"/>
    <x v="1482"/>
    <x v="605"/>
    <x v="2139"/>
    <x v="0"/>
    <d v="2005-03-05T00:00:00"/>
    <x v="6"/>
    <x v="2"/>
    <x v="1"/>
    <s v="S24_1444"/>
    <s v="Madrid"/>
    <x v="3"/>
    <s v="Small"/>
  </r>
  <r>
    <n v="12818"/>
    <x v="4"/>
    <x v="51"/>
    <n v="127"/>
    <n v="63.5"/>
    <n v="100"/>
    <x v="1483"/>
    <x v="4"/>
    <x v="2140"/>
    <x v="0"/>
    <d v="2005-03-05T00:00:00"/>
    <x v="6"/>
    <x v="2"/>
    <x v="2"/>
    <s v="S24_2300"/>
    <s v="Madrid"/>
    <x v="3"/>
    <s v="Large"/>
  </r>
  <r>
    <n v="12819"/>
    <x v="4"/>
    <x v="0"/>
    <n v="35"/>
    <n v="17.5"/>
    <n v="36.07"/>
    <x v="1484"/>
    <x v="606"/>
    <x v="2141"/>
    <x v="0"/>
    <d v="2005-03-05T00:00:00"/>
    <x v="6"/>
    <x v="2"/>
    <x v="1"/>
    <s v="S24_2840"/>
    <s v="Madrid"/>
    <x v="3"/>
    <s v="Small"/>
  </r>
  <r>
    <n v="12820"/>
    <x v="4"/>
    <x v="14"/>
    <n v="118"/>
    <n v="59"/>
    <n v="100"/>
    <x v="19"/>
    <x v="26"/>
    <x v="348"/>
    <x v="0"/>
    <d v="2005-03-05T00:00:00"/>
    <x v="6"/>
    <x v="2"/>
    <x v="1"/>
    <s v="S24_4048"/>
    <s v="Madrid"/>
    <x v="3"/>
    <s v="Medium"/>
  </r>
  <r>
    <n v="12821"/>
    <x v="4"/>
    <x v="52"/>
    <n v="54"/>
    <n v="27"/>
    <n v="48.7"/>
    <x v="1485"/>
    <x v="607"/>
    <x v="2142"/>
    <x v="0"/>
    <d v="2005-03-05T00:00:00"/>
    <x v="6"/>
    <x v="2"/>
    <x v="2"/>
    <s v="S32_2509"/>
    <s v="Madrid"/>
    <x v="3"/>
    <s v="Small"/>
  </r>
  <r>
    <n v="12822"/>
    <x v="4"/>
    <x v="5"/>
    <n v="115"/>
    <n v="57.5"/>
    <n v="100"/>
    <x v="5"/>
    <x v="35"/>
    <x v="437"/>
    <x v="0"/>
    <d v="2005-03-05T00:00:00"/>
    <x v="6"/>
    <x v="2"/>
    <x v="2"/>
    <s v="S50_1392"/>
    <s v="Madrid"/>
    <x v="3"/>
    <s v="Medium"/>
  </r>
  <r>
    <n v="12823"/>
    <x v="51"/>
    <x v="13"/>
    <n v="207"/>
    <n v="103.5"/>
    <n v="100"/>
    <x v="17"/>
    <x v="37"/>
    <x v="2143"/>
    <x v="1"/>
    <d v="2005-05-05T00:00:00"/>
    <x v="10"/>
    <x v="2"/>
    <x v="1"/>
    <s v="S12_1108"/>
    <s v="Bridgewater"/>
    <x v="0"/>
    <s v="Large"/>
  </r>
  <r>
    <n v="12824"/>
    <x v="51"/>
    <x v="29"/>
    <n v="151"/>
    <n v="75.5"/>
    <n v="100"/>
    <x v="75"/>
    <x v="25"/>
    <x v="625"/>
    <x v="0"/>
    <d v="2005-05-05T00:00:00"/>
    <x v="10"/>
    <x v="2"/>
    <x v="1"/>
    <s v="S12_3148"/>
    <s v="Bridgewater"/>
    <x v="0"/>
    <s v="Large"/>
  </r>
  <r>
    <n v="12825"/>
    <x v="51"/>
    <x v="2"/>
    <n v="173"/>
    <n v="86.5"/>
    <n v="100"/>
    <x v="34"/>
    <x v="38"/>
    <x v="2144"/>
    <x v="0"/>
    <d v="2005-05-05T00:00:00"/>
    <x v="10"/>
    <x v="2"/>
    <x v="1"/>
    <s v="S12_3891"/>
    <s v="Bridgewater"/>
    <x v="0"/>
    <s v="Medium"/>
  </r>
  <r>
    <n v="12826"/>
    <x v="51"/>
    <x v="3"/>
    <n v="143"/>
    <n v="71.5"/>
    <n v="100"/>
    <x v="92"/>
    <x v="30"/>
    <x v="1624"/>
    <x v="0"/>
    <d v="2005-05-05T00:00:00"/>
    <x v="10"/>
    <x v="2"/>
    <x v="1"/>
    <s v="S18_4027"/>
    <s v="Bridgewater"/>
    <x v="0"/>
    <s v="Medium"/>
  </r>
  <r>
    <n v="12827"/>
    <x v="51"/>
    <x v="16"/>
    <n v="62"/>
    <n v="31"/>
    <n v="49.71"/>
    <x v="1486"/>
    <x v="608"/>
    <x v="2145"/>
    <x v="0"/>
    <d v="2005-05-05T00:00:00"/>
    <x v="10"/>
    <x v="2"/>
    <x v="3"/>
    <s v="S32_3207"/>
    <s v="Bridgewater"/>
    <x v="0"/>
    <s v="Small"/>
  </r>
  <r>
    <n v="12828"/>
    <x v="51"/>
    <x v="53"/>
    <n v="58"/>
    <n v="29"/>
    <n v="63.85"/>
    <x v="1487"/>
    <x v="609"/>
    <x v="2146"/>
    <x v="0"/>
    <d v="2005-05-05T00:00:00"/>
    <x v="10"/>
    <x v="2"/>
    <x v="3"/>
    <s v="S50_1514"/>
    <s v="Bridgewater"/>
    <x v="0"/>
    <s v="Medium"/>
  </r>
  <r>
    <n v="12829"/>
    <x v="84"/>
    <x v="52"/>
    <n v="136"/>
    <n v="68"/>
    <n v="100"/>
    <x v="1488"/>
    <x v="12"/>
    <x v="2147"/>
    <x v="0"/>
    <d v="2005-06-05T00:00:00"/>
    <x v="0"/>
    <x v="2"/>
    <x v="1"/>
    <s v="S10_4757"/>
    <s v="Boston"/>
    <x v="0"/>
    <s v="Small"/>
  </r>
  <r>
    <n v="12830"/>
    <x v="84"/>
    <x v="20"/>
    <n v="86"/>
    <n v="43"/>
    <n v="73.98"/>
    <x v="1489"/>
    <x v="610"/>
    <x v="2148"/>
    <x v="0"/>
    <d v="2005-06-05T00:00:00"/>
    <x v="0"/>
    <x v="2"/>
    <x v="4"/>
    <s v="S18_3029"/>
    <s v="Boston"/>
    <x v="0"/>
    <s v="Medium"/>
  </r>
  <r>
    <n v="12831"/>
    <x v="84"/>
    <x v="9"/>
    <n v="136"/>
    <n v="68"/>
    <n v="100"/>
    <x v="22"/>
    <x v="12"/>
    <x v="68"/>
    <x v="0"/>
    <d v="2005-06-05T00:00:00"/>
    <x v="0"/>
    <x v="2"/>
    <x v="0"/>
    <s v="S18_3140"/>
    <s v="Boston"/>
    <x v="0"/>
    <s v="Medium"/>
  </r>
  <r>
    <n v="12832"/>
    <x v="84"/>
    <x v="25"/>
    <n v="100"/>
    <n v="50"/>
    <n v="100"/>
    <x v="96"/>
    <x v="39"/>
    <x v="881"/>
    <x v="0"/>
    <d v="2005-06-05T00:00:00"/>
    <x v="0"/>
    <x v="2"/>
    <x v="3"/>
    <s v="S18_3259"/>
    <s v="Boston"/>
    <x v="0"/>
    <s v="Medium"/>
  </r>
  <r>
    <n v="12833"/>
    <x v="84"/>
    <x v="54"/>
    <n v="87"/>
    <n v="43.5"/>
    <n v="75.48"/>
    <x v="1490"/>
    <x v="611"/>
    <x v="2149"/>
    <x v="0"/>
    <d v="2005-06-05T00:00:00"/>
    <x v="0"/>
    <x v="2"/>
    <x v="0"/>
    <s v="S18_4522"/>
    <s v="Boston"/>
    <x v="0"/>
    <s v="Small"/>
  </r>
  <r>
    <n v="12834"/>
    <x v="84"/>
    <x v="18"/>
    <n v="122"/>
    <n v="61"/>
    <n v="100"/>
    <x v="25"/>
    <x v="28"/>
    <x v="2150"/>
    <x v="0"/>
    <d v="2005-06-05T00:00:00"/>
    <x v="0"/>
    <x v="2"/>
    <x v="4"/>
    <s v="S24_2011"/>
    <s v="Boston"/>
    <x v="0"/>
    <s v="Medium"/>
  </r>
  <r>
    <n v="12835"/>
    <x v="84"/>
    <x v="50"/>
    <n v="88"/>
    <n v="44"/>
    <n v="100"/>
    <x v="1481"/>
    <x v="238"/>
    <x v="2151"/>
    <x v="0"/>
    <d v="2005-06-05T00:00:00"/>
    <x v="0"/>
    <x v="2"/>
    <x v="0"/>
    <s v="S24_3151"/>
    <s v="Boston"/>
    <x v="0"/>
    <s v="Medium"/>
  </r>
  <r>
    <n v="12836"/>
    <x v="84"/>
    <x v="53"/>
    <n v="83"/>
    <n v="41.5"/>
    <n v="76.31"/>
    <x v="1491"/>
    <x v="470"/>
    <x v="2152"/>
    <x v="0"/>
    <d v="2005-06-05T00:00:00"/>
    <x v="0"/>
    <x v="2"/>
    <x v="0"/>
    <s v="S24_3816"/>
    <s v="Boston"/>
    <x v="0"/>
    <s v="Medium"/>
  </r>
  <r>
    <n v="12837"/>
    <x v="84"/>
    <x v="30"/>
    <n v="66"/>
    <n v="33"/>
    <n v="71.34"/>
    <x v="1492"/>
    <x v="612"/>
    <x v="2153"/>
    <x v="0"/>
    <d v="2005-06-05T00:00:00"/>
    <x v="0"/>
    <x v="2"/>
    <x v="4"/>
    <s v="S700_1138"/>
    <s v="Boston"/>
    <x v="0"/>
    <s v="Small"/>
  </r>
  <r>
    <n v="12838"/>
    <x v="84"/>
    <x v="15"/>
    <n v="86"/>
    <n v="43"/>
    <n v="100"/>
    <x v="21"/>
    <x v="321"/>
    <x v="2154"/>
    <x v="0"/>
    <d v="2005-06-05T00:00:00"/>
    <x v="0"/>
    <x v="2"/>
    <x v="4"/>
    <s v="S700_1938"/>
    <s v="Boston"/>
    <x v="0"/>
    <s v="Medium"/>
  </r>
  <r>
    <n v="12839"/>
    <x v="84"/>
    <x v="14"/>
    <n v="72"/>
    <n v="36"/>
    <n v="75.89"/>
    <x v="1493"/>
    <x v="484"/>
    <x v="2155"/>
    <x v="0"/>
    <d v="2005-06-05T00:00:00"/>
    <x v="0"/>
    <x v="2"/>
    <x v="4"/>
    <s v="S700_2610"/>
    <s v="Boston"/>
    <x v="0"/>
    <s v="Small"/>
  </r>
  <r>
    <n v="12840"/>
    <x v="84"/>
    <x v="24"/>
    <n v="100"/>
    <n v="50"/>
    <n v="100"/>
    <x v="139"/>
    <x v="39"/>
    <x v="902"/>
    <x v="0"/>
    <d v="2005-06-05T00:00:00"/>
    <x v="0"/>
    <x v="2"/>
    <x v="4"/>
    <s v="S700_3505"/>
    <s v="Boston"/>
    <x v="0"/>
    <s v="Medium"/>
  </r>
  <r>
    <n v="12841"/>
    <x v="84"/>
    <x v="11"/>
    <n v="99"/>
    <n v="49.5"/>
    <n v="90.37"/>
    <x v="1494"/>
    <x v="67"/>
    <x v="2156"/>
    <x v="0"/>
    <d v="2005-06-05T00:00:00"/>
    <x v="0"/>
    <x v="2"/>
    <x v="4"/>
    <s v="S700_3962"/>
    <s v="Boston"/>
    <x v="0"/>
    <s v="Small"/>
  </r>
  <r>
    <n v="12842"/>
    <x v="84"/>
    <x v="29"/>
    <n v="54"/>
    <n v="27"/>
    <n v="65.52"/>
    <x v="1495"/>
    <x v="613"/>
    <x v="2157"/>
    <x v="0"/>
    <d v="2005-06-05T00:00:00"/>
    <x v="0"/>
    <x v="2"/>
    <x v="4"/>
    <s v="S72_3212"/>
    <s v="Boston"/>
    <x v="0"/>
    <s v="Medium"/>
  </r>
  <r>
    <n v="12843"/>
    <x v="60"/>
    <x v="53"/>
    <n v="105"/>
    <n v="52.5"/>
    <n v="100"/>
    <x v="1496"/>
    <x v="50"/>
    <x v="2158"/>
    <x v="0"/>
    <d v="2005-09-05T00:00:00"/>
    <x v="1"/>
    <x v="2"/>
    <x v="0"/>
    <s v="S18_3856"/>
    <s v="Glen Waverly"/>
    <x v="13"/>
    <s v="Medium"/>
  </r>
  <r>
    <n v="12844"/>
    <x v="60"/>
    <x v="26"/>
    <n v="68"/>
    <n v="34"/>
    <n v="67.819999999999993"/>
    <x v="1497"/>
    <x v="463"/>
    <x v="2159"/>
    <x v="0"/>
    <d v="2005-09-05T00:00:00"/>
    <x v="1"/>
    <x v="2"/>
    <x v="5"/>
    <s v="S24_2841"/>
    <s v="Glen Waverly"/>
    <x v="13"/>
    <s v="Small"/>
  </r>
  <r>
    <n v="12845"/>
    <x v="60"/>
    <x v="55"/>
    <n v="65"/>
    <n v="32.5"/>
    <n v="69.7"/>
    <x v="1498"/>
    <x v="614"/>
    <x v="2160"/>
    <x v="0"/>
    <d v="2005-09-05T00:00:00"/>
    <x v="1"/>
    <x v="2"/>
    <x v="0"/>
    <s v="S24_3420"/>
    <s v="Glen Waverly"/>
    <x v="13"/>
    <s v="Small"/>
  </r>
  <r>
    <n v="12846"/>
    <x v="60"/>
    <x v="22"/>
    <n v="90"/>
    <n v="45"/>
    <n v="95.95"/>
    <x v="1499"/>
    <x v="615"/>
    <x v="2161"/>
    <x v="0"/>
    <d v="2005-09-05T00:00:00"/>
    <x v="1"/>
    <x v="2"/>
    <x v="4"/>
    <s v="S700_2047"/>
    <s v="Glen Waverly"/>
    <x v="13"/>
    <s v="Medium"/>
  </r>
  <r>
    <n v="12847"/>
    <x v="60"/>
    <x v="10"/>
    <n v="49"/>
    <n v="24.5"/>
    <n v="57.61"/>
    <x v="1500"/>
    <x v="616"/>
    <x v="2162"/>
    <x v="0"/>
    <d v="2005-09-05T00:00:00"/>
    <x v="1"/>
    <x v="2"/>
    <x v="5"/>
    <s v="S72_1253"/>
    <s v="Glen Waverly"/>
    <x v="13"/>
    <s v="Small"/>
  </r>
  <r>
    <n v="12848"/>
    <x v="52"/>
    <x v="16"/>
    <n v="157"/>
    <n v="78.5"/>
    <n v="100"/>
    <x v="23"/>
    <x v="47"/>
    <x v="2163"/>
    <x v="0"/>
    <d v="2005-10-05T00:00:00"/>
    <x v="2"/>
    <x v="2"/>
    <x v="5"/>
    <s v="S18_1662"/>
    <s v="Reggio Emilia"/>
    <x v="5"/>
    <s v="Medium"/>
  </r>
  <r>
    <n v="12849"/>
    <x v="52"/>
    <x v="48"/>
    <n v="84"/>
    <n v="42"/>
    <n v="98.84"/>
    <x v="1501"/>
    <x v="617"/>
    <x v="2164"/>
    <x v="0"/>
    <d v="2005-10-05T00:00:00"/>
    <x v="2"/>
    <x v="2"/>
    <x v="5"/>
    <s v="S18_2581"/>
    <s v="Reggio Emilia"/>
    <x v="5"/>
    <s v="Small"/>
  </r>
  <r>
    <n v="12850"/>
    <x v="52"/>
    <x v="29"/>
    <n v="109"/>
    <n v="54.5"/>
    <n v="88.63"/>
    <x v="1502"/>
    <x v="51"/>
    <x v="2165"/>
    <x v="0"/>
    <d v="2005-10-05T00:00:00"/>
    <x v="2"/>
    <x v="2"/>
    <x v="5"/>
    <s v="S24_1785"/>
    <s v="Reggio Emilia"/>
    <x v="5"/>
    <s v="Medium"/>
  </r>
  <r>
    <n v="12851"/>
    <x v="52"/>
    <x v="22"/>
    <n v="76"/>
    <n v="38"/>
    <n v="87.6"/>
    <x v="733"/>
    <x v="584"/>
    <x v="1148"/>
    <x v="0"/>
    <d v="2005-10-05T00:00:00"/>
    <x v="2"/>
    <x v="2"/>
    <x v="6"/>
    <s v="S24_2000"/>
    <s v="Reggio Emilia"/>
    <x v="5"/>
    <s v="Small"/>
  </r>
  <r>
    <n v="12852"/>
    <x v="52"/>
    <x v="55"/>
    <n v="68"/>
    <n v="34"/>
    <n v="75.06"/>
    <x v="1503"/>
    <x v="618"/>
    <x v="2166"/>
    <x v="0"/>
    <d v="2005-10-05T00:00:00"/>
    <x v="2"/>
    <x v="2"/>
    <x v="5"/>
    <s v="S24_3949"/>
    <s v="Reggio Emilia"/>
    <x v="5"/>
    <s v="Small"/>
  </r>
  <r>
    <n v="12853"/>
    <x v="52"/>
    <x v="25"/>
    <n v="72"/>
    <n v="36"/>
    <n v="74.62"/>
    <x v="1504"/>
    <x v="284"/>
    <x v="2167"/>
    <x v="0"/>
    <d v="2005-10-05T00:00:00"/>
    <x v="2"/>
    <x v="2"/>
    <x v="5"/>
    <s v="S24_4278"/>
    <s v="Reggio Emilia"/>
    <x v="5"/>
    <s v="Medium"/>
  </r>
  <r>
    <n v="12854"/>
    <x v="52"/>
    <x v="6"/>
    <n v="99"/>
    <n v="49.5"/>
    <n v="100"/>
    <x v="63"/>
    <x v="18"/>
    <x v="1365"/>
    <x v="0"/>
    <d v="2005-10-05T00:00:00"/>
    <x v="2"/>
    <x v="2"/>
    <x v="6"/>
    <s v="S32_1374"/>
    <s v="Reggio Emilia"/>
    <x v="5"/>
    <s v="Medium"/>
  </r>
  <r>
    <n v="12855"/>
    <x v="52"/>
    <x v="5"/>
    <n v="68"/>
    <n v="34"/>
    <n v="61.22"/>
    <x v="1505"/>
    <x v="619"/>
    <x v="2168"/>
    <x v="0"/>
    <d v="2005-10-05T00:00:00"/>
    <x v="2"/>
    <x v="2"/>
    <x v="0"/>
    <s v="S32_4289"/>
    <s v="Reggio Emilia"/>
    <x v="5"/>
    <s v="Small"/>
  </r>
  <r>
    <n v="12856"/>
    <x v="52"/>
    <x v="30"/>
    <n v="43"/>
    <n v="21.5"/>
    <n v="51.93"/>
    <x v="1506"/>
    <x v="337"/>
    <x v="2169"/>
    <x v="0"/>
    <d v="2005-10-05T00:00:00"/>
    <x v="2"/>
    <x v="2"/>
    <x v="0"/>
    <s v="S50_1341"/>
    <s v="Reggio Emilia"/>
    <x v="5"/>
    <s v="Small"/>
  </r>
  <r>
    <n v="12857"/>
    <x v="52"/>
    <x v="18"/>
    <n v="91"/>
    <n v="45.5"/>
    <n v="91.34"/>
    <x v="1507"/>
    <x v="296"/>
    <x v="2170"/>
    <x v="0"/>
    <d v="2005-10-05T00:00:00"/>
    <x v="2"/>
    <x v="2"/>
    <x v="5"/>
    <s v="S700_1691"/>
    <s v="Reggio Emilia"/>
    <x v="5"/>
    <s v="Small"/>
  </r>
  <r>
    <n v="12858"/>
    <x v="52"/>
    <x v="2"/>
    <n v="99"/>
    <n v="49.5"/>
    <n v="100"/>
    <x v="34"/>
    <x v="18"/>
    <x v="52"/>
    <x v="0"/>
    <d v="2005-10-05T00:00:00"/>
    <x v="2"/>
    <x v="2"/>
    <x v="5"/>
    <s v="S700_2466"/>
    <s v="Reggio Emilia"/>
    <x v="5"/>
    <s v="Small"/>
  </r>
  <r>
    <n v="12859"/>
    <x v="52"/>
    <x v="9"/>
    <n v="118"/>
    <n v="59"/>
    <n v="100"/>
    <x v="22"/>
    <x v="26"/>
    <x v="27"/>
    <x v="0"/>
    <d v="2005-10-05T00:00:00"/>
    <x v="2"/>
    <x v="2"/>
    <x v="5"/>
    <s v="S700_2834"/>
    <s v="Reggio Emilia"/>
    <x v="5"/>
    <s v="Medium"/>
  </r>
  <r>
    <n v="12860"/>
    <x v="52"/>
    <x v="8"/>
    <n v="80"/>
    <n v="40"/>
    <n v="67.2"/>
    <x v="1508"/>
    <x v="551"/>
    <x v="2171"/>
    <x v="0"/>
    <d v="2005-10-05T00:00:00"/>
    <x v="2"/>
    <x v="2"/>
    <x v="5"/>
    <s v="S700_3167"/>
    <s v="Reggio Emilia"/>
    <x v="5"/>
    <s v="Small"/>
  </r>
  <r>
    <n v="12861"/>
    <x v="52"/>
    <x v="23"/>
    <n v="74"/>
    <n v="37"/>
    <n v="62.19"/>
    <x v="1509"/>
    <x v="620"/>
    <x v="2172"/>
    <x v="0"/>
    <d v="2005-10-05T00:00:00"/>
    <x v="2"/>
    <x v="2"/>
    <x v="5"/>
    <s v="S700_4002"/>
    <s v="Reggio Emilia"/>
    <x v="5"/>
    <s v="Small"/>
  </r>
  <r>
    <n v="12862"/>
    <x v="4"/>
    <x v="41"/>
    <n v="95"/>
    <n v="47.5"/>
    <n v="100"/>
    <x v="1452"/>
    <x v="292"/>
    <x v="2173"/>
    <x v="0"/>
    <d v="2005-05-13T00:00:00"/>
    <x v="10"/>
    <x v="2"/>
    <x v="6"/>
    <s v="S10_1678"/>
    <s v="Madrid"/>
    <x v="3"/>
    <s v="Large"/>
  </r>
  <r>
    <n v="12863"/>
    <x v="4"/>
    <x v="6"/>
    <n v="118"/>
    <n v="59"/>
    <n v="100"/>
    <x v="63"/>
    <x v="26"/>
    <x v="1048"/>
    <x v="0"/>
    <d v="2005-05-13T00:00:00"/>
    <x v="10"/>
    <x v="2"/>
    <x v="6"/>
    <s v="S10_2016"/>
    <s v="Madrid"/>
    <x v="3"/>
    <s v="Medium"/>
  </r>
  <r>
    <n v="12864"/>
    <x v="4"/>
    <x v="36"/>
    <n v="193"/>
    <n v="96.5"/>
    <n v="100"/>
    <x v="1510"/>
    <x v="65"/>
    <x v="2174"/>
    <x v="0"/>
    <d v="2005-05-13T00:00:00"/>
    <x v="10"/>
    <x v="2"/>
    <x v="6"/>
    <s v="S10_4698"/>
    <s v="Madrid"/>
    <x v="3"/>
    <s v="Large"/>
  </r>
  <r>
    <n v="12865"/>
    <x v="4"/>
    <x v="26"/>
    <n v="150"/>
    <n v="75"/>
    <n v="100"/>
    <x v="59"/>
    <x v="66"/>
    <x v="75"/>
    <x v="0"/>
    <d v="2005-05-13T00:00:00"/>
    <x v="10"/>
    <x v="2"/>
    <x v="6"/>
    <s v="S12_2823"/>
    <s v="Madrid"/>
    <x v="3"/>
    <s v="Medium"/>
  </r>
  <r>
    <n v="12866"/>
    <x v="4"/>
    <x v="13"/>
    <n v="60"/>
    <n v="30"/>
    <n v="61.18"/>
    <x v="1511"/>
    <x v="332"/>
    <x v="2175"/>
    <x v="0"/>
    <d v="2005-05-13T00:00:00"/>
    <x v="10"/>
    <x v="2"/>
    <x v="6"/>
    <s v="S18_2625"/>
    <s v="Madrid"/>
    <x v="3"/>
    <s v="Small"/>
  </r>
  <r>
    <n v="12867"/>
    <x v="4"/>
    <x v="12"/>
    <n v="112"/>
    <n v="56"/>
    <n v="100"/>
    <x v="12"/>
    <x v="68"/>
    <x v="2176"/>
    <x v="0"/>
    <d v="2005-05-13T00:00:00"/>
    <x v="10"/>
    <x v="2"/>
    <x v="6"/>
    <s v="S24_1578"/>
    <s v="Madrid"/>
    <x v="3"/>
    <s v="Medium"/>
  </r>
  <r>
    <n v="12868"/>
    <x v="19"/>
    <x v="56"/>
    <n v="194"/>
    <n v="97"/>
    <n v="100"/>
    <x v="1512"/>
    <x v="71"/>
    <x v="2177"/>
    <x v="0"/>
    <d v="2005-05-17T00:00:00"/>
    <x v="10"/>
    <x v="2"/>
    <x v="1"/>
    <s v="S12_1099"/>
    <s v="Salzburg"/>
    <x v="12"/>
    <s v="Small"/>
  </r>
  <r>
    <n v="12869"/>
    <x v="19"/>
    <x v="57"/>
    <n v="117"/>
    <n v="58.5"/>
    <n v="100"/>
    <x v="1513"/>
    <x v="72"/>
    <x v="2178"/>
    <x v="0"/>
    <d v="2005-05-17T00:00:00"/>
    <x v="10"/>
    <x v="2"/>
    <x v="1"/>
    <s v="S12_3380"/>
    <s v="Salzburg"/>
    <x v="12"/>
    <s v="Small"/>
  </r>
  <r>
    <n v="12870"/>
    <x v="19"/>
    <x v="15"/>
    <n v="79"/>
    <n v="39.5"/>
    <n v="90.17"/>
    <x v="1514"/>
    <x v="626"/>
    <x v="2179"/>
    <x v="0"/>
    <d v="2005-05-17T00:00:00"/>
    <x v="10"/>
    <x v="2"/>
    <x v="1"/>
    <s v="S12_3990"/>
    <s v="Salzburg"/>
    <x v="12"/>
    <s v="Medium"/>
  </r>
  <r>
    <n v="12871"/>
    <x v="19"/>
    <x v="22"/>
    <n v="115"/>
    <n v="57.5"/>
    <n v="100"/>
    <x v="53"/>
    <x v="35"/>
    <x v="928"/>
    <x v="0"/>
    <d v="2005-05-17T00:00:00"/>
    <x v="10"/>
    <x v="2"/>
    <x v="1"/>
    <s v="S12_4675"/>
    <s v="Salzburg"/>
    <x v="12"/>
    <s v="Medium"/>
  </r>
  <r>
    <n v="12872"/>
    <x v="19"/>
    <x v="19"/>
    <n v="141"/>
    <n v="70.5"/>
    <n v="100"/>
    <x v="26"/>
    <x v="85"/>
    <x v="2180"/>
    <x v="0"/>
    <d v="2005-05-17T00:00:00"/>
    <x v="10"/>
    <x v="2"/>
    <x v="1"/>
    <s v="S18_1129"/>
    <s v="Salzburg"/>
    <x v="12"/>
    <s v="Medium"/>
  </r>
  <r>
    <n v="12873"/>
    <x v="19"/>
    <x v="30"/>
    <n v="124"/>
    <n v="62"/>
    <n v="100"/>
    <x v="77"/>
    <x v="89"/>
    <x v="101"/>
    <x v="0"/>
    <d v="2005-05-17T00:00:00"/>
    <x v="10"/>
    <x v="2"/>
    <x v="1"/>
    <s v="S18_1589"/>
    <s v="Salzburg"/>
    <x v="12"/>
    <s v="Medium"/>
  </r>
  <r>
    <n v="12874"/>
    <x v="19"/>
    <x v="8"/>
    <n v="77"/>
    <n v="38.5"/>
    <n v="83.93"/>
    <x v="1515"/>
    <x v="627"/>
    <x v="2181"/>
    <x v="0"/>
    <d v="2005-05-17T00:00:00"/>
    <x v="10"/>
    <x v="2"/>
    <x v="1"/>
    <s v="S18_1889"/>
    <s v="Salzburg"/>
    <x v="12"/>
    <s v="Medium"/>
  </r>
  <r>
    <n v="12875"/>
    <x v="19"/>
    <x v="15"/>
    <n v="142"/>
    <n v="71"/>
    <n v="100"/>
    <x v="21"/>
    <x v="86"/>
    <x v="1198"/>
    <x v="0"/>
    <d v="2005-05-17T00:00:00"/>
    <x v="10"/>
    <x v="2"/>
    <x v="1"/>
    <s v="S18_1984"/>
    <s v="Salzburg"/>
    <x v="12"/>
    <s v="Medium"/>
  </r>
  <r>
    <n v="12876"/>
    <x v="19"/>
    <x v="31"/>
    <n v="132"/>
    <n v="66"/>
    <n v="100"/>
    <x v="1173"/>
    <x v="87"/>
    <x v="337"/>
    <x v="0"/>
    <d v="2005-05-17T00:00:00"/>
    <x v="10"/>
    <x v="2"/>
    <x v="1"/>
    <s v="S18_2870"/>
    <s v="Salzburg"/>
    <x v="12"/>
    <s v="Large"/>
  </r>
  <r>
    <n v="12877"/>
    <x v="19"/>
    <x v="12"/>
    <n v="169"/>
    <n v="84.5"/>
    <n v="100"/>
    <x v="12"/>
    <x v="29"/>
    <x v="2182"/>
    <x v="0"/>
    <d v="2005-05-17T00:00:00"/>
    <x v="10"/>
    <x v="2"/>
    <x v="1"/>
    <s v="S18_3232"/>
    <s v="Salzburg"/>
    <x v="12"/>
    <s v="Medium"/>
  </r>
  <r>
    <n v="12878"/>
    <x v="19"/>
    <x v="23"/>
    <n v="141"/>
    <n v="70.5"/>
    <n v="100"/>
    <x v="36"/>
    <x v="85"/>
    <x v="2183"/>
    <x v="0"/>
    <d v="2005-05-17T00:00:00"/>
    <x v="10"/>
    <x v="2"/>
    <x v="1"/>
    <s v="S18_3685"/>
    <s v="Salzburg"/>
    <x v="12"/>
    <s v="Medium"/>
  </r>
  <r>
    <n v="12879"/>
    <x v="19"/>
    <x v="48"/>
    <n v="37"/>
    <n v="18.5"/>
    <n v="42.67"/>
    <x v="1516"/>
    <x v="253"/>
    <x v="2184"/>
    <x v="0"/>
    <d v="2005-05-17T00:00:00"/>
    <x v="10"/>
    <x v="2"/>
    <x v="1"/>
    <s v="S24_2972"/>
    <s v="Salzburg"/>
    <x v="12"/>
    <s v="Small"/>
  </r>
  <r>
    <n v="12880"/>
    <x v="19"/>
    <x v="31"/>
    <n v="61"/>
    <n v="30.5"/>
    <n v="52.66"/>
    <x v="1517"/>
    <x v="628"/>
    <x v="2185"/>
    <x v="0"/>
    <d v="2005-05-17T00:00:00"/>
    <x v="10"/>
    <x v="2"/>
    <x v="1"/>
    <s v="S24_3371"/>
    <s v="Salzburg"/>
    <x v="12"/>
    <s v="Small"/>
  </r>
  <r>
    <n v="12881"/>
    <x v="19"/>
    <x v="51"/>
    <n v="140"/>
    <n v="70"/>
    <n v="100"/>
    <x v="1483"/>
    <x v="81"/>
    <x v="1132"/>
    <x v="0"/>
    <d v="2005-05-17T00:00:00"/>
    <x v="10"/>
    <x v="2"/>
    <x v="1"/>
    <s v="S24_3856"/>
    <s v="Salzburg"/>
    <x v="12"/>
    <s v="Large"/>
  </r>
  <r>
    <n v="12882"/>
    <x v="32"/>
    <x v="30"/>
    <n v="170"/>
    <n v="85"/>
    <n v="100"/>
    <x v="77"/>
    <x v="0"/>
    <x v="1187"/>
    <x v="0"/>
    <d v="2005-05-29T00:00:00"/>
    <x v="10"/>
    <x v="2"/>
    <x v="0"/>
    <s v="S18_1749"/>
    <s v="Chatswood"/>
    <x v="13"/>
    <s v="Medium"/>
  </r>
  <r>
    <n v="12883"/>
    <x v="32"/>
    <x v="13"/>
    <n v="60"/>
    <n v="30"/>
    <n v="63.57"/>
    <x v="1518"/>
    <x v="1132"/>
    <x v="2186"/>
    <x v="0"/>
    <d v="2005-05-29T00:00:00"/>
    <x v="10"/>
    <x v="2"/>
    <x v="0"/>
    <s v="S18_2248"/>
    <s v="Chatswood"/>
    <x v="13"/>
    <s v="Small"/>
  </r>
  <r>
    <n v="12884"/>
    <x v="32"/>
    <x v="6"/>
    <n v="127"/>
    <n v="63.5"/>
    <n v="100"/>
    <x v="63"/>
    <x v="4"/>
    <x v="2187"/>
    <x v="0"/>
    <d v="2005-05-29T00:00:00"/>
    <x v="10"/>
    <x v="2"/>
    <x v="0"/>
    <s v="S18_2325"/>
    <s v="Chatswood"/>
    <x v="13"/>
    <s v="Medium"/>
  </r>
  <r>
    <n v="12885"/>
    <x v="32"/>
    <x v="41"/>
    <n v="92"/>
    <n v="46"/>
    <n v="92.95"/>
    <x v="1519"/>
    <x v="1133"/>
    <x v="2188"/>
    <x v="0"/>
    <d v="2005-05-29T00:00:00"/>
    <x v="10"/>
    <x v="2"/>
    <x v="0"/>
    <s v="S18_4409"/>
    <s v="Chatswood"/>
    <x v="13"/>
    <s v="Medium"/>
  </r>
  <r>
    <n v="12886"/>
    <x v="32"/>
    <x v="13"/>
    <n v="71"/>
    <n v="35.5"/>
    <n v="57.73"/>
    <x v="1520"/>
    <x v="154"/>
    <x v="2189"/>
    <x v="0"/>
    <d v="2005-05-29T00:00:00"/>
    <x v="10"/>
    <x v="2"/>
    <x v="1"/>
    <s v="S18_4933"/>
    <s v="Chatswood"/>
    <x v="13"/>
    <s v="Small"/>
  </r>
  <r>
    <n v="12887"/>
    <x v="32"/>
    <x v="50"/>
    <n v="73"/>
    <n v="36.5"/>
    <n v="64.67"/>
    <x v="1521"/>
    <x v="1134"/>
    <x v="2190"/>
    <x v="0"/>
    <d v="2005-05-29T00:00:00"/>
    <x v="10"/>
    <x v="2"/>
    <x v="1"/>
    <s v="S24_1046"/>
    <s v="Chatswood"/>
    <x v="13"/>
    <s v="Medium"/>
  </r>
  <r>
    <n v="12888"/>
    <x v="32"/>
    <x v="30"/>
    <n v="50"/>
    <n v="25"/>
    <n v="60.37"/>
    <x v="1522"/>
    <x v="1135"/>
    <x v="2191"/>
    <x v="0"/>
    <d v="2005-05-29T00:00:00"/>
    <x v="10"/>
    <x v="2"/>
    <x v="1"/>
    <s v="S24_1628"/>
    <s v="Chatswood"/>
    <x v="13"/>
    <s v="Small"/>
  </r>
  <r>
    <n v="12889"/>
    <x v="32"/>
    <x v="6"/>
    <n v="33"/>
    <n v="16.5"/>
    <n v="26.88"/>
    <x v="1523"/>
    <x v="1136"/>
    <x v="2192"/>
    <x v="0"/>
    <d v="2005-05-29T00:00:00"/>
    <x v="10"/>
    <x v="2"/>
    <x v="0"/>
    <s v="S24_1937"/>
    <s v="Chatswood"/>
    <x v="13"/>
    <s v="Small"/>
  </r>
  <r>
    <n v="12890"/>
    <x v="32"/>
    <x v="8"/>
    <n v="90"/>
    <n v="45"/>
    <n v="100"/>
    <x v="8"/>
    <x v="59"/>
    <x v="2193"/>
    <x v="0"/>
    <d v="2005-05-29T00:00:00"/>
    <x v="10"/>
    <x v="2"/>
    <x v="1"/>
    <s v="S24_2766"/>
    <s v="Chatswood"/>
    <x v="13"/>
    <s v="Medium"/>
  </r>
  <r>
    <n v="12891"/>
    <x v="32"/>
    <x v="31"/>
    <n v="117"/>
    <n v="58.5"/>
    <n v="96.3"/>
    <x v="1524"/>
    <x v="1"/>
    <x v="25"/>
    <x v="0"/>
    <d v="2005-05-29T00:00:00"/>
    <x v="10"/>
    <x v="2"/>
    <x v="1"/>
    <s v="S24_2887"/>
    <s v="Chatswood"/>
    <x v="13"/>
    <s v="Medium"/>
  </r>
  <r>
    <n v="12892"/>
    <x v="32"/>
    <x v="12"/>
    <n v="85"/>
    <n v="42.5"/>
    <n v="96.74"/>
    <x v="1525"/>
    <x v="666"/>
    <x v="2194"/>
    <x v="0"/>
    <d v="2005-05-29T00:00:00"/>
    <x v="10"/>
    <x v="2"/>
    <x v="1"/>
    <s v="S24_3191"/>
    <s v="Chatswood"/>
    <x v="13"/>
    <s v="Medium"/>
  </r>
  <r>
    <n v="12893"/>
    <x v="32"/>
    <x v="5"/>
    <n v="107"/>
    <n v="53.5"/>
    <n v="100"/>
    <x v="5"/>
    <x v="99"/>
    <x v="2195"/>
    <x v="0"/>
    <d v="2005-05-29T00:00:00"/>
    <x v="10"/>
    <x v="2"/>
    <x v="1"/>
    <s v="S24_3432"/>
    <s v="Chatswood"/>
    <x v="13"/>
    <s v="Small"/>
  </r>
  <r>
    <n v="12894"/>
    <x v="32"/>
    <x v="48"/>
    <n v="41"/>
    <n v="20.5"/>
    <n v="43.49"/>
    <x v="1526"/>
    <x v="1137"/>
    <x v="2196"/>
    <x v="0"/>
    <d v="2005-05-29T00:00:00"/>
    <x v="10"/>
    <x v="2"/>
    <x v="0"/>
    <s v="S24_3969"/>
    <s v="Chatswood"/>
    <x v="13"/>
    <s v="Small"/>
  </r>
  <r>
    <n v="12895"/>
    <x v="13"/>
    <x v="12"/>
    <n v="168"/>
    <n v="84"/>
    <n v="100"/>
    <x v="12"/>
    <x v="5"/>
    <x v="2197"/>
    <x v="0"/>
    <d v="2005-05-29T00:00:00"/>
    <x v="10"/>
    <x v="2"/>
    <x v="0"/>
    <s v="S18_2795"/>
    <s v="San Rafael"/>
    <x v="0"/>
    <s v="Medium"/>
  </r>
  <r>
    <n v="12896"/>
    <x v="13"/>
    <x v="28"/>
    <n v="44"/>
    <n v="22"/>
    <n v="45.7"/>
    <x v="1527"/>
    <x v="501"/>
    <x v="2198"/>
    <x v="0"/>
    <d v="2005-05-29T00:00:00"/>
    <x v="10"/>
    <x v="2"/>
    <x v="0"/>
    <s v="S24_2022"/>
    <s v="San Rafael"/>
    <x v="0"/>
    <s v="Small"/>
  </r>
  <r>
    <n v="12897"/>
    <x v="85"/>
    <x v="53"/>
    <n v="102"/>
    <n v="51"/>
    <n v="95.55"/>
    <x v="1528"/>
    <x v="629"/>
    <x v="2199"/>
    <x v="0"/>
    <d v="2005-05-30T00:00:00"/>
    <x v="10"/>
    <x v="2"/>
    <x v="0"/>
    <s v="S18_1342"/>
    <s v="Allentown"/>
    <x v="0"/>
    <s v="Medium"/>
  </r>
  <r>
    <n v="12898"/>
    <x v="85"/>
    <x v="4"/>
    <n v="53"/>
    <n v="26.5"/>
    <n v="51.75"/>
    <x v="1529"/>
    <x v="630"/>
    <x v="2200"/>
    <x v="0"/>
    <d v="2005-05-30T00:00:00"/>
    <x v="10"/>
    <x v="2"/>
    <x v="0"/>
    <s v="S18_1367"/>
    <s v="Allentown"/>
    <x v="0"/>
    <s v="Small"/>
  </r>
  <r>
    <n v="12899"/>
    <x v="72"/>
    <x v="57"/>
    <n v="101"/>
    <n v="50.5"/>
    <n v="88.14"/>
    <x v="1530"/>
    <x v="631"/>
    <x v="2201"/>
    <x v="0"/>
    <d v="2005-05-30T00:00:00"/>
    <x v="10"/>
    <x v="2"/>
    <x v="0"/>
    <s v="S18_2949"/>
    <s v="Bruxelles"/>
    <x v="10"/>
    <s v="Small"/>
  </r>
  <r>
    <n v="12900"/>
    <x v="72"/>
    <x v="14"/>
    <n v="62"/>
    <n v="31"/>
    <n v="53.72"/>
    <x v="1531"/>
    <x v="353"/>
    <x v="2202"/>
    <x v="0"/>
    <d v="2005-05-30T00:00:00"/>
    <x v="10"/>
    <x v="2"/>
    <x v="0"/>
    <s v="S18_2957"/>
    <s v="Bruxelles"/>
    <x v="10"/>
    <s v="Small"/>
  </r>
  <r>
    <n v="12901"/>
    <x v="72"/>
    <x v="26"/>
    <n v="104"/>
    <n v="52"/>
    <n v="84.82"/>
    <x v="1532"/>
    <x v="632"/>
    <x v="2203"/>
    <x v="0"/>
    <d v="2005-05-30T00:00:00"/>
    <x v="10"/>
    <x v="2"/>
    <x v="0"/>
    <s v="S18_3136"/>
    <s v="Bruxelles"/>
    <x v="10"/>
    <s v="Small"/>
  </r>
  <r>
    <n v="12902"/>
    <x v="72"/>
    <x v="26"/>
    <n v="99"/>
    <n v="49.5"/>
    <n v="89.29"/>
    <x v="1533"/>
    <x v="633"/>
    <x v="2204"/>
    <x v="0"/>
    <d v="2005-05-30T00:00:00"/>
    <x v="10"/>
    <x v="2"/>
    <x v="0"/>
    <s v="S18_3320"/>
    <s v="Bruxelles"/>
    <x v="10"/>
    <s v="Small"/>
  </r>
  <r>
    <n v="12903"/>
    <x v="72"/>
    <x v="24"/>
    <n v="97"/>
    <n v="48.5"/>
    <n v="78.89"/>
    <x v="1534"/>
    <x v="634"/>
    <x v="2205"/>
    <x v="0"/>
    <d v="2005-05-30T00:00:00"/>
    <x v="10"/>
    <x v="2"/>
    <x v="0"/>
    <s v="S24_4258"/>
    <s v="Bruxelles"/>
    <x v="10"/>
    <s v="Small"/>
  </r>
  <r>
    <n v="12904"/>
    <x v="4"/>
    <x v="1"/>
    <n v="214"/>
    <n v="107"/>
    <n v="100"/>
    <x v="33"/>
    <x v="10"/>
    <x v="2206"/>
    <x v="1"/>
    <d v="2005-05-31T00:00:00"/>
    <x v="10"/>
    <x v="2"/>
    <x v="1"/>
    <s v="S10_1949"/>
    <s v="Madrid"/>
    <x v="3"/>
    <s v="Large"/>
  </r>
  <r>
    <n v="12905"/>
    <x v="4"/>
    <x v="3"/>
    <n v="136"/>
    <n v="68"/>
    <n v="100"/>
    <x v="92"/>
    <x v="12"/>
    <x v="222"/>
    <x v="0"/>
    <d v="2005-05-31T00:00:00"/>
    <x v="10"/>
    <x v="2"/>
    <x v="2"/>
    <s v="S12_1666"/>
    <s v="Madrid"/>
    <x v="3"/>
    <s v="Large"/>
  </r>
  <r>
    <n v="12906"/>
    <x v="4"/>
    <x v="49"/>
    <n v="116"/>
    <n v="58"/>
    <n v="100"/>
    <x v="1478"/>
    <x v="13"/>
    <x v="2207"/>
    <x v="0"/>
    <d v="2005-05-31T00:00:00"/>
    <x v="10"/>
    <x v="2"/>
    <x v="2"/>
    <s v="S18_1097"/>
    <s v="Madrid"/>
    <x v="3"/>
    <s v="Large"/>
  </r>
  <r>
    <n v="12907"/>
    <x v="4"/>
    <x v="5"/>
    <n v="50"/>
    <n v="25"/>
    <n v="59.87"/>
    <x v="1535"/>
    <x v="151"/>
    <x v="2208"/>
    <x v="0"/>
    <d v="2005-05-31T00:00:00"/>
    <x v="10"/>
    <x v="2"/>
    <x v="0"/>
    <s v="S18_4668"/>
    <s v="Madrid"/>
    <x v="3"/>
    <s v="Small"/>
  </r>
  <r>
    <n v="12908"/>
    <x v="4"/>
    <x v="20"/>
    <n v="64"/>
    <n v="32"/>
    <n v="61.41"/>
    <x v="1536"/>
    <x v="635"/>
    <x v="2209"/>
    <x v="0"/>
    <d v="2005-05-31T00:00:00"/>
    <x v="10"/>
    <x v="2"/>
    <x v="2"/>
    <s v="S32_3522"/>
    <s v="Madrid"/>
    <x v="3"/>
    <s v="Small"/>
  </r>
  <r>
    <n v="12909"/>
    <x v="4"/>
    <x v="7"/>
    <n v="101"/>
    <n v="50.5"/>
    <n v="80.92"/>
    <x v="1537"/>
    <x v="636"/>
    <x v="2210"/>
    <x v="0"/>
    <d v="2005-05-31T00:00:00"/>
    <x v="10"/>
    <x v="2"/>
    <x v="1"/>
    <s v="S700_2824"/>
    <s v="Madrid"/>
    <x v="3"/>
    <s v="Medium"/>
  </r>
  <r>
    <n v="12910"/>
    <x v="86"/>
    <x v="19"/>
    <n v="147"/>
    <n v="73.5"/>
    <n v="100"/>
    <x v="26"/>
    <x v="11"/>
    <x v="1475"/>
    <x v="0"/>
    <d v="2005-05-31T00:00:00"/>
    <x v="10"/>
    <x v="2"/>
    <x v="1"/>
    <s v="S10_4962"/>
    <s v="Nantes"/>
    <x v="9"/>
    <s v="Medium"/>
  </r>
  <r>
    <n v="12911"/>
    <x v="86"/>
    <x v="21"/>
    <n v="118"/>
    <n v="59"/>
    <n v="100"/>
    <x v="31"/>
    <x v="26"/>
    <x v="1653"/>
    <x v="0"/>
    <d v="2005-05-31T00:00:00"/>
    <x v="10"/>
    <x v="2"/>
    <x v="2"/>
    <s v="S12_4473"/>
    <s v="Nantes"/>
    <x v="9"/>
    <s v="Medium"/>
  </r>
  <r>
    <n v="12912"/>
    <x v="86"/>
    <x v="24"/>
    <n v="163"/>
    <n v="81.5"/>
    <n v="100"/>
    <x v="139"/>
    <x v="27"/>
    <x v="2211"/>
    <x v="0"/>
    <d v="2005-05-31T00:00:00"/>
    <x v="10"/>
    <x v="2"/>
    <x v="1"/>
    <s v="S18_2238"/>
    <s v="Nantes"/>
    <x v="9"/>
    <s v="Medium"/>
  </r>
  <r>
    <n v="12913"/>
    <x v="86"/>
    <x v="19"/>
    <n v="122"/>
    <n v="61"/>
    <n v="99.41"/>
    <x v="1538"/>
    <x v="637"/>
    <x v="2212"/>
    <x v="0"/>
    <d v="2005-05-31T00:00:00"/>
    <x v="10"/>
    <x v="2"/>
    <x v="2"/>
    <s v="S18_2319"/>
    <s v="Nantes"/>
    <x v="9"/>
    <s v="Medium"/>
  </r>
  <r>
    <n v="12914"/>
    <x v="86"/>
    <x v="52"/>
    <n v="60"/>
    <n v="30"/>
    <n v="49.22"/>
    <x v="1539"/>
    <x v="359"/>
    <x v="2213"/>
    <x v="0"/>
    <d v="2005-05-31T00:00:00"/>
    <x v="10"/>
    <x v="2"/>
    <x v="2"/>
    <s v="S18_2432"/>
    <s v="Nantes"/>
    <x v="9"/>
    <s v="Small"/>
  </r>
  <r>
    <n v="12915"/>
    <x v="86"/>
    <x v="24"/>
    <n v="169"/>
    <n v="84.5"/>
    <n v="100"/>
    <x v="139"/>
    <x v="29"/>
    <x v="707"/>
    <x v="0"/>
    <d v="2005-05-31T00:00:00"/>
    <x v="10"/>
    <x v="2"/>
    <x v="1"/>
    <s v="S18_3232"/>
    <s v="Nantes"/>
    <x v="9"/>
    <s v="Medium"/>
  </r>
  <r>
    <n v="12916"/>
    <x v="86"/>
    <x v="19"/>
    <n v="121"/>
    <n v="60.5"/>
    <n v="100"/>
    <x v="26"/>
    <x v="19"/>
    <x v="956"/>
    <x v="0"/>
    <d v="2005-05-31T00:00:00"/>
    <x v="10"/>
    <x v="2"/>
    <x v="2"/>
    <s v="S18_4600"/>
    <s v="Nantes"/>
    <x v="9"/>
    <s v="Medium"/>
  </r>
  <r>
    <n v="12917"/>
    <x v="86"/>
    <x v="31"/>
    <n v="57"/>
    <n v="28.5"/>
    <n v="46.82"/>
    <x v="1540"/>
    <x v="485"/>
    <x v="2214"/>
    <x v="0"/>
    <d v="2005-05-31T00:00:00"/>
    <x v="10"/>
    <x v="2"/>
    <x v="1"/>
    <s v="S24_1444"/>
    <s v="Nantes"/>
    <x v="9"/>
    <s v="Small"/>
  </r>
  <r>
    <n v="12918"/>
    <x v="86"/>
    <x v="3"/>
    <n v="127"/>
    <n v="63.5"/>
    <n v="100"/>
    <x v="92"/>
    <x v="4"/>
    <x v="788"/>
    <x v="0"/>
    <d v="2005-05-31T00:00:00"/>
    <x v="10"/>
    <x v="2"/>
    <x v="2"/>
    <s v="S24_2300"/>
    <s v="Nantes"/>
    <x v="9"/>
    <s v="Medium"/>
  </r>
  <r>
    <n v="12919"/>
    <x v="86"/>
    <x v="14"/>
    <n v="35"/>
    <n v="17.5"/>
    <n v="33.24"/>
    <x v="766"/>
    <x v="638"/>
    <x v="1192"/>
    <x v="0"/>
    <d v="2005-05-31T00:00:00"/>
    <x v="10"/>
    <x v="2"/>
    <x v="1"/>
    <s v="S24_2840"/>
    <s v="Nantes"/>
    <x v="9"/>
    <s v="Small"/>
  </r>
  <r>
    <n v="12920"/>
    <x v="86"/>
    <x v="9"/>
    <n v="96"/>
    <n v="48"/>
    <n v="86.68"/>
    <x v="1541"/>
    <x v="639"/>
    <x v="2215"/>
    <x v="0"/>
    <d v="2005-05-31T00:00:00"/>
    <x v="10"/>
    <x v="2"/>
    <x v="2"/>
    <s v="S32_1268"/>
    <s v="Nantes"/>
    <x v="9"/>
    <s v="Medium"/>
  </r>
  <r>
    <n v="12921"/>
    <x v="86"/>
    <x v="37"/>
    <n v="54"/>
    <n v="27"/>
    <n v="43.83"/>
    <x v="1542"/>
    <x v="640"/>
    <x v="2216"/>
    <x v="0"/>
    <d v="2005-05-31T00:00:00"/>
    <x v="10"/>
    <x v="2"/>
    <x v="2"/>
    <s v="S32_2509"/>
    <s v="Nantes"/>
    <x v="9"/>
    <s v="Small"/>
  </r>
  <r>
    <n v="12922"/>
    <x v="86"/>
    <x v="55"/>
    <n v="115"/>
    <n v="57.5"/>
    <n v="100"/>
    <x v="1543"/>
    <x v="35"/>
    <x v="2217"/>
    <x v="0"/>
    <d v="2005-05-31T00:00:00"/>
    <x v="10"/>
    <x v="2"/>
    <x v="2"/>
    <s v="S50_1392"/>
    <s v="Nantes"/>
    <x v="9"/>
    <s v="Smal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25C909-E2D9-4F1B-B842-BA6942974C0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D47:E58" firstHeaderRow="1" firstDataRow="1" firstDataCol="1"/>
  <pivotFields count="18">
    <pivotField showAll="0"/>
    <pivotField axis="axisRow" showAll="0" measureFilter="1" sortType="ascending">
      <items count="93">
        <item x="31"/>
        <item x="88"/>
        <item x="38"/>
        <item x="23"/>
        <item x="60"/>
        <item x="20"/>
        <item x="41"/>
        <item x="69"/>
        <item x="68"/>
        <item x="28"/>
        <item x="10"/>
        <item x="3"/>
        <item x="91"/>
        <item x="1"/>
        <item x="42"/>
        <item x="53"/>
        <item x="75"/>
        <item x="65"/>
        <item x="56"/>
        <item x="15"/>
        <item x="71"/>
        <item x="73"/>
        <item x="37"/>
        <item x="44"/>
        <item x="25"/>
        <item x="8"/>
        <item x="54"/>
        <item x="5"/>
        <item x="85"/>
        <item x="66"/>
        <item x="58"/>
        <item x="17"/>
        <item x="18"/>
        <item x="4"/>
        <item x="48"/>
        <item x="51"/>
        <item x="29"/>
        <item x="84"/>
        <item x="76"/>
        <item x="70"/>
        <item x="46"/>
        <item x="55"/>
        <item x="57"/>
        <item x="14"/>
        <item x="86"/>
        <item x="7"/>
        <item x="52"/>
        <item x="30"/>
        <item x="22"/>
        <item x="90"/>
        <item x="45"/>
        <item x="80"/>
        <item x="47"/>
        <item x="79"/>
        <item x="62"/>
        <item x="35"/>
        <item x="13"/>
        <item x="11"/>
        <item x="9"/>
        <item x="26"/>
        <item x="89"/>
        <item x="0"/>
        <item x="87"/>
        <item x="67"/>
        <item x="40"/>
        <item x="72"/>
        <item x="50"/>
        <item x="21"/>
        <item x="6"/>
        <item x="78"/>
        <item x="16"/>
        <item x="19"/>
        <item x="61"/>
        <item x="49"/>
        <item x="39"/>
        <item x="24"/>
        <item x="32"/>
        <item x="27"/>
        <item x="34"/>
        <item x="63"/>
        <item x="33"/>
        <item x="77"/>
        <item x="81"/>
        <item x="83"/>
        <item x="59"/>
        <item x="43"/>
        <item x="36"/>
        <item x="82"/>
        <item x="74"/>
        <item x="2"/>
        <item x="12"/>
        <item x="6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dataField="1" showAll="0"/>
    <pivotField showAll="0"/>
    <pivotField numFmtId="164" showAll="0"/>
    <pivotField showAll="0">
      <items count="13">
        <item x="3"/>
        <item x="5"/>
        <item x="6"/>
        <item x="7"/>
        <item x="10"/>
        <item x="0"/>
        <item x="8"/>
        <item x="9"/>
        <item x="1"/>
        <item x="2"/>
        <item x="4"/>
        <item x="11"/>
        <item t="default"/>
      </items>
    </pivotField>
    <pivotField showAll="0">
      <items count="4">
        <item x="0"/>
        <item x="1"/>
        <item x="2"/>
        <item t="default"/>
      </items>
    </pivotField>
    <pivotField showAll="0">
      <items count="8">
        <item x="1"/>
        <item x="6"/>
        <item x="5"/>
        <item x="4"/>
        <item x="3"/>
        <item x="2"/>
        <item x="0"/>
        <item t="default"/>
      </items>
    </pivotField>
    <pivotField showAll="0"/>
    <pivotField showAll="0"/>
    <pivotField showAll="0">
      <items count="20">
        <item x="13"/>
        <item x="12"/>
        <item x="10"/>
        <item x="15"/>
        <item x="4"/>
        <item x="14"/>
        <item x="9"/>
        <item x="1"/>
        <item x="17"/>
        <item x="5"/>
        <item x="16"/>
        <item x="2"/>
        <item x="6"/>
        <item x="11"/>
        <item x="3"/>
        <item x="8"/>
        <item x="18"/>
        <item x="7"/>
        <item x="0"/>
        <item t="default"/>
      </items>
    </pivotField>
    <pivotField showAll="0"/>
  </pivotFields>
  <rowFields count="1">
    <field x="1"/>
  </rowFields>
  <rowItems count="11">
    <i>
      <x v="10"/>
    </i>
    <i>
      <x v="59"/>
    </i>
    <i>
      <x v="45"/>
    </i>
    <i>
      <x v="82"/>
    </i>
    <i>
      <x v="68"/>
    </i>
    <i>
      <x v="76"/>
    </i>
    <i>
      <x v="5"/>
    </i>
    <i>
      <x v="44"/>
    </i>
    <i>
      <x v="56"/>
    </i>
    <i>
      <x v="33"/>
    </i>
    <i t="grand">
      <x/>
    </i>
  </rowItems>
  <colItems count="1">
    <i/>
  </colItems>
  <dataFields count="1">
    <dataField name="Sum of Total profit / loss" fld="8" baseField="0" baseItem="0" numFmtId="167"/>
  </dataFields>
  <formats count="3">
    <format dxfId="2">
      <pivotArea collapsedLevelsAreSubtotals="1" fieldPosition="0">
        <references count="1">
          <reference field="1" count="10">
            <x v="5"/>
            <x v="10"/>
            <x v="33"/>
            <x v="44"/>
            <x v="45"/>
            <x v="56"/>
            <x v="59"/>
            <x v="68"/>
            <x v="76"/>
            <x v="82"/>
          </reference>
        </references>
      </pivotArea>
    </format>
    <format dxfId="1">
      <pivotArea grandRow="1" outline="0" collapsedLevelsAreSubtotals="1" fieldPosition="0"/>
    </format>
    <format dxfId="0">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FAE8A5-9129-4677-AAFC-7DB6159F1FD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D14:E18" firstHeaderRow="1" firstDataRow="1" firstDataCol="1"/>
  <pivotFields count="18">
    <pivotField showAll="0"/>
    <pivotField showAll="0"/>
    <pivotField showAll="0"/>
    <pivotField showAll="0"/>
    <pivotField showAll="0"/>
    <pivotField showAll="0"/>
    <pivotField dataField="1" showAll="0">
      <items count="21">
        <item x="0"/>
        <item x="1"/>
        <item x="2"/>
        <item x="3"/>
        <item x="4"/>
        <item x="5"/>
        <item x="6"/>
        <item x="7"/>
        <item x="8"/>
        <item x="9"/>
        <item x="10"/>
        <item x="11"/>
        <item x="12"/>
        <item x="13"/>
        <item x="14"/>
        <item x="15"/>
        <item x="16"/>
        <item x="17"/>
        <item x="18"/>
        <item x="19"/>
        <item t="default"/>
      </items>
    </pivotField>
    <pivotField showAll="0"/>
    <pivotField showAll="0">
      <items count="2219">
        <item x="1780"/>
        <item x="1631"/>
        <item x="1702"/>
        <item x="1851"/>
        <item x="1670"/>
        <item x="1907"/>
        <item x="2058"/>
        <item x="1703"/>
        <item x="1658"/>
        <item x="1838"/>
        <item x="2043"/>
        <item x="1968"/>
        <item x="2031"/>
        <item x="1940"/>
        <item x="1738"/>
        <item x="1623"/>
        <item x="1717"/>
        <item x="1963"/>
        <item x="1681"/>
        <item x="1905"/>
        <item x="2019"/>
        <item x="1690"/>
        <item x="1952"/>
        <item x="1850"/>
        <item x="1766"/>
        <item x="1999"/>
        <item x="1922"/>
        <item x="1620"/>
        <item x="1958"/>
        <item x="1609"/>
        <item x="1695"/>
        <item x="1692"/>
        <item x="1707"/>
        <item x="1840"/>
        <item x="1682"/>
        <item x="1669"/>
        <item x="1874"/>
        <item x="2003"/>
        <item x="1868"/>
        <item x="1691"/>
        <item x="1797"/>
        <item x="1774"/>
        <item x="2206"/>
        <item x="1756"/>
        <item x="1955"/>
        <item x="1537"/>
        <item x="859"/>
        <item x="420"/>
        <item x="783"/>
        <item x="1896"/>
        <item x="1608"/>
        <item x="1884"/>
        <item x="1903"/>
        <item x="1967"/>
        <item x="224"/>
        <item x="1939"/>
        <item x="318"/>
        <item x="1972"/>
        <item x="944"/>
        <item x="1911"/>
        <item x="1616"/>
        <item x="612"/>
        <item x="1183"/>
        <item x="1771"/>
        <item x="2020"/>
        <item x="1856"/>
        <item x="123"/>
        <item x="2044"/>
        <item x="10"/>
        <item x="1831"/>
        <item x="2042"/>
        <item x="801"/>
        <item x="240"/>
        <item x="1985"/>
        <item x="522"/>
        <item x="2033"/>
        <item x="510"/>
        <item x="1630"/>
        <item x="40"/>
        <item x="1556"/>
        <item x="2143"/>
        <item x="1263"/>
        <item x="1978"/>
        <item x="144"/>
        <item x="962"/>
        <item x="1482"/>
        <item x="2040"/>
        <item x="1906"/>
        <item x="1721"/>
        <item x="716"/>
        <item x="442"/>
        <item x="1672"/>
        <item x="1615"/>
        <item x="1914"/>
        <item x="1829"/>
        <item x="1671"/>
        <item x="1621"/>
        <item x="1861"/>
        <item x="1962"/>
        <item x="1632"/>
        <item x="2177"/>
        <item x="1680"/>
        <item x="2024"/>
        <item x="833"/>
        <item x="749"/>
        <item x="554"/>
        <item x="1782"/>
        <item x="1640"/>
        <item x="1166"/>
        <item x="472"/>
        <item x="667"/>
        <item x="1080"/>
        <item x="569"/>
        <item x="1657"/>
        <item x="1595"/>
        <item x="74"/>
        <item x="80"/>
        <item x="1440"/>
        <item x="283"/>
        <item x="2002"/>
        <item x="370"/>
        <item x="895"/>
        <item x="473"/>
        <item x="189"/>
        <item x="1585"/>
        <item x="1231"/>
        <item x="1074"/>
        <item x="656"/>
        <item x="386"/>
        <item x="1984"/>
        <item x="1296"/>
        <item x="1156"/>
        <item x="740"/>
        <item x="171"/>
        <item x="1981"/>
        <item x="828"/>
        <item x="2216"/>
        <item x="1941"/>
        <item x="1949"/>
        <item x="1793"/>
        <item x="2174"/>
        <item x="1839"/>
        <item x="2129"/>
        <item x="1991"/>
        <item x="2106"/>
        <item x="1891"/>
        <item x="1980"/>
        <item x="2128"/>
        <item x="1325"/>
        <item x="1227"/>
        <item x="1833"/>
        <item x="2120"/>
        <item x="880"/>
        <item x="1661"/>
        <item x="1841"/>
        <item x="2144"/>
        <item x="1860"/>
        <item x="1979"/>
        <item x="135"/>
        <item x="1758"/>
        <item x="488"/>
        <item x="209"/>
        <item x="1471"/>
        <item x="1709"/>
        <item x="1466"/>
        <item x="1099"/>
        <item x="1338"/>
        <item x="433"/>
        <item x="779"/>
        <item x="685"/>
        <item x="243"/>
        <item x="2196"/>
        <item x="796"/>
        <item x="1886"/>
        <item x="2025"/>
        <item x="297"/>
        <item x="1786"/>
        <item x="601"/>
        <item x="941"/>
        <item x="30"/>
        <item x="1546"/>
        <item x="598"/>
        <item x="272"/>
        <item x="2184"/>
        <item x="765"/>
        <item x="523"/>
        <item x="2213"/>
        <item x="414"/>
        <item x="1899"/>
        <item x="626"/>
        <item x="1764"/>
        <item x="2048"/>
        <item x="2201"/>
        <item x="110"/>
        <item x="1368"/>
        <item x="1174"/>
        <item x="858"/>
        <item x="533"/>
        <item x="196"/>
        <item x="838"/>
        <item x="1021"/>
        <item x="468"/>
        <item x="41"/>
        <item x="724"/>
        <item x="100"/>
        <item x="507"/>
        <item x="1716"/>
        <item x="1924"/>
        <item x="1541"/>
        <item x="760"/>
        <item x="659"/>
        <item x="2142"/>
        <item x="2178"/>
        <item x="5"/>
        <item x="1190"/>
        <item x="1817"/>
        <item x="1986"/>
        <item x="151"/>
        <item x="1339"/>
        <item x="1105"/>
        <item x="1800"/>
        <item x="707"/>
        <item x="1431"/>
        <item x="502"/>
        <item x="966"/>
        <item x="1926"/>
        <item x="725"/>
        <item x="1539"/>
        <item x="28"/>
        <item x="2060"/>
        <item x="610"/>
        <item x="1304"/>
        <item x="2145"/>
        <item x="618"/>
        <item x="0"/>
        <item x="265"/>
        <item x="781"/>
        <item x="1866"/>
        <item x="1890"/>
        <item x="336"/>
        <item x="691"/>
        <item x="1547"/>
        <item x="1916"/>
        <item x="1361"/>
        <item x="1908"/>
        <item x="1333"/>
        <item x="1023"/>
        <item x="1750"/>
        <item x="607"/>
        <item x="2192"/>
        <item x="1685"/>
        <item x="1820"/>
        <item x="1798"/>
        <item x="1012"/>
        <item x="960"/>
        <item x="1385"/>
        <item x="418"/>
        <item x="1407"/>
        <item x="1814"/>
        <item x="201"/>
        <item x="1557"/>
        <item x="1192"/>
        <item x="380"/>
        <item x="1409"/>
        <item x="824"/>
        <item x="583"/>
        <item x="842"/>
        <item x="105"/>
        <item x="853"/>
        <item x="1882"/>
        <item x="1017"/>
        <item x="818"/>
        <item x="792"/>
        <item x="284"/>
        <item x="774"/>
        <item x="696"/>
        <item x="1855"/>
        <item x="1889"/>
        <item x="621"/>
        <item x="2126"/>
        <item x="2139"/>
        <item x="1040"/>
        <item x="1957"/>
        <item x="1545"/>
        <item x="412"/>
        <item x="388"/>
        <item x="213"/>
        <item x="216"/>
        <item x="2149"/>
        <item x="873"/>
        <item x="1937"/>
        <item x="1191"/>
        <item x="803"/>
        <item x="360"/>
        <item x="578"/>
        <item x="2163"/>
        <item x="333"/>
        <item x="2211"/>
        <item x="1515"/>
        <item x="608"/>
        <item x="847"/>
        <item x="1224"/>
        <item x="1961"/>
        <item x="1088"/>
        <item x="798"/>
        <item x="334"/>
        <item x="75"/>
        <item x="1078"/>
        <item x="146"/>
        <item x="332"/>
        <item x="1593"/>
        <item x="324"/>
        <item x="14"/>
        <item x="421"/>
        <item x="1341"/>
        <item x="1173"/>
        <item x="428"/>
        <item x="1446"/>
        <item x="1026"/>
        <item x="2083"/>
        <item x="525"/>
        <item x="1638"/>
        <item x="484"/>
        <item x="2182"/>
        <item x="223"/>
        <item x="1057"/>
        <item x="1604"/>
        <item x="1994"/>
        <item x="947"/>
        <item x="1865"/>
        <item x="1075"/>
        <item x="1187"/>
        <item x="516"/>
        <item x="1079"/>
        <item x="2141"/>
        <item x="1121"/>
        <item x="2197"/>
        <item x="198"/>
        <item x="1066"/>
        <item x="425"/>
        <item x="927"/>
        <item x="780"/>
        <item x="1478"/>
        <item x="1614"/>
        <item x="1189"/>
        <item x="168"/>
        <item x="1454"/>
        <item x="717"/>
        <item x="225"/>
        <item x="1022"/>
        <item x="1960"/>
        <item x="221"/>
        <item x="802"/>
        <item x="1185"/>
        <item x="373"/>
        <item x="1862"/>
        <item x="1439"/>
        <item x="1071"/>
        <item x="404"/>
        <item x="1038"/>
        <item x="863"/>
        <item x="746"/>
        <item x="2099"/>
        <item x="1441"/>
        <item x="406"/>
        <item x="416"/>
        <item x="710"/>
        <item x="592"/>
        <item x="393"/>
        <item x="587"/>
        <item x="2110"/>
        <item x="1413"/>
        <item x="2147"/>
        <item x="555"/>
        <item x="672"/>
        <item x="588"/>
        <item x="1127"/>
        <item x="918"/>
        <item x="508"/>
        <item x="1302"/>
        <item x="1093"/>
        <item x="605"/>
        <item x="1234"/>
        <item x="929"/>
        <item x="1744"/>
        <item x="339"/>
        <item x="60"/>
        <item x="483"/>
        <item x="1042"/>
        <item x="829"/>
        <item x="149"/>
        <item x="1391"/>
        <item x="102"/>
        <item x="2200"/>
        <item x="1030"/>
        <item x="1313"/>
        <item x="2092"/>
        <item x="1757"/>
        <item x="943"/>
        <item x="1027"/>
        <item x="92"/>
        <item x="1107"/>
        <item x="1306"/>
        <item x="602"/>
        <item x="879"/>
        <item x="1749"/>
        <item x="1328"/>
        <item x="470"/>
        <item x="1300"/>
        <item x="856"/>
        <item x="994"/>
        <item x="1673"/>
        <item x="343"/>
        <item x="648"/>
        <item x="245"/>
        <item x="1792"/>
        <item x="1457"/>
        <item x="310"/>
        <item x="1700"/>
        <item x="103"/>
        <item x="1666"/>
        <item x="1752"/>
        <item x="756"/>
        <item x="593"/>
        <item x="1514"/>
        <item x="1109"/>
        <item x="1131"/>
        <item x="1311"/>
        <item x="496"/>
        <item x="1975"/>
        <item x="1314"/>
        <item x="1239"/>
        <item x="1582"/>
        <item x="1484"/>
        <item x="199"/>
        <item x="312"/>
        <item x="984"/>
        <item x="1018"/>
        <item x="1974"/>
        <item x="1254"/>
        <item x="441"/>
        <item x="729"/>
        <item x="2073"/>
        <item x="682"/>
        <item x="857"/>
        <item x="6"/>
        <item x="169"/>
        <item x="2088"/>
        <item x="1395"/>
        <item x="1424"/>
        <item x="896"/>
        <item x="301"/>
        <item x="1763"/>
        <item x="1751"/>
        <item x="2160"/>
        <item x="202"/>
        <item x="116"/>
        <item x="2067"/>
        <item x="352"/>
        <item x="125"/>
        <item x="1194"/>
        <item x="478"/>
        <item x="2054"/>
        <item x="1161"/>
        <item x="1141"/>
        <item x="1160"/>
        <item x="397"/>
        <item x="1273"/>
        <item x="1950"/>
        <item x="1237"/>
        <item x="1775"/>
        <item x="1020"/>
        <item x="509"/>
        <item x="342"/>
        <item x="434"/>
        <item x="3"/>
        <item x="1215"/>
        <item x="353"/>
        <item x="2000"/>
        <item x="551"/>
        <item x="319"/>
        <item x="2203"/>
        <item x="1202"/>
        <item x="1767"/>
        <item x="395"/>
        <item x="498"/>
        <item x="939"/>
        <item x="906"/>
        <item x="1082"/>
        <item x="1014"/>
        <item x="1822"/>
        <item x="197"/>
        <item x="673"/>
        <item x="1277"/>
        <item x="744"/>
        <item x="1427"/>
        <item x="1553"/>
        <item x="1787"/>
        <item x="42"/>
        <item x="2202"/>
        <item x="1327"/>
        <item x="969"/>
        <item x="1791"/>
        <item x="479"/>
        <item x="997"/>
        <item x="2168"/>
        <item x="1422"/>
        <item x="2069"/>
        <item x="1396"/>
        <item x="1312"/>
        <item x="1920"/>
        <item x="2159"/>
        <item x="1289"/>
        <item x="900"/>
        <item x="244"/>
        <item x="98"/>
        <item x="544"/>
        <item x="377"/>
        <item x="599"/>
        <item x="1772"/>
        <item x="965"/>
        <item x="1887"/>
        <item x="1241"/>
        <item x="1824"/>
        <item x="519"/>
        <item x="1401"/>
        <item x="330"/>
        <item x="35"/>
        <item x="62"/>
        <item x="1402"/>
        <item x="399"/>
        <item x="1664"/>
        <item x="630"/>
        <item x="1762"/>
        <item x="64"/>
        <item x="1159"/>
        <item x="200"/>
        <item x="356"/>
        <item x="813"/>
        <item x="528"/>
        <item x="1009"/>
        <item x="1507"/>
        <item x="684"/>
        <item x="2085"/>
        <item x="1177"/>
        <item x="1184"/>
        <item x="1989"/>
        <item x="963"/>
        <item x="2077"/>
        <item x="633"/>
        <item x="85"/>
        <item x="304"/>
        <item x="2166"/>
        <item x="1366"/>
        <item x="1118"/>
        <item x="697"/>
        <item x="784"/>
        <item x="2081"/>
        <item x="2078"/>
        <item x="132"/>
        <item x="53"/>
        <item x="1240"/>
        <item x="1290"/>
        <item x="1452"/>
        <item x="1129"/>
        <item x="1382"/>
        <item x="679"/>
        <item x="1725"/>
        <item x="1502"/>
        <item x="1086"/>
        <item x="543"/>
        <item x="1827"/>
        <item x="385"/>
        <item x="751"/>
        <item x="1104"/>
        <item x="915"/>
        <item x="2135"/>
        <item x="1125"/>
        <item x="247"/>
        <item x="1384"/>
        <item x="315"/>
        <item x="1455"/>
        <item x="1381"/>
        <item x="1011"/>
        <item x="1878"/>
        <item x="2107"/>
        <item x="1563"/>
        <item x="205"/>
        <item x="396"/>
        <item x="2217"/>
        <item x="1606"/>
        <item x="1560"/>
        <item x="1472"/>
        <item x="134"/>
        <item x="1720"/>
        <item x="95"/>
        <item x="734"/>
        <item x="505"/>
        <item x="805"/>
        <item x="279"/>
        <item x="1525"/>
        <item x="267"/>
        <item x="737"/>
        <item x="54"/>
        <item x="733"/>
        <item x="278"/>
        <item x="1895"/>
        <item x="794"/>
        <item x="2098"/>
        <item x="413"/>
        <item x="489"/>
        <item x="1550"/>
        <item x="1404"/>
        <item x="38"/>
        <item x="1372"/>
        <item x="191"/>
        <item x="671"/>
        <item x="2101"/>
        <item x="1607"/>
        <item x="799"/>
        <item x="492"/>
        <item x="1423"/>
        <item x="86"/>
        <item x="1425"/>
        <item x="2045"/>
        <item x="540"/>
        <item x="898"/>
        <item x="296"/>
        <item x="1531"/>
        <item x="49"/>
        <item x="1912"/>
        <item x="1654"/>
        <item x="690"/>
        <item x="1400"/>
        <item x="1543"/>
        <item x="461"/>
        <item x="1205"/>
        <item x="2130"/>
        <item x="431"/>
        <item x="1380"/>
        <item x="530"/>
        <item x="238"/>
        <item x="1598"/>
        <item x="940"/>
        <item x="2189"/>
        <item x="1135"/>
        <item x="1356"/>
        <item x="314"/>
        <item x="1330"/>
        <item x="137"/>
        <item x="327"/>
        <item x="678"/>
        <item x="295"/>
        <item x="1712"/>
        <item x="246"/>
        <item x="1210"/>
        <item x="338"/>
        <item x="162"/>
        <item x="1299"/>
        <item x="787"/>
        <item x="868"/>
        <item x="475"/>
        <item x="1465"/>
        <item x="311"/>
        <item x="1467"/>
        <item x="698"/>
        <item x="1015"/>
        <item x="1448"/>
        <item x="1061"/>
        <item x="457"/>
        <item x="1119"/>
        <item x="1415"/>
        <item x="2071"/>
        <item x="2080"/>
        <item x="1806"/>
        <item x="383"/>
        <item x="552"/>
        <item x="129"/>
        <item x="1025"/>
        <item x="1321"/>
        <item x="1554"/>
        <item x="401"/>
        <item x="1470"/>
        <item x="1558"/>
        <item x="1037"/>
        <item x="1602"/>
        <item x="701"/>
        <item x="1528"/>
        <item x="693"/>
        <item x="1603"/>
        <item x="147"/>
        <item x="242"/>
        <item x="26"/>
        <item x="154"/>
        <item x="1001"/>
        <item x="2204"/>
        <item x="258"/>
        <item x="2030"/>
        <item x="1990"/>
        <item x="1416"/>
        <item x="1933"/>
        <item x="669"/>
        <item x="1435"/>
        <item x="467"/>
        <item x="1493"/>
        <item x="1291"/>
        <item x="705"/>
        <item x="1353"/>
        <item x="905"/>
        <item x="128"/>
        <item x="114"/>
        <item x="1310"/>
        <item x="419"/>
        <item x="651"/>
        <item x="1320"/>
        <item x="1812"/>
        <item x="933"/>
        <item x="1803"/>
        <item x="1248"/>
        <item x="192"/>
        <item x="597"/>
        <item x="2205"/>
        <item x="727"/>
        <item x="139"/>
        <item x="289"/>
        <item x="2114"/>
        <item x="2164"/>
        <item x="89"/>
        <item x="1479"/>
        <item x="917"/>
        <item x="1753"/>
        <item x="658"/>
        <item x="661"/>
        <item x="925"/>
        <item x="1459"/>
        <item x="989"/>
        <item x="2004"/>
        <item x="575"/>
        <item x="949"/>
        <item x="1063"/>
        <item x="329"/>
        <item x="1497"/>
        <item x="1809"/>
        <item x="2111"/>
        <item x="12"/>
        <item x="172"/>
        <item x="363"/>
        <item x="477"/>
        <item x="664"/>
        <item x="1917"/>
        <item x="79"/>
        <item x="1622"/>
        <item x="1089"/>
        <item x="294"/>
        <item x="111"/>
        <item x="663"/>
        <item x="1388"/>
        <item x="347"/>
        <item x="1335"/>
        <item x="1308"/>
        <item x="143"/>
        <item x="615"/>
        <item x="570"/>
        <item x="1462"/>
        <item x="709"/>
        <item x="571"/>
        <item x="1451"/>
        <item x="1175"/>
        <item x="1367"/>
        <item x="446"/>
        <item x="2057"/>
        <item x="1098"/>
        <item x="15"/>
        <item x="1076"/>
        <item x="1434"/>
        <item x="1468"/>
        <item x="448"/>
        <item x="1278"/>
        <item x="1340"/>
        <item x="1393"/>
        <item x="97"/>
        <item x="1140"/>
        <item x="218"/>
        <item x="1576"/>
        <item x="217"/>
        <item x="1900"/>
        <item x="919"/>
        <item x="460"/>
        <item x="1386"/>
        <item x="1487"/>
        <item x="91"/>
        <item x="2"/>
        <item x="1005"/>
        <item x="876"/>
        <item x="187"/>
        <item x="677"/>
        <item x="681"/>
        <item x="790"/>
        <item x="718"/>
        <item x="832"/>
        <item x="2150"/>
        <item x="1103"/>
        <item x="358"/>
        <item x="1429"/>
        <item x="871"/>
        <item x="1854"/>
        <item x="195"/>
        <item x="912"/>
        <item x="359"/>
        <item x="269"/>
        <item x="1070"/>
        <item x="476"/>
        <item x="1364"/>
        <item x="643"/>
        <item x="204"/>
        <item x="1158"/>
        <item x="1220"/>
        <item x="1045"/>
        <item x="2208"/>
        <item x="1111"/>
        <item x="1951"/>
        <item x="1790"/>
        <item x="1292"/>
        <item x="883"/>
        <item x="680"/>
        <item x="1124"/>
        <item x="1010"/>
        <item x="1270"/>
        <item x="214"/>
        <item x="535"/>
        <item x="921"/>
        <item x="1169"/>
        <item x="1412"/>
        <item x="4"/>
        <item x="1167"/>
        <item x="20"/>
        <item x="309"/>
        <item x="400"/>
        <item x="979"/>
        <item x="439"/>
        <item x="1261"/>
        <item x="1196"/>
        <item x="1894"/>
        <item x="50"/>
        <item x="1285"/>
        <item x="1357"/>
        <item x="157"/>
        <item x="1257"/>
        <item x="16"/>
        <item x="1068"/>
        <item x="1773"/>
        <item x="642"/>
        <item x="1047"/>
        <item x="2138"/>
        <item x="1142"/>
        <item x="1405"/>
        <item x="594"/>
        <item x="952"/>
        <item x="119"/>
        <item x="1872"/>
        <item x="1540"/>
        <item x="1126"/>
        <item x="2089"/>
        <item x="1317"/>
        <item x="1222"/>
        <item x="440"/>
        <item x="1456"/>
        <item x="1006"/>
        <item x="1221"/>
        <item x="32"/>
        <item x="1097"/>
        <item x="1794"/>
        <item x="2198"/>
        <item x="844"/>
        <item x="474"/>
        <item x="411"/>
        <item x="1370"/>
        <item x="843"/>
        <item x="285"/>
        <item x="1200"/>
        <item x="2061"/>
        <item x="609"/>
        <item x="2086"/>
        <item x="58"/>
        <item x="776"/>
        <item x="1280"/>
        <item x="1171"/>
        <item x="367"/>
        <item x="1155"/>
        <item x="714"/>
        <item x="1337"/>
        <item x="1453"/>
        <item x="1120"/>
        <item x="422"/>
        <item x="215"/>
        <item x="1062"/>
        <item x="148"/>
        <item x="298"/>
        <item x="1923"/>
        <item x="1477"/>
        <item x="485"/>
        <item x="408"/>
        <item x="1719"/>
        <item x="865"/>
        <item x="1172"/>
        <item x="1145"/>
        <item x="366"/>
        <item x="766"/>
        <item x="534"/>
        <item x="1789"/>
        <item x="894"/>
        <item x="614"/>
        <item x="9"/>
        <item x="1331"/>
        <item x="702"/>
        <item x="573"/>
        <item x="33"/>
        <item x="1442"/>
        <item x="1238"/>
        <item x="1742"/>
        <item x="158"/>
        <item x="2123"/>
        <item x="1410"/>
        <item x="90"/>
        <item x="631"/>
        <item x="462"/>
        <item x="545"/>
        <item x="708"/>
        <item x="1915"/>
        <item x="676"/>
        <item x="1973"/>
        <item x="904"/>
        <item x="1258"/>
        <item x="1351"/>
        <item x="182"/>
        <item x="572"/>
        <item x="2055"/>
        <item x="235"/>
        <item x="1198"/>
        <item x="961"/>
        <item x="536"/>
        <item x="206"/>
        <item x="430"/>
        <item x="595"/>
        <item x="1500"/>
        <item x="1512"/>
        <item x="444"/>
        <item x="1420"/>
        <item x="122"/>
        <item x="1051"/>
        <item x="2103"/>
        <item x="1375"/>
        <item x="1518"/>
        <item x="109"/>
        <item x="438"/>
        <item x="392"/>
        <item x="657"/>
        <item x="1358"/>
        <item x="791"/>
        <item x="723"/>
        <item x="934"/>
        <item x="210"/>
        <item x="193"/>
        <item x="2133"/>
        <item x="1627"/>
        <item x="1363"/>
        <item x="1526"/>
        <item x="2039"/>
        <item x="1475"/>
        <item x="2214"/>
        <item x="1319"/>
        <item x="1102"/>
        <item x="452"/>
        <item x="1830"/>
        <item x="1954"/>
        <item x="1334"/>
        <item x="1572"/>
        <item x="1934"/>
        <item x="2051"/>
        <item x="1535"/>
        <item x="1036"/>
        <item x="586"/>
        <item x="995"/>
        <item x="164"/>
        <item x="1626"/>
        <item x="1807"/>
        <item x="1286"/>
        <item x="1164"/>
        <item x="778"/>
        <item x="1432"/>
        <item x="455"/>
        <item x="584"/>
        <item x="861"/>
        <item x="1601"/>
        <item x="531"/>
        <item x="620"/>
        <item x="456"/>
        <item x="908"/>
        <item x="1565"/>
        <item x="627"/>
        <item x="1246"/>
        <item x="2037"/>
        <item x="443"/>
        <item x="692"/>
        <item x="1694"/>
        <item x="782"/>
        <item x="1342"/>
        <item x="638"/>
        <item x="901"/>
        <item x="585"/>
        <item x="1003"/>
        <item x="1496"/>
        <item x="1181"/>
        <item x="1785"/>
        <item x="1649"/>
        <item x="946"/>
        <item x="497"/>
        <item x="1197"/>
        <item x="1349"/>
        <item x="2122"/>
        <item x="1524"/>
        <item x="1509"/>
        <item x="999"/>
        <item x="1730"/>
        <item x="305"/>
        <item x="830"/>
        <item x="1170"/>
        <item x="810"/>
        <item x="878"/>
        <item x="730"/>
        <item x="748"/>
        <item x="160"/>
        <item x="350"/>
        <item x="341"/>
        <item x="1637"/>
        <item x="145"/>
        <item x="560"/>
        <item x="2170"/>
        <item x="2053"/>
        <item x="1444"/>
        <item x="255"/>
        <item x="820"/>
        <item x="1417"/>
        <item x="1147"/>
        <item x="862"/>
        <item x="2063"/>
        <item x="1123"/>
        <item x="1053"/>
        <item x="1144"/>
        <item x="1549"/>
        <item x="1122"/>
        <item x="993"/>
        <item x="2171"/>
        <item x="892"/>
        <item x="1901"/>
        <item x="493"/>
        <item x="916"/>
        <item x="1520"/>
        <item x="1521"/>
        <item x="1488"/>
        <item x="34"/>
        <item x="823"/>
        <item x="1699"/>
        <item x="1389"/>
        <item x="1647"/>
        <item x="503"/>
        <item x="1552"/>
        <item x="2050"/>
        <item x="2035"/>
        <item x="1091"/>
        <item x="998"/>
        <item x="1760"/>
        <item x="261"/>
        <item x="665"/>
        <item x="1379"/>
        <item x="170"/>
        <item x="118"/>
        <item x="31"/>
        <item x="2172"/>
        <item x="107"/>
        <item x="1569"/>
        <item x="559"/>
        <item x="1559"/>
        <item x="978"/>
        <item x="628"/>
        <item x="1993"/>
        <item x="300"/>
        <item x="635"/>
        <item x="1522"/>
        <item x="1281"/>
        <item x="1092"/>
        <item x="165"/>
        <item x="957"/>
        <item x="1613"/>
        <item x="814"/>
        <item x="1533"/>
        <item x="2005"/>
        <item x="1761"/>
        <item x="1152"/>
        <item x="1498"/>
        <item x="280"/>
        <item x="884"/>
        <item x="955"/>
        <item x="1274"/>
        <item x="77"/>
        <item x="2032"/>
        <item x="1419"/>
        <item x="1501"/>
        <item x="1769"/>
        <item x="96"/>
        <item x="1295"/>
        <item x="2156"/>
        <item x="775"/>
        <item x="437"/>
        <item x="1551"/>
        <item x="282"/>
        <item x="2026"/>
        <item x="1714"/>
        <item x="1581"/>
        <item x="1998"/>
        <item x="178"/>
        <item x="647"/>
        <item x="52"/>
        <item x="720"/>
        <item x="501"/>
        <item x="11"/>
        <item x="1179"/>
        <item x="666"/>
        <item x="848"/>
        <item x="1421"/>
        <item x="654"/>
        <item x="938"/>
        <item x="1566"/>
        <item x="2180"/>
        <item x="2175"/>
        <item x="248"/>
        <item x="445"/>
        <item x="827"/>
        <item x="520"/>
        <item x="1101"/>
        <item x="2169"/>
        <item x="494"/>
        <item x="241"/>
        <item x="990"/>
        <item x="29"/>
        <item x="167"/>
        <item x="600"/>
        <item x="277"/>
        <item x="1648"/>
        <item x="1225"/>
        <item x="611"/>
        <item x="741"/>
        <item x="293"/>
        <item x="1571"/>
        <item x="1492"/>
        <item x="1223"/>
        <item x="816"/>
        <item x="1298"/>
        <item x="124"/>
        <item x="1411"/>
        <item x="1834"/>
        <item x="870"/>
        <item x="390"/>
        <item x="1802"/>
        <item x="394"/>
        <item x="88"/>
        <item x="1510"/>
        <item x="1936"/>
        <item x="1326"/>
        <item x="603"/>
        <item x="142"/>
        <item x="920"/>
        <item x="1568"/>
        <item x="874"/>
        <item x="845"/>
        <item x="1876"/>
        <item x="877"/>
        <item x="649"/>
        <item x="1157"/>
        <item x="675"/>
        <item x="184"/>
        <item x="625"/>
        <item x="1056"/>
        <item x="1778"/>
        <item x="249"/>
        <item x="1659"/>
        <item x="1345"/>
        <item x="755"/>
        <item x="266"/>
        <item x="276"/>
        <item x="668"/>
        <item x="959"/>
        <item x="302"/>
        <item x="1735"/>
        <item x="1828"/>
        <item x="1329"/>
        <item x="532"/>
        <item x="839"/>
        <item x="722"/>
        <item x="290"/>
        <item x="958"/>
        <item x="70"/>
        <item x="1077"/>
        <item x="1054"/>
        <item x="1747"/>
        <item x="1992"/>
        <item x="713"/>
        <item x="2008"/>
        <item x="1085"/>
        <item x="1256"/>
        <item x="683"/>
        <item x="888"/>
        <item x="76"/>
        <item x="1504"/>
        <item x="2070"/>
        <item x="968"/>
        <item x="1397"/>
        <item x="899"/>
        <item x="1031"/>
        <item x="629"/>
        <item x="992"/>
        <item x="1307"/>
        <item x="1214"/>
        <item x="1235"/>
        <item x="773"/>
        <item x="1645"/>
        <item x="1265"/>
        <item x="227"/>
        <item x="1154"/>
        <item x="1046"/>
        <item x="937"/>
        <item x="2068"/>
        <item x="653"/>
        <item x="1359"/>
        <item x="17"/>
        <item x="2066"/>
        <item x="1081"/>
        <item x="104"/>
        <item x="1426"/>
        <item x="1253"/>
        <item x="1073"/>
        <item x="2186"/>
        <item x="1069"/>
        <item x="2195"/>
        <item x="1090"/>
        <item x="106"/>
        <item x="181"/>
        <item x="2018"/>
        <item x="1513"/>
        <item x="1180"/>
        <item x="51"/>
        <item x="686"/>
        <item x="1398"/>
        <item x="262"/>
        <item x="320"/>
        <item x="1113"/>
        <item x="2185"/>
        <item x="2109"/>
        <item x="2132"/>
        <item x="1711"/>
        <item x="1387"/>
        <item x="2115"/>
        <item x="371"/>
        <item x="521"/>
        <item x="1376"/>
        <item x="562"/>
        <item x="546"/>
        <item x="229"/>
        <item x="1007"/>
        <item x="1315"/>
        <item x="1043"/>
        <item x="771"/>
        <item x="1195"/>
        <item x="762"/>
        <item x="1590"/>
        <item x="1562"/>
        <item x="1481"/>
        <item x="770"/>
        <item x="2155"/>
        <item x="777"/>
        <item x="481"/>
        <item x="840"/>
        <item x="234"/>
        <item x="150"/>
        <item x="127"/>
        <item x="971"/>
        <item x="1561"/>
        <item x="1544"/>
        <item x="1486"/>
        <item x="1279"/>
        <item x="1284"/>
        <item x="623"/>
        <item x="232"/>
        <item x="426"/>
        <item x="1577"/>
        <item x="185"/>
        <item x="1369"/>
        <item x="271"/>
        <item x="1966"/>
        <item x="1494"/>
        <item x="1110"/>
        <item x="1408"/>
        <item x="591"/>
        <item x="1392"/>
        <item x="409"/>
        <item x="46"/>
        <item x="308"/>
        <item x="1686"/>
        <item x="1287"/>
        <item x="1755"/>
        <item x="975"/>
        <item x="1930"/>
        <item x="1804"/>
        <item x="786"/>
        <item x="1810"/>
        <item x="1641"/>
        <item x="1168"/>
        <item x="2183"/>
        <item x="1574"/>
        <item x="159"/>
        <item x="1587"/>
        <item x="2009"/>
        <item x="348"/>
        <item x="942"/>
        <item x="954"/>
        <item x="2038"/>
        <item x="1373"/>
        <item x="527"/>
        <item x="931"/>
        <item x="1137"/>
        <item x="1611"/>
        <item x="1267"/>
        <item x="1436"/>
        <item x="429"/>
        <item x="63"/>
        <item x="674"/>
        <item x="1491"/>
        <item x="637"/>
        <item x="387"/>
        <item x="344"/>
        <item x="22"/>
        <item x="2056"/>
        <item x="1597"/>
        <item x="203"/>
        <item x="759"/>
        <item x="1736"/>
        <item x="2209"/>
        <item x="173"/>
        <item x="670"/>
        <item x="1232"/>
        <item x="372"/>
        <item x="1869"/>
        <item x="640"/>
        <item x="1041"/>
        <item x="1875"/>
        <item x="907"/>
        <item x="1188"/>
        <item x="1445"/>
        <item x="985"/>
        <item x="2191"/>
        <item x="2041"/>
        <item x="736"/>
        <item x="577"/>
        <item x="1943"/>
        <item x="1835"/>
        <item x="68"/>
        <item x="1276"/>
        <item x="2065"/>
        <item x="662"/>
        <item x="1575"/>
        <item x="286"/>
        <item x="21"/>
        <item x="1208"/>
        <item x="1696"/>
        <item x="1953"/>
        <item x="2090"/>
        <item x="1203"/>
        <item x="375"/>
        <item x="1378"/>
        <item x="381"/>
        <item x="1532"/>
        <item x="1035"/>
        <item x="589"/>
        <item x="604"/>
        <item x="403"/>
        <item x="706"/>
        <item x="761"/>
        <item x="914"/>
        <item x="2074"/>
        <item x="389"/>
        <item x="273"/>
        <item x="1849"/>
        <item x="417"/>
        <item x="495"/>
        <item x="1133"/>
        <item x="321"/>
        <item x="1928"/>
        <item x="1060"/>
        <item x="1948"/>
        <item x="632"/>
        <item x="1517"/>
        <item x="768"/>
        <item x="1322"/>
        <item x="71"/>
        <item x="326"/>
        <item x="1653"/>
        <item x="1684"/>
        <item x="763"/>
        <item x="1059"/>
        <item x="186"/>
        <item x="1016"/>
        <item x="1881"/>
        <item x="1083"/>
        <item x="928"/>
        <item x="1534"/>
        <item x="1151"/>
        <item x="1213"/>
        <item x="231"/>
        <item x="449"/>
        <item x="996"/>
        <item x="758"/>
        <item x="2148"/>
        <item x="1808"/>
        <item x="351"/>
        <item x="793"/>
        <item x="1765"/>
        <item x="1390"/>
        <item x="2007"/>
        <item x="1128"/>
        <item x="1186"/>
        <item x="1029"/>
        <item x="769"/>
        <item x="1642"/>
        <item x="1511"/>
        <item x="1739"/>
        <item x="1049"/>
        <item x="1698"/>
        <item x="539"/>
        <item x="459"/>
        <item x="867"/>
        <item x="1619"/>
        <item x="1813"/>
        <item x="450"/>
        <item x="2013"/>
        <item x="1768"/>
        <item x="1136"/>
        <item x="821"/>
        <item x="1925"/>
        <item x="542"/>
        <item x="1406"/>
        <item x="99"/>
        <item x="504"/>
        <item x="1262"/>
        <item x="2162"/>
        <item x="1987"/>
        <item x="491"/>
        <item x="152"/>
        <item x="797"/>
        <item x="499"/>
        <item x="1013"/>
        <item x="1624"/>
        <item x="1343"/>
        <item x="1182"/>
        <item x="903"/>
        <item x="1731"/>
        <item x="1352"/>
        <item x="2210"/>
        <item x="910"/>
        <item x="902"/>
        <item x="37"/>
        <item x="1004"/>
        <item x="2075"/>
        <item x="435"/>
        <item x="639"/>
        <item x="1825"/>
        <item x="101"/>
        <item x="1094"/>
        <item x="1931"/>
        <item x="541"/>
        <item x="1293"/>
        <item x="299"/>
        <item x="1503"/>
        <item x="407"/>
        <item x="550"/>
        <item x="2104"/>
        <item x="980"/>
        <item x="590"/>
        <item x="754"/>
        <item x="1250"/>
        <item x="2153"/>
        <item x="739"/>
        <item x="1843"/>
        <item x="574"/>
        <item x="1236"/>
        <item x="982"/>
        <item x="19"/>
        <item x="606"/>
        <item x="1871"/>
        <item x="1355"/>
        <item x="335"/>
        <item x="964"/>
        <item x="166"/>
        <item x="212"/>
        <item x="112"/>
        <item x="1942"/>
        <item x="179"/>
        <item x="423"/>
        <item x="2127"/>
        <item x="1150"/>
        <item x="2093"/>
        <item x="362"/>
        <item x="699"/>
        <item x="1139"/>
        <item x="1870"/>
        <item x="556"/>
        <item x="1437"/>
        <item x="177"/>
        <item x="538"/>
        <item x="1199"/>
        <item x="909"/>
        <item x="808"/>
        <item x="1242"/>
        <item x="893"/>
        <item x="1919"/>
        <item x="1728"/>
        <item x="926"/>
        <item x="94"/>
        <item x="1294"/>
        <item x="1050"/>
        <item x="72"/>
        <item x="1275"/>
        <item x="700"/>
        <item x="634"/>
        <item x="1596"/>
        <item x="306"/>
        <item x="1433"/>
        <item x="1438"/>
        <item x="1816"/>
        <item x="194"/>
        <item x="1218"/>
        <item x="1204"/>
        <item x="747"/>
        <item x="1555"/>
        <item x="1877"/>
        <item x="2212"/>
        <item x="1805"/>
        <item x="563"/>
        <item x="7"/>
        <item x="1529"/>
        <item x="454"/>
        <item x="1591"/>
        <item x="354"/>
        <item x="379"/>
        <item x="860"/>
        <item x="1252"/>
        <item x="13"/>
        <item x="1904"/>
        <item x="1162"/>
        <item x="1650"/>
        <item x="322"/>
        <item x="174"/>
        <item x="1032"/>
        <item x="156"/>
        <item x="1530"/>
        <item x="1508"/>
        <item x="1727"/>
        <item x="869"/>
        <item x="566"/>
        <item x="1473"/>
        <item x="1600"/>
        <item x="1788"/>
        <item x="517"/>
        <item x="1823"/>
        <item x="1748"/>
        <item x="1977"/>
        <item x="851"/>
        <item x="1108"/>
        <item x="1646"/>
        <item x="464"/>
        <item x="913"/>
        <item x="731"/>
        <item x="1065"/>
        <item x="357"/>
        <item x="1033"/>
        <item x="564"/>
        <item x="624"/>
        <item x="1710"/>
        <item x="1067"/>
        <item x="317"/>
        <item x="1095"/>
        <item x="973"/>
        <item x="1844"/>
        <item x="405"/>
        <item x="1374"/>
        <item x="1138"/>
        <item x="1480"/>
        <item x="956"/>
        <item x="1084"/>
        <item x="1836"/>
        <item x="886"/>
        <item x="719"/>
        <item x="2137"/>
        <item x="340"/>
        <item x="576"/>
        <item x="228"/>
        <item x="436"/>
        <item x="688"/>
        <item x="188"/>
        <item x="1271"/>
        <item x="1264"/>
        <item x="69"/>
        <item x="1176"/>
        <item x="316"/>
        <item x="1354"/>
        <item x="369"/>
        <item x="1523"/>
        <item x="1610"/>
        <item x="1853"/>
        <item x="1309"/>
        <item x="93"/>
        <item x="837"/>
        <item x="841"/>
        <item x="974"/>
        <item x="130"/>
        <item x="806"/>
        <item x="153"/>
        <item x="161"/>
        <item x="1112"/>
        <item x="1360"/>
        <item x="364"/>
        <item x="190"/>
        <item x="83"/>
        <item x="1165"/>
        <item x="432"/>
        <item x="211"/>
        <item x="1754"/>
        <item x="1332"/>
        <item x="511"/>
        <item x="1146"/>
        <item x="817"/>
        <item x="1461"/>
        <item x="1704"/>
        <item x="1902"/>
        <item x="2176"/>
        <item x="1982"/>
        <item x="1927"/>
        <item x="1211"/>
        <item x="61"/>
        <item x="726"/>
        <item x="48"/>
        <item x="991"/>
        <item x="183"/>
        <item x="889"/>
        <item x="1567"/>
        <item x="1826"/>
        <item x="382"/>
        <item x="1644"/>
        <item x="176"/>
        <item x="1476"/>
        <item x="447"/>
        <item x="1589"/>
        <item x="207"/>
        <item x="565"/>
        <item x="1718"/>
        <item x="264"/>
        <item x="222"/>
        <item x="549"/>
        <item x="1114"/>
        <item x="1260"/>
        <item x="967"/>
        <item x="1932"/>
        <item x="935"/>
        <item x="323"/>
        <item x="1970"/>
        <item x="87"/>
        <item x="885"/>
        <item x="735"/>
        <item x="721"/>
        <item x="2215"/>
        <item x="1148"/>
        <item x="644"/>
        <item x="2094"/>
        <item x="458"/>
        <item x="983"/>
        <item x="646"/>
        <item x="548"/>
        <item x="73"/>
        <item x="226"/>
        <item x="1201"/>
        <item x="1228"/>
        <item x="44"/>
        <item x="704"/>
        <item x="39"/>
        <item x="923"/>
        <item x="2165"/>
        <item x="1243"/>
        <item x="117"/>
        <item x="772"/>
        <item x="1969"/>
        <item x="368"/>
        <item x="378"/>
        <item x="617"/>
        <item x="826"/>
        <item x="23"/>
        <item x="875"/>
        <item x="2006"/>
        <item x="1570"/>
        <item x="864"/>
        <item x="355"/>
        <item x="981"/>
        <item x="924"/>
        <item x="133"/>
        <item x="1323"/>
        <item x="891"/>
        <item x="819"/>
        <item x="274"/>
        <item x="1864"/>
        <item x="1689"/>
        <item x="976"/>
        <item x="1087"/>
        <item x="1997"/>
        <item x="2161"/>
        <item x="1259"/>
        <item x="866"/>
        <item x="490"/>
        <item x="1116"/>
        <item x="1347"/>
        <item x="1708"/>
        <item x="1217"/>
        <item x="1336"/>
        <item x="953"/>
        <item x="1149"/>
        <item x="2187"/>
        <item x="1458"/>
        <item x="55"/>
        <item x="1495"/>
        <item x="1740"/>
        <item x="1605"/>
        <item x="1464"/>
        <item x="66"/>
        <item x="1538"/>
        <item x="1688"/>
        <item x="307"/>
        <item x="453"/>
        <item x="1594"/>
        <item x="1583"/>
        <item x="391"/>
        <item x="56"/>
        <item x="750"/>
        <item x="365"/>
        <item x="1269"/>
        <item x="1348"/>
        <item x="136"/>
        <item x="1706"/>
        <item x="579"/>
        <item x="1024"/>
        <item x="2095"/>
        <item x="84"/>
        <item x="1617"/>
        <item x="1249"/>
        <item x="1483"/>
        <item x="795"/>
        <item x="1599"/>
        <item x="45"/>
        <item x="872"/>
        <item x="1134"/>
        <item x="27"/>
        <item x="1629"/>
        <item x="1297"/>
        <item x="1490"/>
        <item x="1516"/>
        <item x="1303"/>
        <item x="65"/>
        <item x="1580"/>
        <item x="2190"/>
        <item x="1770"/>
        <item x="1283"/>
        <item x="1796"/>
        <item x="1000"/>
        <item x="613"/>
        <item x="384"/>
        <item x="1034"/>
        <item x="1233"/>
        <item x="694"/>
        <item x="1893"/>
        <item x="1130"/>
        <item x="36"/>
        <item x="292"/>
        <item x="78"/>
        <item x="374"/>
        <item x="1678"/>
        <item x="1316"/>
        <item x="2046"/>
        <item x="325"/>
        <item x="1636"/>
        <item x="831"/>
        <item x="67"/>
        <item x="163"/>
        <item x="1909"/>
        <item x="115"/>
        <item x="655"/>
        <item x="2179"/>
        <item x="1255"/>
        <item x="180"/>
        <item x="254"/>
        <item x="260"/>
        <item x="1965"/>
        <item x="1674"/>
        <item x="2011"/>
        <item x="131"/>
        <item x="1193"/>
        <item x="1206"/>
        <item x="582"/>
        <item x="850"/>
        <item x="208"/>
        <item x="897"/>
        <item x="804"/>
        <item x="745"/>
        <item x="236"/>
        <item x="1039"/>
        <item x="108"/>
        <item x="1447"/>
        <item x="650"/>
        <item x="349"/>
        <item x="854"/>
        <item x="1795"/>
        <item x="652"/>
        <item x="1153"/>
        <item x="887"/>
        <item x="553"/>
        <item x="2181"/>
        <item x="689"/>
        <item x="175"/>
        <item x="1536"/>
        <item x="2152"/>
        <item x="764"/>
        <item x="2146"/>
        <item x="518"/>
        <item x="1918"/>
        <item x="855"/>
        <item x="328"/>
        <item x="1662"/>
        <item x="1244"/>
        <item x="1216"/>
        <item x="1072"/>
        <item x="398"/>
        <item x="788"/>
        <item x="568"/>
        <item x="2119"/>
        <item x="1499"/>
        <item x="526"/>
        <item x="977"/>
        <item x="753"/>
        <item x="970"/>
        <item x="537"/>
        <item x="1163"/>
        <item x="1586"/>
        <item x="2116"/>
        <item x="155"/>
        <item x="852"/>
        <item x="1821"/>
        <item x="141"/>
        <item x="1209"/>
        <item x="1064"/>
        <item x="825"/>
        <item x="515"/>
        <item x="2157"/>
        <item x="2082"/>
        <item x="922"/>
        <item x="622"/>
        <item x="2064"/>
        <item x="2131"/>
        <item x="2052"/>
        <item x="547"/>
        <item x="1938"/>
        <item x="785"/>
        <item x="789"/>
        <item x="1251"/>
        <item x="1505"/>
        <item x="257"/>
        <item x="1612"/>
        <item x="1371"/>
        <item x="1485"/>
        <item x="346"/>
        <item x="1542"/>
        <item x="331"/>
        <item x="846"/>
        <item x="402"/>
        <item x="1002"/>
        <item x="1463"/>
        <item x="812"/>
        <item x="1048"/>
        <item x="251"/>
        <item x="1579"/>
        <item x="1219"/>
        <item x="728"/>
        <item x="2001"/>
        <item x="1019"/>
        <item x="2167"/>
        <item x="936"/>
        <item x="1489"/>
        <item x="641"/>
        <item x="1096"/>
        <item x="619"/>
        <item x="1873"/>
        <item x="1305"/>
        <item x="1799"/>
        <item x="81"/>
        <item x="1652"/>
        <item x="337"/>
        <item x="512"/>
        <item x="616"/>
        <item x="1266"/>
        <item x="1344"/>
        <item x="1858"/>
        <item x="930"/>
        <item x="415"/>
        <item x="1178"/>
        <item x="1418"/>
        <item x="1301"/>
        <item x="138"/>
        <item x="1815"/>
        <item x="1"/>
        <item x="1324"/>
        <item x="2012"/>
        <item x="1403"/>
        <item x="463"/>
        <item x="2194"/>
        <item x="43"/>
        <item x="1450"/>
        <item x="2076"/>
        <item x="487"/>
        <item x="1655"/>
        <item x="1394"/>
        <item x="451"/>
        <item x="47"/>
        <item x="113"/>
        <item x="275"/>
        <item x="8"/>
        <item x="424"/>
        <item x="715"/>
        <item x="834"/>
        <item x="1729"/>
        <item x="2117"/>
        <item x="1469"/>
        <item x="513"/>
        <item x="140"/>
        <item x="1346"/>
        <item x="580"/>
        <item x="1115"/>
        <item x="1383"/>
        <item x="987"/>
        <item x="1377"/>
        <item x="945"/>
        <item x="427"/>
        <item x="480"/>
        <item x="287"/>
        <item x="281"/>
        <item x="2154"/>
        <item x="1837"/>
        <item x="500"/>
        <item x="932"/>
        <item x="986"/>
        <item x="687"/>
        <item x="82"/>
        <item x="1741"/>
        <item x="57"/>
        <item x="1724"/>
        <item x="636"/>
        <item x="581"/>
        <item x="1733"/>
        <item x="1668"/>
        <item x="250"/>
        <item x="2072"/>
        <item x="291"/>
        <item x="1106"/>
        <item x="361"/>
        <item x="24"/>
        <item x="1288"/>
        <item x="230"/>
        <item x="1592"/>
        <item x="482"/>
        <item x="524"/>
        <item x="2091"/>
        <item x="121"/>
        <item x="233"/>
        <item x="752"/>
        <item x="1474"/>
        <item x="2079"/>
        <item x="219"/>
        <item x="288"/>
        <item x="882"/>
        <item x="1272"/>
        <item x="59"/>
        <item x="465"/>
        <item x="2027"/>
        <item x="1660"/>
        <item x="835"/>
        <item x="2017"/>
        <item x="220"/>
        <item x="1697"/>
        <item x="1801"/>
        <item x="711"/>
        <item x="1859"/>
        <item x="270"/>
        <item x="2108"/>
        <item x="1028"/>
        <item x="561"/>
        <item x="1058"/>
        <item x="1976"/>
        <item x="1677"/>
        <item x="1226"/>
        <item x="1564"/>
        <item x="1143"/>
        <item x="1282"/>
        <item x="1746"/>
        <item x="1867"/>
        <item x="2084"/>
        <item x="252"/>
        <item x="1519"/>
        <item x="1350"/>
        <item x="1913"/>
        <item x="126"/>
        <item x="809"/>
        <item x="1008"/>
        <item x="1679"/>
        <item x="120"/>
        <item x="1443"/>
        <item x="951"/>
        <item x="890"/>
        <item x="237"/>
        <item x="2121"/>
        <item x="25"/>
        <item x="256"/>
        <item x="1506"/>
        <item x="2136"/>
        <item x="800"/>
        <item x="1665"/>
        <item x="1573"/>
        <item x="253"/>
        <item x="1743"/>
        <item x="1132"/>
        <item x="1737"/>
        <item x="506"/>
        <item x="596"/>
        <item x="1230"/>
        <item x="1784"/>
        <item x="1846"/>
        <item x="660"/>
        <item x="836"/>
        <item x="376"/>
        <item x="1935"/>
        <item x="2022"/>
        <item x="822"/>
        <item x="1945"/>
        <item x="486"/>
        <item x="1819"/>
        <item x="1635"/>
        <item x="2029"/>
        <item x="1847"/>
        <item x="263"/>
        <item x="742"/>
        <item x="1715"/>
        <item x="767"/>
        <item x="815"/>
        <item x="2193"/>
        <item x="466"/>
        <item x="911"/>
        <item x="1897"/>
        <item x="1964"/>
        <item x="1779"/>
        <item x="2113"/>
        <item x="1212"/>
        <item x="1946"/>
        <item x="1578"/>
        <item x="514"/>
        <item x="1584"/>
        <item x="743"/>
        <item x="2014"/>
        <item x="1781"/>
        <item x="1117"/>
        <item x="1783"/>
        <item x="732"/>
        <item x="1888"/>
        <item x="1052"/>
        <item x="557"/>
        <item x="1656"/>
        <item x="1449"/>
        <item x="1643"/>
        <item x="2134"/>
        <item x="1055"/>
        <item x="259"/>
        <item x="239"/>
        <item x="558"/>
        <item x="1318"/>
        <item x="1207"/>
        <item x="1676"/>
        <item x="2118"/>
        <item x="1842"/>
        <item x="1651"/>
        <item x="1745"/>
        <item x="1548"/>
        <item x="2207"/>
        <item x="2199"/>
        <item x="1365"/>
        <item x="313"/>
        <item x="695"/>
        <item x="645"/>
        <item x="1701"/>
        <item x="1428"/>
        <item x="1857"/>
        <item x="1229"/>
        <item x="1898"/>
        <item x="1732"/>
        <item x="2021"/>
        <item x="1995"/>
        <item x="1399"/>
        <item x="1759"/>
        <item x="18"/>
        <item x="1693"/>
        <item x="1100"/>
        <item x="1430"/>
        <item x="1618"/>
        <item x="1247"/>
        <item x="2096"/>
        <item x="1268"/>
        <item x="950"/>
        <item x="1845"/>
        <item x="757"/>
        <item x="2010"/>
        <item x="2125"/>
        <item x="1588"/>
        <item x="1777"/>
        <item x="1245"/>
        <item x="712"/>
        <item x="1362"/>
        <item x="268"/>
        <item x="881"/>
        <item x="849"/>
        <item x="703"/>
        <item x="2158"/>
        <item x="948"/>
        <item x="1818"/>
        <item x="303"/>
        <item x="1848"/>
        <item x="410"/>
        <item x="1675"/>
        <item x="1811"/>
        <item x="1044"/>
        <item x="2034"/>
        <item x="1959"/>
        <item x="529"/>
        <item x="2023"/>
        <item x="1921"/>
        <item x="738"/>
        <item x="1880"/>
        <item x="972"/>
        <item x="2062"/>
        <item x="2140"/>
        <item x="807"/>
        <item x="471"/>
        <item x="1879"/>
        <item x="1639"/>
        <item x="469"/>
        <item x="1883"/>
        <item x="1852"/>
        <item x="1863"/>
        <item x="345"/>
        <item x="1663"/>
        <item x="567"/>
        <item x="1460"/>
        <item x="1683"/>
        <item x="2097"/>
        <item x="1667"/>
        <item x="988"/>
        <item x="2028"/>
        <item x="1944"/>
        <item x="2087"/>
        <item x="2049"/>
        <item x="1414"/>
        <item x="1633"/>
        <item x="1734"/>
        <item x="1996"/>
        <item x="1527"/>
        <item x="811"/>
        <item x="1726"/>
        <item x="1625"/>
        <item x="1947"/>
        <item x="1983"/>
        <item x="2105"/>
        <item x="1892"/>
        <item x="1687"/>
        <item x="1713"/>
        <item x="1929"/>
        <item x="2036"/>
        <item x="1723"/>
        <item x="2047"/>
        <item x="2188"/>
        <item x="1634"/>
        <item x="2015"/>
        <item x="2016"/>
        <item x="1885"/>
        <item x="2059"/>
        <item x="1971"/>
        <item x="1705"/>
        <item x="1628"/>
        <item x="1988"/>
        <item x="2100"/>
        <item x="1956"/>
        <item x="2151"/>
        <item x="2173"/>
        <item x="2112"/>
        <item x="1776"/>
        <item x="1722"/>
        <item x="1910"/>
        <item x="2124"/>
        <item x="2102"/>
        <item x="1832"/>
        <item t="default"/>
      </items>
    </pivotField>
    <pivotField showAll="0"/>
    <pivotField numFmtId="164" showAll="0"/>
    <pivotField showAll="0">
      <items count="13">
        <item x="3"/>
        <item x="5"/>
        <item x="6"/>
        <item x="7"/>
        <item x="10"/>
        <item x="0"/>
        <item x="8"/>
        <item x="9"/>
        <item x="1"/>
        <item x="2"/>
        <item x="4"/>
        <item x="11"/>
        <item t="default"/>
      </items>
    </pivotField>
    <pivotField axis="axisRow" showAll="0">
      <items count="4">
        <item x="0"/>
        <item x="1"/>
        <item x="2"/>
        <item t="default"/>
      </items>
    </pivotField>
    <pivotField showAll="0">
      <items count="8">
        <item x="1"/>
        <item x="6"/>
        <item x="5"/>
        <item x="4"/>
        <item x="3"/>
        <item x="2"/>
        <item x="0"/>
        <item t="default"/>
      </items>
    </pivotField>
    <pivotField showAll="0"/>
    <pivotField showAll="0"/>
    <pivotField showAll="0">
      <items count="20">
        <item x="13"/>
        <item x="12"/>
        <item x="10"/>
        <item x="15"/>
        <item x="4"/>
        <item x="14"/>
        <item x="9"/>
        <item x="1"/>
        <item x="17"/>
        <item x="5"/>
        <item x="16"/>
        <item x="2"/>
        <item x="6"/>
        <item x="11"/>
        <item x="3"/>
        <item x="8"/>
        <item x="18"/>
        <item x="7"/>
        <item x="0"/>
        <item t="default"/>
      </items>
    </pivotField>
    <pivotField showAll="0"/>
  </pivotFields>
  <rowFields count="1">
    <field x="12"/>
  </rowFields>
  <rowItems count="4">
    <i>
      <x/>
    </i>
    <i>
      <x v="1"/>
    </i>
    <i>
      <x v="2"/>
    </i>
    <i t="grand">
      <x/>
    </i>
  </rowItems>
  <colItems count="1">
    <i/>
  </colItems>
  <dataFields count="1">
    <dataField name="Sum of SALES" fld="6" baseField="0" baseItem="0" numFmtId="165"/>
  </dataFields>
  <formats count="2">
    <format dxfId="4">
      <pivotArea collapsedLevelsAreSubtotals="1" fieldPosition="0">
        <references count="1">
          <reference field="12" count="0"/>
        </references>
      </pivotArea>
    </format>
    <format dxfId="3">
      <pivotArea outline="0" collapsedLevelsAreSubtotals="1" fieldPosition="0"/>
    </format>
  </format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 chart="22" format="12" series="1">
      <pivotArea type="data" outline="0" fieldPosition="0">
        <references count="1">
          <reference field="4294967294" count="1" selected="0">
            <x v="0"/>
          </reference>
        </references>
      </pivotArea>
    </chartFormat>
    <chartFormat chart="22" format="13">
      <pivotArea type="data" outline="0" fieldPosition="0">
        <references count="2">
          <reference field="4294967294" count="1" selected="0">
            <x v="0"/>
          </reference>
          <reference field="12" count="1" selected="0">
            <x v="0"/>
          </reference>
        </references>
      </pivotArea>
    </chartFormat>
    <chartFormat chart="22" format="14">
      <pivotArea type="data" outline="0" fieldPosition="0">
        <references count="2">
          <reference field="4294967294" count="1" selected="0">
            <x v="0"/>
          </reference>
          <reference field="12" count="1" selected="0">
            <x v="1"/>
          </reference>
        </references>
      </pivotArea>
    </chartFormat>
    <chartFormat chart="22" format="15">
      <pivotArea type="data" outline="0" fieldPosition="0">
        <references count="2">
          <reference field="4294967294" count="1" selected="0">
            <x v="0"/>
          </reference>
          <reference field="12" count="1" selected="0">
            <x v="2"/>
          </reference>
        </references>
      </pivotArea>
    </chartFormat>
    <chartFormat chart="29" format="4" series="1">
      <pivotArea type="data" outline="0" fieldPosition="0">
        <references count="1">
          <reference field="4294967294" count="1" selected="0">
            <x v="0"/>
          </reference>
        </references>
      </pivotArea>
    </chartFormat>
    <chartFormat chart="29" format="5">
      <pivotArea type="data" outline="0" fieldPosition="0">
        <references count="2">
          <reference field="4294967294" count="1" selected="0">
            <x v="0"/>
          </reference>
          <reference field="12" count="1" selected="0">
            <x v="0"/>
          </reference>
        </references>
      </pivotArea>
    </chartFormat>
    <chartFormat chart="29" format="6">
      <pivotArea type="data" outline="0" fieldPosition="0">
        <references count="2">
          <reference field="4294967294" count="1" selected="0">
            <x v="0"/>
          </reference>
          <reference field="12" count="1" selected="0">
            <x v="1"/>
          </reference>
        </references>
      </pivotArea>
    </chartFormat>
    <chartFormat chart="29" format="7">
      <pivotArea type="data" outline="0" fieldPosition="0">
        <references count="2">
          <reference field="4294967294" count="1" selected="0">
            <x v="0"/>
          </reference>
          <reference field="12" count="1" selected="0">
            <x v="2"/>
          </reference>
        </references>
      </pivotArea>
    </chartFormat>
    <chartFormat chart="32" format="16" series="1">
      <pivotArea type="data" outline="0" fieldPosition="0">
        <references count="1">
          <reference field="4294967294" count="1" selected="0">
            <x v="0"/>
          </reference>
        </references>
      </pivotArea>
    </chartFormat>
    <chartFormat chart="32" format="17">
      <pivotArea type="data" outline="0" fieldPosition="0">
        <references count="2">
          <reference field="4294967294" count="1" selected="0">
            <x v="0"/>
          </reference>
          <reference field="12" count="1" selected="0">
            <x v="0"/>
          </reference>
        </references>
      </pivotArea>
    </chartFormat>
    <chartFormat chart="32" format="18">
      <pivotArea type="data" outline="0" fieldPosition="0">
        <references count="2">
          <reference field="4294967294" count="1" selected="0">
            <x v="0"/>
          </reference>
          <reference field="12" count="1" selected="0">
            <x v="1"/>
          </reference>
        </references>
      </pivotArea>
    </chartFormat>
    <chartFormat chart="32" format="19">
      <pivotArea type="data" outline="0" fieldPosition="0">
        <references count="2">
          <reference field="4294967294" count="1" selected="0">
            <x v="0"/>
          </reference>
          <reference field="12" count="1" selected="0">
            <x v="2"/>
          </reference>
        </references>
      </pivotArea>
    </chartFormat>
    <chartFormat chart="33" format="20" series="1">
      <pivotArea type="data" outline="0" fieldPosition="0">
        <references count="1">
          <reference field="4294967294" count="1" selected="0">
            <x v="0"/>
          </reference>
        </references>
      </pivotArea>
    </chartFormat>
    <chartFormat chart="33" format="21">
      <pivotArea type="data" outline="0" fieldPosition="0">
        <references count="2">
          <reference field="4294967294" count="1" selected="0">
            <x v="0"/>
          </reference>
          <reference field="12" count="1" selected="0">
            <x v="0"/>
          </reference>
        </references>
      </pivotArea>
    </chartFormat>
    <chartFormat chart="33" format="22">
      <pivotArea type="data" outline="0" fieldPosition="0">
        <references count="2">
          <reference field="4294967294" count="1" selected="0">
            <x v="0"/>
          </reference>
          <reference field="12" count="1" selected="0">
            <x v="1"/>
          </reference>
        </references>
      </pivotArea>
    </chartFormat>
    <chartFormat chart="33" format="23">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B5437F-1A7A-4A53-B8A9-09B12E558D44}"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Q7:S20" firstHeaderRow="0" firstDataRow="1" firstDataCol="1"/>
  <pivotFields count="18">
    <pivotField showAll="0"/>
    <pivotField showAll="0"/>
    <pivotField showAll="0"/>
    <pivotField showAll="0"/>
    <pivotField showAll="0"/>
    <pivotField showAll="0"/>
    <pivotField dataField="1" showAll="0">
      <items count="21">
        <item x="0"/>
        <item x="1"/>
        <item x="2"/>
        <item x="3"/>
        <item x="4"/>
        <item x="5"/>
        <item x="6"/>
        <item x="7"/>
        <item x="8"/>
        <item x="9"/>
        <item x="10"/>
        <item x="11"/>
        <item x="12"/>
        <item x="13"/>
        <item x="14"/>
        <item x="15"/>
        <item x="16"/>
        <item x="17"/>
        <item x="18"/>
        <item x="19"/>
        <item t="default"/>
      </items>
    </pivotField>
    <pivotField showAll="0"/>
    <pivotField dataField="1" showAll="0"/>
    <pivotField showAll="0"/>
    <pivotField numFmtId="164" showAll="0"/>
    <pivotField axis="axisRow" showAll="0">
      <items count="13">
        <item x="3"/>
        <item x="5"/>
        <item x="6"/>
        <item x="7"/>
        <item x="10"/>
        <item x="0"/>
        <item x="8"/>
        <item x="9"/>
        <item x="1"/>
        <item x="2"/>
        <item x="4"/>
        <item x="11"/>
        <item t="default"/>
      </items>
    </pivotField>
    <pivotField showAll="0">
      <items count="4">
        <item x="0"/>
        <item x="1"/>
        <item x="2"/>
        <item t="default"/>
      </items>
    </pivotField>
    <pivotField showAll="0">
      <items count="8">
        <item x="1"/>
        <item x="6"/>
        <item x="5"/>
        <item x="4"/>
        <item x="3"/>
        <item x="2"/>
        <item x="0"/>
        <item t="default"/>
      </items>
    </pivotField>
    <pivotField showAll="0"/>
    <pivotField showAll="0"/>
    <pivotField showAll="0">
      <items count="20">
        <item x="13"/>
        <item x="12"/>
        <item x="10"/>
        <item x="15"/>
        <item x="4"/>
        <item x="14"/>
        <item x="9"/>
        <item x="1"/>
        <item x="17"/>
        <item x="5"/>
        <item x="16"/>
        <item x="2"/>
        <item x="6"/>
        <item x="11"/>
        <item x="3"/>
        <item x="8"/>
        <item x="18"/>
        <item x="7"/>
        <item x="0"/>
        <item t="default"/>
      </items>
    </pivotField>
    <pivotField showAll="0"/>
  </pivotFields>
  <rowFields count="1">
    <field x="11"/>
  </rowFields>
  <rowItems count="13">
    <i>
      <x/>
    </i>
    <i>
      <x v="1"/>
    </i>
    <i>
      <x v="2"/>
    </i>
    <i>
      <x v="3"/>
    </i>
    <i>
      <x v="4"/>
    </i>
    <i>
      <x v="5"/>
    </i>
    <i>
      <x v="6"/>
    </i>
    <i>
      <x v="7"/>
    </i>
    <i>
      <x v="8"/>
    </i>
    <i>
      <x v="9"/>
    </i>
    <i>
      <x v="10"/>
    </i>
    <i>
      <x v="11"/>
    </i>
    <i t="grand">
      <x/>
    </i>
  </rowItems>
  <colFields count="1">
    <field x="-2"/>
  </colFields>
  <colItems count="2">
    <i>
      <x/>
    </i>
    <i i="1">
      <x v="1"/>
    </i>
  </colItems>
  <dataFields count="2">
    <dataField name="Sum of SALES" fld="6" baseField="0" baseItem="0"/>
    <dataField name="sum of net profit" fld="8" baseField="11" baseItem="0"/>
  </dataFields>
  <formats count="3">
    <format dxfId="7">
      <pivotArea collapsedLevelsAreSubtotals="1" fieldPosition="0">
        <references count="1">
          <reference field="11" count="0"/>
        </references>
      </pivotArea>
    </format>
    <format dxfId="6">
      <pivotArea grandRow="1" outline="0" collapsedLevelsAreSubtotals="1" fieldPosition="0"/>
    </format>
    <format dxfId="5">
      <pivotArea outline="0" collapsedLevelsAreSubtotals="1" fieldPosition="0"/>
    </format>
  </format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1"/>
          </reference>
        </references>
      </pivotArea>
    </chartFormat>
    <chartFormat chart="15" format="10" series="1">
      <pivotArea type="data" outline="0" fieldPosition="0">
        <references count="1">
          <reference field="4294967294" count="1" selected="0">
            <x v="0"/>
          </reference>
        </references>
      </pivotArea>
    </chartFormat>
    <chartFormat chart="15"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3C6375-EA76-4E82-B2A4-4291DD58C0C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D36:AE39" firstHeaderRow="1" firstDataRow="1" firstDataCol="1"/>
  <pivotFields count="18">
    <pivotField showAll="0"/>
    <pivotField showAll="0">
      <items count="93">
        <item x="31"/>
        <item x="88"/>
        <item x="38"/>
        <item x="23"/>
        <item x="60"/>
        <item x="20"/>
        <item x="41"/>
        <item x="69"/>
        <item x="68"/>
        <item x="28"/>
        <item x="10"/>
        <item x="3"/>
        <item x="91"/>
        <item x="1"/>
        <item x="42"/>
        <item x="53"/>
        <item x="75"/>
        <item x="65"/>
        <item x="56"/>
        <item x="15"/>
        <item x="71"/>
        <item x="73"/>
        <item x="37"/>
        <item x="44"/>
        <item x="25"/>
        <item x="8"/>
        <item x="54"/>
        <item x="5"/>
        <item x="85"/>
        <item x="66"/>
        <item x="58"/>
        <item x="17"/>
        <item x="18"/>
        <item x="4"/>
        <item x="48"/>
        <item x="51"/>
        <item x="29"/>
        <item x="84"/>
        <item x="76"/>
        <item x="70"/>
        <item x="46"/>
        <item x="55"/>
        <item x="57"/>
        <item x="14"/>
        <item x="86"/>
        <item x="7"/>
        <item x="52"/>
        <item x="30"/>
        <item x="22"/>
        <item x="90"/>
        <item x="45"/>
        <item x="80"/>
        <item x="47"/>
        <item x="79"/>
        <item x="62"/>
        <item x="35"/>
        <item x="13"/>
        <item x="11"/>
        <item x="9"/>
        <item x="26"/>
        <item x="89"/>
        <item x="0"/>
        <item x="87"/>
        <item x="67"/>
        <item x="40"/>
        <item x="72"/>
        <item x="50"/>
        <item x="21"/>
        <item x="6"/>
        <item x="78"/>
        <item x="16"/>
        <item x="19"/>
        <item x="61"/>
        <item x="49"/>
        <item x="39"/>
        <item x="24"/>
        <item x="32"/>
        <item x="27"/>
        <item x="34"/>
        <item x="63"/>
        <item x="33"/>
        <item x="77"/>
        <item x="81"/>
        <item x="83"/>
        <item x="59"/>
        <item x="43"/>
        <item x="36"/>
        <item x="82"/>
        <item x="74"/>
        <item x="2"/>
        <item x="12"/>
        <item x="64"/>
        <item t="default"/>
      </items>
    </pivotField>
    <pivotField showAll="0"/>
    <pivotField showAll="0"/>
    <pivotField showAll="0"/>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dataField="1" showAll="0"/>
    <pivotField axis="axisRow" showAll="0">
      <items count="3">
        <item x="1"/>
        <item x="0"/>
        <item t="default"/>
      </items>
    </pivotField>
    <pivotField numFmtId="164" showAll="0"/>
    <pivotField showAll="0">
      <items count="13">
        <item x="3"/>
        <item x="5"/>
        <item x="6"/>
        <item x="7"/>
        <item x="10"/>
        <item x="0"/>
        <item x="8"/>
        <item x="9"/>
        <item x="1"/>
        <item x="2"/>
        <item x="4"/>
        <item x="11"/>
        <item t="default"/>
      </items>
    </pivotField>
    <pivotField showAll="0">
      <items count="4">
        <item x="0"/>
        <item x="1"/>
        <item x="2"/>
        <item t="default"/>
      </items>
    </pivotField>
    <pivotField showAll="0">
      <items count="8">
        <item x="1"/>
        <item x="6"/>
        <item x="5"/>
        <item x="4"/>
        <item x="3"/>
        <item x="2"/>
        <item x="0"/>
        <item t="default"/>
      </items>
    </pivotField>
    <pivotField showAll="0"/>
    <pivotField showAll="0"/>
    <pivotField showAll="0">
      <items count="20">
        <item x="13"/>
        <item x="12"/>
        <item x="10"/>
        <item x="15"/>
        <item x="4"/>
        <item x="14"/>
        <item x="9"/>
        <item x="1"/>
        <item x="17"/>
        <item x="5"/>
        <item x="16"/>
        <item x="2"/>
        <item x="6"/>
        <item x="11"/>
        <item x="3"/>
        <item x="8"/>
        <item x="18"/>
        <item x="7"/>
        <item x="0"/>
        <item t="default"/>
      </items>
    </pivotField>
    <pivotField showAll="0"/>
  </pivotFields>
  <rowFields count="1">
    <field x="9"/>
  </rowFields>
  <rowItems count="3">
    <i>
      <x/>
    </i>
    <i>
      <x v="1"/>
    </i>
    <i t="grand">
      <x/>
    </i>
  </rowItems>
  <colItems count="1">
    <i/>
  </colItems>
  <dataFields count="1">
    <dataField name="Sum of Total profit / loss" fld="8" baseField="0" baseItem="0"/>
  </dataFields>
  <formats count="1">
    <format dxfId="8">
      <pivotArea outline="0" collapsedLevelsAreSubtotals="1" fieldPosition="0"/>
    </format>
  </formats>
  <chartFormats count="11">
    <chartFormat chart="10"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9" count="1" selected="0">
            <x v="1"/>
          </reference>
        </references>
      </pivotArea>
    </chartFormat>
    <chartFormat chart="19" format="2">
      <pivotArea type="data" outline="0" fieldPosition="0">
        <references count="2">
          <reference field="4294967294" count="1" selected="0">
            <x v="0"/>
          </reference>
          <reference field="9" count="1" selected="0">
            <x v="0"/>
          </reference>
        </references>
      </pivotArea>
    </chartFormat>
    <chartFormat chart="28" format="12" series="1">
      <pivotArea type="data" outline="0" fieldPosition="0">
        <references count="1">
          <reference field="4294967294" count="1" selected="0">
            <x v="0"/>
          </reference>
        </references>
      </pivotArea>
    </chartFormat>
    <chartFormat chart="28" format="13">
      <pivotArea type="data" outline="0" fieldPosition="0">
        <references count="2">
          <reference field="4294967294" count="1" selected="0">
            <x v="0"/>
          </reference>
          <reference field="9" count="1" selected="0">
            <x v="0"/>
          </reference>
        </references>
      </pivotArea>
    </chartFormat>
    <chartFormat chart="28" format="14">
      <pivotArea type="data" outline="0" fieldPosition="0">
        <references count="2">
          <reference field="4294967294" count="1" selected="0">
            <x v="0"/>
          </reference>
          <reference field="9" count="1" selected="0">
            <x v="1"/>
          </reference>
        </references>
      </pivotArea>
    </chartFormat>
    <chartFormat chart="29" format="15" series="1">
      <pivotArea type="data" outline="0" fieldPosition="0">
        <references count="1">
          <reference field="4294967294" count="1" selected="0">
            <x v="0"/>
          </reference>
        </references>
      </pivotArea>
    </chartFormat>
    <chartFormat chart="29" format="16">
      <pivotArea type="data" outline="0" fieldPosition="0">
        <references count="2">
          <reference field="4294967294" count="1" selected="0">
            <x v="0"/>
          </reference>
          <reference field="9" count="1" selected="0">
            <x v="0"/>
          </reference>
        </references>
      </pivotArea>
    </chartFormat>
    <chartFormat chart="29" format="17">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1B600C-AC44-49DE-8AC5-EDEAE7167166}"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S47:T55" firstHeaderRow="1" firstDataRow="1" firstDataCol="1"/>
  <pivotFields count="18">
    <pivotField showAll="0"/>
    <pivotField showAll="0">
      <items count="93">
        <item x="31"/>
        <item x="88"/>
        <item x="38"/>
        <item x="23"/>
        <item x="60"/>
        <item x="20"/>
        <item x="41"/>
        <item x="69"/>
        <item x="68"/>
        <item x="28"/>
        <item x="10"/>
        <item x="3"/>
        <item x="91"/>
        <item x="1"/>
        <item x="42"/>
        <item x="53"/>
        <item x="75"/>
        <item x="65"/>
        <item x="56"/>
        <item x="15"/>
        <item x="71"/>
        <item x="73"/>
        <item x="37"/>
        <item x="44"/>
        <item x="25"/>
        <item x="8"/>
        <item x="54"/>
        <item x="5"/>
        <item x="85"/>
        <item x="66"/>
        <item x="58"/>
        <item x="17"/>
        <item x="18"/>
        <item x="4"/>
        <item x="48"/>
        <item x="51"/>
        <item x="29"/>
        <item x="84"/>
        <item x="76"/>
        <item x="70"/>
        <item x="46"/>
        <item x="55"/>
        <item x="57"/>
        <item x="14"/>
        <item x="86"/>
        <item x="7"/>
        <item x="52"/>
        <item x="30"/>
        <item x="22"/>
        <item x="90"/>
        <item x="45"/>
        <item x="80"/>
        <item x="47"/>
        <item x="79"/>
        <item x="62"/>
        <item x="35"/>
        <item x="13"/>
        <item x="11"/>
        <item x="9"/>
        <item x="26"/>
        <item x="89"/>
        <item x="0"/>
        <item x="87"/>
        <item x="67"/>
        <item x="40"/>
        <item x="72"/>
        <item x="50"/>
        <item x="21"/>
        <item x="6"/>
        <item x="78"/>
        <item x="16"/>
        <item x="19"/>
        <item x="61"/>
        <item x="49"/>
        <item x="39"/>
        <item x="24"/>
        <item x="32"/>
        <item x="27"/>
        <item x="34"/>
        <item x="63"/>
        <item x="33"/>
        <item x="77"/>
        <item x="81"/>
        <item x="83"/>
        <item x="59"/>
        <item x="43"/>
        <item x="36"/>
        <item x="82"/>
        <item x="74"/>
        <item x="2"/>
        <item x="12"/>
        <item x="64"/>
        <item t="default"/>
      </items>
    </pivotField>
    <pivotField showAll="0"/>
    <pivotField showAll="0"/>
    <pivotField showAll="0"/>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dataField="1" showAll="0"/>
    <pivotField showAll="0"/>
    <pivotField numFmtId="164" showAll="0"/>
    <pivotField showAll="0">
      <items count="13">
        <item x="3"/>
        <item x="5"/>
        <item x="6"/>
        <item x="7"/>
        <item x="10"/>
        <item x="0"/>
        <item x="8"/>
        <item x="9"/>
        <item x="1"/>
        <item x="2"/>
        <item x="4"/>
        <item x="11"/>
        <item t="default"/>
      </items>
    </pivotField>
    <pivotField showAll="0">
      <items count="4">
        <item x="0"/>
        <item x="1"/>
        <item x="2"/>
        <item t="default"/>
      </items>
    </pivotField>
    <pivotField axis="axisRow" showAll="0">
      <items count="8">
        <item x="1"/>
        <item x="6"/>
        <item x="5"/>
        <item x="4"/>
        <item x="3"/>
        <item x="2"/>
        <item x="0"/>
        <item t="default"/>
      </items>
    </pivotField>
    <pivotField showAll="0"/>
    <pivotField showAll="0"/>
    <pivotField showAll="0">
      <items count="20">
        <item x="13"/>
        <item x="12"/>
        <item x="10"/>
        <item x="15"/>
        <item x="4"/>
        <item x="14"/>
        <item x="9"/>
        <item x="1"/>
        <item x="17"/>
        <item x="5"/>
        <item x="16"/>
        <item x="2"/>
        <item x="6"/>
        <item x="11"/>
        <item x="3"/>
        <item x="8"/>
        <item x="18"/>
        <item x="7"/>
        <item x="0"/>
        <item t="default"/>
      </items>
    </pivotField>
    <pivotField showAll="0"/>
  </pivotFields>
  <rowFields count="1">
    <field x="13"/>
  </rowFields>
  <rowItems count="8">
    <i>
      <x/>
    </i>
    <i>
      <x v="1"/>
    </i>
    <i>
      <x v="2"/>
    </i>
    <i>
      <x v="3"/>
    </i>
    <i>
      <x v="4"/>
    </i>
    <i>
      <x v="5"/>
    </i>
    <i>
      <x v="6"/>
    </i>
    <i t="grand">
      <x/>
    </i>
  </rowItems>
  <colItems count="1">
    <i/>
  </colItems>
  <dataFields count="1">
    <dataField name="Sum of Total profit / loss" fld="8" baseField="0" baseItem="0"/>
  </dataFields>
  <formats count="1">
    <format dxfId="9">
      <pivotArea outline="0" collapsedLevelsAreSubtotals="1" fieldPosition="0"/>
    </format>
  </formats>
  <chartFormats count="3">
    <chartFormat chart="10"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ABAEA8E-BDA7-40B0-BCED-8B02EED66D5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8">
    <pivotField showAll="0"/>
    <pivotField showAll="0"/>
    <pivotField showAll="0"/>
    <pivotField showAll="0"/>
    <pivotField showAll="0"/>
    <pivotField showAll="0"/>
    <pivotField dataField="1"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pivotField numFmtId="164" showAll="0"/>
    <pivotField showAll="0">
      <items count="13">
        <item x="3"/>
        <item x="5"/>
        <item x="6"/>
        <item x="7"/>
        <item x="10"/>
        <item x="0"/>
        <item x="8"/>
        <item x="9"/>
        <item x="1"/>
        <item x="2"/>
        <item x="4"/>
        <item x="11"/>
        <item t="default"/>
      </items>
    </pivotField>
    <pivotField showAll="0">
      <items count="4">
        <item x="0"/>
        <item x="1"/>
        <item x="2"/>
        <item t="default"/>
      </items>
    </pivotField>
    <pivotField showAll="0">
      <items count="8">
        <item x="1"/>
        <item x="6"/>
        <item x="5"/>
        <item x="4"/>
        <item x="3"/>
        <item x="2"/>
        <item x="0"/>
        <item t="default"/>
      </items>
    </pivotField>
    <pivotField showAll="0"/>
    <pivotField showAll="0"/>
    <pivotField showAll="0">
      <items count="20">
        <item x="13"/>
        <item x="12"/>
        <item x="10"/>
        <item x="15"/>
        <item x="4"/>
        <item x="14"/>
        <item x="9"/>
        <item x="1"/>
        <item x="17"/>
        <item x="5"/>
        <item x="16"/>
        <item x="2"/>
        <item x="6"/>
        <item x="11"/>
        <item x="3"/>
        <item x="8"/>
        <item x="18"/>
        <item x="7"/>
        <item x="0"/>
        <item t="default"/>
      </items>
    </pivotField>
    <pivotField showAll="0"/>
  </pivotFields>
  <rowItems count="1">
    <i/>
  </rowItems>
  <colItems count="1">
    <i/>
  </colItems>
  <dataFields count="1">
    <dataField name="Total sales" fld="6" baseField="0" baseItem="0" numFmtId="165"/>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5CB6576-CB7F-4B21-803F-9DB4A90E018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18">
    <pivotField showAll="0"/>
    <pivotField showAll="0"/>
    <pivotField showAll="0"/>
    <pivotField showAll="0"/>
    <pivotField showAll="0"/>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dataField="1" showAll="0"/>
    <pivotField showAll="0"/>
    <pivotField numFmtId="164" showAll="0"/>
    <pivotField showAll="0">
      <items count="13">
        <item x="3"/>
        <item x="5"/>
        <item x="6"/>
        <item x="7"/>
        <item x="10"/>
        <item x="0"/>
        <item x="8"/>
        <item x="9"/>
        <item x="1"/>
        <item x="2"/>
        <item x="4"/>
        <item x="11"/>
        <item t="default"/>
      </items>
    </pivotField>
    <pivotField showAll="0">
      <items count="4">
        <item x="0"/>
        <item x="1"/>
        <item x="2"/>
        <item t="default"/>
      </items>
    </pivotField>
    <pivotField showAll="0">
      <items count="8">
        <item x="1"/>
        <item x="6"/>
        <item x="5"/>
        <item x="4"/>
        <item x="3"/>
        <item x="2"/>
        <item x="0"/>
        <item t="default"/>
      </items>
    </pivotField>
    <pivotField showAll="0"/>
    <pivotField showAll="0"/>
    <pivotField showAll="0">
      <items count="20">
        <item x="13"/>
        <item x="12"/>
        <item x="10"/>
        <item x="15"/>
        <item x="4"/>
        <item x="14"/>
        <item x="9"/>
        <item x="1"/>
        <item x="17"/>
        <item x="5"/>
        <item x="16"/>
        <item x="2"/>
        <item x="6"/>
        <item x="11"/>
        <item x="3"/>
        <item x="8"/>
        <item x="18"/>
        <item x="7"/>
        <item x="0"/>
        <item t="default"/>
      </items>
    </pivotField>
    <pivotField showAll="0"/>
  </pivotFields>
  <rowItems count="1">
    <i/>
  </rowItems>
  <colItems count="1">
    <i/>
  </colItems>
  <dataFields count="1">
    <dataField name="Net profit" fld="8" baseField="0" baseItem="0" numFmtId="165"/>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FAAD88-6618-495D-B1A0-CCE10D830C8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Q29:R37" firstHeaderRow="1" firstDataRow="1" firstDataCol="1"/>
  <pivotFields count="18">
    <pivotField showAll="0"/>
    <pivotField showAll="0" measureFilter="1" sortType="ascending">
      <items count="93">
        <item x="31"/>
        <item x="88"/>
        <item x="38"/>
        <item x="23"/>
        <item x="60"/>
        <item x="20"/>
        <item x="41"/>
        <item x="69"/>
        <item x="68"/>
        <item x="28"/>
        <item x="10"/>
        <item x="3"/>
        <item x="91"/>
        <item x="1"/>
        <item x="42"/>
        <item x="53"/>
        <item x="75"/>
        <item x="65"/>
        <item x="56"/>
        <item x="15"/>
        <item x="71"/>
        <item x="73"/>
        <item x="37"/>
        <item x="44"/>
        <item x="25"/>
        <item x="8"/>
        <item x="54"/>
        <item x="5"/>
        <item x="85"/>
        <item x="66"/>
        <item x="58"/>
        <item x="17"/>
        <item x="18"/>
        <item x="4"/>
        <item x="48"/>
        <item x="51"/>
        <item x="29"/>
        <item x="84"/>
        <item x="76"/>
        <item x="70"/>
        <item x="46"/>
        <item x="55"/>
        <item x="57"/>
        <item x="14"/>
        <item x="86"/>
        <item x="7"/>
        <item x="52"/>
        <item x="30"/>
        <item x="22"/>
        <item x="90"/>
        <item x="45"/>
        <item x="80"/>
        <item x="47"/>
        <item x="79"/>
        <item x="62"/>
        <item x="35"/>
        <item x="13"/>
        <item x="11"/>
        <item x="9"/>
        <item x="26"/>
        <item x="89"/>
        <item x="0"/>
        <item x="87"/>
        <item x="67"/>
        <item x="40"/>
        <item x="72"/>
        <item x="50"/>
        <item x="21"/>
        <item x="6"/>
        <item x="78"/>
        <item x="16"/>
        <item x="19"/>
        <item x="61"/>
        <item x="49"/>
        <item x="39"/>
        <item x="24"/>
        <item x="32"/>
        <item x="27"/>
        <item x="34"/>
        <item x="63"/>
        <item x="33"/>
        <item x="77"/>
        <item x="81"/>
        <item x="83"/>
        <item x="59"/>
        <item x="43"/>
        <item x="36"/>
        <item x="82"/>
        <item x="74"/>
        <item x="2"/>
        <item x="12"/>
        <item x="6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pivotField numFmtId="164" showAll="0"/>
    <pivotField showAll="0">
      <items count="13">
        <item x="3"/>
        <item x="5"/>
        <item x="6"/>
        <item x="7"/>
        <item x="10"/>
        <item x="0"/>
        <item x="8"/>
        <item x="9"/>
        <item x="1"/>
        <item x="2"/>
        <item x="4"/>
        <item x="11"/>
        <item t="default"/>
      </items>
    </pivotField>
    <pivotField showAll="0">
      <items count="4">
        <item x="0"/>
        <item x="1"/>
        <item x="2"/>
        <item t="default"/>
      </items>
    </pivotField>
    <pivotField axis="axisRow" showAll="0">
      <items count="8">
        <item x="1"/>
        <item x="6"/>
        <item x="5"/>
        <item x="4"/>
        <item x="3"/>
        <item x="2"/>
        <item x="0"/>
        <item t="default"/>
      </items>
    </pivotField>
    <pivotField showAll="0"/>
    <pivotField showAll="0"/>
    <pivotField showAll="0">
      <items count="20">
        <item x="13"/>
        <item x="12"/>
        <item x="10"/>
        <item x="15"/>
        <item x="4"/>
        <item x="14"/>
        <item x="9"/>
        <item x="1"/>
        <item x="17"/>
        <item x="5"/>
        <item x="16"/>
        <item x="2"/>
        <item x="6"/>
        <item x="11"/>
        <item x="3"/>
        <item x="8"/>
        <item x="18"/>
        <item x="7"/>
        <item x="0"/>
        <item t="default"/>
      </items>
    </pivotField>
    <pivotField showAll="0"/>
  </pivotFields>
  <rowFields count="1">
    <field x="13"/>
  </rowFields>
  <rowItems count="8">
    <i>
      <x/>
    </i>
    <i>
      <x v="1"/>
    </i>
    <i>
      <x v="2"/>
    </i>
    <i>
      <x v="3"/>
    </i>
    <i>
      <x v="4"/>
    </i>
    <i>
      <x v="5"/>
    </i>
    <i>
      <x v="6"/>
    </i>
    <i t="grand">
      <x/>
    </i>
  </rowItems>
  <colItems count="1">
    <i/>
  </colItems>
  <dataFields count="1">
    <dataField name="Sum of SALES" fld="6" baseField="0" baseItem="0" numFmtId="167"/>
  </dataFields>
  <formats count="1">
    <format dxfId="1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F96D54-6904-474E-A995-DF58FF3DB3CF}"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D31:E42" firstHeaderRow="1" firstDataRow="1" firstDataCol="1"/>
  <pivotFields count="18">
    <pivotField showAll="0"/>
    <pivotField axis="axisRow" showAll="0" measureFilter="1" sortType="ascending">
      <items count="93">
        <item x="31"/>
        <item x="88"/>
        <item x="38"/>
        <item x="23"/>
        <item x="60"/>
        <item x="20"/>
        <item x="41"/>
        <item x="69"/>
        <item x="68"/>
        <item x="28"/>
        <item x="10"/>
        <item x="3"/>
        <item x="91"/>
        <item x="1"/>
        <item x="42"/>
        <item x="53"/>
        <item x="75"/>
        <item x="65"/>
        <item x="56"/>
        <item x="15"/>
        <item x="71"/>
        <item x="73"/>
        <item x="37"/>
        <item x="44"/>
        <item x="25"/>
        <item x="8"/>
        <item x="54"/>
        <item x="5"/>
        <item x="85"/>
        <item x="66"/>
        <item x="58"/>
        <item x="17"/>
        <item x="18"/>
        <item x="4"/>
        <item x="48"/>
        <item x="51"/>
        <item x="29"/>
        <item x="84"/>
        <item x="76"/>
        <item x="70"/>
        <item x="46"/>
        <item x="55"/>
        <item x="57"/>
        <item x="14"/>
        <item x="86"/>
        <item x="7"/>
        <item x="52"/>
        <item x="30"/>
        <item x="22"/>
        <item x="90"/>
        <item x="45"/>
        <item x="80"/>
        <item x="47"/>
        <item x="79"/>
        <item x="62"/>
        <item x="35"/>
        <item x="13"/>
        <item x="11"/>
        <item x="9"/>
        <item x="26"/>
        <item x="89"/>
        <item x="0"/>
        <item x="87"/>
        <item x="67"/>
        <item x="40"/>
        <item x="72"/>
        <item x="50"/>
        <item x="21"/>
        <item x="6"/>
        <item x="78"/>
        <item x="16"/>
        <item x="19"/>
        <item x="61"/>
        <item x="49"/>
        <item x="39"/>
        <item x="24"/>
        <item x="32"/>
        <item x="27"/>
        <item x="34"/>
        <item x="63"/>
        <item x="33"/>
        <item x="77"/>
        <item x="81"/>
        <item x="83"/>
        <item x="59"/>
        <item x="43"/>
        <item x="36"/>
        <item x="82"/>
        <item x="74"/>
        <item x="2"/>
        <item x="12"/>
        <item x="6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pivotField numFmtId="164" showAll="0"/>
    <pivotField showAll="0">
      <items count="13">
        <item x="3"/>
        <item x="5"/>
        <item x="6"/>
        <item x="7"/>
        <item x="10"/>
        <item x="0"/>
        <item x="8"/>
        <item x="9"/>
        <item x="1"/>
        <item x="2"/>
        <item x="4"/>
        <item x="11"/>
        <item t="default"/>
      </items>
    </pivotField>
    <pivotField showAll="0">
      <items count="4">
        <item x="0"/>
        <item x="1"/>
        <item x="2"/>
        <item t="default"/>
      </items>
    </pivotField>
    <pivotField showAll="0">
      <items count="8">
        <item x="1"/>
        <item x="6"/>
        <item x="5"/>
        <item x="4"/>
        <item x="3"/>
        <item x="2"/>
        <item x="0"/>
        <item t="default"/>
      </items>
    </pivotField>
    <pivotField showAll="0"/>
    <pivotField showAll="0"/>
    <pivotField showAll="0">
      <items count="20">
        <item x="13"/>
        <item x="12"/>
        <item x="10"/>
        <item x="15"/>
        <item x="4"/>
        <item x="14"/>
        <item x="9"/>
        <item x="1"/>
        <item x="17"/>
        <item x="5"/>
        <item x="16"/>
        <item x="2"/>
        <item x="6"/>
        <item x="11"/>
        <item x="3"/>
        <item x="8"/>
        <item x="18"/>
        <item x="7"/>
        <item x="0"/>
        <item t="default"/>
      </items>
    </pivotField>
    <pivotField showAll="0"/>
  </pivotFields>
  <rowFields count="1">
    <field x="1"/>
  </rowFields>
  <rowItems count="11">
    <i>
      <x v="31"/>
    </i>
    <i>
      <x v="76"/>
    </i>
    <i>
      <x v="82"/>
    </i>
    <i>
      <x v="10"/>
    </i>
    <i>
      <x v="45"/>
    </i>
    <i>
      <x v="59"/>
    </i>
    <i>
      <x v="44"/>
    </i>
    <i>
      <x v="5"/>
    </i>
    <i>
      <x v="56"/>
    </i>
    <i>
      <x v="33"/>
    </i>
    <i t="grand">
      <x/>
    </i>
  </rowItems>
  <colItems count="1">
    <i/>
  </colItems>
  <dataFields count="1">
    <dataField name="Sum of SALES" fld="6" baseField="0" baseItem="0" numFmtId="167"/>
  </dataFields>
  <formats count="1">
    <format dxfId="13">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31"/>
          </reference>
        </references>
      </pivotArea>
    </chartFormat>
    <chartFormat chart="0" format="2">
      <pivotArea type="data" outline="0" fieldPosition="0">
        <references count="2">
          <reference field="4294967294" count="1" selected="0">
            <x v="0"/>
          </reference>
          <reference field="1" count="1" selected="0">
            <x v="76"/>
          </reference>
        </references>
      </pivotArea>
    </chartFormat>
    <chartFormat chart="21" format="5" series="1">
      <pivotArea type="data" outline="0" fieldPosition="0">
        <references count="1">
          <reference field="4294967294" count="1" selected="0">
            <x v="0"/>
          </reference>
        </references>
      </pivotArea>
    </chartFormat>
    <chartFormat chart="2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082EED-4D78-4275-9B73-8F9823B4420D}"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D8:AE28" firstHeaderRow="1" firstDataRow="1" firstDataCol="1"/>
  <pivotFields count="18">
    <pivotField showAll="0"/>
    <pivotField showAll="0"/>
    <pivotField showAll="0"/>
    <pivotField showAll="0"/>
    <pivotField showAll="0"/>
    <pivotField showAll="0"/>
    <pivotField dataField="1"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pivotField numFmtId="164" showAll="0"/>
    <pivotField showAll="0">
      <items count="13">
        <item x="3"/>
        <item x="5"/>
        <item x="6"/>
        <item x="7"/>
        <item x="10"/>
        <item x="0"/>
        <item x="8"/>
        <item x="9"/>
        <item x="1"/>
        <item x="2"/>
        <item x="4"/>
        <item x="11"/>
        <item t="default"/>
      </items>
    </pivotField>
    <pivotField showAll="0">
      <items count="4">
        <item x="0"/>
        <item x="1"/>
        <item x="2"/>
        <item t="default"/>
      </items>
    </pivotField>
    <pivotField showAll="0">
      <items count="8">
        <item x="1"/>
        <item x="6"/>
        <item x="5"/>
        <item x="4"/>
        <item x="3"/>
        <item x="2"/>
        <item x="0"/>
        <item t="default"/>
      </items>
    </pivotField>
    <pivotField showAll="0"/>
    <pivotField showAll="0"/>
    <pivotField axis="axisRow" showAll="0" sortType="ascending">
      <items count="20">
        <item x="13"/>
        <item x="12"/>
        <item x="10"/>
        <item x="15"/>
        <item x="4"/>
        <item x="14"/>
        <item x="9"/>
        <item x="1"/>
        <item x="17"/>
        <item x="5"/>
        <item x="16"/>
        <item x="2"/>
        <item x="6"/>
        <item x="11"/>
        <item x="3"/>
        <item x="8"/>
        <item x="18"/>
        <item x="7"/>
        <item x="0"/>
        <item t="default"/>
      </items>
      <autoSortScope>
        <pivotArea dataOnly="0" outline="0" fieldPosition="0">
          <references count="1">
            <reference field="4294967294" count="1" selected="0">
              <x v="0"/>
            </reference>
          </references>
        </pivotArea>
      </autoSortScope>
    </pivotField>
    <pivotField showAll="0"/>
  </pivotFields>
  <rowFields count="1">
    <field x="16"/>
  </rowFields>
  <rowItems count="20">
    <i>
      <x v="8"/>
    </i>
    <i>
      <x v="12"/>
    </i>
    <i>
      <x v="16"/>
    </i>
    <i>
      <x v="2"/>
    </i>
    <i>
      <x v="10"/>
    </i>
    <i>
      <x v="1"/>
    </i>
    <i>
      <x v="15"/>
    </i>
    <i>
      <x v="7"/>
    </i>
    <i>
      <x v="4"/>
    </i>
    <i>
      <x v="3"/>
    </i>
    <i>
      <x v="13"/>
    </i>
    <i>
      <x v="11"/>
    </i>
    <i>
      <x v="5"/>
    </i>
    <i>
      <x v="9"/>
    </i>
    <i>
      <x v="17"/>
    </i>
    <i>
      <x/>
    </i>
    <i>
      <x v="6"/>
    </i>
    <i>
      <x v="14"/>
    </i>
    <i>
      <x v="18"/>
    </i>
    <i t="grand">
      <x/>
    </i>
  </rowItems>
  <colItems count="1">
    <i/>
  </colItems>
  <dataFields count="1">
    <dataField name="Sum of SALES" fld="6" baseField="0" baseItem="0"/>
  </dataFields>
  <formats count="2">
    <format dxfId="15">
      <pivotArea grandRow="1" outline="0" collapsedLevelsAreSubtotals="1" fieldPosition="0"/>
    </format>
    <format dxfId="14">
      <pivotArea outline="0" collapsedLevelsAreSubtotals="1" fieldPosition="0"/>
    </format>
  </formats>
  <chartFormats count="36">
    <chartFormat chart="2"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16" count="1" selected="0">
            <x v="8"/>
          </reference>
        </references>
      </pivotArea>
    </chartFormat>
    <chartFormat chart="15"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6" format="6">
      <pivotArea type="data" outline="0" fieldPosition="0">
        <references count="2">
          <reference field="4294967294" count="1" selected="0">
            <x v="0"/>
          </reference>
          <reference field="16" count="1" selected="0">
            <x v="10"/>
          </reference>
        </references>
      </pivotArea>
    </chartFormat>
    <chartFormat chart="16" format="7">
      <pivotArea type="data" outline="0" fieldPosition="0">
        <references count="2">
          <reference field="4294967294" count="1" selected="0">
            <x v="0"/>
          </reference>
          <reference field="16" count="1" selected="0">
            <x v="1"/>
          </reference>
        </references>
      </pivotArea>
    </chartFormat>
    <chartFormat chart="16" format="8">
      <pivotArea type="data" outline="0" fieldPosition="0">
        <references count="2">
          <reference field="4294967294" count="1" selected="0">
            <x v="0"/>
          </reference>
          <reference field="16" count="1" selected="0">
            <x v="2"/>
          </reference>
        </references>
      </pivotArea>
    </chartFormat>
    <chartFormat chart="16" format="9">
      <pivotArea type="data" outline="0" fieldPosition="0">
        <references count="2">
          <reference field="4294967294" count="1" selected="0">
            <x v="0"/>
          </reference>
          <reference field="16" count="1" selected="0">
            <x v="15"/>
          </reference>
        </references>
      </pivotArea>
    </chartFormat>
    <chartFormat chart="16" format="10">
      <pivotArea type="data" outline="0" fieldPosition="0">
        <references count="2">
          <reference field="4294967294" count="1" selected="0">
            <x v="0"/>
          </reference>
          <reference field="16" count="1" selected="0">
            <x v="7"/>
          </reference>
        </references>
      </pivotArea>
    </chartFormat>
    <chartFormat chart="16" format="11">
      <pivotArea type="data" outline="0" fieldPosition="0">
        <references count="2">
          <reference field="4294967294" count="1" selected="0">
            <x v="0"/>
          </reference>
          <reference field="16" count="1" selected="0">
            <x v="4"/>
          </reference>
        </references>
      </pivotArea>
    </chartFormat>
    <chartFormat chart="16" format="12">
      <pivotArea type="data" outline="0" fieldPosition="0">
        <references count="2">
          <reference field="4294967294" count="1" selected="0">
            <x v="0"/>
          </reference>
          <reference field="16" count="1" selected="0">
            <x v="13"/>
          </reference>
        </references>
      </pivotArea>
    </chartFormat>
    <chartFormat chart="16" format="13">
      <pivotArea type="data" outline="0" fieldPosition="0">
        <references count="2">
          <reference field="4294967294" count="1" selected="0">
            <x v="0"/>
          </reference>
          <reference field="16" count="1" selected="0">
            <x v="3"/>
          </reference>
        </references>
      </pivotArea>
    </chartFormat>
    <chartFormat chart="16" format="14">
      <pivotArea type="data" outline="0" fieldPosition="0">
        <references count="2">
          <reference field="4294967294" count="1" selected="0">
            <x v="0"/>
          </reference>
          <reference field="16" count="1" selected="0">
            <x v="11"/>
          </reference>
        </references>
      </pivotArea>
    </chartFormat>
    <chartFormat chart="16" format="15">
      <pivotArea type="data" outline="0" fieldPosition="0">
        <references count="2">
          <reference field="4294967294" count="1" selected="0">
            <x v="0"/>
          </reference>
          <reference field="16" count="1" selected="0">
            <x v="9"/>
          </reference>
        </references>
      </pivotArea>
    </chartFormat>
    <chartFormat chart="16" format="16">
      <pivotArea type="data" outline="0" fieldPosition="0">
        <references count="2">
          <reference field="4294967294" count="1" selected="0">
            <x v="0"/>
          </reference>
          <reference field="16" count="1" selected="0">
            <x v="5"/>
          </reference>
        </references>
      </pivotArea>
    </chartFormat>
    <chartFormat chart="16" format="17">
      <pivotArea type="data" outline="0" fieldPosition="0">
        <references count="2">
          <reference field="4294967294" count="1" selected="0">
            <x v="0"/>
          </reference>
          <reference field="16" count="1" selected="0">
            <x v="17"/>
          </reference>
        </references>
      </pivotArea>
    </chartFormat>
    <chartFormat chart="16" format="18">
      <pivotArea type="data" outline="0" fieldPosition="0">
        <references count="2">
          <reference field="4294967294" count="1" selected="0">
            <x v="0"/>
          </reference>
          <reference field="16" count="1" selected="0">
            <x v="0"/>
          </reference>
        </references>
      </pivotArea>
    </chartFormat>
    <chartFormat chart="16" format="19">
      <pivotArea type="data" outline="0" fieldPosition="0">
        <references count="2">
          <reference field="4294967294" count="1" selected="0">
            <x v="0"/>
          </reference>
          <reference field="16" count="1" selected="0">
            <x v="14"/>
          </reference>
        </references>
      </pivotArea>
    </chartFormat>
    <chartFormat chart="16" format="20">
      <pivotArea type="data" outline="0" fieldPosition="0">
        <references count="2">
          <reference field="4294967294" count="1" selected="0">
            <x v="0"/>
          </reference>
          <reference field="16" count="1" selected="0">
            <x v="6"/>
          </reference>
        </references>
      </pivotArea>
    </chartFormat>
    <chartFormat chart="26" format="21" series="1">
      <pivotArea type="data" outline="0" fieldPosition="0">
        <references count="1">
          <reference field="4294967294" count="1" selected="0">
            <x v="0"/>
          </reference>
        </references>
      </pivotArea>
    </chartFormat>
    <chartFormat chart="26" format="22">
      <pivotArea type="data" outline="0" fieldPosition="0">
        <references count="2">
          <reference field="4294967294" count="1" selected="0">
            <x v="0"/>
          </reference>
          <reference field="16" count="1" selected="0">
            <x v="2"/>
          </reference>
        </references>
      </pivotArea>
    </chartFormat>
    <chartFormat chart="26" format="23">
      <pivotArea type="data" outline="0" fieldPosition="0">
        <references count="2">
          <reference field="4294967294" count="1" selected="0">
            <x v="0"/>
          </reference>
          <reference field="16" count="1" selected="0">
            <x v="10"/>
          </reference>
        </references>
      </pivotArea>
    </chartFormat>
    <chartFormat chart="26" format="24">
      <pivotArea type="data" outline="0" fieldPosition="0">
        <references count="2">
          <reference field="4294967294" count="1" selected="0">
            <x v="0"/>
          </reference>
          <reference field="16" count="1" selected="0">
            <x v="1"/>
          </reference>
        </references>
      </pivotArea>
    </chartFormat>
    <chartFormat chart="26" format="25">
      <pivotArea type="data" outline="0" fieldPosition="0">
        <references count="2">
          <reference field="4294967294" count="1" selected="0">
            <x v="0"/>
          </reference>
          <reference field="16" count="1" selected="0">
            <x v="15"/>
          </reference>
        </references>
      </pivotArea>
    </chartFormat>
    <chartFormat chart="26" format="26">
      <pivotArea type="data" outline="0" fieldPosition="0">
        <references count="2">
          <reference field="4294967294" count="1" selected="0">
            <x v="0"/>
          </reference>
          <reference field="16" count="1" selected="0">
            <x v="7"/>
          </reference>
        </references>
      </pivotArea>
    </chartFormat>
    <chartFormat chart="26" format="27">
      <pivotArea type="data" outline="0" fieldPosition="0">
        <references count="2">
          <reference field="4294967294" count="1" selected="0">
            <x v="0"/>
          </reference>
          <reference field="16" count="1" selected="0">
            <x v="4"/>
          </reference>
        </references>
      </pivotArea>
    </chartFormat>
    <chartFormat chart="26" format="28">
      <pivotArea type="data" outline="0" fieldPosition="0">
        <references count="2">
          <reference field="4294967294" count="1" selected="0">
            <x v="0"/>
          </reference>
          <reference field="16" count="1" selected="0">
            <x v="3"/>
          </reference>
        </references>
      </pivotArea>
    </chartFormat>
    <chartFormat chart="26" format="29">
      <pivotArea type="data" outline="0" fieldPosition="0">
        <references count="2">
          <reference field="4294967294" count="1" selected="0">
            <x v="0"/>
          </reference>
          <reference field="16" count="1" selected="0">
            <x v="13"/>
          </reference>
        </references>
      </pivotArea>
    </chartFormat>
    <chartFormat chart="26" format="30">
      <pivotArea type="data" outline="0" fieldPosition="0">
        <references count="2">
          <reference field="4294967294" count="1" selected="0">
            <x v="0"/>
          </reference>
          <reference field="16" count="1" selected="0">
            <x v="11"/>
          </reference>
        </references>
      </pivotArea>
    </chartFormat>
    <chartFormat chart="26" format="31">
      <pivotArea type="data" outline="0" fieldPosition="0">
        <references count="2">
          <reference field="4294967294" count="1" selected="0">
            <x v="0"/>
          </reference>
          <reference field="16" count="1" selected="0">
            <x v="5"/>
          </reference>
        </references>
      </pivotArea>
    </chartFormat>
    <chartFormat chart="26" format="32">
      <pivotArea type="data" outline="0" fieldPosition="0">
        <references count="2">
          <reference field="4294967294" count="1" selected="0">
            <x v="0"/>
          </reference>
          <reference field="16" count="1" selected="0">
            <x v="9"/>
          </reference>
        </references>
      </pivotArea>
    </chartFormat>
    <chartFormat chart="26" format="33">
      <pivotArea type="data" outline="0" fieldPosition="0">
        <references count="2">
          <reference field="4294967294" count="1" selected="0">
            <x v="0"/>
          </reference>
          <reference field="16" count="1" selected="0">
            <x v="17"/>
          </reference>
        </references>
      </pivotArea>
    </chartFormat>
    <chartFormat chart="26" format="34">
      <pivotArea type="data" outline="0" fieldPosition="0">
        <references count="2">
          <reference field="4294967294" count="1" selected="0">
            <x v="0"/>
          </reference>
          <reference field="16" count="1" selected="0">
            <x v="0"/>
          </reference>
        </references>
      </pivotArea>
    </chartFormat>
    <chartFormat chart="26" format="35">
      <pivotArea type="data" outline="0" fieldPosition="0">
        <references count="2">
          <reference field="4294967294" count="1" selected="0">
            <x v="0"/>
          </reference>
          <reference field="16" count="1" selected="0">
            <x v="6"/>
          </reference>
        </references>
      </pivotArea>
    </chartFormat>
    <chartFormat chart="26" format="36">
      <pivotArea type="data" outline="0" fieldPosition="0">
        <references count="2">
          <reference field="4294967294" count="1" selected="0">
            <x v="0"/>
          </reference>
          <reference field="16"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E5E919-2BC4-46DC-B6D9-8FE1FC52691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20" firstHeaderRow="1" firstDataRow="1" firstDataCol="1"/>
  <pivotFields count="18">
    <pivotField showAll="0"/>
    <pivotField showAll="0"/>
    <pivotField showAll="0"/>
    <pivotField numFmtId="166" showAll="0"/>
    <pivotField numFmtId="166" showAll="0"/>
    <pivotField numFmtId="166" showAll="0"/>
    <pivotField axis="axisRow" numFmtId="166" showAll="0" sortType="ascending">
      <items count="21">
        <item x="0"/>
        <item x="1"/>
        <item x="2"/>
        <item x="3"/>
        <item x="4"/>
        <item x="5"/>
        <item x="6"/>
        <item x="7"/>
        <item x="8"/>
        <item x="9"/>
        <item x="10"/>
        <item x="11"/>
        <item x="12"/>
        <item x="13"/>
        <item x="14"/>
        <item x="15"/>
        <item x="16"/>
        <item x="17"/>
        <item x="18"/>
        <item x="19"/>
        <item t="default"/>
      </items>
      <autoSortScope>
        <pivotArea dataOnly="0" outline="0" fieldPosition="0">
          <references count="1">
            <reference field="4294967294" count="1" selected="0">
              <x v="0"/>
            </reference>
          </references>
        </pivotArea>
      </autoSortScope>
    </pivotField>
    <pivotField numFmtId="166" showAll="0"/>
    <pivotField dataField="1" numFmtId="166" showAll="0">
      <items count="2219">
        <item x="1780"/>
        <item x="1631"/>
        <item x="1702"/>
        <item x="1851"/>
        <item x="1670"/>
        <item x="1907"/>
        <item x="2058"/>
        <item x="1703"/>
        <item x="1658"/>
        <item x="1838"/>
        <item x="2043"/>
        <item x="1968"/>
        <item x="2031"/>
        <item x="1940"/>
        <item x="1738"/>
        <item x="1623"/>
        <item x="1717"/>
        <item x="1963"/>
        <item x="1681"/>
        <item x="1905"/>
        <item x="2019"/>
        <item x="1690"/>
        <item x="1952"/>
        <item x="1850"/>
        <item x="1766"/>
        <item x="1999"/>
        <item x="1922"/>
        <item x="1620"/>
        <item x="1958"/>
        <item x="1609"/>
        <item x="1695"/>
        <item x="1692"/>
        <item x="1707"/>
        <item x="1840"/>
        <item x="1682"/>
        <item x="1669"/>
        <item x="1874"/>
        <item x="2003"/>
        <item x="1868"/>
        <item x="1691"/>
        <item x="1797"/>
        <item x="1774"/>
        <item x="2206"/>
        <item x="1756"/>
        <item x="1955"/>
        <item x="1537"/>
        <item x="859"/>
        <item x="420"/>
        <item x="783"/>
        <item x="1896"/>
        <item x="1608"/>
        <item x="1884"/>
        <item x="1903"/>
        <item x="1967"/>
        <item x="224"/>
        <item x="1939"/>
        <item x="318"/>
        <item x="1972"/>
        <item x="944"/>
        <item x="1911"/>
        <item x="1616"/>
        <item x="612"/>
        <item x="1183"/>
        <item x="1771"/>
        <item x="2020"/>
        <item x="1856"/>
        <item x="123"/>
        <item x="2044"/>
        <item x="10"/>
        <item x="1831"/>
        <item x="2042"/>
        <item x="801"/>
        <item x="240"/>
        <item x="1985"/>
        <item x="522"/>
        <item x="2033"/>
        <item x="510"/>
        <item x="1630"/>
        <item x="40"/>
        <item x="1556"/>
        <item x="2143"/>
        <item x="1263"/>
        <item x="1978"/>
        <item x="144"/>
        <item x="962"/>
        <item x="1482"/>
        <item x="2040"/>
        <item x="1906"/>
        <item x="1721"/>
        <item x="716"/>
        <item x="442"/>
        <item x="1672"/>
        <item x="1615"/>
        <item x="1914"/>
        <item x="1829"/>
        <item x="1671"/>
        <item x="1621"/>
        <item x="1861"/>
        <item x="1962"/>
        <item x="1632"/>
        <item x="2177"/>
        <item x="1680"/>
        <item x="2024"/>
        <item x="833"/>
        <item x="749"/>
        <item x="554"/>
        <item x="1782"/>
        <item x="1640"/>
        <item x="1166"/>
        <item x="472"/>
        <item x="667"/>
        <item x="1080"/>
        <item x="569"/>
        <item x="1657"/>
        <item x="1595"/>
        <item x="74"/>
        <item x="80"/>
        <item x="1440"/>
        <item x="283"/>
        <item x="2002"/>
        <item x="370"/>
        <item x="895"/>
        <item x="473"/>
        <item x="189"/>
        <item x="1585"/>
        <item x="1231"/>
        <item x="1074"/>
        <item x="656"/>
        <item x="386"/>
        <item x="1984"/>
        <item x="1296"/>
        <item x="1156"/>
        <item x="740"/>
        <item x="171"/>
        <item x="1981"/>
        <item x="828"/>
        <item x="2216"/>
        <item x="1941"/>
        <item x="1949"/>
        <item x="1793"/>
        <item x="2174"/>
        <item x="1839"/>
        <item x="2129"/>
        <item x="1991"/>
        <item x="2106"/>
        <item x="1891"/>
        <item x="1980"/>
        <item x="2128"/>
        <item x="1325"/>
        <item x="1227"/>
        <item x="1833"/>
        <item x="2120"/>
        <item x="880"/>
        <item x="1661"/>
        <item x="1841"/>
        <item x="2144"/>
        <item x="1860"/>
        <item x="1979"/>
        <item x="135"/>
        <item x="1758"/>
        <item x="488"/>
        <item x="209"/>
        <item x="1471"/>
        <item x="1709"/>
        <item x="1466"/>
        <item x="1099"/>
        <item x="1338"/>
        <item x="433"/>
        <item x="779"/>
        <item x="685"/>
        <item x="243"/>
        <item x="2196"/>
        <item x="796"/>
        <item x="1886"/>
        <item x="2025"/>
        <item x="297"/>
        <item x="1786"/>
        <item x="601"/>
        <item x="941"/>
        <item x="30"/>
        <item x="1546"/>
        <item x="598"/>
        <item x="272"/>
        <item x="2184"/>
        <item x="765"/>
        <item x="523"/>
        <item x="2213"/>
        <item x="414"/>
        <item x="1899"/>
        <item x="626"/>
        <item x="1764"/>
        <item x="2048"/>
        <item x="2201"/>
        <item x="110"/>
        <item x="1368"/>
        <item x="1174"/>
        <item x="858"/>
        <item x="533"/>
        <item x="196"/>
        <item x="838"/>
        <item x="1021"/>
        <item x="468"/>
        <item x="41"/>
        <item x="724"/>
        <item x="100"/>
        <item x="507"/>
        <item x="1716"/>
        <item x="1924"/>
        <item x="1541"/>
        <item x="760"/>
        <item x="659"/>
        <item x="2142"/>
        <item x="2178"/>
        <item x="5"/>
        <item x="1190"/>
        <item x="1817"/>
        <item x="1986"/>
        <item x="151"/>
        <item x="1339"/>
        <item x="1105"/>
        <item x="1800"/>
        <item x="707"/>
        <item x="1431"/>
        <item x="502"/>
        <item x="966"/>
        <item x="1926"/>
        <item x="725"/>
        <item x="1539"/>
        <item x="28"/>
        <item x="2060"/>
        <item x="610"/>
        <item x="1304"/>
        <item x="2145"/>
        <item x="618"/>
        <item x="0"/>
        <item x="265"/>
        <item x="781"/>
        <item x="1866"/>
        <item x="1890"/>
        <item x="336"/>
        <item x="691"/>
        <item x="1547"/>
        <item x="1916"/>
        <item x="1361"/>
        <item x="1908"/>
        <item x="1333"/>
        <item x="1023"/>
        <item x="1750"/>
        <item x="607"/>
        <item x="2192"/>
        <item x="1685"/>
        <item x="1820"/>
        <item x="1798"/>
        <item x="1012"/>
        <item x="960"/>
        <item x="1385"/>
        <item x="418"/>
        <item x="1407"/>
        <item x="1814"/>
        <item x="201"/>
        <item x="1557"/>
        <item x="1192"/>
        <item x="380"/>
        <item x="1409"/>
        <item x="824"/>
        <item x="583"/>
        <item x="842"/>
        <item x="105"/>
        <item x="853"/>
        <item x="1882"/>
        <item x="1017"/>
        <item x="818"/>
        <item x="792"/>
        <item x="284"/>
        <item x="774"/>
        <item x="696"/>
        <item x="1855"/>
        <item x="1889"/>
        <item x="621"/>
        <item x="2126"/>
        <item x="2139"/>
        <item x="1040"/>
        <item x="1957"/>
        <item x="1545"/>
        <item x="412"/>
        <item x="388"/>
        <item x="213"/>
        <item x="216"/>
        <item x="2149"/>
        <item x="873"/>
        <item x="1937"/>
        <item x="1191"/>
        <item x="803"/>
        <item x="360"/>
        <item x="578"/>
        <item x="2163"/>
        <item x="333"/>
        <item x="2211"/>
        <item x="1515"/>
        <item x="608"/>
        <item x="847"/>
        <item x="1224"/>
        <item x="1961"/>
        <item x="1088"/>
        <item x="798"/>
        <item x="334"/>
        <item x="75"/>
        <item x="1078"/>
        <item x="146"/>
        <item x="332"/>
        <item x="1593"/>
        <item x="324"/>
        <item x="14"/>
        <item x="421"/>
        <item x="1341"/>
        <item x="1173"/>
        <item x="428"/>
        <item x="1446"/>
        <item x="1026"/>
        <item x="2083"/>
        <item x="525"/>
        <item x="1638"/>
        <item x="484"/>
        <item x="2182"/>
        <item x="223"/>
        <item x="1057"/>
        <item x="1604"/>
        <item x="1994"/>
        <item x="947"/>
        <item x="1865"/>
        <item x="1075"/>
        <item x="1187"/>
        <item x="516"/>
        <item x="1079"/>
        <item x="2141"/>
        <item x="1121"/>
        <item x="2197"/>
        <item x="198"/>
        <item x="1066"/>
        <item x="425"/>
        <item x="927"/>
        <item x="780"/>
        <item x="1478"/>
        <item x="1614"/>
        <item x="1189"/>
        <item x="168"/>
        <item x="1454"/>
        <item x="717"/>
        <item x="225"/>
        <item x="1022"/>
        <item x="1960"/>
        <item x="221"/>
        <item x="802"/>
        <item x="1185"/>
        <item x="373"/>
        <item x="1862"/>
        <item x="1439"/>
        <item x="1071"/>
        <item x="404"/>
        <item x="1038"/>
        <item x="863"/>
        <item x="746"/>
        <item x="2099"/>
        <item x="1441"/>
        <item x="406"/>
        <item x="416"/>
        <item x="710"/>
        <item x="592"/>
        <item x="393"/>
        <item x="587"/>
        <item x="2110"/>
        <item x="1413"/>
        <item x="2147"/>
        <item x="555"/>
        <item x="672"/>
        <item x="588"/>
        <item x="1127"/>
        <item x="918"/>
        <item x="508"/>
        <item x="1302"/>
        <item x="1093"/>
        <item x="605"/>
        <item x="1234"/>
        <item x="929"/>
        <item x="1744"/>
        <item x="339"/>
        <item x="60"/>
        <item x="483"/>
        <item x="1042"/>
        <item x="829"/>
        <item x="149"/>
        <item x="1391"/>
        <item x="102"/>
        <item x="2200"/>
        <item x="1030"/>
        <item x="1313"/>
        <item x="2092"/>
        <item x="1757"/>
        <item x="943"/>
        <item x="1027"/>
        <item x="92"/>
        <item x="1107"/>
        <item x="1306"/>
        <item x="602"/>
        <item x="879"/>
        <item x="1749"/>
        <item x="1328"/>
        <item x="470"/>
        <item x="1300"/>
        <item x="856"/>
        <item x="994"/>
        <item x="1673"/>
        <item x="343"/>
        <item x="648"/>
        <item x="245"/>
        <item x="1792"/>
        <item x="1457"/>
        <item x="310"/>
        <item x="1700"/>
        <item x="103"/>
        <item x="1666"/>
        <item x="1752"/>
        <item x="756"/>
        <item x="593"/>
        <item x="1514"/>
        <item x="1109"/>
        <item x="1131"/>
        <item x="1311"/>
        <item x="496"/>
        <item x="1975"/>
        <item x="1314"/>
        <item x="1239"/>
        <item x="1582"/>
        <item x="1484"/>
        <item x="199"/>
        <item x="312"/>
        <item x="984"/>
        <item x="1018"/>
        <item x="1974"/>
        <item x="1254"/>
        <item x="441"/>
        <item x="729"/>
        <item x="2073"/>
        <item x="682"/>
        <item x="857"/>
        <item x="6"/>
        <item x="169"/>
        <item x="2088"/>
        <item x="1395"/>
        <item x="1424"/>
        <item x="896"/>
        <item x="301"/>
        <item x="1763"/>
        <item x="1751"/>
        <item x="2160"/>
        <item x="202"/>
        <item x="116"/>
        <item x="2067"/>
        <item x="352"/>
        <item x="125"/>
        <item x="1194"/>
        <item x="478"/>
        <item x="2054"/>
        <item x="1161"/>
        <item x="1141"/>
        <item x="1160"/>
        <item x="397"/>
        <item x="1273"/>
        <item x="1950"/>
        <item x="1237"/>
        <item x="1775"/>
        <item x="1020"/>
        <item x="509"/>
        <item x="342"/>
        <item x="434"/>
        <item x="3"/>
        <item x="1215"/>
        <item x="353"/>
        <item x="2000"/>
        <item x="551"/>
        <item x="319"/>
        <item x="2203"/>
        <item x="1202"/>
        <item x="1767"/>
        <item x="395"/>
        <item x="498"/>
        <item x="939"/>
        <item x="906"/>
        <item x="1082"/>
        <item x="1014"/>
        <item x="1822"/>
        <item x="197"/>
        <item x="673"/>
        <item x="1277"/>
        <item x="744"/>
        <item x="1427"/>
        <item x="1553"/>
        <item x="1787"/>
        <item x="42"/>
        <item x="2202"/>
        <item x="1327"/>
        <item x="969"/>
        <item x="1791"/>
        <item x="479"/>
        <item x="997"/>
        <item x="2168"/>
        <item x="1422"/>
        <item x="2069"/>
        <item x="1396"/>
        <item x="1312"/>
        <item x="1920"/>
        <item x="2159"/>
        <item x="1289"/>
        <item x="900"/>
        <item x="244"/>
        <item x="98"/>
        <item x="544"/>
        <item x="377"/>
        <item x="599"/>
        <item x="1772"/>
        <item x="965"/>
        <item x="1887"/>
        <item x="1241"/>
        <item x="1824"/>
        <item x="519"/>
        <item x="1401"/>
        <item x="330"/>
        <item x="35"/>
        <item x="62"/>
        <item x="1402"/>
        <item x="399"/>
        <item x="1664"/>
        <item x="630"/>
        <item x="1762"/>
        <item x="64"/>
        <item x="1159"/>
        <item x="200"/>
        <item x="356"/>
        <item x="813"/>
        <item x="528"/>
        <item x="1009"/>
        <item x="1507"/>
        <item x="684"/>
        <item x="2085"/>
        <item x="1177"/>
        <item x="1184"/>
        <item x="1989"/>
        <item x="963"/>
        <item x="2077"/>
        <item x="633"/>
        <item x="85"/>
        <item x="304"/>
        <item x="2166"/>
        <item x="1366"/>
        <item x="1118"/>
        <item x="697"/>
        <item x="784"/>
        <item x="2081"/>
        <item x="2078"/>
        <item x="132"/>
        <item x="53"/>
        <item x="1240"/>
        <item x="1290"/>
        <item x="1452"/>
        <item x="1129"/>
        <item x="1382"/>
        <item x="679"/>
        <item x="1725"/>
        <item x="1502"/>
        <item x="1086"/>
        <item x="543"/>
        <item x="1827"/>
        <item x="385"/>
        <item x="751"/>
        <item x="1104"/>
        <item x="915"/>
        <item x="2135"/>
        <item x="1125"/>
        <item x="247"/>
        <item x="1384"/>
        <item x="315"/>
        <item x="1455"/>
        <item x="1381"/>
        <item x="1011"/>
        <item x="1878"/>
        <item x="2107"/>
        <item x="1563"/>
        <item x="205"/>
        <item x="396"/>
        <item x="2217"/>
        <item x="1606"/>
        <item x="1560"/>
        <item x="1472"/>
        <item x="134"/>
        <item x="1720"/>
        <item x="95"/>
        <item x="734"/>
        <item x="505"/>
        <item x="805"/>
        <item x="279"/>
        <item x="1525"/>
        <item x="267"/>
        <item x="737"/>
        <item x="54"/>
        <item x="733"/>
        <item x="278"/>
        <item x="1895"/>
        <item x="794"/>
        <item x="2098"/>
        <item x="413"/>
        <item x="489"/>
        <item x="1550"/>
        <item x="1404"/>
        <item x="38"/>
        <item x="1372"/>
        <item x="191"/>
        <item x="671"/>
        <item x="2101"/>
        <item x="1607"/>
        <item x="799"/>
        <item x="492"/>
        <item x="1423"/>
        <item x="86"/>
        <item x="1425"/>
        <item x="2045"/>
        <item x="540"/>
        <item x="898"/>
        <item x="296"/>
        <item x="1531"/>
        <item x="49"/>
        <item x="1912"/>
        <item x="1654"/>
        <item x="690"/>
        <item x="1400"/>
        <item x="1543"/>
        <item x="461"/>
        <item x="1205"/>
        <item x="2130"/>
        <item x="431"/>
        <item x="1380"/>
        <item x="530"/>
        <item x="238"/>
        <item x="1598"/>
        <item x="940"/>
        <item x="2189"/>
        <item x="1135"/>
        <item x="1356"/>
        <item x="314"/>
        <item x="1330"/>
        <item x="137"/>
        <item x="327"/>
        <item x="678"/>
        <item x="295"/>
        <item x="1712"/>
        <item x="246"/>
        <item x="1210"/>
        <item x="338"/>
        <item x="162"/>
        <item x="1299"/>
        <item x="787"/>
        <item x="868"/>
        <item x="475"/>
        <item x="1465"/>
        <item x="311"/>
        <item x="1467"/>
        <item x="698"/>
        <item x="1015"/>
        <item x="1448"/>
        <item x="1061"/>
        <item x="457"/>
        <item x="1119"/>
        <item x="1415"/>
        <item x="2071"/>
        <item x="2080"/>
        <item x="1806"/>
        <item x="383"/>
        <item x="552"/>
        <item x="129"/>
        <item x="1025"/>
        <item x="1321"/>
        <item x="1554"/>
        <item x="401"/>
        <item x="1470"/>
        <item x="1558"/>
        <item x="1037"/>
        <item x="1602"/>
        <item x="701"/>
        <item x="1528"/>
        <item x="693"/>
        <item x="1603"/>
        <item x="147"/>
        <item x="242"/>
        <item x="26"/>
        <item x="154"/>
        <item x="1001"/>
        <item x="2204"/>
        <item x="258"/>
        <item x="2030"/>
        <item x="1990"/>
        <item x="1416"/>
        <item x="1933"/>
        <item x="669"/>
        <item x="1435"/>
        <item x="467"/>
        <item x="1493"/>
        <item x="1291"/>
        <item x="705"/>
        <item x="1353"/>
        <item x="905"/>
        <item x="128"/>
        <item x="114"/>
        <item x="1310"/>
        <item x="419"/>
        <item x="651"/>
        <item x="1320"/>
        <item x="1812"/>
        <item x="933"/>
        <item x="1803"/>
        <item x="1248"/>
        <item x="192"/>
        <item x="597"/>
        <item x="2205"/>
        <item x="727"/>
        <item x="139"/>
        <item x="289"/>
        <item x="2114"/>
        <item x="2164"/>
        <item x="89"/>
        <item x="1479"/>
        <item x="917"/>
        <item x="1753"/>
        <item x="658"/>
        <item x="661"/>
        <item x="925"/>
        <item x="1459"/>
        <item x="989"/>
        <item x="2004"/>
        <item x="575"/>
        <item x="949"/>
        <item x="1063"/>
        <item x="329"/>
        <item x="1497"/>
        <item x="1809"/>
        <item x="2111"/>
        <item x="12"/>
        <item x="172"/>
        <item x="363"/>
        <item x="477"/>
        <item x="664"/>
        <item x="1917"/>
        <item x="79"/>
        <item x="1622"/>
        <item x="1089"/>
        <item x="294"/>
        <item x="111"/>
        <item x="663"/>
        <item x="1388"/>
        <item x="347"/>
        <item x="1335"/>
        <item x="1308"/>
        <item x="143"/>
        <item x="615"/>
        <item x="570"/>
        <item x="1462"/>
        <item x="709"/>
        <item x="571"/>
        <item x="1451"/>
        <item x="1175"/>
        <item x="1367"/>
        <item x="446"/>
        <item x="2057"/>
        <item x="1098"/>
        <item x="15"/>
        <item x="1076"/>
        <item x="1434"/>
        <item x="1468"/>
        <item x="448"/>
        <item x="1278"/>
        <item x="1340"/>
        <item x="1393"/>
        <item x="97"/>
        <item x="1140"/>
        <item x="218"/>
        <item x="1576"/>
        <item x="217"/>
        <item x="1900"/>
        <item x="919"/>
        <item x="460"/>
        <item x="1386"/>
        <item x="1487"/>
        <item x="91"/>
        <item x="2"/>
        <item x="1005"/>
        <item x="876"/>
        <item x="187"/>
        <item x="677"/>
        <item x="681"/>
        <item x="790"/>
        <item x="718"/>
        <item x="832"/>
        <item x="2150"/>
        <item x="1103"/>
        <item x="358"/>
        <item x="1429"/>
        <item x="871"/>
        <item x="1854"/>
        <item x="195"/>
        <item x="912"/>
        <item x="359"/>
        <item x="269"/>
        <item x="1070"/>
        <item x="476"/>
        <item x="1364"/>
        <item x="643"/>
        <item x="204"/>
        <item x="1158"/>
        <item x="1220"/>
        <item x="1045"/>
        <item x="2208"/>
        <item x="1111"/>
        <item x="1951"/>
        <item x="1790"/>
        <item x="1292"/>
        <item x="883"/>
        <item x="680"/>
        <item x="1124"/>
        <item x="1010"/>
        <item x="1270"/>
        <item x="214"/>
        <item x="535"/>
        <item x="921"/>
        <item x="1169"/>
        <item x="1412"/>
        <item x="4"/>
        <item x="1167"/>
        <item x="20"/>
        <item x="309"/>
        <item x="400"/>
        <item x="979"/>
        <item x="439"/>
        <item x="1261"/>
        <item x="1196"/>
        <item x="1894"/>
        <item x="50"/>
        <item x="1285"/>
        <item x="1357"/>
        <item x="157"/>
        <item x="1257"/>
        <item x="16"/>
        <item x="1068"/>
        <item x="1773"/>
        <item x="642"/>
        <item x="1047"/>
        <item x="2138"/>
        <item x="1142"/>
        <item x="1405"/>
        <item x="594"/>
        <item x="952"/>
        <item x="119"/>
        <item x="1872"/>
        <item x="1540"/>
        <item x="1126"/>
        <item x="2089"/>
        <item x="1317"/>
        <item x="1222"/>
        <item x="440"/>
        <item x="1456"/>
        <item x="1006"/>
        <item x="1221"/>
        <item x="32"/>
        <item x="1097"/>
        <item x="1794"/>
        <item x="2198"/>
        <item x="844"/>
        <item x="474"/>
        <item x="411"/>
        <item x="1370"/>
        <item x="843"/>
        <item x="285"/>
        <item x="1200"/>
        <item x="2061"/>
        <item x="609"/>
        <item x="2086"/>
        <item x="58"/>
        <item x="776"/>
        <item x="1280"/>
        <item x="1171"/>
        <item x="367"/>
        <item x="1155"/>
        <item x="714"/>
        <item x="1337"/>
        <item x="1453"/>
        <item x="1120"/>
        <item x="422"/>
        <item x="215"/>
        <item x="1062"/>
        <item x="148"/>
        <item x="298"/>
        <item x="1923"/>
        <item x="1477"/>
        <item x="485"/>
        <item x="408"/>
        <item x="1719"/>
        <item x="865"/>
        <item x="1172"/>
        <item x="1145"/>
        <item x="366"/>
        <item x="766"/>
        <item x="534"/>
        <item x="1789"/>
        <item x="894"/>
        <item x="614"/>
        <item x="9"/>
        <item x="1331"/>
        <item x="702"/>
        <item x="573"/>
        <item x="33"/>
        <item x="1442"/>
        <item x="1238"/>
        <item x="1742"/>
        <item x="158"/>
        <item x="2123"/>
        <item x="1410"/>
        <item x="90"/>
        <item x="631"/>
        <item x="462"/>
        <item x="545"/>
        <item x="708"/>
        <item x="1915"/>
        <item x="676"/>
        <item x="1973"/>
        <item x="904"/>
        <item x="1258"/>
        <item x="1351"/>
        <item x="182"/>
        <item x="572"/>
        <item x="2055"/>
        <item x="235"/>
        <item x="1198"/>
        <item x="961"/>
        <item x="536"/>
        <item x="206"/>
        <item x="430"/>
        <item x="595"/>
        <item x="1500"/>
        <item x="1512"/>
        <item x="444"/>
        <item x="1420"/>
        <item x="122"/>
        <item x="1051"/>
        <item x="2103"/>
        <item x="1375"/>
        <item x="1518"/>
        <item x="109"/>
        <item x="438"/>
        <item x="392"/>
        <item x="657"/>
        <item x="1358"/>
        <item x="791"/>
        <item x="723"/>
        <item x="934"/>
        <item x="210"/>
        <item x="193"/>
        <item x="2133"/>
        <item x="1627"/>
        <item x="1363"/>
        <item x="1526"/>
        <item x="2039"/>
        <item x="1475"/>
        <item x="2214"/>
        <item x="1319"/>
        <item x="1102"/>
        <item x="452"/>
        <item x="1830"/>
        <item x="1954"/>
        <item x="1334"/>
        <item x="1572"/>
        <item x="1934"/>
        <item x="2051"/>
        <item x="1535"/>
        <item x="1036"/>
        <item x="586"/>
        <item x="995"/>
        <item x="164"/>
        <item x="1626"/>
        <item x="1807"/>
        <item x="1286"/>
        <item x="1164"/>
        <item x="778"/>
        <item x="1432"/>
        <item x="455"/>
        <item x="584"/>
        <item x="861"/>
        <item x="1601"/>
        <item x="531"/>
        <item x="620"/>
        <item x="456"/>
        <item x="908"/>
        <item x="1565"/>
        <item x="627"/>
        <item x="1246"/>
        <item x="2037"/>
        <item x="443"/>
        <item x="692"/>
        <item x="1694"/>
        <item x="782"/>
        <item x="1342"/>
        <item x="638"/>
        <item x="901"/>
        <item x="585"/>
        <item x="1003"/>
        <item x="1496"/>
        <item x="1181"/>
        <item x="1785"/>
        <item x="1649"/>
        <item x="946"/>
        <item x="497"/>
        <item x="1197"/>
        <item x="1349"/>
        <item x="2122"/>
        <item x="1524"/>
        <item x="1509"/>
        <item x="999"/>
        <item x="1730"/>
        <item x="305"/>
        <item x="830"/>
        <item x="1170"/>
        <item x="810"/>
        <item x="878"/>
        <item x="730"/>
        <item x="748"/>
        <item x="160"/>
        <item x="350"/>
        <item x="341"/>
        <item x="1637"/>
        <item x="145"/>
        <item x="560"/>
        <item x="2170"/>
        <item x="2053"/>
        <item x="1444"/>
        <item x="255"/>
        <item x="820"/>
        <item x="1417"/>
        <item x="1147"/>
        <item x="862"/>
        <item x="2063"/>
        <item x="1123"/>
        <item x="1053"/>
        <item x="1144"/>
        <item x="1549"/>
        <item x="1122"/>
        <item x="993"/>
        <item x="2171"/>
        <item x="892"/>
        <item x="1901"/>
        <item x="493"/>
        <item x="916"/>
        <item x="1520"/>
        <item x="1521"/>
        <item x="1488"/>
        <item x="34"/>
        <item x="823"/>
        <item x="1699"/>
        <item x="1389"/>
        <item x="1647"/>
        <item x="503"/>
        <item x="1552"/>
        <item x="2050"/>
        <item x="2035"/>
        <item x="1091"/>
        <item x="998"/>
        <item x="1760"/>
        <item x="261"/>
        <item x="665"/>
        <item x="1379"/>
        <item x="170"/>
        <item x="118"/>
        <item x="31"/>
        <item x="2172"/>
        <item x="107"/>
        <item x="1569"/>
        <item x="559"/>
        <item x="1559"/>
        <item x="978"/>
        <item x="628"/>
        <item x="1993"/>
        <item x="300"/>
        <item x="635"/>
        <item x="1522"/>
        <item x="1281"/>
        <item x="1092"/>
        <item x="165"/>
        <item x="957"/>
        <item x="1613"/>
        <item x="814"/>
        <item x="1533"/>
        <item x="2005"/>
        <item x="1761"/>
        <item x="1152"/>
        <item x="1498"/>
        <item x="280"/>
        <item x="884"/>
        <item x="955"/>
        <item x="1274"/>
        <item x="77"/>
        <item x="2032"/>
        <item x="1419"/>
        <item x="1501"/>
        <item x="1769"/>
        <item x="96"/>
        <item x="1295"/>
        <item x="2156"/>
        <item x="775"/>
        <item x="437"/>
        <item x="1551"/>
        <item x="282"/>
        <item x="2026"/>
        <item x="1714"/>
        <item x="1581"/>
        <item x="1998"/>
        <item x="178"/>
        <item x="647"/>
        <item x="52"/>
        <item x="720"/>
        <item x="501"/>
        <item x="11"/>
        <item x="1179"/>
        <item x="666"/>
        <item x="848"/>
        <item x="1421"/>
        <item x="654"/>
        <item x="938"/>
        <item x="1566"/>
        <item x="2180"/>
        <item x="2175"/>
        <item x="248"/>
        <item x="445"/>
        <item x="827"/>
        <item x="520"/>
        <item x="1101"/>
        <item x="2169"/>
        <item x="494"/>
        <item x="241"/>
        <item x="990"/>
        <item x="29"/>
        <item x="167"/>
        <item x="600"/>
        <item x="277"/>
        <item x="1648"/>
        <item x="1225"/>
        <item x="611"/>
        <item x="741"/>
        <item x="293"/>
        <item x="1571"/>
        <item x="1492"/>
        <item x="1223"/>
        <item x="816"/>
        <item x="1298"/>
        <item x="124"/>
        <item x="1411"/>
        <item x="1834"/>
        <item x="870"/>
        <item x="390"/>
        <item x="1802"/>
        <item x="394"/>
        <item x="88"/>
        <item x="1510"/>
        <item x="1936"/>
        <item x="1326"/>
        <item x="603"/>
        <item x="142"/>
        <item x="920"/>
        <item x="1568"/>
        <item x="874"/>
        <item x="845"/>
        <item x="1876"/>
        <item x="877"/>
        <item x="649"/>
        <item x="1157"/>
        <item x="675"/>
        <item x="184"/>
        <item x="625"/>
        <item x="1056"/>
        <item x="1778"/>
        <item x="249"/>
        <item x="1659"/>
        <item x="1345"/>
        <item x="755"/>
        <item x="266"/>
        <item x="276"/>
        <item x="668"/>
        <item x="959"/>
        <item x="302"/>
        <item x="1735"/>
        <item x="1828"/>
        <item x="1329"/>
        <item x="532"/>
        <item x="839"/>
        <item x="722"/>
        <item x="290"/>
        <item x="958"/>
        <item x="70"/>
        <item x="1077"/>
        <item x="1054"/>
        <item x="1747"/>
        <item x="1992"/>
        <item x="713"/>
        <item x="2008"/>
        <item x="1085"/>
        <item x="1256"/>
        <item x="683"/>
        <item x="888"/>
        <item x="76"/>
        <item x="1504"/>
        <item x="2070"/>
        <item x="968"/>
        <item x="1397"/>
        <item x="899"/>
        <item x="1031"/>
        <item x="629"/>
        <item x="992"/>
        <item x="1307"/>
        <item x="1214"/>
        <item x="1235"/>
        <item x="773"/>
        <item x="1645"/>
        <item x="1265"/>
        <item x="227"/>
        <item x="1154"/>
        <item x="1046"/>
        <item x="937"/>
        <item x="2068"/>
        <item x="653"/>
        <item x="1359"/>
        <item x="17"/>
        <item x="2066"/>
        <item x="1081"/>
        <item x="104"/>
        <item x="1426"/>
        <item x="1253"/>
        <item x="1073"/>
        <item x="2186"/>
        <item x="1069"/>
        <item x="2195"/>
        <item x="1090"/>
        <item x="106"/>
        <item x="181"/>
        <item x="2018"/>
        <item x="1513"/>
        <item x="1180"/>
        <item x="51"/>
        <item x="686"/>
        <item x="1398"/>
        <item x="262"/>
        <item x="320"/>
        <item x="1113"/>
        <item x="2185"/>
        <item x="2109"/>
        <item x="2132"/>
        <item x="1711"/>
        <item x="1387"/>
        <item x="2115"/>
        <item x="371"/>
        <item x="521"/>
        <item x="1376"/>
        <item x="562"/>
        <item x="546"/>
        <item x="229"/>
        <item x="1007"/>
        <item x="1315"/>
        <item x="1043"/>
        <item x="771"/>
        <item x="1195"/>
        <item x="762"/>
        <item x="1590"/>
        <item x="1562"/>
        <item x="1481"/>
        <item x="770"/>
        <item x="2155"/>
        <item x="777"/>
        <item x="481"/>
        <item x="840"/>
        <item x="234"/>
        <item x="150"/>
        <item x="127"/>
        <item x="971"/>
        <item x="1561"/>
        <item x="1544"/>
        <item x="1486"/>
        <item x="1279"/>
        <item x="1284"/>
        <item x="623"/>
        <item x="232"/>
        <item x="426"/>
        <item x="1577"/>
        <item x="185"/>
        <item x="1369"/>
        <item x="271"/>
        <item x="1966"/>
        <item x="1494"/>
        <item x="1110"/>
        <item x="1408"/>
        <item x="591"/>
        <item x="1392"/>
        <item x="409"/>
        <item x="46"/>
        <item x="308"/>
        <item x="1686"/>
        <item x="1287"/>
        <item x="1755"/>
        <item x="975"/>
        <item x="1930"/>
        <item x="1804"/>
        <item x="786"/>
        <item x="1810"/>
        <item x="1641"/>
        <item x="1168"/>
        <item x="2183"/>
        <item x="1574"/>
        <item x="159"/>
        <item x="1587"/>
        <item x="2009"/>
        <item x="348"/>
        <item x="942"/>
        <item x="954"/>
        <item x="2038"/>
        <item x="1373"/>
        <item x="527"/>
        <item x="931"/>
        <item x="1137"/>
        <item x="1611"/>
        <item x="1267"/>
        <item x="1436"/>
        <item x="429"/>
        <item x="63"/>
        <item x="674"/>
        <item x="1491"/>
        <item x="637"/>
        <item x="387"/>
        <item x="344"/>
        <item x="22"/>
        <item x="2056"/>
        <item x="1597"/>
        <item x="203"/>
        <item x="759"/>
        <item x="1736"/>
        <item x="2209"/>
        <item x="173"/>
        <item x="670"/>
        <item x="1232"/>
        <item x="372"/>
        <item x="1869"/>
        <item x="640"/>
        <item x="1041"/>
        <item x="1875"/>
        <item x="907"/>
        <item x="1188"/>
        <item x="1445"/>
        <item x="985"/>
        <item x="2191"/>
        <item x="2041"/>
        <item x="736"/>
        <item x="577"/>
        <item x="1943"/>
        <item x="1835"/>
        <item x="68"/>
        <item x="1276"/>
        <item x="2065"/>
        <item x="662"/>
        <item x="1575"/>
        <item x="286"/>
        <item x="21"/>
        <item x="1208"/>
        <item x="1696"/>
        <item x="1953"/>
        <item x="2090"/>
        <item x="1203"/>
        <item x="375"/>
        <item x="1378"/>
        <item x="381"/>
        <item x="1532"/>
        <item x="1035"/>
        <item x="589"/>
        <item x="604"/>
        <item x="403"/>
        <item x="706"/>
        <item x="761"/>
        <item x="914"/>
        <item x="2074"/>
        <item x="389"/>
        <item x="273"/>
        <item x="1849"/>
        <item x="417"/>
        <item x="495"/>
        <item x="1133"/>
        <item x="321"/>
        <item x="1928"/>
        <item x="1060"/>
        <item x="1948"/>
        <item x="632"/>
        <item x="1517"/>
        <item x="768"/>
        <item x="1322"/>
        <item x="71"/>
        <item x="326"/>
        <item x="1653"/>
        <item x="1684"/>
        <item x="763"/>
        <item x="1059"/>
        <item x="186"/>
        <item x="1016"/>
        <item x="1881"/>
        <item x="1083"/>
        <item x="928"/>
        <item x="1534"/>
        <item x="1151"/>
        <item x="1213"/>
        <item x="231"/>
        <item x="449"/>
        <item x="996"/>
        <item x="758"/>
        <item x="2148"/>
        <item x="1808"/>
        <item x="351"/>
        <item x="793"/>
        <item x="1765"/>
        <item x="1390"/>
        <item x="2007"/>
        <item x="1128"/>
        <item x="1186"/>
        <item x="1029"/>
        <item x="769"/>
        <item x="1642"/>
        <item x="1511"/>
        <item x="1739"/>
        <item x="1049"/>
        <item x="1698"/>
        <item x="539"/>
        <item x="459"/>
        <item x="867"/>
        <item x="1619"/>
        <item x="1813"/>
        <item x="450"/>
        <item x="2013"/>
        <item x="1768"/>
        <item x="1136"/>
        <item x="821"/>
        <item x="1925"/>
        <item x="542"/>
        <item x="1406"/>
        <item x="99"/>
        <item x="504"/>
        <item x="1262"/>
        <item x="2162"/>
        <item x="1987"/>
        <item x="491"/>
        <item x="152"/>
        <item x="797"/>
        <item x="499"/>
        <item x="1013"/>
        <item x="1624"/>
        <item x="1343"/>
        <item x="1182"/>
        <item x="903"/>
        <item x="1731"/>
        <item x="1352"/>
        <item x="2210"/>
        <item x="910"/>
        <item x="902"/>
        <item x="37"/>
        <item x="1004"/>
        <item x="2075"/>
        <item x="435"/>
        <item x="639"/>
        <item x="1825"/>
        <item x="101"/>
        <item x="1094"/>
        <item x="1931"/>
        <item x="541"/>
        <item x="1293"/>
        <item x="299"/>
        <item x="1503"/>
        <item x="407"/>
        <item x="550"/>
        <item x="2104"/>
        <item x="980"/>
        <item x="590"/>
        <item x="754"/>
        <item x="1250"/>
        <item x="2153"/>
        <item x="739"/>
        <item x="1843"/>
        <item x="574"/>
        <item x="1236"/>
        <item x="982"/>
        <item x="19"/>
        <item x="606"/>
        <item x="1871"/>
        <item x="1355"/>
        <item x="335"/>
        <item x="964"/>
        <item x="166"/>
        <item x="212"/>
        <item x="112"/>
        <item x="1942"/>
        <item x="179"/>
        <item x="423"/>
        <item x="2127"/>
        <item x="1150"/>
        <item x="2093"/>
        <item x="362"/>
        <item x="699"/>
        <item x="1139"/>
        <item x="1870"/>
        <item x="556"/>
        <item x="1437"/>
        <item x="177"/>
        <item x="538"/>
        <item x="1199"/>
        <item x="909"/>
        <item x="808"/>
        <item x="1242"/>
        <item x="893"/>
        <item x="1919"/>
        <item x="1728"/>
        <item x="926"/>
        <item x="94"/>
        <item x="1294"/>
        <item x="1050"/>
        <item x="72"/>
        <item x="1275"/>
        <item x="700"/>
        <item x="634"/>
        <item x="1596"/>
        <item x="306"/>
        <item x="1433"/>
        <item x="1438"/>
        <item x="1816"/>
        <item x="194"/>
        <item x="1218"/>
        <item x="1204"/>
        <item x="747"/>
        <item x="1555"/>
        <item x="1877"/>
        <item x="2212"/>
        <item x="1805"/>
        <item x="563"/>
        <item x="7"/>
        <item x="1529"/>
        <item x="454"/>
        <item x="1591"/>
        <item x="354"/>
        <item x="379"/>
        <item x="860"/>
        <item x="1252"/>
        <item x="13"/>
        <item x="1904"/>
        <item x="1162"/>
        <item x="1650"/>
        <item x="322"/>
        <item x="174"/>
        <item x="1032"/>
        <item x="156"/>
        <item x="1530"/>
        <item x="1508"/>
        <item x="1727"/>
        <item x="869"/>
        <item x="566"/>
        <item x="1473"/>
        <item x="1600"/>
        <item x="1788"/>
        <item x="517"/>
        <item x="1823"/>
        <item x="1748"/>
        <item x="1977"/>
        <item x="851"/>
        <item x="1108"/>
        <item x="1646"/>
        <item x="464"/>
        <item x="913"/>
        <item x="731"/>
        <item x="1065"/>
        <item x="357"/>
        <item x="1033"/>
        <item x="564"/>
        <item x="624"/>
        <item x="1710"/>
        <item x="1067"/>
        <item x="317"/>
        <item x="1095"/>
        <item x="973"/>
        <item x="1844"/>
        <item x="405"/>
        <item x="1374"/>
        <item x="1138"/>
        <item x="1480"/>
        <item x="956"/>
        <item x="1084"/>
        <item x="1836"/>
        <item x="886"/>
        <item x="719"/>
        <item x="2137"/>
        <item x="340"/>
        <item x="576"/>
        <item x="228"/>
        <item x="436"/>
        <item x="688"/>
        <item x="188"/>
        <item x="1271"/>
        <item x="1264"/>
        <item x="69"/>
        <item x="1176"/>
        <item x="316"/>
        <item x="1354"/>
        <item x="369"/>
        <item x="1523"/>
        <item x="1610"/>
        <item x="1853"/>
        <item x="1309"/>
        <item x="93"/>
        <item x="837"/>
        <item x="841"/>
        <item x="974"/>
        <item x="130"/>
        <item x="806"/>
        <item x="153"/>
        <item x="161"/>
        <item x="1112"/>
        <item x="1360"/>
        <item x="364"/>
        <item x="190"/>
        <item x="83"/>
        <item x="1165"/>
        <item x="432"/>
        <item x="211"/>
        <item x="1754"/>
        <item x="1332"/>
        <item x="511"/>
        <item x="1146"/>
        <item x="817"/>
        <item x="1461"/>
        <item x="1704"/>
        <item x="1902"/>
        <item x="2176"/>
        <item x="1982"/>
        <item x="1927"/>
        <item x="1211"/>
        <item x="61"/>
        <item x="726"/>
        <item x="48"/>
        <item x="991"/>
        <item x="183"/>
        <item x="889"/>
        <item x="1567"/>
        <item x="1826"/>
        <item x="382"/>
        <item x="1644"/>
        <item x="176"/>
        <item x="1476"/>
        <item x="447"/>
        <item x="1589"/>
        <item x="207"/>
        <item x="565"/>
        <item x="1718"/>
        <item x="264"/>
        <item x="222"/>
        <item x="549"/>
        <item x="1114"/>
        <item x="1260"/>
        <item x="967"/>
        <item x="1932"/>
        <item x="935"/>
        <item x="323"/>
        <item x="1970"/>
        <item x="87"/>
        <item x="885"/>
        <item x="735"/>
        <item x="721"/>
        <item x="2215"/>
        <item x="1148"/>
        <item x="644"/>
        <item x="2094"/>
        <item x="458"/>
        <item x="983"/>
        <item x="646"/>
        <item x="548"/>
        <item x="73"/>
        <item x="226"/>
        <item x="1201"/>
        <item x="1228"/>
        <item x="44"/>
        <item x="704"/>
        <item x="39"/>
        <item x="923"/>
        <item x="2165"/>
        <item x="1243"/>
        <item x="117"/>
        <item x="772"/>
        <item x="1969"/>
        <item x="368"/>
        <item x="378"/>
        <item x="617"/>
        <item x="826"/>
        <item x="23"/>
        <item x="875"/>
        <item x="2006"/>
        <item x="1570"/>
        <item x="864"/>
        <item x="355"/>
        <item x="981"/>
        <item x="924"/>
        <item x="133"/>
        <item x="1323"/>
        <item x="891"/>
        <item x="819"/>
        <item x="274"/>
        <item x="1864"/>
        <item x="1689"/>
        <item x="976"/>
        <item x="1087"/>
        <item x="1997"/>
        <item x="2161"/>
        <item x="1259"/>
        <item x="866"/>
        <item x="490"/>
        <item x="1116"/>
        <item x="1347"/>
        <item x="1708"/>
        <item x="1217"/>
        <item x="1336"/>
        <item x="953"/>
        <item x="1149"/>
        <item x="2187"/>
        <item x="1458"/>
        <item x="55"/>
        <item x="1495"/>
        <item x="1740"/>
        <item x="1605"/>
        <item x="1464"/>
        <item x="66"/>
        <item x="1538"/>
        <item x="1688"/>
        <item x="307"/>
        <item x="453"/>
        <item x="1594"/>
        <item x="1583"/>
        <item x="391"/>
        <item x="56"/>
        <item x="750"/>
        <item x="365"/>
        <item x="1269"/>
        <item x="1348"/>
        <item x="136"/>
        <item x="1706"/>
        <item x="579"/>
        <item x="1024"/>
        <item x="2095"/>
        <item x="84"/>
        <item x="1617"/>
        <item x="1249"/>
        <item x="1483"/>
        <item x="795"/>
        <item x="1599"/>
        <item x="45"/>
        <item x="872"/>
        <item x="1134"/>
        <item x="27"/>
        <item x="1629"/>
        <item x="1297"/>
        <item x="1490"/>
        <item x="1516"/>
        <item x="1303"/>
        <item x="65"/>
        <item x="1580"/>
        <item x="2190"/>
        <item x="1770"/>
        <item x="1283"/>
        <item x="1796"/>
        <item x="1000"/>
        <item x="613"/>
        <item x="384"/>
        <item x="1034"/>
        <item x="1233"/>
        <item x="694"/>
        <item x="1893"/>
        <item x="1130"/>
        <item x="36"/>
        <item x="292"/>
        <item x="78"/>
        <item x="374"/>
        <item x="1678"/>
        <item x="1316"/>
        <item x="2046"/>
        <item x="325"/>
        <item x="1636"/>
        <item x="831"/>
        <item x="67"/>
        <item x="163"/>
        <item x="1909"/>
        <item x="115"/>
        <item x="655"/>
        <item x="2179"/>
        <item x="1255"/>
        <item x="180"/>
        <item x="254"/>
        <item x="260"/>
        <item x="1965"/>
        <item x="1674"/>
        <item x="2011"/>
        <item x="131"/>
        <item x="1193"/>
        <item x="1206"/>
        <item x="582"/>
        <item x="850"/>
        <item x="208"/>
        <item x="897"/>
        <item x="804"/>
        <item x="745"/>
        <item x="236"/>
        <item x="1039"/>
        <item x="108"/>
        <item x="1447"/>
        <item x="650"/>
        <item x="349"/>
        <item x="854"/>
        <item x="1795"/>
        <item x="652"/>
        <item x="1153"/>
        <item x="887"/>
        <item x="553"/>
        <item x="2181"/>
        <item x="689"/>
        <item x="175"/>
        <item x="1536"/>
        <item x="2152"/>
        <item x="764"/>
        <item x="2146"/>
        <item x="518"/>
        <item x="1918"/>
        <item x="855"/>
        <item x="328"/>
        <item x="1662"/>
        <item x="1244"/>
        <item x="1216"/>
        <item x="1072"/>
        <item x="398"/>
        <item x="788"/>
        <item x="568"/>
        <item x="2119"/>
        <item x="1499"/>
        <item x="526"/>
        <item x="977"/>
        <item x="753"/>
        <item x="970"/>
        <item x="537"/>
        <item x="1163"/>
        <item x="1586"/>
        <item x="2116"/>
        <item x="155"/>
        <item x="852"/>
        <item x="1821"/>
        <item x="141"/>
        <item x="1209"/>
        <item x="1064"/>
        <item x="825"/>
        <item x="515"/>
        <item x="2157"/>
        <item x="2082"/>
        <item x="922"/>
        <item x="622"/>
        <item x="2064"/>
        <item x="2131"/>
        <item x="2052"/>
        <item x="547"/>
        <item x="1938"/>
        <item x="785"/>
        <item x="789"/>
        <item x="1251"/>
        <item x="1505"/>
        <item x="257"/>
        <item x="1612"/>
        <item x="1371"/>
        <item x="1485"/>
        <item x="346"/>
        <item x="1542"/>
        <item x="331"/>
        <item x="846"/>
        <item x="402"/>
        <item x="1002"/>
        <item x="1463"/>
        <item x="812"/>
        <item x="1048"/>
        <item x="251"/>
        <item x="1579"/>
        <item x="1219"/>
        <item x="728"/>
        <item x="2001"/>
        <item x="1019"/>
        <item x="2167"/>
        <item x="936"/>
        <item x="1489"/>
        <item x="641"/>
        <item x="1096"/>
        <item x="619"/>
        <item x="1873"/>
        <item x="1305"/>
        <item x="1799"/>
        <item x="81"/>
        <item x="1652"/>
        <item x="337"/>
        <item x="512"/>
        <item x="616"/>
        <item x="1266"/>
        <item x="1344"/>
        <item x="1858"/>
        <item x="930"/>
        <item x="415"/>
        <item x="1178"/>
        <item x="1418"/>
        <item x="1301"/>
        <item x="138"/>
        <item x="1815"/>
        <item x="1"/>
        <item x="1324"/>
        <item x="2012"/>
        <item x="1403"/>
        <item x="463"/>
        <item x="2194"/>
        <item x="43"/>
        <item x="1450"/>
        <item x="2076"/>
        <item x="487"/>
        <item x="1655"/>
        <item x="1394"/>
        <item x="451"/>
        <item x="47"/>
        <item x="113"/>
        <item x="275"/>
        <item x="8"/>
        <item x="424"/>
        <item x="715"/>
        <item x="834"/>
        <item x="1729"/>
        <item x="2117"/>
        <item x="1469"/>
        <item x="513"/>
        <item x="140"/>
        <item x="1346"/>
        <item x="580"/>
        <item x="1115"/>
        <item x="1383"/>
        <item x="987"/>
        <item x="1377"/>
        <item x="945"/>
        <item x="427"/>
        <item x="480"/>
        <item x="287"/>
        <item x="281"/>
        <item x="2154"/>
        <item x="1837"/>
        <item x="500"/>
        <item x="932"/>
        <item x="986"/>
        <item x="687"/>
        <item x="82"/>
        <item x="1741"/>
        <item x="57"/>
        <item x="1724"/>
        <item x="636"/>
        <item x="581"/>
        <item x="1733"/>
        <item x="1668"/>
        <item x="250"/>
        <item x="2072"/>
        <item x="291"/>
        <item x="1106"/>
        <item x="361"/>
        <item x="24"/>
        <item x="1288"/>
        <item x="230"/>
        <item x="1592"/>
        <item x="482"/>
        <item x="524"/>
        <item x="2091"/>
        <item x="121"/>
        <item x="233"/>
        <item x="752"/>
        <item x="1474"/>
        <item x="2079"/>
        <item x="219"/>
        <item x="288"/>
        <item x="882"/>
        <item x="1272"/>
        <item x="59"/>
        <item x="465"/>
        <item x="2027"/>
        <item x="1660"/>
        <item x="835"/>
        <item x="2017"/>
        <item x="220"/>
        <item x="1697"/>
        <item x="1801"/>
        <item x="711"/>
        <item x="1859"/>
        <item x="270"/>
        <item x="2108"/>
        <item x="1028"/>
        <item x="561"/>
        <item x="1058"/>
        <item x="1976"/>
        <item x="1677"/>
        <item x="1226"/>
        <item x="1564"/>
        <item x="1143"/>
        <item x="1282"/>
        <item x="1746"/>
        <item x="1867"/>
        <item x="2084"/>
        <item x="252"/>
        <item x="1519"/>
        <item x="1350"/>
        <item x="1913"/>
        <item x="126"/>
        <item x="809"/>
        <item x="1008"/>
        <item x="1679"/>
        <item x="120"/>
        <item x="1443"/>
        <item x="951"/>
        <item x="890"/>
        <item x="237"/>
        <item x="2121"/>
        <item x="25"/>
        <item x="256"/>
        <item x="1506"/>
        <item x="2136"/>
        <item x="800"/>
        <item x="1665"/>
        <item x="1573"/>
        <item x="253"/>
        <item x="1743"/>
        <item x="1132"/>
        <item x="1737"/>
        <item x="506"/>
        <item x="596"/>
        <item x="1230"/>
        <item x="1784"/>
        <item x="1846"/>
        <item x="660"/>
        <item x="836"/>
        <item x="376"/>
        <item x="1935"/>
        <item x="2022"/>
        <item x="822"/>
        <item x="1945"/>
        <item x="486"/>
        <item x="1819"/>
        <item x="1635"/>
        <item x="2029"/>
        <item x="1847"/>
        <item x="263"/>
        <item x="742"/>
        <item x="1715"/>
        <item x="767"/>
        <item x="815"/>
        <item x="2193"/>
        <item x="466"/>
        <item x="911"/>
        <item x="1897"/>
        <item x="1964"/>
        <item x="1779"/>
        <item x="2113"/>
        <item x="1212"/>
        <item x="1946"/>
        <item x="1578"/>
        <item x="514"/>
        <item x="1584"/>
        <item x="743"/>
        <item x="2014"/>
        <item x="1781"/>
        <item x="1117"/>
        <item x="1783"/>
        <item x="732"/>
        <item x="1888"/>
        <item x="1052"/>
        <item x="557"/>
        <item x="1656"/>
        <item x="1449"/>
        <item x="1643"/>
        <item x="2134"/>
        <item x="1055"/>
        <item x="259"/>
        <item x="239"/>
        <item x="558"/>
        <item x="1318"/>
        <item x="1207"/>
        <item x="1676"/>
        <item x="2118"/>
        <item x="1842"/>
        <item x="1651"/>
        <item x="1745"/>
        <item x="1548"/>
        <item x="2207"/>
        <item x="2199"/>
        <item x="1365"/>
        <item x="313"/>
        <item x="695"/>
        <item x="645"/>
        <item x="1701"/>
        <item x="1428"/>
        <item x="1857"/>
        <item x="1229"/>
        <item x="1898"/>
        <item x="1732"/>
        <item x="2021"/>
        <item x="1995"/>
        <item x="1399"/>
        <item x="1759"/>
        <item x="18"/>
        <item x="1693"/>
        <item x="1100"/>
        <item x="1430"/>
        <item x="1618"/>
        <item x="1247"/>
        <item x="2096"/>
        <item x="1268"/>
        <item x="950"/>
        <item x="1845"/>
        <item x="757"/>
        <item x="2010"/>
        <item x="2125"/>
        <item x="1588"/>
        <item x="1777"/>
        <item x="1245"/>
        <item x="712"/>
        <item x="1362"/>
        <item x="268"/>
        <item x="881"/>
        <item x="849"/>
        <item x="703"/>
        <item x="2158"/>
        <item x="948"/>
        <item x="1818"/>
        <item x="303"/>
        <item x="1848"/>
        <item x="410"/>
        <item x="1675"/>
        <item x="1811"/>
        <item x="1044"/>
        <item x="2034"/>
        <item x="1959"/>
        <item x="529"/>
        <item x="2023"/>
        <item x="1921"/>
        <item x="738"/>
        <item x="1880"/>
        <item x="972"/>
        <item x="2062"/>
        <item x="2140"/>
        <item x="807"/>
        <item x="471"/>
        <item x="1879"/>
        <item x="1639"/>
        <item x="469"/>
        <item x="1883"/>
        <item x="1852"/>
        <item x="1863"/>
        <item x="345"/>
        <item x="1663"/>
        <item x="567"/>
        <item x="1460"/>
        <item x="1683"/>
        <item x="2097"/>
        <item x="1667"/>
        <item x="988"/>
        <item x="2028"/>
        <item x="1944"/>
        <item x="2087"/>
        <item x="2049"/>
        <item x="1414"/>
        <item x="1633"/>
        <item x="1734"/>
        <item x="1996"/>
        <item x="1527"/>
        <item x="811"/>
        <item x="1726"/>
        <item x="1625"/>
        <item x="1947"/>
        <item x="1983"/>
        <item x="2105"/>
        <item x="1892"/>
        <item x="1687"/>
        <item x="1713"/>
        <item x="1929"/>
        <item x="2036"/>
        <item x="1723"/>
        <item x="2047"/>
        <item x="2188"/>
        <item x="1634"/>
        <item x="2015"/>
        <item x="2016"/>
        <item x="1885"/>
        <item x="2059"/>
        <item x="1971"/>
        <item x="1705"/>
        <item x="1628"/>
        <item x="1988"/>
        <item x="2100"/>
        <item x="1956"/>
        <item x="2151"/>
        <item x="2173"/>
        <item x="2112"/>
        <item x="1776"/>
        <item x="1722"/>
        <item x="1910"/>
        <item x="2124"/>
        <item x="2102"/>
        <item x="1832"/>
        <item t="default"/>
      </items>
    </pivotField>
    <pivotField showAll="0"/>
    <pivotField numFmtId="164" showAll="0"/>
    <pivotField showAll="0"/>
    <pivotField showAll="0"/>
    <pivotField showAll="0"/>
    <pivotField showAll="0"/>
    <pivotField showAll="0"/>
    <pivotField showAll="0"/>
    <pivotField showAll="0"/>
  </pivotFields>
  <rowFields count="1">
    <field x="6"/>
  </rowFields>
  <rowItems count="17">
    <i>
      <x v="18"/>
    </i>
    <i>
      <x v="15"/>
    </i>
    <i>
      <x v="13"/>
    </i>
    <i>
      <x v="12"/>
    </i>
    <i>
      <x v="14"/>
    </i>
    <i>
      <x v="1"/>
    </i>
    <i>
      <x v="11"/>
    </i>
    <i>
      <x v="10"/>
    </i>
    <i>
      <x v="2"/>
    </i>
    <i>
      <x v="3"/>
    </i>
    <i>
      <x v="9"/>
    </i>
    <i>
      <x v="8"/>
    </i>
    <i>
      <x v="7"/>
    </i>
    <i>
      <x v="4"/>
    </i>
    <i>
      <x v="5"/>
    </i>
    <i>
      <x v="6"/>
    </i>
    <i t="grand">
      <x/>
    </i>
  </rowItems>
  <colItems count="1">
    <i/>
  </colItems>
  <dataFields count="1">
    <dataField name="Sum of Total profit / loss" fld="8" baseField="0" baseItem="0" numFmtId="166"/>
  </dataFields>
  <chartFormats count="4">
    <chartFormat chart="2"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7EEF4CF-0E32-42BC-B2B1-F62D91CE6BC8}" sourceName="MONTH">
  <pivotTables>
    <pivotTable tabId="22" name="PivotTable11"/>
    <pivotTable tabId="22" name="PivotTable1"/>
    <pivotTable tabId="22" name="PivotTable10"/>
    <pivotTable tabId="22" name="PivotTable12"/>
    <pivotTable tabId="22" name="PivotTable13"/>
    <pivotTable tabId="22" name="PivotTable14"/>
    <pivotTable tabId="22" name="PivotTable5"/>
    <pivotTable tabId="22" name="PivotTable6"/>
    <pivotTable tabId="22" name="PivotTable8"/>
    <pivotTable tabId="22" name="PivotTable9"/>
  </pivotTables>
  <data>
    <tabular pivotCacheId="2880213">
      <items count="12">
        <i x="3" s="1"/>
        <i x="5" s="1"/>
        <i x="6" s="1"/>
        <i x="7" s="1"/>
        <i x="10" s="1"/>
        <i x="0" s="1"/>
        <i x="8" s="1"/>
        <i x="9" s="1"/>
        <i x="1" s="1"/>
        <i x="2" s="1"/>
        <i x="4"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68E688F-2689-4274-B455-A1D5ADE1C3E8}" sourceName="PRODUCT">
  <pivotTables>
    <pivotTable tabId="22" name="PivotTable9"/>
    <pivotTable tabId="22" name="PivotTable1"/>
    <pivotTable tabId="22" name="PivotTable10"/>
    <pivotTable tabId="22" name="PivotTable11"/>
    <pivotTable tabId="22" name="PivotTable12"/>
    <pivotTable tabId="22" name="PivotTable13"/>
    <pivotTable tabId="22" name="PivotTable14"/>
    <pivotTable tabId="22" name="PivotTable5"/>
    <pivotTable tabId="22" name="PivotTable6"/>
    <pivotTable tabId="22" name="PivotTable8"/>
  </pivotTables>
  <data>
    <tabular pivotCacheId="2880213">
      <items count="7">
        <i x="1" s="1"/>
        <i x="6" s="1"/>
        <i x="5"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36F3E0AE-4A34-40C1-92C5-A855A0662334}" sourceName="YEAR">
  <pivotTables>
    <pivotTable tabId="22" name="PivotTable9"/>
    <pivotTable tabId="22" name="PivotTable6"/>
    <pivotTable tabId="22" name="PivotTable5"/>
    <pivotTable tabId="22" name="PivotTable14"/>
    <pivotTable tabId="22" name="PivotTable13"/>
    <pivotTable tabId="22" name="PivotTable12"/>
    <pivotTable tabId="22" name="PivotTable11"/>
    <pivotTable tabId="22" name="PivotTable10"/>
    <pivotTable tabId="22" name="PivotTable1"/>
  </pivotTables>
  <data>
    <tabular pivotCacheId="288021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01E60C28-792E-4D47-9913-F2F607037156}" cache="Slicer_MONTH" caption="MONTH" columnCount="2" style="SlicerStyleLight6" rowHeight="241300"/>
  <slicer name="PRODUCT 1" xr10:uid="{8FD7EC78-43EE-43D6-912C-AEE3DE31E372}" cache="Slicer_PRODUCT" caption="PRODUCT" style="SlicerStyleLight6" rowHeight="365760"/>
  <slicer name="YEAR 1" xr10:uid="{16FB99CE-501E-4AD5-80F7-4151FE50A604}" cache="Slicer_YEAR1" caption="YEAR" style="SlicerStyleLight6"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B52242-D915-4CC2-B0FB-943DD09C7657}" name="Table1" displayName="Table1" ref="A1:R2825" totalsRowCount="1" headerRowDxfId="54" dataDxfId="53" totalsRowDxfId="52">
  <autoFilter ref="A1:R2824" xr:uid="{19B52242-D915-4CC2-B0FB-943DD09C7657}"/>
  <tableColumns count="18">
    <tableColumn id="1" xr3:uid="{BE9E6B55-5809-4A83-94FC-45068ABB58EA}" name="CUSTOMER_CODE" totalsRowLabel="Total" dataDxfId="51" totalsRowDxfId="50"/>
    <tableColumn id="12" xr3:uid="{84CB2044-C9D8-4BB0-B9E1-F1BF9EC80CC5}" name="CUSTOMER_NAME" dataDxfId="49" totalsRowDxfId="48"/>
    <tableColumn id="2" xr3:uid="{8253111B-1EE0-4F25-A8AD-259A1AD081EE}" name="QUANTITY_ORDERED" totalsRowFunction="custom" dataDxfId="47" totalsRowDxfId="46">
      <totalsRowFormula>SUM(Table1[QUANTITY_ORDERED])</totalsRowFormula>
    </tableColumn>
    <tableColumn id="10" xr3:uid="{C77EA5A2-D9E9-41C7-9E6A-9B4EDDC62AF2}" name="MSRP" dataDxfId="45" totalsRowDxfId="44"/>
    <tableColumn id="20" xr3:uid="{F1494C64-4669-41B3-B172-8987F37DD6B6}" name="Estimated Cost Price (50%)_x0009_" dataDxfId="43" totalsRowDxfId="42">
      <calculatedColumnFormula>D2 * 0.5</calculatedColumnFormula>
    </tableColumn>
    <tableColumn id="3" xr3:uid="{0E69AF4A-A235-4177-894B-64FA3461A6BC}" name="Selling price " dataDxfId="41" totalsRowDxfId="40"/>
    <tableColumn id="19" xr3:uid="{DFBE98C4-794C-4AFA-84E1-FAC48679D955}" name="SALES" totalsRowFunction="custom" dataDxfId="39" totalsRowDxfId="38">
      <calculatedColumnFormula>Table1[[#This Row],[QUANTITY_ORDERED]]*Table1[[#This Row],[Selling price ]]</calculatedColumnFormula>
      <totalsRowFormula>SUM(Table1[SALES])</totalsRowFormula>
    </tableColumn>
    <tableColumn id="21" xr3:uid="{43BC7542-23AC-4400-8981-5E9CD2BD3F82}" name="Profit per unit" dataDxfId="37" totalsRowDxfId="36">
      <calculatedColumnFormula>F2-(Table1[[#This Row],[Estimated Cost Price (50%)	]])</calculatedColumnFormula>
    </tableColumn>
    <tableColumn id="23" xr3:uid="{33DEA7FC-3BCA-44CB-A946-682E90A526AD}" name="Total profit / loss" totalsRowFunction="custom" dataDxfId="35" totalsRowDxfId="34">
      <calculatedColumnFormula>Table1[[#This Row],[Profit per unit]]*Table1[[#This Row],[QUANTITY_ORDERED]]</calculatedColumnFormula>
      <totalsRowFormula>SUM(Table1[Total profit / loss])</totalsRowFormula>
    </tableColumn>
    <tableColumn id="22" xr3:uid="{46E0CB5C-1B37-4567-86FB-122F6DCCF421}" name="Status " dataDxfId="33" totalsRowDxfId="32">
      <calculatedColumnFormula>IF(H2 &gt; 0, "Profit", IF(H2 &lt; 0, "Loss", "No Profit No Loss"))</calculatedColumnFormula>
    </tableColumn>
    <tableColumn id="5" xr3:uid="{620C4CDA-7E3D-40AF-AFBB-905E10D58915}" name="ORDER_DATE" dataDxfId="31" totalsRowDxfId="30"/>
    <tableColumn id="7" xr3:uid="{A8F5C507-9B32-45B7-A3B3-36F20725C8E6}" name="MONTH" dataDxfId="29" totalsRowDxfId="28">
      <calculatedColumnFormula>TEXT(Table1[[#This Row],[ORDER_DATE]], "mmm")</calculatedColumnFormula>
    </tableColumn>
    <tableColumn id="8" xr3:uid="{D3DD134F-504F-44D2-B8E3-3A97436E7369}" name="YEAR" dataDxfId="27" totalsRowDxfId="26"/>
    <tableColumn id="9" xr3:uid="{847E5863-C658-4938-B1D9-BE14D1B5E434}" name="PRODUCT" dataDxfId="25" totalsRowDxfId="24"/>
    <tableColumn id="11" xr3:uid="{3B2E22CE-05E5-43D1-B5A9-5A58A92A2009}" name="PRODUCT_CODE" dataDxfId="23" totalsRowDxfId="22"/>
    <tableColumn id="13" xr3:uid="{CA6B68B7-0D5A-46B1-A0D9-D5594C6CE630}" name="CITY" dataDxfId="21" totalsRowDxfId="20"/>
    <tableColumn id="14" xr3:uid="{C01DEA62-72A4-4E00-AAE0-4BD8E41721E7}" name="COUNTRY" dataDxfId="19" totalsRowDxfId="18"/>
    <tableColumn id="15" xr3:uid="{9F1104EE-901A-4374-A0B2-07BD9ADD47AC}" name="DEALSIZE" dataDxfId="17" totalsRowDxfId="16"/>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3B606-576C-44B7-87EE-999E81D4FD31}">
  <dimension ref="A1:R2827"/>
  <sheetViews>
    <sheetView topLeftCell="A2" zoomScaleNormal="100" workbookViewId="0">
      <selection activeCell="B15" sqref="B15"/>
    </sheetView>
  </sheetViews>
  <sheetFormatPr defaultColWidth="8.88671875" defaultRowHeight="14.4" x14ac:dyDescent="0.3"/>
  <cols>
    <col min="1" max="1" width="21.5546875" style="2" customWidth="1"/>
    <col min="2" max="2" width="29.33203125" style="2" bestFit="1" customWidth="1"/>
    <col min="3" max="3" width="22.21875" style="2" bestFit="1" customWidth="1"/>
    <col min="4" max="4" width="11.44140625" style="7" customWidth="1"/>
    <col min="5" max="5" width="31.21875" style="7" bestFit="1" customWidth="1"/>
    <col min="6" max="6" width="14.44140625" style="7" bestFit="1" customWidth="1"/>
    <col min="7" max="7" width="13.5546875" style="7" bestFit="1" customWidth="1"/>
    <col min="8" max="8" width="18.5546875" style="7" bestFit="1" customWidth="1"/>
    <col min="9" max="9" width="22" style="7" bestFit="1" customWidth="1"/>
    <col min="10" max="10" width="18.5546875" style="2" customWidth="1"/>
    <col min="11" max="11" width="30.109375" style="3" customWidth="1"/>
    <col min="12" max="12" width="17.6640625" style="2" bestFit="1" customWidth="1"/>
    <col min="13" max="13" width="11.109375" style="2" bestFit="1" customWidth="1"/>
    <col min="14" max="14" width="16.5546875" style="2" customWidth="1"/>
    <col min="15" max="15" width="17.6640625" style="2" bestFit="1" customWidth="1"/>
    <col min="16" max="16" width="13.21875" style="2" bestFit="1" customWidth="1"/>
    <col min="17" max="17" width="11.88671875" style="2" bestFit="1" customWidth="1"/>
    <col min="18" max="18" width="11.77734375" style="2" bestFit="1" customWidth="1"/>
    <col min="19" max="19" width="8.88671875" style="2"/>
    <col min="20" max="20" width="11.77734375" style="2" bestFit="1" customWidth="1"/>
    <col min="21" max="16384" width="8.88671875" style="2"/>
  </cols>
  <sheetData>
    <row r="1" spans="1:18" x14ac:dyDescent="0.3">
      <c r="A1" s="2" t="s">
        <v>322</v>
      </c>
      <c r="B1" s="2" t="s">
        <v>316</v>
      </c>
      <c r="C1" s="2" t="s">
        <v>314</v>
      </c>
      <c r="D1" s="7" t="s">
        <v>1</v>
      </c>
      <c r="E1" s="7" t="s">
        <v>319</v>
      </c>
      <c r="F1" s="7" t="s">
        <v>318</v>
      </c>
      <c r="G1" s="7" t="s">
        <v>0</v>
      </c>
      <c r="H1" s="7" t="s">
        <v>320</v>
      </c>
      <c r="I1" s="7" t="s">
        <v>321</v>
      </c>
      <c r="J1" s="2" t="s">
        <v>308</v>
      </c>
      <c r="K1" s="3" t="s">
        <v>313</v>
      </c>
      <c r="L1" s="2" t="s">
        <v>338</v>
      </c>
      <c r="M1" s="2" t="s">
        <v>339</v>
      </c>
      <c r="N1" s="2" t="s">
        <v>340</v>
      </c>
      <c r="O1" s="2" t="s">
        <v>315</v>
      </c>
      <c r="P1" s="2" t="s">
        <v>2</v>
      </c>
      <c r="Q1" s="2" t="s">
        <v>3</v>
      </c>
      <c r="R1" s="2" t="s">
        <v>4</v>
      </c>
    </row>
    <row r="2" spans="1:18" x14ac:dyDescent="0.3">
      <c r="A2" s="2">
        <v>10100</v>
      </c>
      <c r="B2" s="2" t="s">
        <v>98</v>
      </c>
      <c r="C2" s="2">
        <v>30</v>
      </c>
      <c r="D2" s="7">
        <v>170</v>
      </c>
      <c r="E2" s="7">
        <f t="shared" ref="E2:E65" si="0">D2 * 0.5</f>
        <v>85</v>
      </c>
      <c r="F2" s="7">
        <v>100</v>
      </c>
      <c r="G2" s="7">
        <f>Table1[[#This Row],[QUANTITY_ORDERED]]*Table1[[#This Row],[Selling price ]]</f>
        <v>3000</v>
      </c>
      <c r="H2" s="7">
        <f>F2-(Table1[[#This Row],[Estimated Cost Price (50%)	]])</f>
        <v>15</v>
      </c>
      <c r="I2" s="7">
        <f>Table1[[#This Row],[Profit per unit]]*Table1[[#This Row],[QUANTITY_ORDERED]]</f>
        <v>450</v>
      </c>
      <c r="J2" s="2" t="str">
        <f t="shared" ref="J2:J65" si="1">IF(H2 &gt; 0, "Profit", IF(H2 &lt; 0, "Loss", "No Profit No Loss"))</f>
        <v>Profit</v>
      </c>
      <c r="K2" s="3">
        <v>37773</v>
      </c>
      <c r="L2" s="2" t="str">
        <f>TEXT(Table1[[#This Row],[ORDER_DATE]], "mmm")</f>
        <v>Jun</v>
      </c>
      <c r="M2" s="2">
        <v>2003</v>
      </c>
      <c r="N2" s="2" t="s">
        <v>202</v>
      </c>
      <c r="O2" s="2" t="s">
        <v>217</v>
      </c>
      <c r="P2" s="2" t="s">
        <v>99</v>
      </c>
      <c r="Q2" s="2" t="s">
        <v>9</v>
      </c>
      <c r="R2" s="2" t="s">
        <v>16</v>
      </c>
    </row>
    <row r="3" spans="1:18" x14ac:dyDescent="0.3">
      <c r="A3" s="5">
        <v>10101</v>
      </c>
      <c r="B3" s="2" t="s">
        <v>98</v>
      </c>
      <c r="C3" s="2">
        <v>50</v>
      </c>
      <c r="D3" s="7">
        <v>60</v>
      </c>
      <c r="E3" s="7">
        <f t="shared" si="0"/>
        <v>30</v>
      </c>
      <c r="F3" s="7">
        <v>67.8</v>
      </c>
      <c r="G3" s="7">
        <f>Table1[[#This Row],[QUANTITY_ORDERED]]*Table1[[#This Row],[Selling price ]]</f>
        <v>3390</v>
      </c>
      <c r="H3" s="7">
        <f>F3-(Table1[[#This Row],[Estimated Cost Price (50%)	]])</f>
        <v>37.799999999999997</v>
      </c>
      <c r="I3" s="7">
        <f>Table1[[#This Row],[Profit per unit]]*Table1[[#This Row],[QUANTITY_ORDERED]]</f>
        <v>1889.9999999999998</v>
      </c>
      <c r="J3" s="2" t="str">
        <f t="shared" si="1"/>
        <v>Profit</v>
      </c>
      <c r="K3" s="3">
        <v>37773</v>
      </c>
      <c r="L3" s="2" t="str">
        <f>TEXT(Table1[[#This Row],[ORDER_DATE]], "mmm")</f>
        <v>Jun</v>
      </c>
      <c r="M3" s="2">
        <v>2003</v>
      </c>
      <c r="N3" s="2" t="s">
        <v>202</v>
      </c>
      <c r="O3" s="2" t="s">
        <v>221</v>
      </c>
      <c r="P3" s="2" t="s">
        <v>99</v>
      </c>
      <c r="Q3" s="2" t="s">
        <v>9</v>
      </c>
      <c r="R3" s="2" t="s">
        <v>16</v>
      </c>
    </row>
    <row r="4" spans="1:18" x14ac:dyDescent="0.3">
      <c r="A4" s="2">
        <v>10102</v>
      </c>
      <c r="B4" s="2" t="s">
        <v>98</v>
      </c>
      <c r="C4" s="2">
        <v>22</v>
      </c>
      <c r="D4" s="7">
        <v>92</v>
      </c>
      <c r="E4" s="7">
        <f t="shared" si="0"/>
        <v>46</v>
      </c>
      <c r="F4" s="7">
        <v>86.51</v>
      </c>
      <c r="G4" s="7">
        <f>Table1[[#This Row],[QUANTITY_ORDERED]]*Table1[[#This Row],[Selling price ]]</f>
        <v>1903.22</v>
      </c>
      <c r="H4" s="7">
        <f>F4-(Table1[[#This Row],[Estimated Cost Price (50%)	]])</f>
        <v>40.510000000000005</v>
      </c>
      <c r="I4" s="7">
        <f>Table1[[#This Row],[Profit per unit]]*Table1[[#This Row],[QUANTITY_ORDERED]]</f>
        <v>891.22000000000014</v>
      </c>
      <c r="J4" s="2" t="str">
        <f t="shared" si="1"/>
        <v>Profit</v>
      </c>
      <c r="K4" s="3">
        <v>37773</v>
      </c>
      <c r="L4" s="2" t="str">
        <f>TEXT(Table1[[#This Row],[ORDER_DATE]], "mmm")</f>
        <v>Jun</v>
      </c>
      <c r="M4" s="2">
        <v>2003</v>
      </c>
      <c r="N4" s="2" t="s">
        <v>202</v>
      </c>
      <c r="O4" s="2" t="s">
        <v>246</v>
      </c>
      <c r="P4" s="2" t="s">
        <v>99</v>
      </c>
      <c r="Q4" s="2" t="s">
        <v>9</v>
      </c>
      <c r="R4" s="2" t="s">
        <v>10</v>
      </c>
    </row>
    <row r="5" spans="1:18" x14ac:dyDescent="0.3">
      <c r="A5" s="2">
        <v>10103</v>
      </c>
      <c r="B5" s="2" t="s">
        <v>98</v>
      </c>
      <c r="C5" s="2">
        <v>49</v>
      </c>
      <c r="D5" s="7">
        <v>41</v>
      </c>
      <c r="E5" s="7">
        <f t="shared" si="0"/>
        <v>20.5</v>
      </c>
      <c r="F5" s="7">
        <v>34.47</v>
      </c>
      <c r="G5" s="7">
        <f>Table1[[#This Row],[QUANTITY_ORDERED]]*Table1[[#This Row],[Selling price ]]</f>
        <v>1689.03</v>
      </c>
      <c r="H5" s="7">
        <f>F5-(Table1[[#This Row],[Estimated Cost Price (50%)	]])</f>
        <v>13.969999999999999</v>
      </c>
      <c r="I5" s="7">
        <f>Table1[[#This Row],[Profit per unit]]*Table1[[#This Row],[QUANTITY_ORDERED]]</f>
        <v>684.53</v>
      </c>
      <c r="J5" s="2" t="str">
        <f t="shared" si="1"/>
        <v>Profit</v>
      </c>
      <c r="K5" s="3">
        <v>37773</v>
      </c>
      <c r="L5" s="2" t="str">
        <f>TEXT(Table1[[#This Row],[ORDER_DATE]], "mmm")</f>
        <v>Jun</v>
      </c>
      <c r="M5" s="2">
        <v>2003</v>
      </c>
      <c r="N5" s="2" t="s">
        <v>202</v>
      </c>
      <c r="O5" s="2" t="s">
        <v>276</v>
      </c>
      <c r="P5" s="2" t="s">
        <v>99</v>
      </c>
      <c r="Q5" s="2" t="s">
        <v>9</v>
      </c>
      <c r="R5" s="2" t="s">
        <v>10</v>
      </c>
    </row>
    <row r="6" spans="1:18" x14ac:dyDescent="0.3">
      <c r="A6" s="2">
        <v>10104</v>
      </c>
      <c r="B6" s="2" t="s">
        <v>164</v>
      </c>
      <c r="C6" s="2">
        <v>25</v>
      </c>
      <c r="D6" s="7">
        <v>127</v>
      </c>
      <c r="E6" s="7">
        <f t="shared" si="0"/>
        <v>63.5</v>
      </c>
      <c r="F6" s="7">
        <v>100</v>
      </c>
      <c r="G6" s="7">
        <f>Table1[[#This Row],[QUANTITY_ORDERED]]*Table1[[#This Row],[Selling price ]]</f>
        <v>2500</v>
      </c>
      <c r="H6" s="7">
        <f>F6-(Table1[[#This Row],[Estimated Cost Price (50%)	]])</f>
        <v>36.5</v>
      </c>
      <c r="I6" s="7">
        <f>Table1[[#This Row],[Profit per unit]]*Table1[[#This Row],[QUANTITY_ORDERED]]</f>
        <v>912.5</v>
      </c>
      <c r="J6" s="2" t="str">
        <f t="shared" si="1"/>
        <v>Profit</v>
      </c>
      <c r="K6" s="3">
        <v>37865</v>
      </c>
      <c r="L6" s="2" t="str">
        <f>TEXT(Table1[[#This Row],[ORDER_DATE]], "mmm")</f>
        <v>Sep</v>
      </c>
      <c r="M6" s="2">
        <v>2003</v>
      </c>
      <c r="N6" s="2" t="s">
        <v>202</v>
      </c>
      <c r="O6" s="2" t="s">
        <v>223</v>
      </c>
      <c r="P6" s="2" t="s">
        <v>165</v>
      </c>
      <c r="Q6" s="2" t="s">
        <v>157</v>
      </c>
      <c r="R6" s="2" t="s">
        <v>16</v>
      </c>
    </row>
    <row r="7" spans="1:18" x14ac:dyDescent="0.3">
      <c r="A7" s="2">
        <v>10105</v>
      </c>
      <c r="B7" s="2" t="s">
        <v>164</v>
      </c>
      <c r="C7" s="2">
        <v>26</v>
      </c>
      <c r="D7" s="7">
        <v>168</v>
      </c>
      <c r="E7" s="7">
        <f t="shared" si="0"/>
        <v>84</v>
      </c>
      <c r="F7" s="7">
        <v>100</v>
      </c>
      <c r="G7" s="7">
        <f>Table1[[#This Row],[QUANTITY_ORDERED]]*Table1[[#This Row],[Selling price ]]</f>
        <v>2600</v>
      </c>
      <c r="H7" s="7">
        <f>F7-(Table1[[#This Row],[Estimated Cost Price (50%)	]])</f>
        <v>16</v>
      </c>
      <c r="I7" s="7">
        <f>Table1[[#This Row],[Profit per unit]]*Table1[[#This Row],[QUANTITY_ORDERED]]</f>
        <v>416</v>
      </c>
      <c r="J7" s="2" t="str">
        <f t="shared" si="1"/>
        <v>Profit</v>
      </c>
      <c r="K7" s="3">
        <v>37865</v>
      </c>
      <c r="L7" s="2" t="str">
        <f>TEXT(Table1[[#This Row],[ORDER_DATE]], "mmm")</f>
        <v>Sep</v>
      </c>
      <c r="M7" s="2">
        <v>2003</v>
      </c>
      <c r="N7" s="2" t="s">
        <v>202</v>
      </c>
      <c r="O7" s="2" t="s">
        <v>227</v>
      </c>
      <c r="P7" s="2" t="s">
        <v>165</v>
      </c>
      <c r="Q7" s="2" t="s">
        <v>157</v>
      </c>
      <c r="R7" s="2" t="s">
        <v>16</v>
      </c>
    </row>
    <row r="8" spans="1:18" x14ac:dyDescent="0.3">
      <c r="A8" s="2">
        <v>10106</v>
      </c>
      <c r="B8" s="2" t="s">
        <v>164</v>
      </c>
      <c r="C8" s="2">
        <v>45</v>
      </c>
      <c r="D8" s="7">
        <v>33</v>
      </c>
      <c r="E8" s="7">
        <f t="shared" si="0"/>
        <v>16.5</v>
      </c>
      <c r="F8" s="7">
        <v>31.2</v>
      </c>
      <c r="G8" s="7">
        <f>Table1[[#This Row],[QUANTITY_ORDERED]]*Table1[[#This Row],[Selling price ]]</f>
        <v>1404</v>
      </c>
      <c r="H8" s="7">
        <f>F8-(Table1[[#This Row],[Estimated Cost Price (50%)	]])</f>
        <v>14.7</v>
      </c>
      <c r="I8" s="7">
        <f>Table1[[#This Row],[Profit per unit]]*Table1[[#This Row],[QUANTITY_ORDERED]]</f>
        <v>661.5</v>
      </c>
      <c r="J8" s="2" t="str">
        <f t="shared" si="1"/>
        <v>Profit</v>
      </c>
      <c r="K8" s="3">
        <v>37865</v>
      </c>
      <c r="L8" s="2" t="str">
        <f>TEXT(Table1[[#This Row],[ORDER_DATE]], "mmm")</f>
        <v>Sep</v>
      </c>
      <c r="M8" s="2">
        <v>2003</v>
      </c>
      <c r="N8" s="2" t="s">
        <v>202</v>
      </c>
      <c r="O8" s="2" t="s">
        <v>257</v>
      </c>
      <c r="P8" s="2" t="s">
        <v>165</v>
      </c>
      <c r="Q8" s="2" t="s">
        <v>157</v>
      </c>
      <c r="R8" s="2" t="s">
        <v>10</v>
      </c>
    </row>
    <row r="9" spans="1:18" x14ac:dyDescent="0.3">
      <c r="A9" s="2">
        <v>10107</v>
      </c>
      <c r="B9" s="2" t="s">
        <v>164</v>
      </c>
      <c r="C9" s="2">
        <v>46</v>
      </c>
      <c r="D9" s="7">
        <v>44</v>
      </c>
      <c r="E9" s="7">
        <f t="shared" si="0"/>
        <v>22</v>
      </c>
      <c r="F9" s="7">
        <v>53.76</v>
      </c>
      <c r="G9" s="7">
        <f>Table1[[#This Row],[QUANTITY_ORDERED]]*Table1[[#This Row],[Selling price ]]</f>
        <v>2472.96</v>
      </c>
      <c r="H9" s="7">
        <f>F9-(Table1[[#This Row],[Estimated Cost Price (50%)	]])</f>
        <v>31.759999999999998</v>
      </c>
      <c r="I9" s="7">
        <f>Table1[[#This Row],[Profit per unit]]*Table1[[#This Row],[QUANTITY_ORDERED]]</f>
        <v>1460.9599999999998</v>
      </c>
      <c r="J9" s="2" t="str">
        <f t="shared" si="1"/>
        <v>Profit</v>
      </c>
      <c r="K9" s="3">
        <v>37865</v>
      </c>
      <c r="L9" s="2" t="str">
        <f>TEXT(Table1[[#This Row],[ORDER_DATE]], "mmm")</f>
        <v>Sep</v>
      </c>
      <c r="M9" s="2">
        <v>2003</v>
      </c>
      <c r="N9" s="2" t="s">
        <v>202</v>
      </c>
      <c r="O9" s="2" t="s">
        <v>260</v>
      </c>
      <c r="P9" s="2" t="s">
        <v>165</v>
      </c>
      <c r="Q9" s="2" t="s">
        <v>157</v>
      </c>
      <c r="R9" s="2" t="s">
        <v>10</v>
      </c>
    </row>
    <row r="10" spans="1:18" x14ac:dyDescent="0.3">
      <c r="A10" s="2">
        <v>10108</v>
      </c>
      <c r="B10" s="2" t="s">
        <v>33</v>
      </c>
      <c r="C10" s="2">
        <v>39</v>
      </c>
      <c r="D10" s="7">
        <v>102</v>
      </c>
      <c r="E10" s="7">
        <f t="shared" si="0"/>
        <v>51</v>
      </c>
      <c r="F10" s="7">
        <v>100</v>
      </c>
      <c r="G10" s="7">
        <f>Table1[[#This Row],[QUANTITY_ORDERED]]*Table1[[#This Row],[Selling price ]]</f>
        <v>3900</v>
      </c>
      <c r="H10" s="7">
        <f>F10-(Table1[[#This Row],[Estimated Cost Price (50%)	]])</f>
        <v>49</v>
      </c>
      <c r="I10" s="7">
        <f>Table1[[#This Row],[Profit per unit]]*Table1[[#This Row],[QUANTITY_ORDERED]]</f>
        <v>1911</v>
      </c>
      <c r="J10" s="2" t="str">
        <f t="shared" si="1"/>
        <v>Profit</v>
      </c>
      <c r="K10" s="3">
        <v>37895</v>
      </c>
      <c r="L10" s="2" t="str">
        <f>TEXT(Table1[[#This Row],[ORDER_DATE]], "mmm")</f>
        <v>Oct</v>
      </c>
      <c r="M10" s="2">
        <v>2003</v>
      </c>
      <c r="N10" s="2" t="s">
        <v>202</v>
      </c>
      <c r="O10" s="2" t="s">
        <v>203</v>
      </c>
      <c r="P10" s="2" t="s">
        <v>8</v>
      </c>
      <c r="Q10" s="2" t="s">
        <v>9</v>
      </c>
      <c r="R10" s="2" t="s">
        <v>16</v>
      </c>
    </row>
    <row r="11" spans="1:18" x14ac:dyDescent="0.3">
      <c r="A11" s="2">
        <v>10109</v>
      </c>
      <c r="B11" s="2" t="s">
        <v>33</v>
      </c>
      <c r="C11" s="2">
        <v>41</v>
      </c>
      <c r="D11" s="7">
        <v>53</v>
      </c>
      <c r="E11" s="7">
        <f t="shared" si="0"/>
        <v>26.5</v>
      </c>
      <c r="F11" s="7">
        <v>50.14</v>
      </c>
      <c r="G11" s="7">
        <f>Table1[[#This Row],[QUANTITY_ORDERED]]*Table1[[#This Row],[Selling price ]]</f>
        <v>2055.7400000000002</v>
      </c>
      <c r="H11" s="7">
        <f>F11-(Table1[[#This Row],[Estimated Cost Price (50%)	]])</f>
        <v>23.64</v>
      </c>
      <c r="I11" s="7">
        <f>Table1[[#This Row],[Profit per unit]]*Table1[[#This Row],[QUANTITY_ORDERED]]</f>
        <v>969.24</v>
      </c>
      <c r="J11" s="2" t="str">
        <f t="shared" si="1"/>
        <v>Profit</v>
      </c>
      <c r="K11" s="3">
        <v>37895</v>
      </c>
      <c r="L11" s="2" t="str">
        <f>TEXT(Table1[[#This Row],[ORDER_DATE]], "mmm")</f>
        <v>Oct</v>
      </c>
      <c r="M11" s="2">
        <v>2003</v>
      </c>
      <c r="N11" s="2" t="s">
        <v>202</v>
      </c>
      <c r="O11" s="2" t="s">
        <v>208</v>
      </c>
      <c r="P11" s="2" t="s">
        <v>8</v>
      </c>
      <c r="Q11" s="2" t="s">
        <v>9</v>
      </c>
      <c r="R11" s="2" t="s">
        <v>10</v>
      </c>
    </row>
    <row r="12" spans="1:18" x14ac:dyDescent="0.3">
      <c r="A12" s="2">
        <v>10110</v>
      </c>
      <c r="B12" s="2" t="s">
        <v>45</v>
      </c>
      <c r="C12" s="2">
        <v>26</v>
      </c>
      <c r="D12" s="7">
        <v>214</v>
      </c>
      <c r="E12" s="7">
        <f t="shared" si="0"/>
        <v>107</v>
      </c>
      <c r="F12" s="7">
        <v>100</v>
      </c>
      <c r="G12" s="7">
        <f>Table1[[#This Row],[QUANTITY_ORDERED]]*Table1[[#This Row],[Selling price ]]</f>
        <v>2600</v>
      </c>
      <c r="H12" s="7">
        <f>F12-(Table1[[#This Row],[Estimated Cost Price (50%)	]])</f>
        <v>-7</v>
      </c>
      <c r="I12" s="7">
        <f>Table1[[#This Row],[Profit per unit]]*Table1[[#This Row],[QUANTITY_ORDERED]]</f>
        <v>-182</v>
      </c>
      <c r="J12" s="2" t="str">
        <f t="shared" si="1"/>
        <v>Loss</v>
      </c>
      <c r="K12" s="3">
        <v>37650</v>
      </c>
      <c r="L12" s="2" t="str">
        <f>TEXT(Table1[[#This Row],[ORDER_DATE]], "mmm")</f>
        <v>Jan</v>
      </c>
      <c r="M12" s="2">
        <v>2003</v>
      </c>
      <c r="N12" s="2" t="s">
        <v>63</v>
      </c>
      <c r="O12" s="2" t="s">
        <v>64</v>
      </c>
      <c r="P12" s="2" t="s">
        <v>46</v>
      </c>
      <c r="Q12" s="2" t="s">
        <v>27</v>
      </c>
      <c r="R12" s="2" t="s">
        <v>16</v>
      </c>
    </row>
    <row r="13" spans="1:18" x14ac:dyDescent="0.3">
      <c r="A13" s="2">
        <v>10111</v>
      </c>
      <c r="B13" s="2" t="s">
        <v>45</v>
      </c>
      <c r="C13" s="2">
        <v>42</v>
      </c>
      <c r="D13" s="7">
        <v>147</v>
      </c>
      <c r="E13" s="7">
        <f t="shared" si="0"/>
        <v>73.5</v>
      </c>
      <c r="F13" s="7">
        <v>100</v>
      </c>
      <c r="G13" s="7">
        <f>Table1[[#This Row],[QUANTITY_ORDERED]]*Table1[[#This Row],[Selling price ]]</f>
        <v>4200</v>
      </c>
      <c r="H13" s="7">
        <f>F13-(Table1[[#This Row],[Estimated Cost Price (50%)	]])</f>
        <v>26.5</v>
      </c>
      <c r="I13" s="7">
        <f>Table1[[#This Row],[Profit per unit]]*Table1[[#This Row],[QUANTITY_ORDERED]]</f>
        <v>1113</v>
      </c>
      <c r="J13" s="2" t="str">
        <f t="shared" si="1"/>
        <v>Profit</v>
      </c>
      <c r="K13" s="3">
        <v>37650</v>
      </c>
      <c r="L13" s="2" t="str">
        <f>TEXT(Table1[[#This Row],[ORDER_DATE]], "mmm")</f>
        <v>Jan</v>
      </c>
      <c r="M13" s="2">
        <v>2003</v>
      </c>
      <c r="N13" s="2" t="s">
        <v>63</v>
      </c>
      <c r="O13" s="2" t="s">
        <v>143</v>
      </c>
      <c r="P13" s="2" t="s">
        <v>46</v>
      </c>
      <c r="Q13" s="2" t="s">
        <v>27</v>
      </c>
      <c r="R13" s="2" t="s">
        <v>16</v>
      </c>
    </row>
    <row r="14" spans="1:18" x14ac:dyDescent="0.3">
      <c r="A14" s="2">
        <v>10112</v>
      </c>
      <c r="B14" s="2" t="s">
        <v>45</v>
      </c>
      <c r="C14" s="2">
        <v>27</v>
      </c>
      <c r="D14" s="7">
        <v>136</v>
      </c>
      <c r="E14" s="7">
        <f t="shared" si="0"/>
        <v>68</v>
      </c>
      <c r="F14" s="7">
        <v>100</v>
      </c>
      <c r="G14" s="7">
        <f>Table1[[#This Row],[QUANTITY_ORDERED]]*Table1[[#This Row],[Selling price ]]</f>
        <v>2700</v>
      </c>
      <c r="H14" s="7">
        <f>F14-(Table1[[#This Row],[Estimated Cost Price (50%)	]])</f>
        <v>32</v>
      </c>
      <c r="I14" s="7">
        <f>Table1[[#This Row],[Profit per unit]]*Table1[[#This Row],[QUANTITY_ORDERED]]</f>
        <v>864</v>
      </c>
      <c r="J14" s="2" t="str">
        <f t="shared" si="1"/>
        <v>Profit</v>
      </c>
      <c r="K14" s="3">
        <v>37650</v>
      </c>
      <c r="L14" s="2" t="str">
        <f>TEXT(Table1[[#This Row],[ORDER_DATE]], "mmm")</f>
        <v>Jan</v>
      </c>
      <c r="M14" s="2">
        <v>2003</v>
      </c>
      <c r="N14" s="2" t="s">
        <v>178</v>
      </c>
      <c r="O14" s="2" t="s">
        <v>179</v>
      </c>
      <c r="P14" s="2" t="s">
        <v>46</v>
      </c>
      <c r="Q14" s="2" t="s">
        <v>27</v>
      </c>
      <c r="R14" s="2" t="s">
        <v>16</v>
      </c>
    </row>
    <row r="15" spans="1:18" x14ac:dyDescent="0.3">
      <c r="A15" s="2">
        <v>10113</v>
      </c>
      <c r="B15" s="2" t="s">
        <v>45</v>
      </c>
      <c r="C15" s="2">
        <v>35</v>
      </c>
      <c r="D15" s="7">
        <v>116</v>
      </c>
      <c r="E15" s="7">
        <f t="shared" si="0"/>
        <v>58</v>
      </c>
      <c r="F15" s="7">
        <v>100</v>
      </c>
      <c r="G15" s="7">
        <f>Table1[[#This Row],[QUANTITY_ORDERED]]*Table1[[#This Row],[Selling price ]]</f>
        <v>3500</v>
      </c>
      <c r="H15" s="7">
        <f>F15-(Table1[[#This Row],[Estimated Cost Price (50%)	]])</f>
        <v>42</v>
      </c>
      <c r="I15" s="7">
        <f>Table1[[#This Row],[Profit per unit]]*Table1[[#This Row],[QUANTITY_ORDERED]]</f>
        <v>1470</v>
      </c>
      <c r="J15" s="2" t="str">
        <f t="shared" si="1"/>
        <v>Profit</v>
      </c>
      <c r="K15" s="3">
        <v>37650</v>
      </c>
      <c r="L15" s="2" t="str">
        <f>TEXT(Table1[[#This Row],[ORDER_DATE]], "mmm")</f>
        <v>Jan</v>
      </c>
      <c r="M15" s="2">
        <v>2003</v>
      </c>
      <c r="N15" s="2" t="s">
        <v>178</v>
      </c>
      <c r="O15" s="2" t="s">
        <v>196</v>
      </c>
      <c r="P15" s="2" t="s">
        <v>46</v>
      </c>
      <c r="Q15" s="2" t="s">
        <v>27</v>
      </c>
      <c r="R15" s="2" t="s">
        <v>16</v>
      </c>
    </row>
    <row r="16" spans="1:18" x14ac:dyDescent="0.3">
      <c r="A16" s="2">
        <v>10114</v>
      </c>
      <c r="B16" s="2" t="s">
        <v>45</v>
      </c>
      <c r="C16" s="2">
        <v>22</v>
      </c>
      <c r="D16" s="7">
        <v>60</v>
      </c>
      <c r="E16" s="7">
        <f t="shared" si="0"/>
        <v>30</v>
      </c>
      <c r="F16" s="7">
        <v>54.09</v>
      </c>
      <c r="G16" s="7">
        <f>Table1[[#This Row],[QUANTITY_ORDERED]]*Table1[[#This Row],[Selling price ]]</f>
        <v>1189.98</v>
      </c>
      <c r="H16" s="7">
        <f>F16-(Table1[[#This Row],[Estimated Cost Price (50%)	]])</f>
        <v>24.090000000000003</v>
      </c>
      <c r="I16" s="7">
        <f>Table1[[#This Row],[Profit per unit]]*Table1[[#This Row],[QUANTITY_ORDERED]]</f>
        <v>529.98</v>
      </c>
      <c r="J16" s="2" t="str">
        <f t="shared" si="1"/>
        <v>Profit</v>
      </c>
      <c r="K16" s="3">
        <v>37650</v>
      </c>
      <c r="L16" s="2" t="str">
        <f>TEXT(Table1[[#This Row],[ORDER_DATE]], "mmm")</f>
        <v>Jan</v>
      </c>
      <c r="M16" s="2">
        <v>2003</v>
      </c>
      <c r="N16" s="2" t="s">
        <v>178</v>
      </c>
      <c r="O16" s="2" t="s">
        <v>224</v>
      </c>
      <c r="P16" s="2" t="s">
        <v>46</v>
      </c>
      <c r="Q16" s="2" t="s">
        <v>27</v>
      </c>
      <c r="R16" s="2" t="s">
        <v>10</v>
      </c>
    </row>
    <row r="17" spans="1:18" x14ac:dyDescent="0.3">
      <c r="A17" s="2">
        <v>10115</v>
      </c>
      <c r="B17" s="2" t="s">
        <v>45</v>
      </c>
      <c r="C17" s="2">
        <v>27</v>
      </c>
      <c r="D17" s="7">
        <v>101</v>
      </c>
      <c r="E17" s="7">
        <f t="shared" si="0"/>
        <v>50.5</v>
      </c>
      <c r="F17" s="7">
        <v>83.07</v>
      </c>
      <c r="G17" s="7">
        <f>Table1[[#This Row],[QUANTITY_ORDERED]]*Table1[[#This Row],[Selling price ]]</f>
        <v>2242.89</v>
      </c>
      <c r="H17" s="7">
        <f>F17-(Table1[[#This Row],[Estimated Cost Price (50%)	]])</f>
        <v>32.569999999999993</v>
      </c>
      <c r="I17" s="7">
        <f>Table1[[#This Row],[Profit per unit]]*Table1[[#This Row],[QUANTITY_ORDERED]]</f>
        <v>879.38999999999987</v>
      </c>
      <c r="J17" s="2" t="str">
        <f t="shared" si="1"/>
        <v>Profit</v>
      </c>
      <c r="K17" s="3">
        <v>37650</v>
      </c>
      <c r="L17" s="2" t="str">
        <f>TEXT(Table1[[#This Row],[ORDER_DATE]], "mmm")</f>
        <v>Jan</v>
      </c>
      <c r="M17" s="2">
        <v>2003</v>
      </c>
      <c r="N17" s="2" t="s">
        <v>202</v>
      </c>
      <c r="O17" s="2" t="s">
        <v>229</v>
      </c>
      <c r="P17" s="2" t="s">
        <v>46</v>
      </c>
      <c r="Q17" s="2" t="s">
        <v>27</v>
      </c>
      <c r="R17" s="2" t="s">
        <v>10</v>
      </c>
    </row>
    <row r="18" spans="1:18" x14ac:dyDescent="0.3">
      <c r="A18" s="2">
        <v>10116</v>
      </c>
      <c r="B18" s="2" t="s">
        <v>45</v>
      </c>
      <c r="C18" s="2">
        <v>35</v>
      </c>
      <c r="D18" s="7">
        <v>62</v>
      </c>
      <c r="E18" s="7">
        <f t="shared" si="0"/>
        <v>31</v>
      </c>
      <c r="F18" s="7">
        <v>57.46</v>
      </c>
      <c r="G18" s="7">
        <f>Table1[[#This Row],[QUANTITY_ORDERED]]*Table1[[#This Row],[Selling price ]]</f>
        <v>2011.1000000000001</v>
      </c>
      <c r="H18" s="7">
        <f>F18-(Table1[[#This Row],[Estimated Cost Price (50%)	]])</f>
        <v>26.46</v>
      </c>
      <c r="I18" s="7">
        <f>Table1[[#This Row],[Profit per unit]]*Table1[[#This Row],[QUANTITY_ORDERED]]</f>
        <v>926.1</v>
      </c>
      <c r="J18" s="2" t="str">
        <f t="shared" si="1"/>
        <v>Profit</v>
      </c>
      <c r="K18" s="3">
        <v>37650</v>
      </c>
      <c r="L18" s="2" t="str">
        <f>TEXT(Table1[[#This Row],[ORDER_DATE]], "mmm")</f>
        <v>Jan</v>
      </c>
      <c r="M18" s="2">
        <v>2003</v>
      </c>
      <c r="N18" s="2" t="s">
        <v>202</v>
      </c>
      <c r="O18" s="2" t="s">
        <v>230</v>
      </c>
      <c r="P18" s="2" t="s">
        <v>46</v>
      </c>
      <c r="Q18" s="2" t="s">
        <v>27</v>
      </c>
      <c r="R18" s="2" t="s">
        <v>10</v>
      </c>
    </row>
    <row r="19" spans="1:18" x14ac:dyDescent="0.3">
      <c r="A19" s="2">
        <v>10117</v>
      </c>
      <c r="B19" s="2" t="s">
        <v>45</v>
      </c>
      <c r="C19" s="2">
        <v>25</v>
      </c>
      <c r="D19" s="7">
        <v>104</v>
      </c>
      <c r="E19" s="7">
        <f t="shared" si="0"/>
        <v>52</v>
      </c>
      <c r="F19" s="7">
        <v>100</v>
      </c>
      <c r="G19" s="7">
        <f>Table1[[#This Row],[QUANTITY_ORDERED]]*Table1[[#This Row],[Selling price ]]</f>
        <v>2500</v>
      </c>
      <c r="H19" s="7">
        <f>F19-(Table1[[#This Row],[Estimated Cost Price (50%)	]])</f>
        <v>48</v>
      </c>
      <c r="I19" s="7">
        <f>Table1[[#This Row],[Profit per unit]]*Table1[[#This Row],[QUANTITY_ORDERED]]</f>
        <v>1200</v>
      </c>
      <c r="J19" s="2" t="str">
        <f t="shared" si="1"/>
        <v>Profit</v>
      </c>
      <c r="K19" s="3">
        <v>37650</v>
      </c>
      <c r="L19" s="2" t="str">
        <f>TEXT(Table1[[#This Row],[ORDER_DATE]], "mmm")</f>
        <v>Jan</v>
      </c>
      <c r="M19" s="2">
        <v>2003</v>
      </c>
      <c r="N19" s="2" t="s">
        <v>202</v>
      </c>
      <c r="O19" s="2" t="s">
        <v>234</v>
      </c>
      <c r="P19" s="2" t="s">
        <v>46</v>
      </c>
      <c r="Q19" s="2" t="s">
        <v>27</v>
      </c>
      <c r="R19" s="2" t="s">
        <v>10</v>
      </c>
    </row>
    <row r="20" spans="1:18" x14ac:dyDescent="0.3">
      <c r="A20" s="2">
        <v>10118</v>
      </c>
      <c r="B20" s="2" t="s">
        <v>45</v>
      </c>
      <c r="C20" s="2">
        <v>46</v>
      </c>
      <c r="D20" s="7">
        <v>99</v>
      </c>
      <c r="E20" s="7">
        <f t="shared" si="0"/>
        <v>49.5</v>
      </c>
      <c r="F20" s="7">
        <v>100</v>
      </c>
      <c r="G20" s="7">
        <f>Table1[[#This Row],[QUANTITY_ORDERED]]*Table1[[#This Row],[Selling price ]]</f>
        <v>4600</v>
      </c>
      <c r="H20" s="7">
        <f>F20-(Table1[[#This Row],[Estimated Cost Price (50%)	]])</f>
        <v>50.5</v>
      </c>
      <c r="I20" s="7">
        <f>Table1[[#This Row],[Profit per unit]]*Table1[[#This Row],[QUANTITY_ORDERED]]</f>
        <v>2323</v>
      </c>
      <c r="J20" s="2" t="str">
        <f t="shared" si="1"/>
        <v>Profit</v>
      </c>
      <c r="K20" s="3">
        <v>37650</v>
      </c>
      <c r="L20" s="2" t="str">
        <f>TEXT(Table1[[#This Row],[ORDER_DATE]], "mmm")</f>
        <v>Jan</v>
      </c>
      <c r="M20" s="2">
        <v>2003</v>
      </c>
      <c r="N20" s="2" t="s">
        <v>202</v>
      </c>
      <c r="O20" s="2" t="s">
        <v>240</v>
      </c>
      <c r="P20" s="2" t="s">
        <v>46</v>
      </c>
      <c r="Q20" s="2" t="s">
        <v>27</v>
      </c>
      <c r="R20" s="2" t="s">
        <v>16</v>
      </c>
    </row>
    <row r="21" spans="1:18" x14ac:dyDescent="0.3">
      <c r="A21" s="2">
        <v>10119</v>
      </c>
      <c r="B21" s="2" t="s">
        <v>45</v>
      </c>
      <c r="C21" s="2">
        <v>36</v>
      </c>
      <c r="D21" s="7">
        <v>121</v>
      </c>
      <c r="E21" s="7">
        <f t="shared" si="0"/>
        <v>60.5</v>
      </c>
      <c r="F21" s="7">
        <v>100</v>
      </c>
      <c r="G21" s="7">
        <f>Table1[[#This Row],[QUANTITY_ORDERED]]*Table1[[#This Row],[Selling price ]]</f>
        <v>3600</v>
      </c>
      <c r="H21" s="7">
        <f>F21-(Table1[[#This Row],[Estimated Cost Price (50%)	]])</f>
        <v>39.5</v>
      </c>
      <c r="I21" s="7">
        <f>Table1[[#This Row],[Profit per unit]]*Table1[[#This Row],[QUANTITY_ORDERED]]</f>
        <v>1422</v>
      </c>
      <c r="J21" s="2" t="str">
        <f t="shared" si="1"/>
        <v>Profit</v>
      </c>
      <c r="K21" s="3">
        <v>37650</v>
      </c>
      <c r="L21" s="2" t="str">
        <f>TEXT(Table1[[#This Row],[ORDER_DATE]], "mmm")</f>
        <v>Jan</v>
      </c>
      <c r="M21" s="2">
        <v>2003</v>
      </c>
      <c r="N21" s="2" t="s">
        <v>178</v>
      </c>
      <c r="O21" s="2" t="s">
        <v>248</v>
      </c>
      <c r="P21" s="2" t="s">
        <v>46</v>
      </c>
      <c r="Q21" s="2" t="s">
        <v>27</v>
      </c>
      <c r="R21" s="2" t="s">
        <v>16</v>
      </c>
    </row>
    <row r="22" spans="1:18" x14ac:dyDescent="0.3">
      <c r="A22" s="2">
        <v>10120</v>
      </c>
      <c r="B22" s="2" t="s">
        <v>45</v>
      </c>
      <c r="C22" s="2">
        <v>41</v>
      </c>
      <c r="D22" s="7">
        <v>50</v>
      </c>
      <c r="E22" s="7">
        <f t="shared" si="0"/>
        <v>25</v>
      </c>
      <c r="F22" s="7">
        <v>47.29</v>
      </c>
      <c r="G22" s="7">
        <f>Table1[[#This Row],[QUANTITY_ORDERED]]*Table1[[#This Row],[Selling price ]]</f>
        <v>1938.8899999999999</v>
      </c>
      <c r="H22" s="7">
        <f>F22-(Table1[[#This Row],[Estimated Cost Price (50%)	]])</f>
        <v>22.29</v>
      </c>
      <c r="I22" s="7">
        <f>Table1[[#This Row],[Profit per unit]]*Table1[[#This Row],[QUANTITY_ORDERED]]</f>
        <v>913.89</v>
      </c>
      <c r="J22" s="2" t="str">
        <f t="shared" si="1"/>
        <v>Profit</v>
      </c>
      <c r="K22" s="3">
        <v>37650</v>
      </c>
      <c r="L22" s="2" t="str">
        <f>TEXT(Table1[[#This Row],[ORDER_DATE]], "mmm")</f>
        <v>Jan</v>
      </c>
      <c r="M22" s="2">
        <v>2003</v>
      </c>
      <c r="N22" s="2" t="s">
        <v>202</v>
      </c>
      <c r="O22" s="2" t="s">
        <v>249</v>
      </c>
      <c r="P22" s="2" t="s">
        <v>46</v>
      </c>
      <c r="Q22" s="2" t="s">
        <v>27</v>
      </c>
      <c r="R22" s="2" t="s">
        <v>10</v>
      </c>
    </row>
    <row r="23" spans="1:18" x14ac:dyDescent="0.3">
      <c r="A23" s="2">
        <v>10121</v>
      </c>
      <c r="B23" s="2" t="s">
        <v>45</v>
      </c>
      <c r="C23" s="2">
        <v>36</v>
      </c>
      <c r="D23" s="7">
        <v>127</v>
      </c>
      <c r="E23" s="7">
        <f t="shared" si="0"/>
        <v>63.5</v>
      </c>
      <c r="F23" s="7">
        <v>100</v>
      </c>
      <c r="G23" s="7">
        <f>Table1[[#This Row],[QUANTITY_ORDERED]]*Table1[[#This Row],[Selling price ]]</f>
        <v>3600</v>
      </c>
      <c r="H23" s="7">
        <f>F23-(Table1[[#This Row],[Estimated Cost Price (50%)	]])</f>
        <v>36.5</v>
      </c>
      <c r="I23" s="7">
        <f>Table1[[#This Row],[Profit per unit]]*Table1[[#This Row],[QUANTITY_ORDERED]]</f>
        <v>1314</v>
      </c>
      <c r="J23" s="2" t="str">
        <f t="shared" si="1"/>
        <v>Profit</v>
      </c>
      <c r="K23" s="3">
        <v>37650</v>
      </c>
      <c r="L23" s="2" t="str">
        <f>TEXT(Table1[[#This Row],[ORDER_DATE]], "mmm")</f>
        <v>Jan</v>
      </c>
      <c r="M23" s="2">
        <v>2003</v>
      </c>
      <c r="N23" s="2" t="s">
        <v>178</v>
      </c>
      <c r="O23" s="2" t="s">
        <v>261</v>
      </c>
      <c r="P23" s="2" t="s">
        <v>46</v>
      </c>
      <c r="Q23" s="2" t="s">
        <v>27</v>
      </c>
      <c r="R23" s="2" t="s">
        <v>16</v>
      </c>
    </row>
    <row r="24" spans="1:18" x14ac:dyDescent="0.3">
      <c r="A24" s="2">
        <v>10122</v>
      </c>
      <c r="B24" s="2" t="s">
        <v>45</v>
      </c>
      <c r="C24" s="2">
        <v>25</v>
      </c>
      <c r="D24" s="7">
        <v>97</v>
      </c>
      <c r="E24" s="7">
        <f t="shared" si="0"/>
        <v>48.5</v>
      </c>
      <c r="F24" s="7">
        <v>100</v>
      </c>
      <c r="G24" s="7">
        <f>Table1[[#This Row],[QUANTITY_ORDERED]]*Table1[[#This Row],[Selling price ]]</f>
        <v>2500</v>
      </c>
      <c r="H24" s="7">
        <f>F24-(Table1[[#This Row],[Estimated Cost Price (50%)	]])</f>
        <v>51.5</v>
      </c>
      <c r="I24" s="7">
        <f>Table1[[#This Row],[Profit per unit]]*Table1[[#This Row],[QUANTITY_ORDERED]]</f>
        <v>1287.5</v>
      </c>
      <c r="J24" s="2" t="str">
        <f t="shared" si="1"/>
        <v>Profit</v>
      </c>
      <c r="K24" s="3">
        <v>37650</v>
      </c>
      <c r="L24" s="2" t="str">
        <f>TEXT(Table1[[#This Row],[ORDER_DATE]], "mmm")</f>
        <v>Jan</v>
      </c>
      <c r="M24" s="2">
        <v>2003</v>
      </c>
      <c r="N24" s="2" t="s">
        <v>202</v>
      </c>
      <c r="O24" s="2" t="s">
        <v>278</v>
      </c>
      <c r="P24" s="2" t="s">
        <v>46</v>
      </c>
      <c r="Q24" s="2" t="s">
        <v>27</v>
      </c>
      <c r="R24" s="2" t="s">
        <v>10</v>
      </c>
    </row>
    <row r="25" spans="1:18" x14ac:dyDescent="0.3">
      <c r="A25" s="2">
        <v>10123</v>
      </c>
      <c r="B25" s="2" t="s">
        <v>45</v>
      </c>
      <c r="C25" s="2">
        <v>31</v>
      </c>
      <c r="D25" s="7">
        <v>96</v>
      </c>
      <c r="E25" s="7">
        <f t="shared" si="0"/>
        <v>48</v>
      </c>
      <c r="F25" s="7">
        <v>100</v>
      </c>
      <c r="G25" s="7">
        <f>Table1[[#This Row],[QUANTITY_ORDERED]]*Table1[[#This Row],[Selling price ]]</f>
        <v>3100</v>
      </c>
      <c r="H25" s="7">
        <f>F25-(Table1[[#This Row],[Estimated Cost Price (50%)	]])</f>
        <v>52</v>
      </c>
      <c r="I25" s="7">
        <f>Table1[[#This Row],[Profit per unit]]*Table1[[#This Row],[QUANTITY_ORDERED]]</f>
        <v>1612</v>
      </c>
      <c r="J25" s="2" t="str">
        <f t="shared" si="1"/>
        <v>Profit</v>
      </c>
      <c r="K25" s="3">
        <v>37650</v>
      </c>
      <c r="L25" s="2" t="str">
        <f>TEXT(Table1[[#This Row],[ORDER_DATE]], "mmm")</f>
        <v>Jan</v>
      </c>
      <c r="M25" s="2">
        <v>2003</v>
      </c>
      <c r="N25" s="2" t="s">
        <v>178</v>
      </c>
      <c r="O25" s="2" t="s">
        <v>281</v>
      </c>
      <c r="P25" s="2" t="s">
        <v>46</v>
      </c>
      <c r="Q25" s="2" t="s">
        <v>27</v>
      </c>
      <c r="R25" s="2" t="s">
        <v>16</v>
      </c>
    </row>
    <row r="26" spans="1:18" x14ac:dyDescent="0.3">
      <c r="A26" s="2">
        <v>10124</v>
      </c>
      <c r="B26" s="2" t="s">
        <v>45</v>
      </c>
      <c r="C26" s="2">
        <v>45</v>
      </c>
      <c r="D26" s="7">
        <v>64</v>
      </c>
      <c r="E26" s="7">
        <f t="shared" si="0"/>
        <v>32</v>
      </c>
      <c r="F26" s="7">
        <v>75.63</v>
      </c>
      <c r="G26" s="7">
        <f>Table1[[#This Row],[QUANTITY_ORDERED]]*Table1[[#This Row],[Selling price ]]</f>
        <v>3403.35</v>
      </c>
      <c r="H26" s="7">
        <f>F26-(Table1[[#This Row],[Estimated Cost Price (50%)	]])</f>
        <v>43.629999999999995</v>
      </c>
      <c r="I26" s="7">
        <f>Table1[[#This Row],[Profit per unit]]*Table1[[#This Row],[QUANTITY_ORDERED]]</f>
        <v>1963.35</v>
      </c>
      <c r="J26" s="2" t="str">
        <f t="shared" si="1"/>
        <v>Profit</v>
      </c>
      <c r="K26" s="3">
        <v>37650</v>
      </c>
      <c r="L26" s="2" t="str">
        <f>TEXT(Table1[[#This Row],[ORDER_DATE]], "mmm")</f>
        <v>Jan</v>
      </c>
      <c r="M26" s="2">
        <v>2003</v>
      </c>
      <c r="N26" s="2" t="s">
        <v>178</v>
      </c>
      <c r="O26" s="2" t="s">
        <v>286</v>
      </c>
      <c r="P26" s="2" t="s">
        <v>46</v>
      </c>
      <c r="Q26" s="2" t="s">
        <v>27</v>
      </c>
      <c r="R26" s="2" t="s">
        <v>16</v>
      </c>
    </row>
    <row r="27" spans="1:18" x14ac:dyDescent="0.3">
      <c r="A27" s="2">
        <v>10125</v>
      </c>
      <c r="B27" s="2" t="s">
        <v>45</v>
      </c>
      <c r="C27" s="2">
        <v>42</v>
      </c>
      <c r="D27" s="7">
        <v>101</v>
      </c>
      <c r="E27" s="7">
        <f t="shared" si="0"/>
        <v>50.5</v>
      </c>
      <c r="F27" s="7">
        <v>100</v>
      </c>
      <c r="G27" s="7">
        <f>Table1[[#This Row],[QUANTITY_ORDERED]]*Table1[[#This Row],[Selling price ]]</f>
        <v>4200</v>
      </c>
      <c r="H27" s="7">
        <f>F27-(Table1[[#This Row],[Estimated Cost Price (50%)	]])</f>
        <v>49.5</v>
      </c>
      <c r="I27" s="7">
        <f>Table1[[#This Row],[Profit per unit]]*Table1[[#This Row],[QUANTITY_ORDERED]]</f>
        <v>2079</v>
      </c>
      <c r="J27" s="2" t="str">
        <f t="shared" si="1"/>
        <v>Profit</v>
      </c>
      <c r="K27" s="3">
        <v>37650</v>
      </c>
      <c r="L27" s="2" t="str">
        <f>TEXT(Table1[[#This Row],[ORDER_DATE]], "mmm")</f>
        <v>Jan</v>
      </c>
      <c r="M27" s="2">
        <v>2003</v>
      </c>
      <c r="N27" s="2" t="s">
        <v>63</v>
      </c>
      <c r="O27" s="2" t="s">
        <v>299</v>
      </c>
      <c r="P27" s="2" t="s">
        <v>46</v>
      </c>
      <c r="Q27" s="2" t="s">
        <v>27</v>
      </c>
      <c r="R27" s="2" t="s">
        <v>16</v>
      </c>
    </row>
    <row r="28" spans="1:18" x14ac:dyDescent="0.3">
      <c r="A28" s="2">
        <v>10126</v>
      </c>
      <c r="B28" s="2" t="s">
        <v>60</v>
      </c>
      <c r="C28" s="2">
        <v>34</v>
      </c>
      <c r="D28" s="7">
        <v>151</v>
      </c>
      <c r="E28" s="7">
        <f t="shared" si="0"/>
        <v>75.5</v>
      </c>
      <c r="F28" s="7">
        <v>100</v>
      </c>
      <c r="G28" s="7">
        <f>Table1[[#This Row],[QUANTITY_ORDERED]]*Table1[[#This Row],[Selling price ]]</f>
        <v>3400</v>
      </c>
      <c r="H28" s="7">
        <f>F28-(Table1[[#This Row],[Estimated Cost Price (50%)	]])</f>
        <v>24.5</v>
      </c>
      <c r="I28" s="7">
        <f>Table1[[#This Row],[Profit per unit]]*Table1[[#This Row],[QUANTITY_ORDERED]]</f>
        <v>833</v>
      </c>
      <c r="J28" s="2" t="str">
        <f t="shared" si="1"/>
        <v>Profit</v>
      </c>
      <c r="K28" s="3">
        <v>37652</v>
      </c>
      <c r="L28" s="2" t="str">
        <f>TEXT(Table1[[#This Row],[ORDER_DATE]], "mmm")</f>
        <v>Jan</v>
      </c>
      <c r="M28" s="2">
        <v>2003</v>
      </c>
      <c r="N28" s="2" t="s">
        <v>63</v>
      </c>
      <c r="O28" s="2" t="s">
        <v>182</v>
      </c>
      <c r="P28" s="2" t="s">
        <v>61</v>
      </c>
      <c r="Q28" s="2" t="s">
        <v>62</v>
      </c>
      <c r="R28" s="2" t="s">
        <v>16</v>
      </c>
    </row>
    <row r="29" spans="1:18" x14ac:dyDescent="0.3">
      <c r="A29" s="2">
        <v>10127</v>
      </c>
      <c r="B29" s="2" t="s">
        <v>60</v>
      </c>
      <c r="C29" s="2">
        <v>41</v>
      </c>
      <c r="D29" s="7">
        <v>118</v>
      </c>
      <c r="E29" s="7">
        <f t="shared" si="0"/>
        <v>59</v>
      </c>
      <c r="F29" s="7">
        <v>100</v>
      </c>
      <c r="G29" s="7">
        <f>Table1[[#This Row],[QUANTITY_ORDERED]]*Table1[[#This Row],[Selling price ]]</f>
        <v>4100</v>
      </c>
      <c r="H29" s="7">
        <f>F29-(Table1[[#This Row],[Estimated Cost Price (50%)	]])</f>
        <v>41</v>
      </c>
      <c r="I29" s="7">
        <f>Table1[[#This Row],[Profit per unit]]*Table1[[#This Row],[QUANTITY_ORDERED]]</f>
        <v>1681</v>
      </c>
      <c r="J29" s="2" t="str">
        <f t="shared" si="1"/>
        <v>Profit</v>
      </c>
      <c r="K29" s="3">
        <v>37652</v>
      </c>
      <c r="L29" s="2" t="str">
        <f>TEXT(Table1[[#This Row],[ORDER_DATE]], "mmm")</f>
        <v>Jan</v>
      </c>
      <c r="M29" s="2">
        <v>2003</v>
      </c>
      <c r="N29" s="2" t="s">
        <v>178</v>
      </c>
      <c r="O29" s="2" t="s">
        <v>188</v>
      </c>
      <c r="P29" s="2" t="s">
        <v>61</v>
      </c>
      <c r="Q29" s="2" t="s">
        <v>62</v>
      </c>
      <c r="R29" s="2" t="s">
        <v>16</v>
      </c>
    </row>
    <row r="30" spans="1:18" x14ac:dyDescent="0.3">
      <c r="A30" s="2">
        <v>10128</v>
      </c>
      <c r="B30" s="2" t="s">
        <v>60</v>
      </c>
      <c r="C30" s="2">
        <v>24</v>
      </c>
      <c r="D30" s="7">
        <v>163</v>
      </c>
      <c r="E30" s="7">
        <f t="shared" si="0"/>
        <v>81.5</v>
      </c>
      <c r="F30" s="7">
        <v>100</v>
      </c>
      <c r="G30" s="7">
        <f>Table1[[#This Row],[QUANTITY_ORDERED]]*Table1[[#This Row],[Selling price ]]</f>
        <v>2400</v>
      </c>
      <c r="H30" s="7">
        <f>F30-(Table1[[#This Row],[Estimated Cost Price (50%)	]])</f>
        <v>18.5</v>
      </c>
      <c r="I30" s="7">
        <f>Table1[[#This Row],[Profit per unit]]*Table1[[#This Row],[QUANTITY_ORDERED]]</f>
        <v>444</v>
      </c>
      <c r="J30" s="2" t="str">
        <f t="shared" si="1"/>
        <v>Profit</v>
      </c>
      <c r="K30" s="3">
        <v>37652</v>
      </c>
      <c r="L30" s="2" t="str">
        <f>TEXT(Table1[[#This Row],[ORDER_DATE]], "mmm")</f>
        <v>Jan</v>
      </c>
      <c r="M30" s="2">
        <v>2003</v>
      </c>
      <c r="N30" s="2" t="s">
        <v>63</v>
      </c>
      <c r="O30" s="2" t="s">
        <v>220</v>
      </c>
      <c r="P30" s="2" t="s">
        <v>61</v>
      </c>
      <c r="Q30" s="2" t="s">
        <v>62</v>
      </c>
      <c r="R30" s="2" t="s">
        <v>16</v>
      </c>
    </row>
    <row r="31" spans="1:18" x14ac:dyDescent="0.3">
      <c r="A31" s="2">
        <v>10129</v>
      </c>
      <c r="B31" s="2" t="s">
        <v>60</v>
      </c>
      <c r="C31" s="2">
        <v>29</v>
      </c>
      <c r="D31" s="7">
        <v>122</v>
      </c>
      <c r="E31" s="7">
        <f t="shared" si="0"/>
        <v>61</v>
      </c>
      <c r="F31" s="7">
        <v>100</v>
      </c>
      <c r="G31" s="7">
        <f>Table1[[#This Row],[QUANTITY_ORDERED]]*Table1[[#This Row],[Selling price ]]</f>
        <v>2900</v>
      </c>
      <c r="H31" s="7">
        <f>F31-(Table1[[#This Row],[Estimated Cost Price (50%)	]])</f>
        <v>39</v>
      </c>
      <c r="I31" s="7">
        <f>Table1[[#This Row],[Profit per unit]]*Table1[[#This Row],[QUANTITY_ORDERED]]</f>
        <v>1131</v>
      </c>
      <c r="J31" s="2" t="str">
        <f t="shared" si="1"/>
        <v>Profit</v>
      </c>
      <c r="K31" s="3">
        <v>37652</v>
      </c>
      <c r="L31" s="2" t="str">
        <f>TEXT(Table1[[#This Row],[ORDER_DATE]], "mmm")</f>
        <v>Jan</v>
      </c>
      <c r="M31" s="2">
        <v>2003</v>
      </c>
      <c r="N31" s="2" t="s">
        <v>178</v>
      </c>
      <c r="O31" s="2" t="s">
        <v>222</v>
      </c>
      <c r="P31" s="2" t="s">
        <v>61</v>
      </c>
      <c r="Q31" s="2" t="s">
        <v>62</v>
      </c>
      <c r="R31" s="2" t="s">
        <v>16</v>
      </c>
    </row>
    <row r="32" spans="1:18" x14ac:dyDescent="0.3">
      <c r="A32" s="2">
        <v>10130</v>
      </c>
      <c r="B32" s="2" t="s">
        <v>60</v>
      </c>
      <c r="C32" s="2">
        <v>23</v>
      </c>
      <c r="D32" s="7">
        <v>169</v>
      </c>
      <c r="E32" s="7">
        <f t="shared" si="0"/>
        <v>84.5</v>
      </c>
      <c r="F32" s="7">
        <v>100</v>
      </c>
      <c r="G32" s="7">
        <f>Table1[[#This Row],[QUANTITY_ORDERED]]*Table1[[#This Row],[Selling price ]]</f>
        <v>2300</v>
      </c>
      <c r="H32" s="7">
        <f>F32-(Table1[[#This Row],[Estimated Cost Price (50%)	]])</f>
        <v>15.5</v>
      </c>
      <c r="I32" s="7">
        <f>Table1[[#This Row],[Profit per unit]]*Table1[[#This Row],[QUANTITY_ORDERED]]</f>
        <v>356.5</v>
      </c>
      <c r="J32" s="2" t="str">
        <f t="shared" si="1"/>
        <v>Profit</v>
      </c>
      <c r="K32" s="3">
        <v>37652</v>
      </c>
      <c r="L32" s="2" t="str">
        <f>TEXT(Table1[[#This Row],[ORDER_DATE]], "mmm")</f>
        <v>Jan</v>
      </c>
      <c r="M32" s="2">
        <v>2003</v>
      </c>
      <c r="N32" s="2" t="s">
        <v>63</v>
      </c>
      <c r="O32" s="2" t="s">
        <v>236</v>
      </c>
      <c r="P32" s="2" t="s">
        <v>61</v>
      </c>
      <c r="Q32" s="2" t="s">
        <v>62</v>
      </c>
      <c r="R32" s="2" t="s">
        <v>16</v>
      </c>
    </row>
    <row r="33" spans="1:18" x14ac:dyDescent="0.3">
      <c r="A33" s="2">
        <v>10131</v>
      </c>
      <c r="B33" s="2" t="s">
        <v>60</v>
      </c>
      <c r="C33" s="2">
        <v>38</v>
      </c>
      <c r="D33" s="7">
        <v>143</v>
      </c>
      <c r="E33" s="7">
        <f t="shared" si="0"/>
        <v>71.5</v>
      </c>
      <c r="F33" s="7">
        <v>100</v>
      </c>
      <c r="G33" s="7">
        <f>Table1[[#This Row],[QUANTITY_ORDERED]]*Table1[[#This Row],[Selling price ]]</f>
        <v>3800</v>
      </c>
      <c r="H33" s="7">
        <f>F33-(Table1[[#This Row],[Estimated Cost Price (50%)	]])</f>
        <v>28.5</v>
      </c>
      <c r="I33" s="7">
        <f>Table1[[#This Row],[Profit per unit]]*Table1[[#This Row],[QUANTITY_ORDERED]]</f>
        <v>1083</v>
      </c>
      <c r="J33" s="2" t="str">
        <f t="shared" si="1"/>
        <v>Profit</v>
      </c>
      <c r="K33" s="3">
        <v>37652</v>
      </c>
      <c r="L33" s="2" t="str">
        <f>TEXT(Table1[[#This Row],[ORDER_DATE]], "mmm")</f>
        <v>Jan</v>
      </c>
      <c r="M33" s="2">
        <v>2003</v>
      </c>
      <c r="N33" s="2" t="s">
        <v>63</v>
      </c>
      <c r="O33" s="2" t="s">
        <v>245</v>
      </c>
      <c r="P33" s="2" t="s">
        <v>61</v>
      </c>
      <c r="Q33" s="2" t="s">
        <v>62</v>
      </c>
      <c r="R33" s="2" t="s">
        <v>16</v>
      </c>
    </row>
    <row r="34" spans="1:18" x14ac:dyDescent="0.3">
      <c r="A34" s="2">
        <v>10132</v>
      </c>
      <c r="B34" s="2" t="s">
        <v>60</v>
      </c>
      <c r="C34" s="2">
        <v>35</v>
      </c>
      <c r="D34" s="7">
        <v>57</v>
      </c>
      <c r="E34" s="7">
        <f t="shared" si="0"/>
        <v>28.5</v>
      </c>
      <c r="F34" s="7">
        <v>55.49</v>
      </c>
      <c r="G34" s="7">
        <f>Table1[[#This Row],[QUANTITY_ORDERED]]*Table1[[#This Row],[Selling price ]]</f>
        <v>1942.15</v>
      </c>
      <c r="H34" s="7">
        <f>F34-(Table1[[#This Row],[Estimated Cost Price (50%)	]])</f>
        <v>26.990000000000002</v>
      </c>
      <c r="I34" s="7">
        <f>Table1[[#This Row],[Profit per unit]]*Table1[[#This Row],[QUANTITY_ORDERED]]</f>
        <v>944.65000000000009</v>
      </c>
      <c r="J34" s="2" t="str">
        <f t="shared" si="1"/>
        <v>Profit</v>
      </c>
      <c r="K34" s="3">
        <v>37652</v>
      </c>
      <c r="L34" s="2" t="str">
        <f>TEXT(Table1[[#This Row],[ORDER_DATE]], "mmm")</f>
        <v>Jan</v>
      </c>
      <c r="M34" s="2">
        <v>2003</v>
      </c>
      <c r="N34" s="2" t="s">
        <v>63</v>
      </c>
      <c r="O34" s="2" t="s">
        <v>253</v>
      </c>
      <c r="P34" s="2" t="s">
        <v>61</v>
      </c>
      <c r="Q34" s="2" t="s">
        <v>62</v>
      </c>
      <c r="R34" s="2" t="s">
        <v>10</v>
      </c>
    </row>
    <row r="35" spans="1:18" x14ac:dyDescent="0.3">
      <c r="A35" s="2">
        <v>10133</v>
      </c>
      <c r="B35" s="2" t="s">
        <v>60</v>
      </c>
      <c r="C35" s="2">
        <v>44</v>
      </c>
      <c r="D35" s="7">
        <v>35</v>
      </c>
      <c r="E35" s="7">
        <f t="shared" si="0"/>
        <v>17.5</v>
      </c>
      <c r="F35" s="7">
        <v>39.6</v>
      </c>
      <c r="G35" s="7">
        <f>Table1[[#This Row],[QUANTITY_ORDERED]]*Table1[[#This Row],[Selling price ]]</f>
        <v>1742.4</v>
      </c>
      <c r="H35" s="7">
        <f>F35-(Table1[[#This Row],[Estimated Cost Price (50%)	]])</f>
        <v>22.1</v>
      </c>
      <c r="I35" s="7">
        <f>Table1[[#This Row],[Profit per unit]]*Table1[[#This Row],[QUANTITY_ORDERED]]</f>
        <v>972.40000000000009</v>
      </c>
      <c r="J35" s="2" t="str">
        <f t="shared" si="1"/>
        <v>Profit</v>
      </c>
      <c r="K35" s="3">
        <v>37652</v>
      </c>
      <c r="L35" s="2" t="str">
        <f>TEXT(Table1[[#This Row],[ORDER_DATE]], "mmm")</f>
        <v>Jan</v>
      </c>
      <c r="M35" s="2">
        <v>2003</v>
      </c>
      <c r="N35" s="2" t="s">
        <v>63</v>
      </c>
      <c r="O35" s="2" t="s">
        <v>264</v>
      </c>
      <c r="P35" s="2" t="s">
        <v>61</v>
      </c>
      <c r="Q35" s="2" t="s">
        <v>62</v>
      </c>
      <c r="R35" s="2" t="s">
        <v>10</v>
      </c>
    </row>
    <row r="36" spans="1:18" x14ac:dyDescent="0.3">
      <c r="A36" s="2">
        <v>10134</v>
      </c>
      <c r="B36" s="2" t="s">
        <v>60</v>
      </c>
      <c r="C36" s="2">
        <v>26</v>
      </c>
      <c r="D36" s="7">
        <v>118</v>
      </c>
      <c r="E36" s="7">
        <f t="shared" si="0"/>
        <v>59</v>
      </c>
      <c r="F36" s="7">
        <v>100</v>
      </c>
      <c r="G36" s="7">
        <f>Table1[[#This Row],[QUANTITY_ORDERED]]*Table1[[#This Row],[Selling price ]]</f>
        <v>2600</v>
      </c>
      <c r="H36" s="7">
        <f>F36-(Table1[[#This Row],[Estimated Cost Price (50%)	]])</f>
        <v>41</v>
      </c>
      <c r="I36" s="7">
        <f>Table1[[#This Row],[Profit per unit]]*Table1[[#This Row],[QUANTITY_ORDERED]]</f>
        <v>1066</v>
      </c>
      <c r="J36" s="2" t="str">
        <f t="shared" si="1"/>
        <v>Profit</v>
      </c>
      <c r="K36" s="3">
        <v>37652</v>
      </c>
      <c r="L36" s="2" t="str">
        <f>TEXT(Table1[[#This Row],[ORDER_DATE]], "mmm")</f>
        <v>Jan</v>
      </c>
      <c r="M36" s="2">
        <v>2003</v>
      </c>
      <c r="N36" s="2" t="s">
        <v>63</v>
      </c>
      <c r="O36" s="2" t="s">
        <v>277</v>
      </c>
      <c r="P36" s="2" t="s">
        <v>61</v>
      </c>
      <c r="Q36" s="2" t="s">
        <v>62</v>
      </c>
      <c r="R36" s="2" t="s">
        <v>10</v>
      </c>
    </row>
    <row r="37" spans="1:18" x14ac:dyDescent="0.3">
      <c r="A37" s="2">
        <v>10135</v>
      </c>
      <c r="B37" s="2" t="s">
        <v>60</v>
      </c>
      <c r="C37" s="2">
        <v>35</v>
      </c>
      <c r="D37" s="7">
        <v>54</v>
      </c>
      <c r="E37" s="7">
        <f t="shared" si="0"/>
        <v>27</v>
      </c>
      <c r="F37" s="7">
        <v>47.62</v>
      </c>
      <c r="G37" s="7">
        <f>Table1[[#This Row],[QUANTITY_ORDERED]]*Table1[[#This Row],[Selling price ]]</f>
        <v>1666.6999999999998</v>
      </c>
      <c r="H37" s="7">
        <f>F37-(Table1[[#This Row],[Estimated Cost Price (50%)	]])</f>
        <v>20.619999999999997</v>
      </c>
      <c r="I37" s="7">
        <f>Table1[[#This Row],[Profit per unit]]*Table1[[#This Row],[QUANTITY_ORDERED]]</f>
        <v>721.69999999999993</v>
      </c>
      <c r="J37" s="2" t="str">
        <f t="shared" si="1"/>
        <v>Profit</v>
      </c>
      <c r="K37" s="3">
        <v>37652</v>
      </c>
      <c r="L37" s="2" t="str">
        <f>TEXT(Table1[[#This Row],[ORDER_DATE]], "mmm")</f>
        <v>Jan</v>
      </c>
      <c r="M37" s="2">
        <v>2003</v>
      </c>
      <c r="N37" s="2" t="s">
        <v>178</v>
      </c>
      <c r="O37" s="2" t="s">
        <v>284</v>
      </c>
      <c r="P37" s="2" t="s">
        <v>61</v>
      </c>
      <c r="Q37" s="2" t="s">
        <v>62</v>
      </c>
      <c r="R37" s="2" t="s">
        <v>10</v>
      </c>
    </row>
    <row r="38" spans="1:18" x14ac:dyDescent="0.3">
      <c r="A38" s="2">
        <v>10136</v>
      </c>
      <c r="B38" s="2" t="s">
        <v>60</v>
      </c>
      <c r="C38" s="2">
        <v>49</v>
      </c>
      <c r="D38" s="7">
        <v>62</v>
      </c>
      <c r="E38" s="7">
        <f t="shared" si="0"/>
        <v>31</v>
      </c>
      <c r="F38" s="7">
        <v>65.87</v>
      </c>
      <c r="G38" s="7">
        <f>Table1[[#This Row],[QUANTITY_ORDERED]]*Table1[[#This Row],[Selling price ]]</f>
        <v>3227.63</v>
      </c>
      <c r="H38" s="7">
        <f>F38-(Table1[[#This Row],[Estimated Cost Price (50%)	]])</f>
        <v>34.870000000000005</v>
      </c>
      <c r="I38" s="7">
        <f>Table1[[#This Row],[Profit per unit]]*Table1[[#This Row],[QUANTITY_ORDERED]]</f>
        <v>1708.63</v>
      </c>
      <c r="J38" s="2" t="str">
        <f t="shared" si="1"/>
        <v>Profit</v>
      </c>
      <c r="K38" s="3">
        <v>37652</v>
      </c>
      <c r="L38" s="2" t="str">
        <f>TEXT(Table1[[#This Row],[ORDER_DATE]], "mmm")</f>
        <v>Jan</v>
      </c>
      <c r="M38" s="2">
        <v>2003</v>
      </c>
      <c r="N38" s="2" t="s">
        <v>237</v>
      </c>
      <c r="O38" s="2" t="s">
        <v>285</v>
      </c>
      <c r="P38" s="2" t="s">
        <v>61</v>
      </c>
      <c r="Q38" s="2" t="s">
        <v>62</v>
      </c>
      <c r="R38" s="2" t="s">
        <v>16</v>
      </c>
    </row>
    <row r="39" spans="1:18" x14ac:dyDescent="0.3">
      <c r="A39" s="2">
        <v>10137</v>
      </c>
      <c r="B39" s="2" t="s">
        <v>60</v>
      </c>
      <c r="C39" s="2">
        <v>33</v>
      </c>
      <c r="D39" s="7">
        <v>115</v>
      </c>
      <c r="E39" s="7">
        <f t="shared" si="0"/>
        <v>57.5</v>
      </c>
      <c r="F39" s="7">
        <v>100</v>
      </c>
      <c r="G39" s="7">
        <f>Table1[[#This Row],[QUANTITY_ORDERED]]*Table1[[#This Row],[Selling price ]]</f>
        <v>3300</v>
      </c>
      <c r="H39" s="7">
        <f>F39-(Table1[[#This Row],[Estimated Cost Price (50%)	]])</f>
        <v>42.5</v>
      </c>
      <c r="I39" s="7">
        <f>Table1[[#This Row],[Profit per unit]]*Table1[[#This Row],[QUANTITY_ORDERED]]</f>
        <v>1402.5</v>
      </c>
      <c r="J39" s="2" t="str">
        <f t="shared" si="1"/>
        <v>Profit</v>
      </c>
      <c r="K39" s="3">
        <v>37652</v>
      </c>
      <c r="L39" s="2" t="str">
        <f>TEXT(Table1[[#This Row],[ORDER_DATE]], "mmm")</f>
        <v>Jan</v>
      </c>
      <c r="M39" s="2">
        <v>2003</v>
      </c>
      <c r="N39" s="2" t="s">
        <v>178</v>
      </c>
      <c r="O39" s="2" t="s">
        <v>290</v>
      </c>
      <c r="P39" s="2" t="s">
        <v>61</v>
      </c>
      <c r="Q39" s="2" t="s">
        <v>62</v>
      </c>
      <c r="R39" s="2" t="s">
        <v>16</v>
      </c>
    </row>
    <row r="40" spans="1:18" x14ac:dyDescent="0.3">
      <c r="A40" s="2">
        <v>10138</v>
      </c>
      <c r="B40" s="2" t="s">
        <v>60</v>
      </c>
      <c r="C40" s="2">
        <v>32</v>
      </c>
      <c r="D40" s="7">
        <v>58</v>
      </c>
      <c r="E40" s="7">
        <f t="shared" si="0"/>
        <v>29</v>
      </c>
      <c r="F40" s="7">
        <v>53.31</v>
      </c>
      <c r="G40" s="7">
        <f>Table1[[#This Row],[QUANTITY_ORDERED]]*Table1[[#This Row],[Selling price ]]</f>
        <v>1705.92</v>
      </c>
      <c r="H40" s="7">
        <f>F40-(Table1[[#This Row],[Estimated Cost Price (50%)	]])</f>
        <v>24.310000000000002</v>
      </c>
      <c r="I40" s="7">
        <f>Table1[[#This Row],[Profit per unit]]*Table1[[#This Row],[QUANTITY_ORDERED]]</f>
        <v>777.92000000000007</v>
      </c>
      <c r="J40" s="2" t="str">
        <f t="shared" si="1"/>
        <v>Profit</v>
      </c>
      <c r="K40" s="3">
        <v>37652</v>
      </c>
      <c r="L40" s="2" t="str">
        <f>TEXT(Table1[[#This Row],[ORDER_DATE]], "mmm")</f>
        <v>Jan</v>
      </c>
      <c r="M40" s="2">
        <v>2003</v>
      </c>
      <c r="N40" s="2" t="s">
        <v>237</v>
      </c>
      <c r="O40" s="2" t="s">
        <v>291</v>
      </c>
      <c r="P40" s="2" t="s">
        <v>61</v>
      </c>
      <c r="Q40" s="2" t="s">
        <v>62</v>
      </c>
      <c r="R40" s="2" t="s">
        <v>10</v>
      </c>
    </row>
    <row r="41" spans="1:18" x14ac:dyDescent="0.3">
      <c r="A41" s="2">
        <v>10139</v>
      </c>
      <c r="B41" s="2" t="s">
        <v>115</v>
      </c>
      <c r="C41" s="2">
        <v>50</v>
      </c>
      <c r="D41" s="7">
        <v>136</v>
      </c>
      <c r="E41" s="7">
        <f t="shared" si="0"/>
        <v>68</v>
      </c>
      <c r="F41" s="7">
        <v>100</v>
      </c>
      <c r="G41" s="7">
        <f>Table1[[#This Row],[QUANTITY_ORDERED]]*Table1[[#This Row],[Selling price ]]</f>
        <v>5000</v>
      </c>
      <c r="H41" s="7">
        <f>F41-(Table1[[#This Row],[Estimated Cost Price (50%)	]])</f>
        <v>32</v>
      </c>
      <c r="I41" s="7">
        <f>Table1[[#This Row],[Profit per unit]]*Table1[[#This Row],[QUANTITY_ORDERED]]</f>
        <v>1600</v>
      </c>
      <c r="J41" s="2" t="str">
        <f t="shared" si="1"/>
        <v>Profit</v>
      </c>
      <c r="K41" s="3">
        <v>37927</v>
      </c>
      <c r="L41" s="2" t="str">
        <f>TEXT(Table1[[#This Row],[ORDER_DATE]], "mmm")</f>
        <v>Nov</v>
      </c>
      <c r="M41" s="2">
        <v>2003</v>
      </c>
      <c r="N41" s="2" t="s">
        <v>63</v>
      </c>
      <c r="O41" s="2" t="s">
        <v>114</v>
      </c>
      <c r="P41" s="2" t="s">
        <v>116</v>
      </c>
      <c r="Q41" s="2" t="s">
        <v>117</v>
      </c>
      <c r="R41" s="2" t="s">
        <v>52</v>
      </c>
    </row>
    <row r="42" spans="1:18" x14ac:dyDescent="0.3">
      <c r="A42" s="2">
        <v>10140</v>
      </c>
      <c r="B42" s="2" t="s">
        <v>115</v>
      </c>
      <c r="C42" s="2">
        <v>41</v>
      </c>
      <c r="D42" s="7">
        <v>207</v>
      </c>
      <c r="E42" s="7">
        <f t="shared" si="0"/>
        <v>103.5</v>
      </c>
      <c r="F42" s="7">
        <v>100</v>
      </c>
      <c r="G42" s="7">
        <f>Table1[[#This Row],[QUANTITY_ORDERED]]*Table1[[#This Row],[Selling price ]]</f>
        <v>4100</v>
      </c>
      <c r="H42" s="7">
        <f>F42-(Table1[[#This Row],[Estimated Cost Price (50%)	]])</f>
        <v>-3.5</v>
      </c>
      <c r="I42" s="7">
        <f>Table1[[#This Row],[Profit per unit]]*Table1[[#This Row],[QUANTITY_ORDERED]]</f>
        <v>-143.5</v>
      </c>
      <c r="J42" s="2" t="str">
        <f t="shared" si="1"/>
        <v>Loss</v>
      </c>
      <c r="K42" s="3">
        <v>37927</v>
      </c>
      <c r="L42" s="2" t="str">
        <f>TEXT(Table1[[#This Row],[ORDER_DATE]], "mmm")</f>
        <v>Nov</v>
      </c>
      <c r="M42" s="2">
        <v>2003</v>
      </c>
      <c r="N42" s="2" t="s">
        <v>63</v>
      </c>
      <c r="O42" s="2" t="s">
        <v>168</v>
      </c>
      <c r="P42" s="2" t="s">
        <v>116</v>
      </c>
      <c r="Q42" s="2" t="s">
        <v>117</v>
      </c>
      <c r="R42" s="2" t="s">
        <v>52</v>
      </c>
    </row>
    <row r="43" spans="1:18" x14ac:dyDescent="0.3">
      <c r="A43" s="2">
        <v>10141</v>
      </c>
      <c r="B43" s="2" t="s">
        <v>115</v>
      </c>
      <c r="C43" s="2">
        <v>29</v>
      </c>
      <c r="D43" s="7">
        <v>173</v>
      </c>
      <c r="E43" s="7">
        <f t="shared" si="0"/>
        <v>86.5</v>
      </c>
      <c r="F43" s="7">
        <v>100</v>
      </c>
      <c r="G43" s="7">
        <f>Table1[[#This Row],[QUANTITY_ORDERED]]*Table1[[#This Row],[Selling price ]]</f>
        <v>2900</v>
      </c>
      <c r="H43" s="7">
        <f>F43-(Table1[[#This Row],[Estimated Cost Price (50%)	]])</f>
        <v>13.5</v>
      </c>
      <c r="I43" s="7">
        <f>Table1[[#This Row],[Profit per unit]]*Table1[[#This Row],[QUANTITY_ORDERED]]</f>
        <v>391.5</v>
      </c>
      <c r="J43" s="2" t="str">
        <f t="shared" si="1"/>
        <v>Profit</v>
      </c>
      <c r="K43" s="3">
        <v>37927</v>
      </c>
      <c r="L43" s="2" t="str">
        <f>TEXT(Table1[[#This Row],[ORDER_DATE]], "mmm")</f>
        <v>Nov</v>
      </c>
      <c r="M43" s="2">
        <v>2003</v>
      </c>
      <c r="N43" s="2" t="s">
        <v>63</v>
      </c>
      <c r="O43" s="2" t="s">
        <v>186</v>
      </c>
      <c r="P43" s="2" t="s">
        <v>116</v>
      </c>
      <c r="Q43" s="2" t="s">
        <v>117</v>
      </c>
      <c r="R43" s="2" t="s">
        <v>16</v>
      </c>
    </row>
    <row r="44" spans="1:18" x14ac:dyDescent="0.3">
      <c r="A44" s="2">
        <v>10142</v>
      </c>
      <c r="B44" s="2" t="s">
        <v>115</v>
      </c>
      <c r="C44" s="2">
        <v>22</v>
      </c>
      <c r="D44" s="7">
        <v>136</v>
      </c>
      <c r="E44" s="7">
        <f t="shared" si="0"/>
        <v>68</v>
      </c>
      <c r="F44" s="7">
        <v>100</v>
      </c>
      <c r="G44" s="7">
        <f>Table1[[#This Row],[QUANTITY_ORDERED]]*Table1[[#This Row],[Selling price ]]</f>
        <v>2200</v>
      </c>
      <c r="H44" s="7">
        <f>F44-(Table1[[#This Row],[Estimated Cost Price (50%)	]])</f>
        <v>32</v>
      </c>
      <c r="I44" s="7">
        <f>Table1[[#This Row],[Profit per unit]]*Table1[[#This Row],[QUANTITY_ORDERED]]</f>
        <v>704</v>
      </c>
      <c r="J44" s="2" t="str">
        <f t="shared" si="1"/>
        <v>Profit</v>
      </c>
      <c r="K44" s="3">
        <v>37927</v>
      </c>
      <c r="L44" s="2" t="str">
        <f>TEXT(Table1[[#This Row],[ORDER_DATE]], "mmm")</f>
        <v>Nov</v>
      </c>
      <c r="M44" s="2">
        <v>2003</v>
      </c>
      <c r="N44" s="2" t="s">
        <v>202</v>
      </c>
      <c r="O44" s="2" t="s">
        <v>235</v>
      </c>
      <c r="P44" s="2" t="s">
        <v>116</v>
      </c>
      <c r="Q44" s="2" t="s">
        <v>117</v>
      </c>
      <c r="R44" s="2" t="s">
        <v>16</v>
      </c>
    </row>
    <row r="45" spans="1:18" x14ac:dyDescent="0.3">
      <c r="A45" s="2">
        <v>10143</v>
      </c>
      <c r="B45" s="2" t="s">
        <v>115</v>
      </c>
      <c r="C45" s="2">
        <v>38</v>
      </c>
      <c r="D45" s="7">
        <v>100</v>
      </c>
      <c r="E45" s="7">
        <f t="shared" si="0"/>
        <v>50</v>
      </c>
      <c r="F45" s="7">
        <v>100</v>
      </c>
      <c r="G45" s="7">
        <f>Table1[[#This Row],[QUANTITY_ORDERED]]*Table1[[#This Row],[Selling price ]]</f>
        <v>3800</v>
      </c>
      <c r="H45" s="7">
        <f>F45-(Table1[[#This Row],[Estimated Cost Price (50%)	]])</f>
        <v>50</v>
      </c>
      <c r="I45" s="7">
        <f>Table1[[#This Row],[Profit per unit]]*Table1[[#This Row],[QUANTITY_ORDERED]]</f>
        <v>1900</v>
      </c>
      <c r="J45" s="2" t="str">
        <f t="shared" si="1"/>
        <v>Profit</v>
      </c>
      <c r="K45" s="3">
        <v>37927</v>
      </c>
      <c r="L45" s="2" t="str">
        <f>TEXT(Table1[[#This Row],[ORDER_DATE]], "mmm")</f>
        <v>Nov</v>
      </c>
      <c r="M45" s="2">
        <v>2003</v>
      </c>
      <c r="N45" s="2" t="s">
        <v>237</v>
      </c>
      <c r="O45" s="2" t="s">
        <v>238</v>
      </c>
      <c r="P45" s="2" t="s">
        <v>116</v>
      </c>
      <c r="Q45" s="2" t="s">
        <v>117</v>
      </c>
      <c r="R45" s="2" t="s">
        <v>16</v>
      </c>
    </row>
    <row r="46" spans="1:18" x14ac:dyDescent="0.3">
      <c r="A46" s="2">
        <v>10144</v>
      </c>
      <c r="B46" s="2" t="s">
        <v>115</v>
      </c>
      <c r="C46" s="2">
        <v>41</v>
      </c>
      <c r="D46" s="7">
        <v>87</v>
      </c>
      <c r="E46" s="7">
        <f t="shared" si="0"/>
        <v>43.5</v>
      </c>
      <c r="F46" s="7">
        <v>82.5</v>
      </c>
      <c r="G46" s="7">
        <f>Table1[[#This Row],[QUANTITY_ORDERED]]*Table1[[#This Row],[Selling price ]]</f>
        <v>3382.5</v>
      </c>
      <c r="H46" s="7">
        <f>F46-(Table1[[#This Row],[Estimated Cost Price (50%)	]])</f>
        <v>39</v>
      </c>
      <c r="I46" s="7">
        <f>Table1[[#This Row],[Profit per unit]]*Table1[[#This Row],[QUANTITY_ORDERED]]</f>
        <v>1599</v>
      </c>
      <c r="J46" s="2" t="str">
        <f t="shared" si="1"/>
        <v>Profit</v>
      </c>
      <c r="K46" s="3">
        <v>37927</v>
      </c>
      <c r="L46" s="2" t="str">
        <f>TEXT(Table1[[#This Row],[ORDER_DATE]], "mmm")</f>
        <v>Nov</v>
      </c>
      <c r="M46" s="2">
        <v>2003</v>
      </c>
      <c r="N46" s="2" t="s">
        <v>202</v>
      </c>
      <c r="O46" s="2" t="s">
        <v>247</v>
      </c>
      <c r="P46" s="2" t="s">
        <v>116</v>
      </c>
      <c r="Q46" s="2" t="s">
        <v>117</v>
      </c>
      <c r="R46" s="2" t="s">
        <v>16</v>
      </c>
    </row>
    <row r="47" spans="1:18" x14ac:dyDescent="0.3">
      <c r="A47" s="2">
        <v>10145</v>
      </c>
      <c r="B47" s="2" t="s">
        <v>115</v>
      </c>
      <c r="C47" s="2">
        <v>43</v>
      </c>
      <c r="D47" s="7">
        <v>122</v>
      </c>
      <c r="E47" s="7">
        <f t="shared" si="0"/>
        <v>61</v>
      </c>
      <c r="F47" s="7">
        <v>100</v>
      </c>
      <c r="G47" s="7">
        <f>Table1[[#This Row],[QUANTITY_ORDERED]]*Table1[[#This Row],[Selling price ]]</f>
        <v>4300</v>
      </c>
      <c r="H47" s="7">
        <f>F47-(Table1[[#This Row],[Estimated Cost Price (50%)	]])</f>
        <v>39</v>
      </c>
      <c r="I47" s="7">
        <f>Table1[[#This Row],[Profit per unit]]*Table1[[#This Row],[QUANTITY_ORDERED]]</f>
        <v>1677</v>
      </c>
      <c r="J47" s="2" t="str">
        <f t="shared" si="1"/>
        <v>Profit</v>
      </c>
      <c r="K47" s="3">
        <v>37927</v>
      </c>
      <c r="L47" s="2" t="str">
        <f>TEXT(Table1[[#This Row],[ORDER_DATE]], "mmm")</f>
        <v>Nov</v>
      </c>
      <c r="M47" s="2">
        <v>2003</v>
      </c>
      <c r="N47" s="2" t="s">
        <v>231</v>
      </c>
      <c r="O47" s="2" t="s">
        <v>259</v>
      </c>
      <c r="P47" s="2" t="s">
        <v>116</v>
      </c>
      <c r="Q47" s="2" t="s">
        <v>117</v>
      </c>
      <c r="R47" s="2" t="s">
        <v>16</v>
      </c>
    </row>
    <row r="48" spans="1:18" x14ac:dyDescent="0.3">
      <c r="A48" s="2">
        <v>10146</v>
      </c>
      <c r="B48" s="2" t="s">
        <v>115</v>
      </c>
      <c r="C48" s="2">
        <v>44</v>
      </c>
      <c r="D48" s="7">
        <v>88</v>
      </c>
      <c r="E48" s="7">
        <f t="shared" si="0"/>
        <v>44</v>
      </c>
      <c r="F48" s="7">
        <v>72.58</v>
      </c>
      <c r="G48" s="7">
        <f>Table1[[#This Row],[QUANTITY_ORDERED]]*Table1[[#This Row],[Selling price ]]</f>
        <v>3193.52</v>
      </c>
      <c r="H48" s="7">
        <f>F48-(Table1[[#This Row],[Estimated Cost Price (50%)	]])</f>
        <v>28.58</v>
      </c>
      <c r="I48" s="7">
        <f>Table1[[#This Row],[Profit per unit]]*Table1[[#This Row],[QUANTITY_ORDERED]]</f>
        <v>1257.52</v>
      </c>
      <c r="J48" s="2" t="str">
        <f t="shared" si="1"/>
        <v>Profit</v>
      </c>
      <c r="K48" s="3">
        <v>37927</v>
      </c>
      <c r="L48" s="2" t="str">
        <f>TEXT(Table1[[#This Row],[ORDER_DATE]], "mmm")</f>
        <v>Nov</v>
      </c>
      <c r="M48" s="2">
        <v>2003</v>
      </c>
      <c r="N48" s="2" t="s">
        <v>202</v>
      </c>
      <c r="O48" s="2" t="s">
        <v>268</v>
      </c>
      <c r="P48" s="2" t="s">
        <v>116</v>
      </c>
      <c r="Q48" s="2" t="s">
        <v>117</v>
      </c>
      <c r="R48" s="2" t="s">
        <v>16</v>
      </c>
    </row>
    <row r="49" spans="1:18" x14ac:dyDescent="0.3">
      <c r="A49" s="2">
        <v>10147</v>
      </c>
      <c r="B49" s="2" t="s">
        <v>115</v>
      </c>
      <c r="C49" s="2">
        <v>50</v>
      </c>
      <c r="D49" s="7">
        <v>83</v>
      </c>
      <c r="E49" s="7">
        <f t="shared" si="0"/>
        <v>41.5</v>
      </c>
      <c r="F49" s="7">
        <v>79.67</v>
      </c>
      <c r="G49" s="7">
        <f>Table1[[#This Row],[QUANTITY_ORDERED]]*Table1[[#This Row],[Selling price ]]</f>
        <v>3983.5</v>
      </c>
      <c r="H49" s="7">
        <f>F49-(Table1[[#This Row],[Estimated Cost Price (50%)	]])</f>
        <v>38.17</v>
      </c>
      <c r="I49" s="7">
        <f>Table1[[#This Row],[Profit per unit]]*Table1[[#This Row],[QUANTITY_ORDERED]]</f>
        <v>1908.5</v>
      </c>
      <c r="J49" s="2" t="str">
        <f t="shared" si="1"/>
        <v>Profit</v>
      </c>
      <c r="K49" s="3">
        <v>37927</v>
      </c>
      <c r="L49" s="2" t="str">
        <f>TEXT(Table1[[#This Row],[ORDER_DATE]], "mmm")</f>
        <v>Nov</v>
      </c>
      <c r="M49" s="2">
        <v>2003</v>
      </c>
      <c r="N49" s="2" t="s">
        <v>202</v>
      </c>
      <c r="O49" s="2" t="s">
        <v>273</v>
      </c>
      <c r="P49" s="2" t="s">
        <v>116</v>
      </c>
      <c r="Q49" s="2" t="s">
        <v>117</v>
      </c>
      <c r="R49" s="2" t="s">
        <v>16</v>
      </c>
    </row>
    <row r="50" spans="1:18" x14ac:dyDescent="0.3">
      <c r="A50" s="2">
        <v>10148</v>
      </c>
      <c r="B50" s="2" t="s">
        <v>115</v>
      </c>
      <c r="C50" s="2">
        <v>41</v>
      </c>
      <c r="D50" s="7">
        <v>66</v>
      </c>
      <c r="E50" s="7">
        <f t="shared" si="0"/>
        <v>33</v>
      </c>
      <c r="F50" s="7">
        <v>70.67</v>
      </c>
      <c r="G50" s="7">
        <f>Table1[[#This Row],[QUANTITY_ORDERED]]*Table1[[#This Row],[Selling price ]]</f>
        <v>2897.4700000000003</v>
      </c>
      <c r="H50" s="7">
        <f>F50-(Table1[[#This Row],[Estimated Cost Price (50%)	]])</f>
        <v>37.67</v>
      </c>
      <c r="I50" s="7">
        <f>Table1[[#This Row],[Profit per unit]]*Table1[[#This Row],[QUANTITY_ORDERED]]</f>
        <v>1544.47</v>
      </c>
      <c r="J50" s="2" t="str">
        <f t="shared" si="1"/>
        <v>Profit</v>
      </c>
      <c r="K50" s="3">
        <v>37927</v>
      </c>
      <c r="L50" s="2" t="str">
        <f>TEXT(Table1[[#This Row],[ORDER_DATE]], "mmm")</f>
        <v>Nov</v>
      </c>
      <c r="M50" s="2">
        <v>2003</v>
      </c>
      <c r="N50" s="2" t="s">
        <v>231</v>
      </c>
      <c r="O50" s="2" t="s">
        <v>293</v>
      </c>
      <c r="P50" s="2" t="s">
        <v>116</v>
      </c>
      <c r="Q50" s="2" t="s">
        <v>117</v>
      </c>
      <c r="R50" s="2" t="s">
        <v>10</v>
      </c>
    </row>
    <row r="51" spans="1:18" x14ac:dyDescent="0.3">
      <c r="A51" s="2">
        <v>10149</v>
      </c>
      <c r="B51" s="2" t="s">
        <v>115</v>
      </c>
      <c r="C51" s="2">
        <v>29</v>
      </c>
      <c r="D51" s="7">
        <v>86</v>
      </c>
      <c r="E51" s="7">
        <f t="shared" si="0"/>
        <v>43</v>
      </c>
      <c r="F51" s="7">
        <v>70.150000000000006</v>
      </c>
      <c r="G51" s="7">
        <f>Table1[[#This Row],[QUANTITY_ORDERED]]*Table1[[#This Row],[Selling price ]]</f>
        <v>2034.3500000000001</v>
      </c>
      <c r="H51" s="7">
        <f>F51-(Table1[[#This Row],[Estimated Cost Price (50%)	]])</f>
        <v>27.150000000000006</v>
      </c>
      <c r="I51" s="7">
        <f>Table1[[#This Row],[Profit per unit]]*Table1[[#This Row],[QUANTITY_ORDERED]]</f>
        <v>787.35000000000014</v>
      </c>
      <c r="J51" s="2" t="str">
        <f t="shared" si="1"/>
        <v>Profit</v>
      </c>
      <c r="K51" s="3">
        <v>37927</v>
      </c>
      <c r="L51" s="2" t="str">
        <f>TEXT(Table1[[#This Row],[ORDER_DATE]], "mmm")</f>
        <v>Nov</v>
      </c>
      <c r="M51" s="2">
        <v>2003</v>
      </c>
      <c r="N51" s="2" t="s">
        <v>231</v>
      </c>
      <c r="O51" s="2" t="s">
        <v>295</v>
      </c>
      <c r="P51" s="2" t="s">
        <v>116</v>
      </c>
      <c r="Q51" s="2" t="s">
        <v>117</v>
      </c>
      <c r="R51" s="2" t="s">
        <v>10</v>
      </c>
    </row>
    <row r="52" spans="1:18" x14ac:dyDescent="0.3">
      <c r="A52" s="2">
        <v>10150</v>
      </c>
      <c r="B52" s="2" t="s">
        <v>115</v>
      </c>
      <c r="C52" s="2">
        <v>31</v>
      </c>
      <c r="D52" s="7">
        <v>72</v>
      </c>
      <c r="E52" s="7">
        <f t="shared" si="0"/>
        <v>36</v>
      </c>
      <c r="F52" s="7">
        <v>65.77</v>
      </c>
      <c r="G52" s="7">
        <f>Table1[[#This Row],[QUANTITY_ORDERED]]*Table1[[#This Row],[Selling price ]]</f>
        <v>2038.87</v>
      </c>
      <c r="H52" s="7">
        <f>F52-(Table1[[#This Row],[Estimated Cost Price (50%)	]])</f>
        <v>29.769999999999996</v>
      </c>
      <c r="I52" s="7">
        <f>Table1[[#This Row],[Profit per unit]]*Table1[[#This Row],[QUANTITY_ORDERED]]</f>
        <v>922.86999999999989</v>
      </c>
      <c r="J52" s="2" t="str">
        <f t="shared" si="1"/>
        <v>Profit</v>
      </c>
      <c r="K52" s="3">
        <v>37927</v>
      </c>
      <c r="L52" s="2" t="str">
        <f>TEXT(Table1[[#This Row],[ORDER_DATE]], "mmm")</f>
        <v>Nov</v>
      </c>
      <c r="M52" s="2">
        <v>2003</v>
      </c>
      <c r="N52" s="2" t="s">
        <v>231</v>
      </c>
      <c r="O52" s="2" t="s">
        <v>298</v>
      </c>
      <c r="P52" s="2" t="s">
        <v>116</v>
      </c>
      <c r="Q52" s="2" t="s">
        <v>117</v>
      </c>
      <c r="R52" s="2" t="s">
        <v>10</v>
      </c>
    </row>
    <row r="53" spans="1:18" x14ac:dyDescent="0.3">
      <c r="A53" s="2">
        <v>10151</v>
      </c>
      <c r="B53" s="2" t="s">
        <v>115</v>
      </c>
      <c r="C53" s="2">
        <v>39</v>
      </c>
      <c r="D53" s="7">
        <v>100</v>
      </c>
      <c r="E53" s="7">
        <f t="shared" si="0"/>
        <v>50</v>
      </c>
      <c r="F53" s="7">
        <v>81.14</v>
      </c>
      <c r="G53" s="7">
        <f>Table1[[#This Row],[QUANTITY_ORDERED]]*Table1[[#This Row],[Selling price ]]</f>
        <v>3164.46</v>
      </c>
      <c r="H53" s="7">
        <f>F53-(Table1[[#This Row],[Estimated Cost Price (50%)	]])</f>
        <v>31.14</v>
      </c>
      <c r="I53" s="7">
        <f>Table1[[#This Row],[Profit per unit]]*Table1[[#This Row],[QUANTITY_ORDERED]]</f>
        <v>1214.46</v>
      </c>
      <c r="J53" s="2" t="str">
        <f t="shared" si="1"/>
        <v>Profit</v>
      </c>
      <c r="K53" s="3">
        <v>37927</v>
      </c>
      <c r="L53" s="2" t="str">
        <f>TEXT(Table1[[#This Row],[ORDER_DATE]], "mmm")</f>
        <v>Nov</v>
      </c>
      <c r="M53" s="2">
        <v>2003</v>
      </c>
      <c r="N53" s="2" t="s">
        <v>231</v>
      </c>
      <c r="O53" s="2" t="s">
        <v>302</v>
      </c>
      <c r="P53" s="2" t="s">
        <v>116</v>
      </c>
      <c r="Q53" s="2" t="s">
        <v>117</v>
      </c>
      <c r="R53" s="2" t="s">
        <v>16</v>
      </c>
    </row>
    <row r="54" spans="1:18" x14ac:dyDescent="0.3">
      <c r="A54" s="2">
        <v>10152</v>
      </c>
      <c r="B54" s="2" t="s">
        <v>115</v>
      </c>
      <c r="C54" s="2">
        <v>22</v>
      </c>
      <c r="D54" s="7">
        <v>99</v>
      </c>
      <c r="E54" s="7">
        <f t="shared" si="0"/>
        <v>49.5</v>
      </c>
      <c r="F54" s="7">
        <v>100</v>
      </c>
      <c r="G54" s="7">
        <f>Table1[[#This Row],[QUANTITY_ORDERED]]*Table1[[#This Row],[Selling price ]]</f>
        <v>2200</v>
      </c>
      <c r="H54" s="7">
        <f>F54-(Table1[[#This Row],[Estimated Cost Price (50%)	]])</f>
        <v>50.5</v>
      </c>
      <c r="I54" s="7">
        <f>Table1[[#This Row],[Profit per unit]]*Table1[[#This Row],[QUANTITY_ORDERED]]</f>
        <v>1111</v>
      </c>
      <c r="J54" s="2" t="str">
        <f t="shared" si="1"/>
        <v>Profit</v>
      </c>
      <c r="K54" s="3">
        <v>37927</v>
      </c>
      <c r="L54" s="2" t="str">
        <f>TEXT(Table1[[#This Row],[ORDER_DATE]], "mmm")</f>
        <v>Nov</v>
      </c>
      <c r="M54" s="2">
        <v>2003</v>
      </c>
      <c r="N54" s="2" t="s">
        <v>231</v>
      </c>
      <c r="O54" s="2" t="s">
        <v>303</v>
      </c>
      <c r="P54" s="2" t="s">
        <v>116</v>
      </c>
      <c r="Q54" s="2" t="s">
        <v>117</v>
      </c>
      <c r="R54" s="2" t="s">
        <v>10</v>
      </c>
    </row>
    <row r="55" spans="1:18" x14ac:dyDescent="0.3">
      <c r="A55" s="2">
        <v>10153</v>
      </c>
      <c r="B55" s="2" t="s">
        <v>115</v>
      </c>
      <c r="C55" s="2">
        <v>25</v>
      </c>
      <c r="D55" s="7">
        <v>54</v>
      </c>
      <c r="E55" s="7">
        <f t="shared" si="0"/>
        <v>27</v>
      </c>
      <c r="F55" s="7">
        <v>56.78</v>
      </c>
      <c r="G55" s="7">
        <f>Table1[[#This Row],[QUANTITY_ORDERED]]*Table1[[#This Row],[Selling price ]]</f>
        <v>1419.5</v>
      </c>
      <c r="H55" s="7">
        <f>F55-(Table1[[#This Row],[Estimated Cost Price (50%)	]])</f>
        <v>29.78</v>
      </c>
      <c r="I55" s="7">
        <f>Table1[[#This Row],[Profit per unit]]*Table1[[#This Row],[QUANTITY_ORDERED]]</f>
        <v>744.5</v>
      </c>
      <c r="J55" s="2" t="str">
        <f t="shared" si="1"/>
        <v>Profit</v>
      </c>
      <c r="K55" s="3">
        <v>37927</v>
      </c>
      <c r="L55" s="2" t="str">
        <f>TEXT(Table1[[#This Row],[ORDER_DATE]], "mmm")</f>
        <v>Nov</v>
      </c>
      <c r="M55" s="2">
        <v>2003</v>
      </c>
      <c r="N55" s="2" t="s">
        <v>231</v>
      </c>
      <c r="O55" s="2" t="s">
        <v>306</v>
      </c>
      <c r="P55" s="2" t="s">
        <v>116</v>
      </c>
      <c r="Q55" s="2" t="s">
        <v>117</v>
      </c>
      <c r="R55" s="2" t="s">
        <v>10</v>
      </c>
    </row>
    <row r="56" spans="1:18" x14ac:dyDescent="0.3">
      <c r="A56" s="2">
        <v>10154</v>
      </c>
      <c r="B56" s="2" t="s">
        <v>204</v>
      </c>
      <c r="C56" s="2">
        <v>36</v>
      </c>
      <c r="D56" s="7">
        <v>157</v>
      </c>
      <c r="E56" s="7">
        <f t="shared" si="0"/>
        <v>78.5</v>
      </c>
      <c r="F56" s="7">
        <v>100</v>
      </c>
      <c r="G56" s="7">
        <f>Table1[[#This Row],[QUANTITY_ORDERED]]*Table1[[#This Row],[Selling price ]]</f>
        <v>3600</v>
      </c>
      <c r="H56" s="7">
        <f>F56-(Table1[[#This Row],[Estimated Cost Price (50%)	]])</f>
        <v>21.5</v>
      </c>
      <c r="I56" s="7">
        <f>Table1[[#This Row],[Profit per unit]]*Table1[[#This Row],[QUANTITY_ORDERED]]</f>
        <v>774</v>
      </c>
      <c r="J56" s="2" t="str">
        <f t="shared" si="1"/>
        <v>Profit</v>
      </c>
      <c r="K56" s="3">
        <v>37669</v>
      </c>
      <c r="L56" s="2" t="str">
        <f>TEXT(Table1[[#This Row],[ORDER_DATE]], "mmm")</f>
        <v>Feb</v>
      </c>
      <c r="M56" s="2">
        <v>2003</v>
      </c>
      <c r="N56" s="2" t="s">
        <v>210</v>
      </c>
      <c r="O56" s="2" t="s">
        <v>211</v>
      </c>
      <c r="P56" s="2" t="s">
        <v>205</v>
      </c>
      <c r="Q56" s="2" t="s">
        <v>91</v>
      </c>
      <c r="R56" s="2" t="s">
        <v>16</v>
      </c>
    </row>
    <row r="57" spans="1:18" x14ac:dyDescent="0.3">
      <c r="A57" s="2">
        <v>10155</v>
      </c>
      <c r="B57" s="2" t="s">
        <v>204</v>
      </c>
      <c r="C57" s="2">
        <v>34</v>
      </c>
      <c r="D57" s="7">
        <v>84</v>
      </c>
      <c r="E57" s="7">
        <f t="shared" si="0"/>
        <v>42</v>
      </c>
      <c r="F57" s="7">
        <v>90.39</v>
      </c>
      <c r="G57" s="7">
        <f>Table1[[#This Row],[QUANTITY_ORDERED]]*Table1[[#This Row],[Selling price ]]</f>
        <v>3073.26</v>
      </c>
      <c r="H57" s="7">
        <f>F57-(Table1[[#This Row],[Estimated Cost Price (50%)	]])</f>
        <v>48.39</v>
      </c>
      <c r="I57" s="7">
        <f>Table1[[#This Row],[Profit per unit]]*Table1[[#This Row],[QUANTITY_ORDERED]]</f>
        <v>1645.26</v>
      </c>
      <c r="J57" s="2" t="str">
        <f t="shared" si="1"/>
        <v>Profit</v>
      </c>
      <c r="K57" s="3">
        <v>37669</v>
      </c>
      <c r="L57" s="2" t="str">
        <f>TEXT(Table1[[#This Row],[ORDER_DATE]], "mmm")</f>
        <v>Feb</v>
      </c>
      <c r="M57" s="2">
        <v>2003</v>
      </c>
      <c r="N57" s="2" t="s">
        <v>210</v>
      </c>
      <c r="O57" s="2" t="s">
        <v>225</v>
      </c>
      <c r="P57" s="2" t="s">
        <v>205</v>
      </c>
      <c r="Q57" s="2" t="s">
        <v>91</v>
      </c>
      <c r="R57" s="2" t="s">
        <v>16</v>
      </c>
    </row>
    <row r="58" spans="1:18" x14ac:dyDescent="0.3">
      <c r="A58" s="2">
        <v>10156</v>
      </c>
      <c r="B58" s="2" t="s">
        <v>204</v>
      </c>
      <c r="C58" s="2">
        <v>41</v>
      </c>
      <c r="D58" s="7">
        <v>86</v>
      </c>
      <c r="E58" s="7">
        <f t="shared" si="0"/>
        <v>43</v>
      </c>
      <c r="F58" s="7">
        <v>83.44</v>
      </c>
      <c r="G58" s="7">
        <f>Table1[[#This Row],[QUANTITY_ORDERED]]*Table1[[#This Row],[Selling price ]]</f>
        <v>3421.04</v>
      </c>
      <c r="H58" s="7">
        <f>F58-(Table1[[#This Row],[Estimated Cost Price (50%)	]])</f>
        <v>40.44</v>
      </c>
      <c r="I58" s="7">
        <f>Table1[[#This Row],[Profit per unit]]*Table1[[#This Row],[QUANTITY_ORDERED]]</f>
        <v>1658.04</v>
      </c>
      <c r="J58" s="2" t="str">
        <f t="shared" si="1"/>
        <v>Profit</v>
      </c>
      <c r="K58" s="3">
        <v>37669</v>
      </c>
      <c r="L58" s="2" t="str">
        <f>TEXT(Table1[[#This Row],[ORDER_DATE]], "mmm")</f>
        <v>Feb</v>
      </c>
      <c r="M58" s="2">
        <v>2003</v>
      </c>
      <c r="N58" s="2" t="s">
        <v>231</v>
      </c>
      <c r="O58" s="2" t="s">
        <v>232</v>
      </c>
      <c r="P58" s="2" t="s">
        <v>205</v>
      </c>
      <c r="Q58" s="2" t="s">
        <v>91</v>
      </c>
      <c r="R58" s="2" t="s">
        <v>16</v>
      </c>
    </row>
    <row r="59" spans="1:18" x14ac:dyDescent="0.3">
      <c r="A59" s="2">
        <v>10157</v>
      </c>
      <c r="B59" s="2" t="s">
        <v>204</v>
      </c>
      <c r="C59" s="2">
        <v>41</v>
      </c>
      <c r="D59" s="7">
        <v>105</v>
      </c>
      <c r="E59" s="7">
        <f t="shared" si="0"/>
        <v>52.5</v>
      </c>
      <c r="F59" s="7">
        <v>100</v>
      </c>
      <c r="G59" s="7">
        <f>Table1[[#This Row],[QUANTITY_ORDERED]]*Table1[[#This Row],[Selling price ]]</f>
        <v>4100</v>
      </c>
      <c r="H59" s="7">
        <f>F59-(Table1[[#This Row],[Estimated Cost Price (50%)	]])</f>
        <v>47.5</v>
      </c>
      <c r="I59" s="7">
        <f>Table1[[#This Row],[Profit per unit]]*Table1[[#This Row],[QUANTITY_ORDERED]]</f>
        <v>1947.5</v>
      </c>
      <c r="J59" s="2" t="str">
        <f t="shared" si="1"/>
        <v>Profit</v>
      </c>
      <c r="K59" s="3">
        <v>37669</v>
      </c>
      <c r="L59" s="2" t="str">
        <f>TEXT(Table1[[#This Row],[ORDER_DATE]], "mmm")</f>
        <v>Feb</v>
      </c>
      <c r="M59" s="2">
        <v>2003</v>
      </c>
      <c r="N59" s="2" t="s">
        <v>202</v>
      </c>
      <c r="O59" s="2" t="s">
        <v>244</v>
      </c>
      <c r="P59" s="2" t="s">
        <v>205</v>
      </c>
      <c r="Q59" s="2" t="s">
        <v>91</v>
      </c>
      <c r="R59" s="2" t="s">
        <v>16</v>
      </c>
    </row>
    <row r="60" spans="1:18" x14ac:dyDescent="0.3">
      <c r="A60" s="2">
        <v>10158</v>
      </c>
      <c r="B60" s="2" t="s">
        <v>204</v>
      </c>
      <c r="C60" s="2">
        <v>28</v>
      </c>
      <c r="D60" s="7">
        <v>109</v>
      </c>
      <c r="E60" s="7">
        <f t="shared" si="0"/>
        <v>54.5</v>
      </c>
      <c r="F60" s="7">
        <v>88.63</v>
      </c>
      <c r="G60" s="7">
        <f>Table1[[#This Row],[QUANTITY_ORDERED]]*Table1[[#This Row],[Selling price ]]</f>
        <v>2481.64</v>
      </c>
      <c r="H60" s="7">
        <f>F60-(Table1[[#This Row],[Estimated Cost Price (50%)	]])</f>
        <v>34.129999999999995</v>
      </c>
      <c r="I60" s="7">
        <f>Table1[[#This Row],[Profit per unit]]*Table1[[#This Row],[QUANTITY_ORDERED]]</f>
        <v>955.63999999999987</v>
      </c>
      <c r="J60" s="2" t="str">
        <f t="shared" si="1"/>
        <v>Profit</v>
      </c>
      <c r="K60" s="3">
        <v>37669</v>
      </c>
      <c r="L60" s="2" t="str">
        <f>TEXT(Table1[[#This Row],[ORDER_DATE]], "mmm")</f>
        <v>Feb</v>
      </c>
      <c r="M60" s="2">
        <v>2003</v>
      </c>
      <c r="N60" s="2" t="s">
        <v>210</v>
      </c>
      <c r="O60" s="2" t="s">
        <v>256</v>
      </c>
      <c r="P60" s="2" t="s">
        <v>205</v>
      </c>
      <c r="Q60" s="2" t="s">
        <v>91</v>
      </c>
      <c r="R60" s="2" t="s">
        <v>10</v>
      </c>
    </row>
    <row r="61" spans="1:18" x14ac:dyDescent="0.3">
      <c r="A61" s="2">
        <v>10159</v>
      </c>
      <c r="B61" s="2" t="s">
        <v>204</v>
      </c>
      <c r="C61" s="2">
        <v>49</v>
      </c>
      <c r="D61" s="7">
        <v>68</v>
      </c>
      <c r="E61" s="7">
        <f t="shared" si="0"/>
        <v>34</v>
      </c>
      <c r="F61" s="7">
        <v>74.680000000000007</v>
      </c>
      <c r="G61" s="7">
        <f>Table1[[#This Row],[QUANTITY_ORDERED]]*Table1[[#This Row],[Selling price ]]</f>
        <v>3659.32</v>
      </c>
      <c r="H61" s="7">
        <f>F61-(Table1[[#This Row],[Estimated Cost Price (50%)	]])</f>
        <v>40.680000000000007</v>
      </c>
      <c r="I61" s="7">
        <f>Table1[[#This Row],[Profit per unit]]*Table1[[#This Row],[QUANTITY_ORDERED]]</f>
        <v>1993.3200000000004</v>
      </c>
      <c r="J61" s="2" t="str">
        <f t="shared" si="1"/>
        <v>Profit</v>
      </c>
      <c r="K61" s="3">
        <v>37669</v>
      </c>
      <c r="L61" s="2" t="str">
        <f>TEXT(Table1[[#This Row],[ORDER_DATE]], "mmm")</f>
        <v>Feb</v>
      </c>
      <c r="M61" s="2">
        <v>2003</v>
      </c>
      <c r="N61" s="2" t="s">
        <v>210</v>
      </c>
      <c r="O61" s="2" t="s">
        <v>265</v>
      </c>
      <c r="P61" s="2" t="s">
        <v>205</v>
      </c>
      <c r="Q61" s="2" t="s">
        <v>91</v>
      </c>
      <c r="R61" s="2" t="s">
        <v>16</v>
      </c>
    </row>
    <row r="62" spans="1:18" x14ac:dyDescent="0.3">
      <c r="A62" s="2">
        <v>10160</v>
      </c>
      <c r="B62" s="2" t="s">
        <v>204</v>
      </c>
      <c r="C62" s="2">
        <v>31</v>
      </c>
      <c r="D62" s="7">
        <v>65</v>
      </c>
      <c r="E62" s="7">
        <f t="shared" si="0"/>
        <v>32.5</v>
      </c>
      <c r="F62" s="7">
        <v>52.6</v>
      </c>
      <c r="G62" s="7">
        <f>Table1[[#This Row],[QUANTITY_ORDERED]]*Table1[[#This Row],[Selling price ]]</f>
        <v>1630.6000000000001</v>
      </c>
      <c r="H62" s="7">
        <f>F62-(Table1[[#This Row],[Estimated Cost Price (50%)	]])</f>
        <v>20.100000000000001</v>
      </c>
      <c r="I62" s="7">
        <f>Table1[[#This Row],[Profit per unit]]*Table1[[#This Row],[QUANTITY_ORDERED]]</f>
        <v>623.1</v>
      </c>
      <c r="J62" s="2" t="str">
        <f t="shared" si="1"/>
        <v>Profit</v>
      </c>
      <c r="K62" s="3">
        <v>37669</v>
      </c>
      <c r="L62" s="2" t="str">
        <f>TEXT(Table1[[#This Row],[ORDER_DATE]], "mmm")</f>
        <v>Feb</v>
      </c>
      <c r="M62" s="2">
        <v>2003</v>
      </c>
      <c r="N62" s="2" t="s">
        <v>202</v>
      </c>
      <c r="O62" s="2" t="s">
        <v>271</v>
      </c>
      <c r="P62" s="2" t="s">
        <v>205</v>
      </c>
      <c r="Q62" s="2" t="s">
        <v>91</v>
      </c>
      <c r="R62" s="2" t="s">
        <v>10</v>
      </c>
    </row>
    <row r="63" spans="1:18" x14ac:dyDescent="0.3">
      <c r="A63" s="2">
        <v>10161</v>
      </c>
      <c r="B63" s="2" t="s">
        <v>204</v>
      </c>
      <c r="C63" s="2">
        <v>50</v>
      </c>
      <c r="D63" s="7">
        <v>68</v>
      </c>
      <c r="E63" s="7">
        <f t="shared" si="0"/>
        <v>34</v>
      </c>
      <c r="F63" s="7">
        <v>64.83</v>
      </c>
      <c r="G63" s="7">
        <f>Table1[[#This Row],[QUANTITY_ORDERED]]*Table1[[#This Row],[Selling price ]]</f>
        <v>3241.5</v>
      </c>
      <c r="H63" s="7">
        <f>F63-(Table1[[#This Row],[Estimated Cost Price (50%)	]])</f>
        <v>30.83</v>
      </c>
      <c r="I63" s="7">
        <f>Table1[[#This Row],[Profit per unit]]*Table1[[#This Row],[QUANTITY_ORDERED]]</f>
        <v>1541.5</v>
      </c>
      <c r="J63" s="2" t="str">
        <f t="shared" si="1"/>
        <v>Profit</v>
      </c>
      <c r="K63" s="3">
        <v>37669</v>
      </c>
      <c r="L63" s="2" t="str">
        <f>TEXT(Table1[[#This Row],[ORDER_DATE]], "mmm")</f>
        <v>Feb</v>
      </c>
      <c r="M63" s="2">
        <v>2003</v>
      </c>
      <c r="N63" s="2" t="s">
        <v>210</v>
      </c>
      <c r="O63" s="2" t="s">
        <v>275</v>
      </c>
      <c r="P63" s="2" t="s">
        <v>205</v>
      </c>
      <c r="Q63" s="2" t="s">
        <v>91</v>
      </c>
      <c r="R63" s="2" t="s">
        <v>16</v>
      </c>
    </row>
    <row r="64" spans="1:18" x14ac:dyDescent="0.3">
      <c r="A64" s="2">
        <v>10162</v>
      </c>
      <c r="B64" s="2" t="s">
        <v>204</v>
      </c>
      <c r="C64" s="2">
        <v>26</v>
      </c>
      <c r="D64" s="7">
        <v>72</v>
      </c>
      <c r="E64" s="7">
        <f t="shared" si="0"/>
        <v>36</v>
      </c>
      <c r="F64" s="7">
        <v>63.76</v>
      </c>
      <c r="G64" s="7">
        <f>Table1[[#This Row],[QUANTITY_ORDERED]]*Table1[[#This Row],[Selling price ]]</f>
        <v>1657.76</v>
      </c>
      <c r="H64" s="7">
        <f>F64-(Table1[[#This Row],[Estimated Cost Price (50%)	]])</f>
        <v>27.759999999999998</v>
      </c>
      <c r="I64" s="7">
        <f>Table1[[#This Row],[Profit per unit]]*Table1[[#This Row],[QUANTITY_ORDERED]]</f>
        <v>721.76</v>
      </c>
      <c r="J64" s="2" t="str">
        <f t="shared" si="1"/>
        <v>Profit</v>
      </c>
      <c r="K64" s="3">
        <v>37669</v>
      </c>
      <c r="L64" s="2" t="str">
        <f>TEXT(Table1[[#This Row],[ORDER_DATE]], "mmm")</f>
        <v>Feb</v>
      </c>
      <c r="M64" s="2">
        <v>2003</v>
      </c>
      <c r="N64" s="2" t="s">
        <v>210</v>
      </c>
      <c r="O64" s="2" t="s">
        <v>279</v>
      </c>
      <c r="P64" s="2" t="s">
        <v>205</v>
      </c>
      <c r="Q64" s="2" t="s">
        <v>91</v>
      </c>
      <c r="R64" s="2" t="s">
        <v>10</v>
      </c>
    </row>
    <row r="65" spans="1:18" x14ac:dyDescent="0.3">
      <c r="A65" s="2">
        <v>10163</v>
      </c>
      <c r="B65" s="2" t="s">
        <v>204</v>
      </c>
      <c r="C65" s="2">
        <v>33</v>
      </c>
      <c r="D65" s="7">
        <v>68</v>
      </c>
      <c r="E65" s="7">
        <f t="shared" si="0"/>
        <v>34</v>
      </c>
      <c r="F65" s="7">
        <v>72.92</v>
      </c>
      <c r="G65" s="7">
        <f>Table1[[#This Row],[QUANTITY_ORDERED]]*Table1[[#This Row],[Selling price ]]</f>
        <v>2406.36</v>
      </c>
      <c r="H65" s="7">
        <f>F65-(Table1[[#This Row],[Estimated Cost Price (50%)	]])</f>
        <v>38.92</v>
      </c>
      <c r="I65" s="7">
        <f>Table1[[#This Row],[Profit per unit]]*Table1[[#This Row],[QUANTITY_ORDERED]]</f>
        <v>1284.3600000000001</v>
      </c>
      <c r="J65" s="2" t="str">
        <f t="shared" si="1"/>
        <v>Profit</v>
      </c>
      <c r="K65" s="3">
        <v>37669</v>
      </c>
      <c r="L65" s="2" t="str">
        <f>TEXT(Table1[[#This Row],[ORDER_DATE]], "mmm")</f>
        <v>Feb</v>
      </c>
      <c r="M65" s="2">
        <v>2003</v>
      </c>
      <c r="N65" s="2" t="s">
        <v>202</v>
      </c>
      <c r="O65" s="2" t="s">
        <v>287</v>
      </c>
      <c r="P65" s="2" t="s">
        <v>205</v>
      </c>
      <c r="Q65" s="2" t="s">
        <v>91</v>
      </c>
      <c r="R65" s="2" t="s">
        <v>10</v>
      </c>
    </row>
    <row r="66" spans="1:18" x14ac:dyDescent="0.3">
      <c r="A66" s="2">
        <v>10164</v>
      </c>
      <c r="B66" s="2" t="s">
        <v>204</v>
      </c>
      <c r="C66" s="2">
        <v>39</v>
      </c>
      <c r="D66" s="7">
        <v>43</v>
      </c>
      <c r="E66" s="7">
        <f t="shared" ref="E66:E129" si="2">D66 * 0.5</f>
        <v>21.5</v>
      </c>
      <c r="F66" s="7">
        <v>40.15</v>
      </c>
      <c r="G66" s="7">
        <f>Table1[[#This Row],[QUANTITY_ORDERED]]*Table1[[#This Row],[Selling price ]]</f>
        <v>1565.85</v>
      </c>
      <c r="H66" s="7">
        <f>F66-(Table1[[#This Row],[Estimated Cost Price (50%)	]])</f>
        <v>18.649999999999999</v>
      </c>
      <c r="I66" s="7">
        <f>Table1[[#This Row],[Profit per unit]]*Table1[[#This Row],[QUANTITY_ORDERED]]</f>
        <v>727.34999999999991</v>
      </c>
      <c r="J66" s="2" t="str">
        <f t="shared" ref="J66:J129" si="3">IF(H66 &gt; 0, "Profit", IF(H66 &lt; 0, "Loss", "No Profit No Loss"))</f>
        <v>Profit</v>
      </c>
      <c r="K66" s="3">
        <v>37669</v>
      </c>
      <c r="L66" s="2" t="str">
        <f>TEXT(Table1[[#This Row],[ORDER_DATE]], "mmm")</f>
        <v>Feb</v>
      </c>
      <c r="M66" s="2">
        <v>2003</v>
      </c>
      <c r="N66" s="2" t="s">
        <v>202</v>
      </c>
      <c r="O66" s="2" t="s">
        <v>289</v>
      </c>
      <c r="P66" s="2" t="s">
        <v>205</v>
      </c>
      <c r="Q66" s="2" t="s">
        <v>91</v>
      </c>
      <c r="R66" s="2" t="s">
        <v>10</v>
      </c>
    </row>
    <row r="67" spans="1:18" x14ac:dyDescent="0.3">
      <c r="A67" s="2">
        <v>10165</v>
      </c>
      <c r="B67" s="2" t="s">
        <v>204</v>
      </c>
      <c r="C67" s="2">
        <v>31</v>
      </c>
      <c r="D67" s="7">
        <v>91</v>
      </c>
      <c r="E67" s="7">
        <f t="shared" si="2"/>
        <v>45.5</v>
      </c>
      <c r="F67" s="7">
        <v>100</v>
      </c>
      <c r="G67" s="7">
        <f>Table1[[#This Row],[QUANTITY_ORDERED]]*Table1[[#This Row],[Selling price ]]</f>
        <v>3100</v>
      </c>
      <c r="H67" s="7">
        <f>F67-(Table1[[#This Row],[Estimated Cost Price (50%)	]])</f>
        <v>54.5</v>
      </c>
      <c r="I67" s="7">
        <f>Table1[[#This Row],[Profit per unit]]*Table1[[#This Row],[QUANTITY_ORDERED]]</f>
        <v>1689.5</v>
      </c>
      <c r="J67" s="2" t="str">
        <f t="shared" si="3"/>
        <v>Profit</v>
      </c>
      <c r="K67" s="3">
        <v>37669</v>
      </c>
      <c r="L67" s="2" t="str">
        <f>TEXT(Table1[[#This Row],[ORDER_DATE]], "mmm")</f>
        <v>Feb</v>
      </c>
      <c r="M67" s="2">
        <v>2003</v>
      </c>
      <c r="N67" s="2" t="s">
        <v>210</v>
      </c>
      <c r="O67" s="2" t="s">
        <v>294</v>
      </c>
      <c r="P67" s="2" t="s">
        <v>205</v>
      </c>
      <c r="Q67" s="2" t="s">
        <v>91</v>
      </c>
      <c r="R67" s="2" t="s">
        <v>16</v>
      </c>
    </row>
    <row r="68" spans="1:18" x14ac:dyDescent="0.3">
      <c r="A68" s="2">
        <v>10166</v>
      </c>
      <c r="B68" s="2" t="s">
        <v>204</v>
      </c>
      <c r="C68" s="2">
        <v>30</v>
      </c>
      <c r="D68" s="7">
        <v>90</v>
      </c>
      <c r="E68" s="7">
        <f t="shared" si="2"/>
        <v>45</v>
      </c>
      <c r="F68" s="7">
        <v>100</v>
      </c>
      <c r="G68" s="7">
        <f>Table1[[#This Row],[QUANTITY_ORDERED]]*Table1[[#This Row],[Selling price ]]</f>
        <v>3000</v>
      </c>
      <c r="H68" s="7">
        <f>F68-(Table1[[#This Row],[Estimated Cost Price (50%)	]])</f>
        <v>55</v>
      </c>
      <c r="I68" s="7">
        <f>Table1[[#This Row],[Profit per unit]]*Table1[[#This Row],[QUANTITY_ORDERED]]</f>
        <v>1650</v>
      </c>
      <c r="J68" s="2" t="str">
        <f t="shared" si="3"/>
        <v>Profit</v>
      </c>
      <c r="K68" s="3">
        <v>37669</v>
      </c>
      <c r="L68" s="2" t="str">
        <f>TEXT(Table1[[#This Row],[ORDER_DATE]], "mmm")</f>
        <v>Feb</v>
      </c>
      <c r="M68" s="2">
        <v>2003</v>
      </c>
      <c r="N68" s="2" t="s">
        <v>231</v>
      </c>
      <c r="O68" s="2" t="s">
        <v>296</v>
      </c>
      <c r="P68" s="2" t="s">
        <v>205</v>
      </c>
      <c r="Q68" s="2" t="s">
        <v>91</v>
      </c>
      <c r="R68" s="2" t="s">
        <v>16</v>
      </c>
    </row>
    <row r="69" spans="1:18" x14ac:dyDescent="0.3">
      <c r="A69" s="2">
        <v>10167</v>
      </c>
      <c r="B69" s="2" t="s">
        <v>204</v>
      </c>
      <c r="C69" s="2">
        <v>34</v>
      </c>
      <c r="D69" s="7">
        <v>99</v>
      </c>
      <c r="E69" s="7">
        <f t="shared" si="2"/>
        <v>49.5</v>
      </c>
      <c r="F69" s="7">
        <v>100</v>
      </c>
      <c r="G69" s="7">
        <f>Table1[[#This Row],[QUANTITY_ORDERED]]*Table1[[#This Row],[Selling price ]]</f>
        <v>3400</v>
      </c>
      <c r="H69" s="7">
        <f>F69-(Table1[[#This Row],[Estimated Cost Price (50%)	]])</f>
        <v>50.5</v>
      </c>
      <c r="I69" s="7">
        <f>Table1[[#This Row],[Profit per unit]]*Table1[[#This Row],[QUANTITY_ORDERED]]</f>
        <v>1717</v>
      </c>
      <c r="J69" s="2" t="str">
        <f t="shared" si="3"/>
        <v>Profit</v>
      </c>
      <c r="K69" s="3">
        <v>37669</v>
      </c>
      <c r="L69" s="2" t="str">
        <f>TEXT(Table1[[#This Row],[ORDER_DATE]], "mmm")</f>
        <v>Feb</v>
      </c>
      <c r="M69" s="2">
        <v>2003</v>
      </c>
      <c r="N69" s="2" t="s">
        <v>210</v>
      </c>
      <c r="O69" s="2" t="s">
        <v>297</v>
      </c>
      <c r="P69" s="2" t="s">
        <v>205</v>
      </c>
      <c r="Q69" s="2" t="s">
        <v>91</v>
      </c>
      <c r="R69" s="2" t="s">
        <v>16</v>
      </c>
    </row>
    <row r="70" spans="1:18" x14ac:dyDescent="0.3">
      <c r="A70" s="2">
        <v>10168</v>
      </c>
      <c r="B70" s="2" t="s">
        <v>204</v>
      </c>
      <c r="C70" s="2">
        <v>32</v>
      </c>
      <c r="D70" s="7">
        <v>118</v>
      </c>
      <c r="E70" s="7">
        <f t="shared" si="2"/>
        <v>59</v>
      </c>
      <c r="F70" s="7">
        <v>100</v>
      </c>
      <c r="G70" s="7">
        <f>Table1[[#This Row],[QUANTITY_ORDERED]]*Table1[[#This Row],[Selling price ]]</f>
        <v>3200</v>
      </c>
      <c r="H70" s="7">
        <f>F70-(Table1[[#This Row],[Estimated Cost Price (50%)	]])</f>
        <v>41</v>
      </c>
      <c r="I70" s="7">
        <f>Table1[[#This Row],[Profit per unit]]*Table1[[#This Row],[QUANTITY_ORDERED]]</f>
        <v>1312</v>
      </c>
      <c r="J70" s="2" t="str">
        <f t="shared" si="3"/>
        <v>Profit</v>
      </c>
      <c r="K70" s="3">
        <v>37669</v>
      </c>
      <c r="L70" s="2" t="str">
        <f>TEXT(Table1[[#This Row],[ORDER_DATE]], "mmm")</f>
        <v>Feb</v>
      </c>
      <c r="M70" s="2">
        <v>2003</v>
      </c>
      <c r="N70" s="2" t="s">
        <v>210</v>
      </c>
      <c r="O70" s="2" t="s">
        <v>300</v>
      </c>
      <c r="P70" s="2" t="s">
        <v>205</v>
      </c>
      <c r="Q70" s="2" t="s">
        <v>91</v>
      </c>
      <c r="R70" s="2" t="s">
        <v>16</v>
      </c>
    </row>
    <row r="71" spans="1:18" x14ac:dyDescent="0.3">
      <c r="A71" s="2">
        <v>10169</v>
      </c>
      <c r="B71" s="2" t="s">
        <v>204</v>
      </c>
      <c r="C71" s="2">
        <v>44</v>
      </c>
      <c r="D71" s="7">
        <v>80</v>
      </c>
      <c r="E71" s="7">
        <f t="shared" si="2"/>
        <v>40</v>
      </c>
      <c r="F71" s="7">
        <v>74.400000000000006</v>
      </c>
      <c r="G71" s="7">
        <f>Table1[[#This Row],[QUANTITY_ORDERED]]*Table1[[#This Row],[Selling price ]]</f>
        <v>3273.6000000000004</v>
      </c>
      <c r="H71" s="7">
        <f>F71-(Table1[[#This Row],[Estimated Cost Price (50%)	]])</f>
        <v>34.400000000000006</v>
      </c>
      <c r="I71" s="7">
        <f>Table1[[#This Row],[Profit per unit]]*Table1[[#This Row],[QUANTITY_ORDERED]]</f>
        <v>1513.6000000000004</v>
      </c>
      <c r="J71" s="2" t="str">
        <f t="shared" si="3"/>
        <v>Profit</v>
      </c>
      <c r="K71" s="3">
        <v>37669</v>
      </c>
      <c r="L71" s="2" t="str">
        <f>TEXT(Table1[[#This Row],[ORDER_DATE]], "mmm")</f>
        <v>Feb</v>
      </c>
      <c r="M71" s="2">
        <v>2003</v>
      </c>
      <c r="N71" s="2" t="s">
        <v>210</v>
      </c>
      <c r="O71" s="2" t="s">
        <v>301</v>
      </c>
      <c r="P71" s="2" t="s">
        <v>205</v>
      </c>
      <c r="Q71" s="2" t="s">
        <v>91</v>
      </c>
      <c r="R71" s="2" t="s">
        <v>16</v>
      </c>
    </row>
    <row r="72" spans="1:18" x14ac:dyDescent="0.3">
      <c r="A72" s="2">
        <v>10170</v>
      </c>
      <c r="B72" s="2" t="s">
        <v>204</v>
      </c>
      <c r="C72" s="2">
        <v>48</v>
      </c>
      <c r="D72" s="7">
        <v>74</v>
      </c>
      <c r="E72" s="7">
        <f t="shared" si="2"/>
        <v>37</v>
      </c>
      <c r="F72" s="7">
        <v>61.44</v>
      </c>
      <c r="G72" s="7">
        <f>Table1[[#This Row],[QUANTITY_ORDERED]]*Table1[[#This Row],[Selling price ]]</f>
        <v>2949.12</v>
      </c>
      <c r="H72" s="7">
        <f>F72-(Table1[[#This Row],[Estimated Cost Price (50%)	]])</f>
        <v>24.439999999999998</v>
      </c>
      <c r="I72" s="7">
        <f>Table1[[#This Row],[Profit per unit]]*Table1[[#This Row],[QUANTITY_ORDERED]]</f>
        <v>1173.1199999999999</v>
      </c>
      <c r="J72" s="2" t="str">
        <f t="shared" si="3"/>
        <v>Profit</v>
      </c>
      <c r="K72" s="3">
        <v>37669</v>
      </c>
      <c r="L72" s="2" t="str">
        <f>TEXT(Table1[[#This Row],[ORDER_DATE]], "mmm")</f>
        <v>Feb</v>
      </c>
      <c r="M72" s="2">
        <v>2003</v>
      </c>
      <c r="N72" s="2" t="s">
        <v>210</v>
      </c>
      <c r="O72" s="2" t="s">
        <v>304</v>
      </c>
      <c r="P72" s="2" t="s">
        <v>205</v>
      </c>
      <c r="Q72" s="2" t="s">
        <v>91</v>
      </c>
      <c r="R72" s="2" t="s">
        <v>10</v>
      </c>
    </row>
    <row r="73" spans="1:18" x14ac:dyDescent="0.3">
      <c r="A73" s="2">
        <v>10171</v>
      </c>
      <c r="B73" s="2" t="s">
        <v>204</v>
      </c>
      <c r="C73" s="2">
        <v>48</v>
      </c>
      <c r="D73" s="7">
        <v>49</v>
      </c>
      <c r="E73" s="7">
        <f t="shared" si="2"/>
        <v>24.5</v>
      </c>
      <c r="F73" s="7">
        <v>52.64</v>
      </c>
      <c r="G73" s="7">
        <f>Table1[[#This Row],[QUANTITY_ORDERED]]*Table1[[#This Row],[Selling price ]]</f>
        <v>2526.7200000000003</v>
      </c>
      <c r="H73" s="7">
        <f>F73-(Table1[[#This Row],[Estimated Cost Price (50%)	]])</f>
        <v>28.14</v>
      </c>
      <c r="I73" s="7">
        <f>Table1[[#This Row],[Profit per unit]]*Table1[[#This Row],[QUANTITY_ORDERED]]</f>
        <v>1350.72</v>
      </c>
      <c r="J73" s="2" t="str">
        <f t="shared" si="3"/>
        <v>Profit</v>
      </c>
      <c r="K73" s="3">
        <v>37669</v>
      </c>
      <c r="L73" s="2" t="str">
        <f>TEXT(Table1[[#This Row],[ORDER_DATE]], "mmm")</f>
        <v>Feb</v>
      </c>
      <c r="M73" s="2">
        <v>2003</v>
      </c>
      <c r="N73" s="2" t="s">
        <v>210</v>
      </c>
      <c r="O73" s="2" t="s">
        <v>305</v>
      </c>
      <c r="P73" s="2" t="s">
        <v>205</v>
      </c>
      <c r="Q73" s="2" t="s">
        <v>91</v>
      </c>
      <c r="R73" s="2" t="s">
        <v>10</v>
      </c>
    </row>
    <row r="74" spans="1:18" x14ac:dyDescent="0.3">
      <c r="A74" s="2">
        <v>10172</v>
      </c>
      <c r="B74" s="2" t="s">
        <v>7</v>
      </c>
      <c r="C74" s="2">
        <v>30</v>
      </c>
      <c r="D74" s="7">
        <v>95</v>
      </c>
      <c r="E74" s="7">
        <f t="shared" si="2"/>
        <v>47.5</v>
      </c>
      <c r="F74" s="7">
        <v>95.7</v>
      </c>
      <c r="G74" s="7">
        <f>Table1[[#This Row],[QUANTITY_ORDERED]]*Table1[[#This Row],[Selling price ]]</f>
        <v>2871</v>
      </c>
      <c r="H74" s="7">
        <f>F74-(Table1[[#This Row],[Estimated Cost Price (50%)	]])</f>
        <v>48.2</v>
      </c>
      <c r="I74" s="7">
        <f>Table1[[#This Row],[Profit per unit]]*Table1[[#This Row],[QUANTITY_ORDERED]]</f>
        <v>1446</v>
      </c>
      <c r="J74" s="2" t="str">
        <f t="shared" si="3"/>
        <v>Profit</v>
      </c>
      <c r="K74" s="3">
        <v>37676</v>
      </c>
      <c r="L74" s="2" t="str">
        <f>TEXT(Table1[[#This Row],[ORDER_DATE]], "mmm")</f>
        <v>Feb</v>
      </c>
      <c r="M74" s="2">
        <v>2003</v>
      </c>
      <c r="N74" s="2" t="s">
        <v>5</v>
      </c>
      <c r="O74" s="2" t="s">
        <v>6</v>
      </c>
      <c r="P74" s="2" t="s">
        <v>8</v>
      </c>
      <c r="Q74" s="2" t="s">
        <v>9</v>
      </c>
      <c r="R74" s="2" t="s">
        <v>10</v>
      </c>
    </row>
    <row r="75" spans="1:18" x14ac:dyDescent="0.3">
      <c r="A75" s="2">
        <v>10173</v>
      </c>
      <c r="B75" s="2" t="s">
        <v>7</v>
      </c>
      <c r="C75" s="2">
        <v>39</v>
      </c>
      <c r="D75" s="7">
        <v>118</v>
      </c>
      <c r="E75" s="7">
        <f t="shared" si="2"/>
        <v>59</v>
      </c>
      <c r="F75" s="7">
        <v>99.91</v>
      </c>
      <c r="G75" s="7">
        <f>Table1[[#This Row],[QUANTITY_ORDERED]]*Table1[[#This Row],[Selling price ]]</f>
        <v>3896.49</v>
      </c>
      <c r="H75" s="7">
        <f>F75-(Table1[[#This Row],[Estimated Cost Price (50%)	]])</f>
        <v>40.909999999999997</v>
      </c>
      <c r="I75" s="7">
        <f>Table1[[#This Row],[Profit per unit]]*Table1[[#This Row],[QUANTITY_ORDERED]]</f>
        <v>1595.4899999999998</v>
      </c>
      <c r="J75" s="2" t="str">
        <f t="shared" si="3"/>
        <v>Profit</v>
      </c>
      <c r="K75" s="3">
        <v>37676</v>
      </c>
      <c r="L75" s="2" t="str">
        <f>TEXT(Table1[[#This Row],[ORDER_DATE]], "mmm")</f>
        <v>Feb</v>
      </c>
      <c r="M75" s="2">
        <v>2003</v>
      </c>
      <c r="N75" s="2" t="s">
        <v>5</v>
      </c>
      <c r="O75" s="2" t="s">
        <v>106</v>
      </c>
      <c r="P75" s="2" t="s">
        <v>8</v>
      </c>
      <c r="Q75" s="2" t="s">
        <v>9</v>
      </c>
      <c r="R75" s="2" t="s">
        <v>16</v>
      </c>
    </row>
    <row r="76" spans="1:18" x14ac:dyDescent="0.3">
      <c r="A76" s="2">
        <v>10174</v>
      </c>
      <c r="B76" s="2" t="s">
        <v>7</v>
      </c>
      <c r="C76" s="2">
        <v>27</v>
      </c>
      <c r="D76" s="7">
        <v>193</v>
      </c>
      <c r="E76" s="7">
        <f t="shared" si="2"/>
        <v>96.5</v>
      </c>
      <c r="F76" s="7">
        <v>100</v>
      </c>
      <c r="G76" s="7">
        <f>Table1[[#This Row],[QUANTITY_ORDERED]]*Table1[[#This Row],[Selling price ]]</f>
        <v>2700</v>
      </c>
      <c r="H76" s="7">
        <f>F76-(Table1[[#This Row],[Estimated Cost Price (50%)	]])</f>
        <v>3.5</v>
      </c>
      <c r="I76" s="7">
        <f>Table1[[#This Row],[Profit per unit]]*Table1[[#This Row],[QUANTITY_ORDERED]]</f>
        <v>94.5</v>
      </c>
      <c r="J76" s="2" t="str">
        <f t="shared" si="3"/>
        <v>Profit</v>
      </c>
      <c r="K76" s="3">
        <v>37676</v>
      </c>
      <c r="L76" s="2" t="str">
        <f>TEXT(Table1[[#This Row],[ORDER_DATE]], "mmm")</f>
        <v>Feb</v>
      </c>
      <c r="M76" s="2">
        <v>2003</v>
      </c>
      <c r="N76" s="2" t="s">
        <v>5</v>
      </c>
      <c r="O76" s="2" t="s">
        <v>113</v>
      </c>
      <c r="P76" s="2" t="s">
        <v>8</v>
      </c>
      <c r="Q76" s="2" t="s">
        <v>9</v>
      </c>
      <c r="R76" s="2" t="s">
        <v>16</v>
      </c>
    </row>
    <row r="77" spans="1:18" x14ac:dyDescent="0.3">
      <c r="A77" s="2">
        <v>10175</v>
      </c>
      <c r="B77" s="2" t="s">
        <v>7</v>
      </c>
      <c r="C77" s="2">
        <v>21</v>
      </c>
      <c r="D77" s="7">
        <v>150</v>
      </c>
      <c r="E77" s="7">
        <f t="shared" si="2"/>
        <v>75</v>
      </c>
      <c r="F77" s="7">
        <v>100</v>
      </c>
      <c r="G77" s="7">
        <f>Table1[[#This Row],[QUANTITY_ORDERED]]*Table1[[#This Row],[Selling price ]]</f>
        <v>2100</v>
      </c>
      <c r="H77" s="7">
        <f>F77-(Table1[[#This Row],[Estimated Cost Price (50%)	]])</f>
        <v>25</v>
      </c>
      <c r="I77" s="7">
        <f>Table1[[#This Row],[Profit per unit]]*Table1[[#This Row],[QUANTITY_ORDERED]]</f>
        <v>525</v>
      </c>
      <c r="J77" s="2" t="str">
        <f t="shared" si="3"/>
        <v>Profit</v>
      </c>
      <c r="K77" s="3">
        <v>37676</v>
      </c>
      <c r="L77" s="2" t="str">
        <f>TEXT(Table1[[#This Row],[ORDER_DATE]], "mmm")</f>
        <v>Feb</v>
      </c>
      <c r="M77" s="2">
        <v>2003</v>
      </c>
      <c r="N77" s="2" t="s">
        <v>5</v>
      </c>
      <c r="O77" s="2" t="s">
        <v>180</v>
      </c>
      <c r="P77" s="2" t="s">
        <v>8</v>
      </c>
      <c r="Q77" s="2" t="s">
        <v>9</v>
      </c>
      <c r="R77" s="2" t="s">
        <v>16</v>
      </c>
    </row>
    <row r="78" spans="1:18" x14ac:dyDescent="0.3">
      <c r="A78" s="2">
        <v>10176</v>
      </c>
      <c r="B78" s="2" t="s">
        <v>7</v>
      </c>
      <c r="C78" s="2">
        <v>29</v>
      </c>
      <c r="D78" s="7">
        <v>60</v>
      </c>
      <c r="E78" s="7">
        <f t="shared" si="2"/>
        <v>30</v>
      </c>
      <c r="F78" s="7">
        <v>70.87</v>
      </c>
      <c r="G78" s="7">
        <f>Table1[[#This Row],[QUANTITY_ORDERED]]*Table1[[#This Row],[Selling price ]]</f>
        <v>2055.23</v>
      </c>
      <c r="H78" s="7">
        <f>F78-(Table1[[#This Row],[Estimated Cost Price (50%)	]])</f>
        <v>40.870000000000005</v>
      </c>
      <c r="I78" s="7">
        <f>Table1[[#This Row],[Profit per unit]]*Table1[[#This Row],[QUANTITY_ORDERED]]</f>
        <v>1185.23</v>
      </c>
      <c r="J78" s="2" t="str">
        <f t="shared" si="3"/>
        <v>Profit</v>
      </c>
      <c r="K78" s="3">
        <v>37676</v>
      </c>
      <c r="L78" s="2" t="str">
        <f>TEXT(Table1[[#This Row],[ORDER_DATE]], "mmm")</f>
        <v>Feb</v>
      </c>
      <c r="M78" s="2">
        <v>2003</v>
      </c>
      <c r="N78" s="2" t="s">
        <v>5</v>
      </c>
      <c r="O78" s="2" t="s">
        <v>226</v>
      </c>
      <c r="P78" s="2" t="s">
        <v>8</v>
      </c>
      <c r="Q78" s="2" t="s">
        <v>9</v>
      </c>
      <c r="R78" s="2" t="s">
        <v>10</v>
      </c>
    </row>
    <row r="79" spans="1:18" x14ac:dyDescent="0.3">
      <c r="A79" s="2">
        <v>10177</v>
      </c>
      <c r="B79" s="2" t="s">
        <v>7</v>
      </c>
      <c r="C79" s="2">
        <v>25</v>
      </c>
      <c r="D79" s="7">
        <v>112</v>
      </c>
      <c r="E79" s="7">
        <f t="shared" si="2"/>
        <v>56</v>
      </c>
      <c r="F79" s="7">
        <v>100</v>
      </c>
      <c r="G79" s="7">
        <f>Table1[[#This Row],[QUANTITY_ORDERED]]*Table1[[#This Row],[Selling price ]]</f>
        <v>2500</v>
      </c>
      <c r="H79" s="7">
        <f>F79-(Table1[[#This Row],[Estimated Cost Price (50%)	]])</f>
        <v>44</v>
      </c>
      <c r="I79" s="7">
        <f>Table1[[#This Row],[Profit per unit]]*Table1[[#This Row],[QUANTITY_ORDERED]]</f>
        <v>1100</v>
      </c>
      <c r="J79" s="2" t="str">
        <f t="shared" si="3"/>
        <v>Profit</v>
      </c>
      <c r="K79" s="3">
        <v>37676</v>
      </c>
      <c r="L79" s="2" t="str">
        <f>TEXT(Table1[[#This Row],[ORDER_DATE]], "mmm")</f>
        <v>Feb</v>
      </c>
      <c r="M79" s="2">
        <v>2003</v>
      </c>
      <c r="N79" s="2" t="s">
        <v>5</v>
      </c>
      <c r="O79" s="2" t="s">
        <v>254</v>
      </c>
      <c r="P79" s="2" t="s">
        <v>8</v>
      </c>
      <c r="Q79" s="2" t="s">
        <v>9</v>
      </c>
      <c r="R79" s="2" t="s">
        <v>10</v>
      </c>
    </row>
    <row r="80" spans="1:18" x14ac:dyDescent="0.3">
      <c r="A80" s="2">
        <v>10178</v>
      </c>
      <c r="B80" s="2" t="s">
        <v>7</v>
      </c>
      <c r="C80" s="2">
        <v>38</v>
      </c>
      <c r="D80" s="7">
        <v>76</v>
      </c>
      <c r="E80" s="7">
        <f t="shared" si="2"/>
        <v>38</v>
      </c>
      <c r="F80" s="7">
        <v>83.03</v>
      </c>
      <c r="G80" s="7">
        <f>Table1[[#This Row],[QUANTITY_ORDERED]]*Table1[[#This Row],[Selling price ]]</f>
        <v>3155.14</v>
      </c>
      <c r="H80" s="7">
        <f>F80-(Table1[[#This Row],[Estimated Cost Price (50%)	]])</f>
        <v>45.03</v>
      </c>
      <c r="I80" s="7">
        <f>Table1[[#This Row],[Profit per unit]]*Table1[[#This Row],[QUANTITY_ORDERED]]</f>
        <v>1711.14</v>
      </c>
      <c r="J80" s="2" t="str">
        <f t="shared" si="3"/>
        <v>Profit</v>
      </c>
      <c r="K80" s="3">
        <v>37676</v>
      </c>
      <c r="L80" s="2" t="str">
        <f>TEXT(Table1[[#This Row],[ORDER_DATE]], "mmm")</f>
        <v>Feb</v>
      </c>
      <c r="M80" s="2">
        <v>2003</v>
      </c>
      <c r="N80" s="2" t="s">
        <v>5</v>
      </c>
      <c r="O80" s="2" t="s">
        <v>258</v>
      </c>
      <c r="P80" s="2" t="s">
        <v>8</v>
      </c>
      <c r="Q80" s="2" t="s">
        <v>9</v>
      </c>
      <c r="R80" s="2" t="s">
        <v>16</v>
      </c>
    </row>
    <row r="81" spans="1:18" x14ac:dyDescent="0.3">
      <c r="A81" s="2">
        <v>10179</v>
      </c>
      <c r="B81" s="2" t="s">
        <v>7</v>
      </c>
      <c r="C81" s="2">
        <v>20</v>
      </c>
      <c r="D81" s="7">
        <v>99</v>
      </c>
      <c r="E81" s="7">
        <f t="shared" si="2"/>
        <v>49.5</v>
      </c>
      <c r="F81" s="7">
        <v>92.9</v>
      </c>
      <c r="G81" s="7">
        <f>Table1[[#This Row],[QUANTITY_ORDERED]]*Table1[[#This Row],[Selling price ]]</f>
        <v>1858</v>
      </c>
      <c r="H81" s="7">
        <f>F81-(Table1[[#This Row],[Estimated Cost Price (50%)	]])</f>
        <v>43.400000000000006</v>
      </c>
      <c r="I81" s="7">
        <f>Table1[[#This Row],[Profit per unit]]*Table1[[#This Row],[QUANTITY_ORDERED]]</f>
        <v>868.00000000000011</v>
      </c>
      <c r="J81" s="2" t="str">
        <f t="shared" si="3"/>
        <v>Profit</v>
      </c>
      <c r="K81" s="3">
        <v>37676</v>
      </c>
      <c r="L81" s="2" t="str">
        <f>TEXT(Table1[[#This Row],[ORDER_DATE]], "mmm")</f>
        <v>Feb</v>
      </c>
      <c r="M81" s="2">
        <v>2003</v>
      </c>
      <c r="N81" s="2" t="s">
        <v>5</v>
      </c>
      <c r="O81" s="2" t="s">
        <v>282</v>
      </c>
      <c r="P81" s="2" t="s">
        <v>8</v>
      </c>
      <c r="Q81" s="2" t="s">
        <v>9</v>
      </c>
      <c r="R81" s="2" t="s">
        <v>10</v>
      </c>
    </row>
    <row r="82" spans="1:18" x14ac:dyDescent="0.3">
      <c r="A82" s="2">
        <v>10180</v>
      </c>
      <c r="B82" s="2" t="s">
        <v>150</v>
      </c>
      <c r="C82" s="2">
        <v>33</v>
      </c>
      <c r="D82" s="7">
        <v>194</v>
      </c>
      <c r="E82" s="7">
        <f t="shared" si="2"/>
        <v>97</v>
      </c>
      <c r="F82" s="7">
        <v>100</v>
      </c>
      <c r="G82" s="7">
        <f>Table1[[#This Row],[QUANTITY_ORDERED]]*Table1[[#This Row],[Selling price ]]</f>
        <v>3300</v>
      </c>
      <c r="H82" s="7">
        <f>F82-(Table1[[#This Row],[Estimated Cost Price (50%)	]])</f>
        <v>3</v>
      </c>
      <c r="I82" s="7">
        <f>Table1[[#This Row],[Profit per unit]]*Table1[[#This Row],[QUANTITY_ORDERED]]</f>
        <v>99</v>
      </c>
      <c r="J82" s="2" t="str">
        <f t="shared" si="3"/>
        <v>Profit</v>
      </c>
      <c r="K82" s="3">
        <v>37683</v>
      </c>
      <c r="L82" s="2" t="str">
        <f>TEXT(Table1[[#This Row],[ORDER_DATE]], "mmm")</f>
        <v>Mar</v>
      </c>
      <c r="M82" s="2">
        <v>2003</v>
      </c>
      <c r="N82" s="2" t="s">
        <v>63</v>
      </c>
      <c r="O82" s="2" t="s">
        <v>149</v>
      </c>
      <c r="P82" s="2" t="s">
        <v>151</v>
      </c>
      <c r="Q82" s="2" t="s">
        <v>152</v>
      </c>
      <c r="R82" s="2" t="s">
        <v>16</v>
      </c>
    </row>
    <row r="83" spans="1:18" x14ac:dyDescent="0.3">
      <c r="A83" s="2">
        <v>10181</v>
      </c>
      <c r="B83" s="2" t="s">
        <v>150</v>
      </c>
      <c r="C83" s="2">
        <v>45</v>
      </c>
      <c r="D83" s="7">
        <v>117</v>
      </c>
      <c r="E83" s="7">
        <f t="shared" si="2"/>
        <v>58.5</v>
      </c>
      <c r="F83" s="7">
        <v>100</v>
      </c>
      <c r="G83" s="7">
        <f>Table1[[#This Row],[QUANTITY_ORDERED]]*Table1[[#This Row],[Selling price ]]</f>
        <v>4500</v>
      </c>
      <c r="H83" s="7">
        <f>F83-(Table1[[#This Row],[Estimated Cost Price (50%)	]])</f>
        <v>41.5</v>
      </c>
      <c r="I83" s="7">
        <f>Table1[[#This Row],[Profit per unit]]*Table1[[#This Row],[QUANTITY_ORDERED]]</f>
        <v>1867.5</v>
      </c>
      <c r="J83" s="2" t="str">
        <f t="shared" si="3"/>
        <v>Profit</v>
      </c>
      <c r="K83" s="3">
        <v>37683</v>
      </c>
      <c r="L83" s="2" t="str">
        <f>TEXT(Table1[[#This Row],[ORDER_DATE]], "mmm")</f>
        <v>Mar</v>
      </c>
      <c r="M83" s="2">
        <v>2003</v>
      </c>
      <c r="N83" s="2" t="s">
        <v>63</v>
      </c>
      <c r="O83" s="2" t="s">
        <v>183</v>
      </c>
      <c r="P83" s="2" t="s">
        <v>151</v>
      </c>
      <c r="Q83" s="2" t="s">
        <v>152</v>
      </c>
      <c r="R83" s="2" t="s">
        <v>16</v>
      </c>
    </row>
    <row r="84" spans="1:18" x14ac:dyDescent="0.3">
      <c r="A84" s="2">
        <v>10182</v>
      </c>
      <c r="B84" s="2" t="s">
        <v>150</v>
      </c>
      <c r="C84" s="2">
        <v>39</v>
      </c>
      <c r="D84" s="7">
        <v>79</v>
      </c>
      <c r="E84" s="7">
        <f t="shared" si="2"/>
        <v>39.5</v>
      </c>
      <c r="F84" s="7">
        <v>89.38</v>
      </c>
      <c r="G84" s="7">
        <f>Table1[[#This Row],[QUANTITY_ORDERED]]*Table1[[#This Row],[Selling price ]]</f>
        <v>3485.8199999999997</v>
      </c>
      <c r="H84" s="7">
        <f>F84-(Table1[[#This Row],[Estimated Cost Price (50%)	]])</f>
        <v>49.879999999999995</v>
      </c>
      <c r="I84" s="7">
        <f>Table1[[#This Row],[Profit per unit]]*Table1[[#This Row],[QUANTITY_ORDERED]]</f>
        <v>1945.3199999999997</v>
      </c>
      <c r="J84" s="2" t="str">
        <f t="shared" si="3"/>
        <v>Profit</v>
      </c>
      <c r="K84" s="3">
        <v>37683</v>
      </c>
      <c r="L84" s="2" t="str">
        <f>TEXT(Table1[[#This Row],[ORDER_DATE]], "mmm")</f>
        <v>Mar</v>
      </c>
      <c r="M84" s="2">
        <v>2003</v>
      </c>
      <c r="N84" s="2" t="s">
        <v>63</v>
      </c>
      <c r="O84" s="2" t="s">
        <v>187</v>
      </c>
      <c r="P84" s="2" t="s">
        <v>151</v>
      </c>
      <c r="Q84" s="2" t="s">
        <v>152</v>
      </c>
      <c r="R84" s="2" t="s">
        <v>16</v>
      </c>
    </row>
    <row r="85" spans="1:18" x14ac:dyDescent="0.3">
      <c r="A85" s="2">
        <v>10183</v>
      </c>
      <c r="B85" s="2" t="s">
        <v>150</v>
      </c>
      <c r="C85" s="2">
        <v>36</v>
      </c>
      <c r="D85" s="7">
        <v>115</v>
      </c>
      <c r="E85" s="7">
        <f t="shared" si="2"/>
        <v>57.5</v>
      </c>
      <c r="F85" s="7">
        <v>100</v>
      </c>
      <c r="G85" s="7">
        <f>Table1[[#This Row],[QUANTITY_ORDERED]]*Table1[[#This Row],[Selling price ]]</f>
        <v>3600</v>
      </c>
      <c r="H85" s="7">
        <f>F85-(Table1[[#This Row],[Estimated Cost Price (50%)	]])</f>
        <v>42.5</v>
      </c>
      <c r="I85" s="7">
        <f>Table1[[#This Row],[Profit per unit]]*Table1[[#This Row],[QUANTITY_ORDERED]]</f>
        <v>1530</v>
      </c>
      <c r="J85" s="2" t="str">
        <f t="shared" si="3"/>
        <v>Profit</v>
      </c>
      <c r="K85" s="3">
        <v>37683</v>
      </c>
      <c r="L85" s="2" t="str">
        <f>TEXT(Table1[[#This Row],[ORDER_DATE]], "mmm")</f>
        <v>Mar</v>
      </c>
      <c r="M85" s="2">
        <v>2003</v>
      </c>
      <c r="N85" s="2" t="s">
        <v>63</v>
      </c>
      <c r="O85" s="2" t="s">
        <v>193</v>
      </c>
      <c r="P85" s="2" t="s">
        <v>151</v>
      </c>
      <c r="Q85" s="2" t="s">
        <v>152</v>
      </c>
      <c r="R85" s="2" t="s">
        <v>16</v>
      </c>
    </row>
    <row r="86" spans="1:18" x14ac:dyDescent="0.3">
      <c r="A86" s="2">
        <v>10184</v>
      </c>
      <c r="B86" s="2" t="s">
        <v>150</v>
      </c>
      <c r="C86" s="2">
        <v>38</v>
      </c>
      <c r="D86" s="7">
        <v>77</v>
      </c>
      <c r="E86" s="7">
        <f t="shared" si="2"/>
        <v>38.5</v>
      </c>
      <c r="F86" s="7">
        <v>82.39</v>
      </c>
      <c r="G86" s="7">
        <f>Table1[[#This Row],[QUANTITY_ORDERED]]*Table1[[#This Row],[Selling price ]]</f>
        <v>3130.82</v>
      </c>
      <c r="H86" s="7">
        <f>F86-(Table1[[#This Row],[Estimated Cost Price (50%)	]])</f>
        <v>43.89</v>
      </c>
      <c r="I86" s="7">
        <f>Table1[[#This Row],[Profit per unit]]*Table1[[#This Row],[QUANTITY_ORDERED]]</f>
        <v>1667.82</v>
      </c>
      <c r="J86" s="2" t="str">
        <f t="shared" si="3"/>
        <v>Profit</v>
      </c>
      <c r="K86" s="3">
        <v>37683</v>
      </c>
      <c r="L86" s="2" t="str">
        <f>TEXT(Table1[[#This Row],[ORDER_DATE]], "mmm")</f>
        <v>Mar</v>
      </c>
      <c r="M86" s="2">
        <v>2003</v>
      </c>
      <c r="N86" s="2" t="s">
        <v>63</v>
      </c>
      <c r="O86" s="2" t="s">
        <v>218</v>
      </c>
      <c r="P86" s="2" t="s">
        <v>151</v>
      </c>
      <c r="Q86" s="2" t="s">
        <v>152</v>
      </c>
      <c r="R86" s="2" t="s">
        <v>16</v>
      </c>
    </row>
    <row r="87" spans="1:18" x14ac:dyDescent="0.3">
      <c r="A87" s="2">
        <v>10185</v>
      </c>
      <c r="B87" s="2" t="s">
        <v>150</v>
      </c>
      <c r="C87" s="2">
        <v>26</v>
      </c>
      <c r="D87" s="7">
        <v>80</v>
      </c>
      <c r="E87" s="7">
        <f t="shared" si="2"/>
        <v>40</v>
      </c>
      <c r="F87" s="7">
        <v>68.349999999999994</v>
      </c>
      <c r="G87" s="7">
        <f>Table1[[#This Row],[QUANTITY_ORDERED]]*Table1[[#This Row],[Selling price ]]</f>
        <v>1777.1</v>
      </c>
      <c r="H87" s="7">
        <f>F87-(Table1[[#This Row],[Estimated Cost Price (50%)	]])</f>
        <v>28.349999999999994</v>
      </c>
      <c r="I87" s="7">
        <f>Table1[[#This Row],[Profit per unit]]*Table1[[#This Row],[QUANTITY_ORDERED]]</f>
        <v>737.09999999999991</v>
      </c>
      <c r="J87" s="2" t="str">
        <f t="shared" si="3"/>
        <v>Profit</v>
      </c>
      <c r="K87" s="3">
        <v>37683</v>
      </c>
      <c r="L87" s="2" t="str">
        <f>TEXT(Table1[[#This Row],[ORDER_DATE]], "mmm")</f>
        <v>Mar</v>
      </c>
      <c r="M87" s="2">
        <v>2003</v>
      </c>
      <c r="N87" s="2" t="s">
        <v>63</v>
      </c>
      <c r="O87" s="2" t="s">
        <v>239</v>
      </c>
      <c r="P87" s="2" t="s">
        <v>151</v>
      </c>
      <c r="Q87" s="2" t="s">
        <v>152</v>
      </c>
      <c r="R87" s="2" t="s">
        <v>10</v>
      </c>
    </row>
    <row r="88" spans="1:18" x14ac:dyDescent="0.3">
      <c r="A88" s="2">
        <v>10186</v>
      </c>
      <c r="B88" s="2" t="s">
        <v>150</v>
      </c>
      <c r="C88" s="2">
        <v>29</v>
      </c>
      <c r="D88" s="7">
        <v>146</v>
      </c>
      <c r="E88" s="7">
        <f t="shared" si="2"/>
        <v>73</v>
      </c>
      <c r="F88" s="7">
        <v>100</v>
      </c>
      <c r="G88" s="7">
        <f>Table1[[#This Row],[QUANTITY_ORDERED]]*Table1[[#This Row],[Selling price ]]</f>
        <v>2900</v>
      </c>
      <c r="H88" s="7">
        <f>F88-(Table1[[#This Row],[Estimated Cost Price (50%)	]])</f>
        <v>27</v>
      </c>
      <c r="I88" s="7">
        <f>Table1[[#This Row],[Profit per unit]]*Table1[[#This Row],[QUANTITY_ORDERED]]</f>
        <v>783</v>
      </c>
      <c r="J88" s="2" t="str">
        <f t="shared" si="3"/>
        <v>Profit</v>
      </c>
      <c r="K88" s="3">
        <v>37683</v>
      </c>
      <c r="L88" s="2" t="str">
        <f>TEXT(Table1[[#This Row],[ORDER_DATE]], "mmm")</f>
        <v>Mar</v>
      </c>
      <c r="M88" s="2">
        <v>2003</v>
      </c>
      <c r="N88" s="2" t="s">
        <v>63</v>
      </c>
      <c r="O88" s="2" t="s">
        <v>241</v>
      </c>
      <c r="P88" s="2" t="s">
        <v>151</v>
      </c>
      <c r="Q88" s="2" t="s">
        <v>152</v>
      </c>
      <c r="R88" s="2" t="s">
        <v>16</v>
      </c>
    </row>
    <row r="89" spans="1:18" x14ac:dyDescent="0.3">
      <c r="A89" s="2">
        <v>10187</v>
      </c>
      <c r="B89" s="2" t="s">
        <v>150</v>
      </c>
      <c r="C89" s="2">
        <v>43</v>
      </c>
      <c r="D89" s="7">
        <v>62</v>
      </c>
      <c r="E89" s="7">
        <f t="shared" si="2"/>
        <v>31</v>
      </c>
      <c r="F89" s="7">
        <v>67.77</v>
      </c>
      <c r="G89" s="7">
        <f>Table1[[#This Row],[QUANTITY_ORDERED]]*Table1[[#This Row],[Selling price ]]</f>
        <v>2914.1099999999997</v>
      </c>
      <c r="H89" s="7">
        <f>F89-(Table1[[#This Row],[Estimated Cost Price (50%)	]])</f>
        <v>36.769999999999996</v>
      </c>
      <c r="I89" s="7">
        <f>Table1[[#This Row],[Profit per unit]]*Table1[[#This Row],[QUANTITY_ORDERED]]</f>
        <v>1581.11</v>
      </c>
      <c r="J89" s="2" t="str">
        <f t="shared" si="3"/>
        <v>Profit</v>
      </c>
      <c r="K89" s="3">
        <v>37683</v>
      </c>
      <c r="L89" s="2" t="str">
        <f>TEXT(Table1[[#This Row],[ORDER_DATE]], "mmm")</f>
        <v>Mar</v>
      </c>
      <c r="M89" s="2">
        <v>2003</v>
      </c>
      <c r="N89" s="2" t="s">
        <v>5</v>
      </c>
      <c r="O89" s="2" t="s">
        <v>243</v>
      </c>
      <c r="P89" s="2" t="s">
        <v>151</v>
      </c>
      <c r="Q89" s="2" t="s">
        <v>152</v>
      </c>
      <c r="R89" s="2" t="s">
        <v>10</v>
      </c>
    </row>
    <row r="90" spans="1:18" x14ac:dyDescent="0.3">
      <c r="A90" s="2">
        <v>10188</v>
      </c>
      <c r="B90" s="2" t="s">
        <v>150</v>
      </c>
      <c r="C90" s="2">
        <v>44</v>
      </c>
      <c r="D90" s="7">
        <v>148</v>
      </c>
      <c r="E90" s="7">
        <f t="shared" si="2"/>
        <v>74</v>
      </c>
      <c r="F90" s="7">
        <v>100</v>
      </c>
      <c r="G90" s="7">
        <f>Table1[[#This Row],[QUANTITY_ORDERED]]*Table1[[#This Row],[Selling price ]]</f>
        <v>4400</v>
      </c>
      <c r="H90" s="7">
        <f>F90-(Table1[[#This Row],[Estimated Cost Price (50%)	]])</f>
        <v>26</v>
      </c>
      <c r="I90" s="7">
        <f>Table1[[#This Row],[Profit per unit]]*Table1[[#This Row],[QUANTITY_ORDERED]]</f>
        <v>1144</v>
      </c>
      <c r="J90" s="2" t="str">
        <f t="shared" si="3"/>
        <v>Profit</v>
      </c>
      <c r="K90" s="3">
        <v>37683</v>
      </c>
      <c r="L90" s="2" t="str">
        <f>TEXT(Table1[[#This Row],[ORDER_DATE]], "mmm")</f>
        <v>Mar</v>
      </c>
      <c r="M90" s="2">
        <v>2003</v>
      </c>
      <c r="N90" s="2" t="s">
        <v>63</v>
      </c>
      <c r="O90" s="2" t="s">
        <v>250</v>
      </c>
      <c r="P90" s="2" t="s">
        <v>151</v>
      </c>
      <c r="Q90" s="2" t="s">
        <v>152</v>
      </c>
      <c r="R90" s="2" t="s">
        <v>16</v>
      </c>
    </row>
    <row r="91" spans="1:18" x14ac:dyDescent="0.3">
      <c r="A91" s="2">
        <v>10189</v>
      </c>
      <c r="B91" s="2" t="s">
        <v>150</v>
      </c>
      <c r="C91" s="2">
        <v>35</v>
      </c>
      <c r="D91" s="7">
        <v>69</v>
      </c>
      <c r="E91" s="7">
        <f t="shared" si="2"/>
        <v>34.5</v>
      </c>
      <c r="F91" s="7">
        <v>58.87</v>
      </c>
      <c r="G91" s="7">
        <f>Table1[[#This Row],[QUANTITY_ORDERED]]*Table1[[#This Row],[Selling price ]]</f>
        <v>2060.4499999999998</v>
      </c>
      <c r="H91" s="7">
        <f>F91-(Table1[[#This Row],[Estimated Cost Price (50%)	]])</f>
        <v>24.369999999999997</v>
      </c>
      <c r="I91" s="7">
        <f>Table1[[#This Row],[Profit per unit]]*Table1[[#This Row],[QUANTITY_ORDERED]]</f>
        <v>852.94999999999993</v>
      </c>
      <c r="J91" s="2" t="str">
        <f t="shared" si="3"/>
        <v>Profit</v>
      </c>
      <c r="K91" s="3">
        <v>37683</v>
      </c>
      <c r="L91" s="2" t="str">
        <f>TEXT(Table1[[#This Row],[ORDER_DATE]], "mmm")</f>
        <v>Mar</v>
      </c>
      <c r="M91" s="2">
        <v>2003</v>
      </c>
      <c r="N91" s="2" t="s">
        <v>5</v>
      </c>
      <c r="O91" s="2" t="s">
        <v>262</v>
      </c>
      <c r="P91" s="2" t="s">
        <v>151</v>
      </c>
      <c r="Q91" s="2" t="s">
        <v>152</v>
      </c>
      <c r="R91" s="2" t="s">
        <v>10</v>
      </c>
    </row>
    <row r="92" spans="1:18" x14ac:dyDescent="0.3">
      <c r="A92" s="2">
        <v>10190</v>
      </c>
      <c r="B92" s="2" t="s">
        <v>150</v>
      </c>
      <c r="C92" s="2">
        <v>30</v>
      </c>
      <c r="D92" s="7">
        <v>61</v>
      </c>
      <c r="E92" s="7">
        <f t="shared" si="2"/>
        <v>30.5</v>
      </c>
      <c r="F92" s="7">
        <v>63.07</v>
      </c>
      <c r="G92" s="7">
        <f>Table1[[#This Row],[QUANTITY_ORDERED]]*Table1[[#This Row],[Selling price ]]</f>
        <v>1892.1</v>
      </c>
      <c r="H92" s="7">
        <f>F92-(Table1[[#This Row],[Estimated Cost Price (50%)	]])</f>
        <v>32.57</v>
      </c>
      <c r="I92" s="7">
        <f>Table1[[#This Row],[Profit per unit]]*Table1[[#This Row],[QUANTITY_ORDERED]]</f>
        <v>977.1</v>
      </c>
      <c r="J92" s="2" t="str">
        <f t="shared" si="3"/>
        <v>Profit</v>
      </c>
      <c r="K92" s="3">
        <v>37683</v>
      </c>
      <c r="L92" s="2" t="str">
        <f>TEXT(Table1[[#This Row],[ORDER_DATE]], "mmm")</f>
        <v>Mar</v>
      </c>
      <c r="M92" s="2">
        <v>2003</v>
      </c>
      <c r="N92" s="2" t="s">
        <v>63</v>
      </c>
      <c r="O92" s="2" t="s">
        <v>270</v>
      </c>
      <c r="P92" s="2" t="s">
        <v>151</v>
      </c>
      <c r="Q92" s="2" t="s">
        <v>152</v>
      </c>
      <c r="R92" s="2" t="s">
        <v>10</v>
      </c>
    </row>
    <row r="93" spans="1:18" x14ac:dyDescent="0.3">
      <c r="A93" s="2">
        <v>10191</v>
      </c>
      <c r="B93" s="2" t="s">
        <v>150</v>
      </c>
      <c r="C93" s="2">
        <v>40</v>
      </c>
      <c r="D93" s="7">
        <v>140</v>
      </c>
      <c r="E93" s="7">
        <f t="shared" si="2"/>
        <v>70</v>
      </c>
      <c r="F93" s="7">
        <v>100</v>
      </c>
      <c r="G93" s="7">
        <f>Table1[[#This Row],[QUANTITY_ORDERED]]*Table1[[#This Row],[Selling price ]]</f>
        <v>4000</v>
      </c>
      <c r="H93" s="7">
        <f>F93-(Table1[[#This Row],[Estimated Cost Price (50%)	]])</f>
        <v>30</v>
      </c>
      <c r="I93" s="7">
        <f>Table1[[#This Row],[Profit per unit]]*Table1[[#This Row],[QUANTITY_ORDERED]]</f>
        <v>1200</v>
      </c>
      <c r="J93" s="2" t="str">
        <f t="shared" si="3"/>
        <v>Profit</v>
      </c>
      <c r="K93" s="3">
        <v>37683</v>
      </c>
      <c r="L93" s="2" t="str">
        <f>TEXT(Table1[[#This Row],[ORDER_DATE]], "mmm")</f>
        <v>Mar</v>
      </c>
      <c r="M93" s="2">
        <v>2003</v>
      </c>
      <c r="N93" s="2" t="s">
        <v>63</v>
      </c>
      <c r="O93" s="2" t="s">
        <v>274</v>
      </c>
      <c r="P93" s="2" t="s">
        <v>151</v>
      </c>
      <c r="Q93" s="2" t="s">
        <v>152</v>
      </c>
      <c r="R93" s="2" t="s">
        <v>16</v>
      </c>
    </row>
    <row r="94" spans="1:18" x14ac:dyDescent="0.3">
      <c r="A94" s="2">
        <v>10192</v>
      </c>
      <c r="B94" s="2" t="s">
        <v>150</v>
      </c>
      <c r="C94" s="2">
        <v>31</v>
      </c>
      <c r="D94" s="7">
        <v>80</v>
      </c>
      <c r="E94" s="7">
        <f t="shared" si="2"/>
        <v>40</v>
      </c>
      <c r="F94" s="7">
        <v>68.709999999999994</v>
      </c>
      <c r="G94" s="7">
        <f>Table1[[#This Row],[QUANTITY_ORDERED]]*Table1[[#This Row],[Selling price ]]</f>
        <v>2130.0099999999998</v>
      </c>
      <c r="H94" s="7">
        <f>F94-(Table1[[#This Row],[Estimated Cost Price (50%)	]])</f>
        <v>28.709999999999994</v>
      </c>
      <c r="I94" s="7">
        <f>Table1[[#This Row],[Profit per unit]]*Table1[[#This Row],[QUANTITY_ORDERED]]</f>
        <v>890.00999999999976</v>
      </c>
      <c r="J94" s="2" t="str">
        <f t="shared" si="3"/>
        <v>Profit</v>
      </c>
      <c r="K94" s="3">
        <v>37683</v>
      </c>
      <c r="L94" s="2" t="str">
        <f>TEXT(Table1[[#This Row],[ORDER_DATE]], "mmm")</f>
        <v>Mar</v>
      </c>
      <c r="M94" s="2">
        <v>2003</v>
      </c>
      <c r="N94" s="2" t="s">
        <v>63</v>
      </c>
      <c r="O94" s="2" t="s">
        <v>280</v>
      </c>
      <c r="P94" s="2" t="s">
        <v>151</v>
      </c>
      <c r="Q94" s="2" t="s">
        <v>152</v>
      </c>
      <c r="R94" s="2" t="s">
        <v>10</v>
      </c>
    </row>
    <row r="95" spans="1:18" x14ac:dyDescent="0.3">
      <c r="A95" s="2">
        <v>10193</v>
      </c>
      <c r="B95" s="2" t="s">
        <v>150</v>
      </c>
      <c r="C95" s="2">
        <v>27</v>
      </c>
      <c r="D95" s="7">
        <v>40</v>
      </c>
      <c r="E95" s="7">
        <f t="shared" si="2"/>
        <v>20</v>
      </c>
      <c r="F95" s="7">
        <v>43.45</v>
      </c>
      <c r="G95" s="7">
        <f>Table1[[#This Row],[QUANTITY_ORDERED]]*Table1[[#This Row],[Selling price ]]</f>
        <v>1173.1500000000001</v>
      </c>
      <c r="H95" s="7">
        <f>F95-(Table1[[#This Row],[Estimated Cost Price (50%)	]])</f>
        <v>23.450000000000003</v>
      </c>
      <c r="I95" s="7">
        <f>Table1[[#This Row],[Profit per unit]]*Table1[[#This Row],[QUANTITY_ORDERED]]</f>
        <v>633.15000000000009</v>
      </c>
      <c r="J95" s="2" t="str">
        <f t="shared" si="3"/>
        <v>Profit</v>
      </c>
      <c r="K95" s="3">
        <v>37683</v>
      </c>
      <c r="L95" s="2" t="str">
        <f>TEXT(Table1[[#This Row],[ORDER_DATE]], "mmm")</f>
        <v>Mar</v>
      </c>
      <c r="M95" s="2">
        <v>2003</v>
      </c>
      <c r="N95" s="2" t="s">
        <v>5</v>
      </c>
      <c r="O95" s="2" t="s">
        <v>283</v>
      </c>
      <c r="P95" s="2" t="s">
        <v>151</v>
      </c>
      <c r="Q95" s="2" t="s">
        <v>152</v>
      </c>
      <c r="R95" s="2" t="s">
        <v>10</v>
      </c>
    </row>
    <row r="96" spans="1:18" x14ac:dyDescent="0.3">
      <c r="A96" s="2">
        <v>10194</v>
      </c>
      <c r="B96" s="2" t="s">
        <v>150</v>
      </c>
      <c r="C96" s="2">
        <v>31</v>
      </c>
      <c r="D96" s="7">
        <v>102</v>
      </c>
      <c r="E96" s="7">
        <f t="shared" si="2"/>
        <v>51</v>
      </c>
      <c r="F96" s="7">
        <v>100</v>
      </c>
      <c r="G96" s="7">
        <f>Table1[[#This Row],[QUANTITY_ORDERED]]*Table1[[#This Row],[Selling price ]]</f>
        <v>3100</v>
      </c>
      <c r="H96" s="7">
        <f>F96-(Table1[[#This Row],[Estimated Cost Price (50%)	]])</f>
        <v>49</v>
      </c>
      <c r="I96" s="7">
        <f>Table1[[#This Row],[Profit per unit]]*Table1[[#This Row],[QUANTITY_ORDERED]]</f>
        <v>1519</v>
      </c>
      <c r="J96" s="2" t="str">
        <f t="shared" si="3"/>
        <v>Profit</v>
      </c>
      <c r="K96" s="3">
        <v>37683</v>
      </c>
      <c r="L96" s="2" t="str">
        <f>TEXT(Table1[[#This Row],[ORDER_DATE]], "mmm")</f>
        <v>Mar</v>
      </c>
      <c r="M96" s="2">
        <v>2003</v>
      </c>
      <c r="N96" s="2" t="s">
        <v>5</v>
      </c>
      <c r="O96" s="2" t="s">
        <v>288</v>
      </c>
      <c r="P96" s="2" t="s">
        <v>151</v>
      </c>
      <c r="Q96" s="2" t="s">
        <v>152</v>
      </c>
      <c r="R96" s="2" t="s">
        <v>16</v>
      </c>
    </row>
    <row r="97" spans="1:18" x14ac:dyDescent="0.3">
      <c r="A97" s="2">
        <v>10195</v>
      </c>
      <c r="B97" s="2" t="s">
        <v>150</v>
      </c>
      <c r="C97" s="2">
        <v>34</v>
      </c>
      <c r="D97" s="7">
        <v>81</v>
      </c>
      <c r="E97" s="7">
        <f t="shared" si="2"/>
        <v>40.5</v>
      </c>
      <c r="F97" s="7">
        <v>82.99</v>
      </c>
      <c r="G97" s="7">
        <f>Table1[[#This Row],[QUANTITY_ORDERED]]*Table1[[#This Row],[Selling price ]]</f>
        <v>2821.66</v>
      </c>
      <c r="H97" s="7">
        <f>F97-(Table1[[#This Row],[Estimated Cost Price (50%)	]])</f>
        <v>42.489999999999995</v>
      </c>
      <c r="I97" s="7">
        <f>Table1[[#This Row],[Profit per unit]]*Table1[[#This Row],[QUANTITY_ORDERED]]</f>
        <v>1444.6599999999999</v>
      </c>
      <c r="J97" s="2" t="str">
        <f t="shared" si="3"/>
        <v>Profit</v>
      </c>
      <c r="K97" s="3">
        <v>37683</v>
      </c>
      <c r="L97" s="2" t="str">
        <f>TEXT(Table1[[#This Row],[ORDER_DATE]], "mmm")</f>
        <v>Mar</v>
      </c>
      <c r="M97" s="2">
        <v>2003</v>
      </c>
      <c r="N97" s="2" t="s">
        <v>5</v>
      </c>
      <c r="O97" s="2" t="s">
        <v>292</v>
      </c>
      <c r="P97" s="2" t="s">
        <v>151</v>
      </c>
      <c r="Q97" s="2" t="s">
        <v>152</v>
      </c>
      <c r="R97" s="2" t="s">
        <v>10</v>
      </c>
    </row>
    <row r="98" spans="1:18" x14ac:dyDescent="0.3">
      <c r="A98" s="2">
        <v>10196</v>
      </c>
      <c r="B98" s="2" t="s">
        <v>109</v>
      </c>
      <c r="C98" s="2">
        <v>26</v>
      </c>
      <c r="D98" s="7">
        <v>141</v>
      </c>
      <c r="E98" s="7">
        <f t="shared" si="2"/>
        <v>70.5</v>
      </c>
      <c r="F98" s="7">
        <v>100</v>
      </c>
      <c r="G98" s="7">
        <f>Table1[[#This Row],[QUANTITY_ORDERED]]*Table1[[#This Row],[Selling price ]]</f>
        <v>2600</v>
      </c>
      <c r="H98" s="7">
        <f>F98-(Table1[[#This Row],[Estimated Cost Price (50%)	]])</f>
        <v>29.5</v>
      </c>
      <c r="I98" s="7">
        <f>Table1[[#This Row],[Profit per unit]]*Table1[[#This Row],[QUANTITY_ORDERED]]</f>
        <v>767</v>
      </c>
      <c r="J98" s="2" t="str">
        <f t="shared" si="3"/>
        <v>Profit</v>
      </c>
      <c r="K98" s="3">
        <v>37897</v>
      </c>
      <c r="L98" s="2" t="str">
        <f>TEXT(Table1[[#This Row],[ORDER_DATE]], "mmm")</f>
        <v>Oct</v>
      </c>
      <c r="M98" s="2">
        <v>2003</v>
      </c>
      <c r="N98" s="2" t="s">
        <v>63</v>
      </c>
      <c r="O98" s="2" t="s">
        <v>197</v>
      </c>
      <c r="P98" s="2" t="s">
        <v>76</v>
      </c>
      <c r="Q98" s="2" t="s">
        <v>9</v>
      </c>
      <c r="R98" s="2" t="s">
        <v>16</v>
      </c>
    </row>
    <row r="99" spans="1:18" x14ac:dyDescent="0.3">
      <c r="A99" s="2">
        <v>10197</v>
      </c>
      <c r="B99" s="2" t="s">
        <v>109</v>
      </c>
      <c r="C99" s="2">
        <v>38</v>
      </c>
      <c r="D99" s="7">
        <v>142</v>
      </c>
      <c r="E99" s="7">
        <f t="shared" si="2"/>
        <v>71</v>
      </c>
      <c r="F99" s="7">
        <v>100</v>
      </c>
      <c r="G99" s="7">
        <f>Table1[[#This Row],[QUANTITY_ORDERED]]*Table1[[#This Row],[Selling price ]]</f>
        <v>3800</v>
      </c>
      <c r="H99" s="7">
        <f>F99-(Table1[[#This Row],[Estimated Cost Price (50%)	]])</f>
        <v>29</v>
      </c>
      <c r="I99" s="7">
        <f>Table1[[#This Row],[Profit per unit]]*Table1[[#This Row],[QUANTITY_ORDERED]]</f>
        <v>1102</v>
      </c>
      <c r="J99" s="2" t="str">
        <f t="shared" si="3"/>
        <v>Profit</v>
      </c>
      <c r="K99" s="3">
        <v>37897</v>
      </c>
      <c r="L99" s="2" t="str">
        <f>TEXT(Table1[[#This Row],[ORDER_DATE]], "mmm")</f>
        <v>Oct</v>
      </c>
      <c r="M99" s="2">
        <v>2003</v>
      </c>
      <c r="N99" s="2" t="s">
        <v>63</v>
      </c>
      <c r="O99" s="2" t="s">
        <v>219</v>
      </c>
      <c r="P99" s="2" t="s">
        <v>76</v>
      </c>
      <c r="Q99" s="2" t="s">
        <v>9</v>
      </c>
      <c r="R99" s="2" t="s">
        <v>16</v>
      </c>
    </row>
    <row r="100" spans="1:18" x14ac:dyDescent="0.3">
      <c r="A100" s="2">
        <v>10198</v>
      </c>
      <c r="B100" s="2" t="s">
        <v>109</v>
      </c>
      <c r="C100" s="2">
        <v>26</v>
      </c>
      <c r="D100" s="7">
        <v>132</v>
      </c>
      <c r="E100" s="7">
        <f t="shared" si="2"/>
        <v>66</v>
      </c>
      <c r="F100" s="7">
        <v>100</v>
      </c>
      <c r="G100" s="7">
        <f>Table1[[#This Row],[QUANTITY_ORDERED]]*Table1[[#This Row],[Selling price ]]</f>
        <v>2600</v>
      </c>
      <c r="H100" s="7">
        <f>F100-(Table1[[#This Row],[Estimated Cost Price (50%)	]])</f>
        <v>34</v>
      </c>
      <c r="I100" s="7">
        <f>Table1[[#This Row],[Profit per unit]]*Table1[[#This Row],[QUANTITY_ORDERED]]</f>
        <v>884</v>
      </c>
      <c r="J100" s="2" t="str">
        <f t="shared" si="3"/>
        <v>Profit</v>
      </c>
      <c r="K100" s="3">
        <v>37897</v>
      </c>
      <c r="L100" s="2" t="str">
        <f>TEXT(Table1[[#This Row],[ORDER_DATE]], "mmm")</f>
        <v>Oct</v>
      </c>
      <c r="M100" s="2">
        <v>2003</v>
      </c>
      <c r="N100" s="2" t="s">
        <v>63</v>
      </c>
      <c r="O100" s="2" t="s">
        <v>228</v>
      </c>
      <c r="P100" s="2" t="s">
        <v>76</v>
      </c>
      <c r="Q100" s="2" t="s">
        <v>9</v>
      </c>
      <c r="R100" s="2" t="s">
        <v>16</v>
      </c>
    </row>
    <row r="101" spans="1:18" x14ac:dyDescent="0.3">
      <c r="A101" s="2">
        <v>10199</v>
      </c>
      <c r="B101" s="2" t="s">
        <v>109</v>
      </c>
      <c r="C101" s="2">
        <v>46</v>
      </c>
      <c r="D101" s="7">
        <v>169</v>
      </c>
      <c r="E101" s="7">
        <f t="shared" si="2"/>
        <v>84.5</v>
      </c>
      <c r="F101" s="7">
        <v>100</v>
      </c>
      <c r="G101" s="7">
        <f>Table1[[#This Row],[QUANTITY_ORDERED]]*Table1[[#This Row],[Selling price ]]</f>
        <v>4600</v>
      </c>
      <c r="H101" s="7">
        <f>F101-(Table1[[#This Row],[Estimated Cost Price (50%)	]])</f>
        <v>15.5</v>
      </c>
      <c r="I101" s="7">
        <f>Table1[[#This Row],[Profit per unit]]*Table1[[#This Row],[QUANTITY_ORDERED]]</f>
        <v>713</v>
      </c>
      <c r="J101" s="2" t="str">
        <f t="shared" si="3"/>
        <v>Profit</v>
      </c>
      <c r="K101" s="3">
        <v>37897</v>
      </c>
      <c r="L101" s="2" t="str">
        <f>TEXT(Table1[[#This Row],[ORDER_DATE]], "mmm")</f>
        <v>Oct</v>
      </c>
      <c r="M101" s="2">
        <v>2003</v>
      </c>
      <c r="N101" s="2" t="s">
        <v>63</v>
      </c>
      <c r="O101" s="2" t="s">
        <v>236</v>
      </c>
      <c r="P101" s="2" t="s">
        <v>76</v>
      </c>
      <c r="Q101" s="2" t="s">
        <v>9</v>
      </c>
      <c r="R101" s="2" t="s">
        <v>52</v>
      </c>
    </row>
    <row r="102" spans="1:18" x14ac:dyDescent="0.3">
      <c r="A102" s="2">
        <v>10200</v>
      </c>
      <c r="B102" s="2" t="s">
        <v>109</v>
      </c>
      <c r="C102" s="2">
        <v>47</v>
      </c>
      <c r="D102" s="7">
        <v>141</v>
      </c>
      <c r="E102" s="7">
        <f t="shared" si="2"/>
        <v>70.5</v>
      </c>
      <c r="F102" s="7">
        <v>100</v>
      </c>
      <c r="G102" s="7">
        <f>Table1[[#This Row],[QUANTITY_ORDERED]]*Table1[[#This Row],[Selling price ]]</f>
        <v>4700</v>
      </c>
      <c r="H102" s="7">
        <f>F102-(Table1[[#This Row],[Estimated Cost Price (50%)	]])</f>
        <v>29.5</v>
      </c>
      <c r="I102" s="7">
        <f>Table1[[#This Row],[Profit per unit]]*Table1[[#This Row],[QUANTITY_ORDERED]]</f>
        <v>1386.5</v>
      </c>
      <c r="J102" s="2" t="str">
        <f t="shared" si="3"/>
        <v>Profit</v>
      </c>
      <c r="K102" s="3">
        <v>37897</v>
      </c>
      <c r="L102" s="2" t="str">
        <f>TEXT(Table1[[#This Row],[ORDER_DATE]], "mmm")</f>
        <v>Oct</v>
      </c>
      <c r="M102" s="2">
        <v>2003</v>
      </c>
      <c r="N102" s="2" t="s">
        <v>63</v>
      </c>
      <c r="O102" s="2" t="s">
        <v>242</v>
      </c>
      <c r="P102" s="2" t="s">
        <v>76</v>
      </c>
      <c r="Q102" s="2" t="s">
        <v>9</v>
      </c>
      <c r="R102" s="2" t="s">
        <v>16</v>
      </c>
    </row>
    <row r="103" spans="1:18" x14ac:dyDescent="0.3">
      <c r="A103" s="2">
        <v>10201</v>
      </c>
      <c r="B103" s="2" t="s">
        <v>109</v>
      </c>
      <c r="C103" s="2">
        <v>29</v>
      </c>
      <c r="D103" s="7">
        <v>37</v>
      </c>
      <c r="E103" s="7">
        <f t="shared" si="2"/>
        <v>18.5</v>
      </c>
      <c r="F103" s="7">
        <v>32.1</v>
      </c>
      <c r="G103" s="7">
        <f>Table1[[#This Row],[QUANTITY_ORDERED]]*Table1[[#This Row],[Selling price ]]</f>
        <v>930.90000000000009</v>
      </c>
      <c r="H103" s="7">
        <f>F103-(Table1[[#This Row],[Estimated Cost Price (50%)	]])</f>
        <v>13.600000000000001</v>
      </c>
      <c r="I103" s="7">
        <f>Table1[[#This Row],[Profit per unit]]*Table1[[#This Row],[QUANTITY_ORDERED]]</f>
        <v>394.40000000000003</v>
      </c>
      <c r="J103" s="2" t="str">
        <f t="shared" si="3"/>
        <v>Profit</v>
      </c>
      <c r="K103" s="3">
        <v>37897</v>
      </c>
      <c r="L103" s="2" t="str">
        <f>TEXT(Table1[[#This Row],[ORDER_DATE]], "mmm")</f>
        <v>Oct</v>
      </c>
      <c r="M103" s="2">
        <v>2003</v>
      </c>
      <c r="N103" s="2" t="s">
        <v>63</v>
      </c>
      <c r="O103" s="2" t="s">
        <v>267</v>
      </c>
      <c r="P103" s="2" t="s">
        <v>76</v>
      </c>
      <c r="Q103" s="2" t="s">
        <v>9</v>
      </c>
      <c r="R103" s="2" t="s">
        <v>10</v>
      </c>
    </row>
    <row r="104" spans="1:18" x14ac:dyDescent="0.3">
      <c r="A104" s="2">
        <v>10202</v>
      </c>
      <c r="B104" s="2" t="s">
        <v>174</v>
      </c>
      <c r="C104" s="2">
        <v>37</v>
      </c>
      <c r="D104" s="7">
        <v>124</v>
      </c>
      <c r="E104" s="7">
        <f t="shared" si="2"/>
        <v>62</v>
      </c>
      <c r="F104" s="7">
        <v>100</v>
      </c>
      <c r="G104" s="7">
        <f>Table1[[#This Row],[QUANTITY_ORDERED]]*Table1[[#This Row],[Selling price ]]</f>
        <v>3700</v>
      </c>
      <c r="H104" s="7">
        <f>F104-(Table1[[#This Row],[Estimated Cost Price (50%)	]])</f>
        <v>38</v>
      </c>
      <c r="I104" s="7">
        <f>Table1[[#This Row],[Profit per unit]]*Table1[[#This Row],[QUANTITY_ORDERED]]</f>
        <v>1406</v>
      </c>
      <c r="J104" s="2" t="str">
        <f t="shared" si="3"/>
        <v>Profit</v>
      </c>
      <c r="K104" s="3">
        <v>37698</v>
      </c>
      <c r="L104" s="2" t="str">
        <f>TEXT(Table1[[#This Row],[ORDER_DATE]], "mmm")</f>
        <v>Mar</v>
      </c>
      <c r="M104" s="2">
        <v>2003</v>
      </c>
      <c r="N104" s="2" t="s">
        <v>63</v>
      </c>
      <c r="O104" s="2" t="s">
        <v>209</v>
      </c>
      <c r="P104" s="2" t="s">
        <v>175</v>
      </c>
      <c r="Q104" s="2" t="s">
        <v>59</v>
      </c>
      <c r="R104" s="2" t="s">
        <v>16</v>
      </c>
    </row>
    <row r="105" spans="1:18" x14ac:dyDescent="0.3">
      <c r="A105" s="2">
        <v>10203</v>
      </c>
      <c r="B105" s="2" t="s">
        <v>174</v>
      </c>
      <c r="C105" s="2">
        <v>42</v>
      </c>
      <c r="D105" s="7">
        <v>170</v>
      </c>
      <c r="E105" s="7">
        <f t="shared" si="2"/>
        <v>85</v>
      </c>
      <c r="F105" s="7">
        <v>100</v>
      </c>
      <c r="G105" s="7">
        <f>Table1[[#This Row],[QUANTITY_ORDERED]]*Table1[[#This Row],[Selling price ]]</f>
        <v>4200</v>
      </c>
      <c r="H105" s="7">
        <f>F105-(Table1[[#This Row],[Estimated Cost Price (50%)	]])</f>
        <v>15</v>
      </c>
      <c r="I105" s="7">
        <f>Table1[[#This Row],[Profit per unit]]*Table1[[#This Row],[QUANTITY_ORDERED]]</f>
        <v>630</v>
      </c>
      <c r="J105" s="2" t="str">
        <f t="shared" si="3"/>
        <v>Profit</v>
      </c>
      <c r="K105" s="3">
        <v>37698</v>
      </c>
      <c r="L105" s="2" t="str">
        <f>TEXT(Table1[[#This Row],[ORDER_DATE]], "mmm")</f>
        <v>Mar</v>
      </c>
      <c r="M105" s="2">
        <v>2003</v>
      </c>
      <c r="N105" s="2" t="s">
        <v>202</v>
      </c>
      <c r="O105" s="2" t="s">
        <v>217</v>
      </c>
      <c r="P105" s="2" t="s">
        <v>175</v>
      </c>
      <c r="Q105" s="2" t="s">
        <v>59</v>
      </c>
      <c r="R105" s="2" t="s">
        <v>16</v>
      </c>
    </row>
    <row r="106" spans="1:18" x14ac:dyDescent="0.3">
      <c r="A106" s="2">
        <v>10204</v>
      </c>
      <c r="B106" s="2" t="s">
        <v>174</v>
      </c>
      <c r="C106" s="2">
        <v>32</v>
      </c>
      <c r="D106" s="7">
        <v>60</v>
      </c>
      <c r="E106" s="7">
        <f t="shared" si="2"/>
        <v>30</v>
      </c>
      <c r="F106" s="7">
        <v>50.25</v>
      </c>
      <c r="G106" s="7">
        <f>Table1[[#This Row],[QUANTITY_ORDERED]]*Table1[[#This Row],[Selling price ]]</f>
        <v>1608</v>
      </c>
      <c r="H106" s="7">
        <f>F106-(Table1[[#This Row],[Estimated Cost Price (50%)	]])</f>
        <v>20.25</v>
      </c>
      <c r="I106" s="7">
        <f>Table1[[#This Row],[Profit per unit]]*Table1[[#This Row],[QUANTITY_ORDERED]]</f>
        <v>648</v>
      </c>
      <c r="J106" s="2" t="str">
        <f t="shared" si="3"/>
        <v>Profit</v>
      </c>
      <c r="K106" s="3">
        <v>37698</v>
      </c>
      <c r="L106" s="2" t="str">
        <f>TEXT(Table1[[#This Row],[ORDER_DATE]], "mmm")</f>
        <v>Mar</v>
      </c>
      <c r="M106" s="2">
        <v>2003</v>
      </c>
      <c r="N106" s="2" t="s">
        <v>202</v>
      </c>
      <c r="O106" s="2" t="s">
        <v>221</v>
      </c>
      <c r="P106" s="2" t="s">
        <v>175</v>
      </c>
      <c r="Q106" s="2" t="s">
        <v>59</v>
      </c>
      <c r="R106" s="2" t="s">
        <v>10</v>
      </c>
    </row>
    <row r="107" spans="1:18" x14ac:dyDescent="0.3">
      <c r="A107" s="2">
        <v>10205</v>
      </c>
      <c r="B107" s="2" t="s">
        <v>174</v>
      </c>
      <c r="C107" s="2">
        <v>33</v>
      </c>
      <c r="D107" s="7">
        <v>127</v>
      </c>
      <c r="E107" s="7">
        <f t="shared" si="2"/>
        <v>63.5</v>
      </c>
      <c r="F107" s="7">
        <v>100</v>
      </c>
      <c r="G107" s="7">
        <f>Table1[[#This Row],[QUANTITY_ORDERED]]*Table1[[#This Row],[Selling price ]]</f>
        <v>3300</v>
      </c>
      <c r="H107" s="7">
        <f>F107-(Table1[[#This Row],[Estimated Cost Price (50%)	]])</f>
        <v>36.5</v>
      </c>
      <c r="I107" s="7">
        <f>Table1[[#This Row],[Profit per unit]]*Table1[[#This Row],[QUANTITY_ORDERED]]</f>
        <v>1204.5</v>
      </c>
      <c r="J107" s="2" t="str">
        <f t="shared" si="3"/>
        <v>Profit</v>
      </c>
      <c r="K107" s="3">
        <v>37698</v>
      </c>
      <c r="L107" s="2" t="str">
        <f>TEXT(Table1[[#This Row],[ORDER_DATE]], "mmm")</f>
        <v>Mar</v>
      </c>
      <c r="M107" s="2">
        <v>2003</v>
      </c>
      <c r="N107" s="2" t="s">
        <v>202</v>
      </c>
      <c r="O107" s="2" t="s">
        <v>223</v>
      </c>
      <c r="P107" s="2" t="s">
        <v>175</v>
      </c>
      <c r="Q107" s="2" t="s">
        <v>59</v>
      </c>
      <c r="R107" s="2" t="s">
        <v>16</v>
      </c>
    </row>
    <row r="108" spans="1:18" x14ac:dyDescent="0.3">
      <c r="A108" s="2">
        <v>10206</v>
      </c>
      <c r="B108" s="2" t="s">
        <v>174</v>
      </c>
      <c r="C108" s="2">
        <v>31</v>
      </c>
      <c r="D108" s="7">
        <v>168</v>
      </c>
      <c r="E108" s="7">
        <f t="shared" si="2"/>
        <v>84</v>
      </c>
      <c r="F108" s="7">
        <v>100</v>
      </c>
      <c r="G108" s="7">
        <f>Table1[[#This Row],[QUANTITY_ORDERED]]*Table1[[#This Row],[Selling price ]]</f>
        <v>3100</v>
      </c>
      <c r="H108" s="7">
        <f>F108-(Table1[[#This Row],[Estimated Cost Price (50%)	]])</f>
        <v>16</v>
      </c>
      <c r="I108" s="7">
        <f>Table1[[#This Row],[Profit per unit]]*Table1[[#This Row],[QUANTITY_ORDERED]]</f>
        <v>496</v>
      </c>
      <c r="J108" s="2" t="str">
        <f t="shared" si="3"/>
        <v>Profit</v>
      </c>
      <c r="K108" s="3">
        <v>37698</v>
      </c>
      <c r="L108" s="2" t="str">
        <f>TEXT(Table1[[#This Row],[ORDER_DATE]], "mmm")</f>
        <v>Mar</v>
      </c>
      <c r="M108" s="2">
        <v>2003</v>
      </c>
      <c r="N108" s="2" t="s">
        <v>202</v>
      </c>
      <c r="O108" s="2" t="s">
        <v>227</v>
      </c>
      <c r="P108" s="2" t="s">
        <v>175</v>
      </c>
      <c r="Q108" s="2" t="s">
        <v>59</v>
      </c>
      <c r="R108" s="2" t="s">
        <v>16</v>
      </c>
    </row>
    <row r="109" spans="1:18" x14ac:dyDescent="0.3">
      <c r="A109" s="2">
        <v>10207</v>
      </c>
      <c r="B109" s="2" t="s">
        <v>174</v>
      </c>
      <c r="C109" s="2">
        <v>28</v>
      </c>
      <c r="D109" s="7">
        <v>92</v>
      </c>
      <c r="E109" s="7">
        <f t="shared" si="2"/>
        <v>46</v>
      </c>
      <c r="F109" s="7">
        <v>89.27</v>
      </c>
      <c r="G109" s="7">
        <f>Table1[[#This Row],[QUANTITY_ORDERED]]*Table1[[#This Row],[Selling price ]]</f>
        <v>2499.56</v>
      </c>
      <c r="H109" s="7">
        <f>F109-(Table1[[#This Row],[Estimated Cost Price (50%)	]])</f>
        <v>43.269999999999996</v>
      </c>
      <c r="I109" s="7">
        <f>Table1[[#This Row],[Profit per unit]]*Table1[[#This Row],[QUANTITY_ORDERED]]</f>
        <v>1211.56</v>
      </c>
      <c r="J109" s="2" t="str">
        <f t="shared" si="3"/>
        <v>Profit</v>
      </c>
      <c r="K109" s="3">
        <v>37698</v>
      </c>
      <c r="L109" s="2" t="str">
        <f>TEXT(Table1[[#This Row],[ORDER_DATE]], "mmm")</f>
        <v>Mar</v>
      </c>
      <c r="M109" s="2">
        <v>2003</v>
      </c>
      <c r="N109" s="2" t="s">
        <v>202</v>
      </c>
      <c r="O109" s="2" t="s">
        <v>246</v>
      </c>
      <c r="P109" s="2" t="s">
        <v>175</v>
      </c>
      <c r="Q109" s="2" t="s">
        <v>59</v>
      </c>
      <c r="R109" s="2" t="s">
        <v>10</v>
      </c>
    </row>
    <row r="110" spans="1:18" x14ac:dyDescent="0.3">
      <c r="A110" s="2">
        <v>10208</v>
      </c>
      <c r="B110" s="2" t="s">
        <v>174</v>
      </c>
      <c r="C110" s="2">
        <v>42</v>
      </c>
      <c r="D110" s="7">
        <v>71</v>
      </c>
      <c r="E110" s="7">
        <f t="shared" si="2"/>
        <v>35.5</v>
      </c>
      <c r="F110" s="7">
        <v>61.29</v>
      </c>
      <c r="G110" s="7">
        <f>Table1[[#This Row],[QUANTITY_ORDERED]]*Table1[[#This Row],[Selling price ]]</f>
        <v>2574.1799999999998</v>
      </c>
      <c r="H110" s="7">
        <f>F110-(Table1[[#This Row],[Estimated Cost Price (50%)	]])</f>
        <v>25.79</v>
      </c>
      <c r="I110" s="7">
        <f>Table1[[#This Row],[Profit per unit]]*Table1[[#This Row],[QUANTITY_ORDERED]]</f>
        <v>1083.18</v>
      </c>
      <c r="J110" s="2" t="str">
        <f t="shared" si="3"/>
        <v>Profit</v>
      </c>
      <c r="K110" s="3">
        <v>37698</v>
      </c>
      <c r="L110" s="2" t="str">
        <f>TEXT(Table1[[#This Row],[ORDER_DATE]], "mmm")</f>
        <v>Mar</v>
      </c>
      <c r="M110" s="2">
        <v>2003</v>
      </c>
      <c r="N110" s="2" t="s">
        <v>63</v>
      </c>
      <c r="O110" s="2" t="s">
        <v>251</v>
      </c>
      <c r="P110" s="2" t="s">
        <v>175</v>
      </c>
      <c r="Q110" s="2" t="s">
        <v>59</v>
      </c>
      <c r="R110" s="2" t="s">
        <v>10</v>
      </c>
    </row>
    <row r="111" spans="1:18" x14ac:dyDescent="0.3">
      <c r="A111" s="2">
        <v>10209</v>
      </c>
      <c r="B111" s="2" t="s">
        <v>174</v>
      </c>
      <c r="C111" s="2">
        <v>36</v>
      </c>
      <c r="D111" s="7">
        <v>73</v>
      </c>
      <c r="E111" s="7">
        <f t="shared" si="2"/>
        <v>36.5</v>
      </c>
      <c r="F111" s="7">
        <v>85.25</v>
      </c>
      <c r="G111" s="7">
        <f>Table1[[#This Row],[QUANTITY_ORDERED]]*Table1[[#This Row],[Selling price ]]</f>
        <v>3069</v>
      </c>
      <c r="H111" s="7">
        <f>F111-(Table1[[#This Row],[Estimated Cost Price (50%)	]])</f>
        <v>48.75</v>
      </c>
      <c r="I111" s="7">
        <f>Table1[[#This Row],[Profit per unit]]*Table1[[#This Row],[QUANTITY_ORDERED]]</f>
        <v>1755</v>
      </c>
      <c r="J111" s="2" t="str">
        <f t="shared" si="3"/>
        <v>Profit</v>
      </c>
      <c r="K111" s="3">
        <v>37698</v>
      </c>
      <c r="L111" s="2" t="str">
        <f>TEXT(Table1[[#This Row],[ORDER_DATE]], "mmm")</f>
        <v>Mar</v>
      </c>
      <c r="M111" s="2">
        <v>2003</v>
      </c>
      <c r="N111" s="2" t="s">
        <v>63</v>
      </c>
      <c r="O111" s="2" t="s">
        <v>252</v>
      </c>
      <c r="P111" s="2" t="s">
        <v>175</v>
      </c>
      <c r="Q111" s="2" t="s">
        <v>59</v>
      </c>
      <c r="R111" s="2" t="s">
        <v>16</v>
      </c>
    </row>
    <row r="112" spans="1:18" x14ac:dyDescent="0.3">
      <c r="A112" s="2">
        <v>10210</v>
      </c>
      <c r="B112" s="2" t="s">
        <v>174</v>
      </c>
      <c r="C112" s="2">
        <v>29</v>
      </c>
      <c r="D112" s="7">
        <v>50</v>
      </c>
      <c r="E112" s="7">
        <f t="shared" si="2"/>
        <v>25</v>
      </c>
      <c r="F112" s="7">
        <v>59.37</v>
      </c>
      <c r="G112" s="7">
        <f>Table1[[#This Row],[QUANTITY_ORDERED]]*Table1[[#This Row],[Selling price ]]</f>
        <v>1721.73</v>
      </c>
      <c r="H112" s="7">
        <f>F112-(Table1[[#This Row],[Estimated Cost Price (50%)	]])</f>
        <v>34.369999999999997</v>
      </c>
      <c r="I112" s="7">
        <f>Table1[[#This Row],[Profit per unit]]*Table1[[#This Row],[QUANTITY_ORDERED]]</f>
        <v>996.7299999999999</v>
      </c>
      <c r="J112" s="2" t="str">
        <f t="shared" si="3"/>
        <v>Profit</v>
      </c>
      <c r="K112" s="3">
        <v>37698</v>
      </c>
      <c r="L112" s="2" t="str">
        <f>TEXT(Table1[[#This Row],[ORDER_DATE]], "mmm")</f>
        <v>Mar</v>
      </c>
      <c r="M112" s="2">
        <v>2003</v>
      </c>
      <c r="N112" s="2" t="s">
        <v>63</v>
      </c>
      <c r="O112" s="2" t="s">
        <v>255</v>
      </c>
      <c r="P112" s="2" t="s">
        <v>175</v>
      </c>
      <c r="Q112" s="2" t="s">
        <v>59</v>
      </c>
      <c r="R112" s="2" t="s">
        <v>10</v>
      </c>
    </row>
    <row r="113" spans="1:18" x14ac:dyDescent="0.3">
      <c r="A113" s="2">
        <v>10211</v>
      </c>
      <c r="B113" s="2" t="s">
        <v>174</v>
      </c>
      <c r="C113" s="2">
        <v>20</v>
      </c>
      <c r="D113" s="7">
        <v>33</v>
      </c>
      <c r="E113" s="7">
        <f t="shared" si="2"/>
        <v>16.5</v>
      </c>
      <c r="F113" s="7">
        <v>35.51</v>
      </c>
      <c r="G113" s="7">
        <f>Table1[[#This Row],[QUANTITY_ORDERED]]*Table1[[#This Row],[Selling price ]]</f>
        <v>710.19999999999993</v>
      </c>
      <c r="H113" s="7">
        <f>F113-(Table1[[#This Row],[Estimated Cost Price (50%)	]])</f>
        <v>19.009999999999998</v>
      </c>
      <c r="I113" s="7">
        <f>Table1[[#This Row],[Profit per unit]]*Table1[[#This Row],[QUANTITY_ORDERED]]</f>
        <v>380.19999999999993</v>
      </c>
      <c r="J113" s="2" t="str">
        <f t="shared" si="3"/>
        <v>Profit</v>
      </c>
      <c r="K113" s="3">
        <v>37698</v>
      </c>
      <c r="L113" s="2" t="str">
        <f>TEXT(Table1[[#This Row],[ORDER_DATE]], "mmm")</f>
        <v>Mar</v>
      </c>
      <c r="M113" s="2">
        <v>2003</v>
      </c>
      <c r="N113" s="2" t="s">
        <v>202</v>
      </c>
      <c r="O113" s="2" t="s">
        <v>257</v>
      </c>
      <c r="P113" s="2" t="s">
        <v>175</v>
      </c>
      <c r="Q113" s="2" t="s">
        <v>59</v>
      </c>
      <c r="R113" s="2" t="s">
        <v>10</v>
      </c>
    </row>
    <row r="114" spans="1:18" x14ac:dyDescent="0.3">
      <c r="A114" s="2">
        <v>10212</v>
      </c>
      <c r="B114" s="2" t="s">
        <v>174</v>
      </c>
      <c r="C114" s="2">
        <v>39</v>
      </c>
      <c r="D114" s="7">
        <v>44</v>
      </c>
      <c r="E114" s="7">
        <f t="shared" si="2"/>
        <v>22</v>
      </c>
      <c r="F114" s="7">
        <v>44.35</v>
      </c>
      <c r="G114" s="7">
        <f>Table1[[#This Row],[QUANTITY_ORDERED]]*Table1[[#This Row],[Selling price ]]</f>
        <v>1729.65</v>
      </c>
      <c r="H114" s="7">
        <f>F114-(Table1[[#This Row],[Estimated Cost Price (50%)	]])</f>
        <v>22.35</v>
      </c>
      <c r="I114" s="7">
        <f>Table1[[#This Row],[Profit per unit]]*Table1[[#This Row],[QUANTITY_ORDERED]]</f>
        <v>871.65000000000009</v>
      </c>
      <c r="J114" s="2" t="str">
        <f t="shared" si="3"/>
        <v>Profit</v>
      </c>
      <c r="K114" s="3">
        <v>37698</v>
      </c>
      <c r="L114" s="2" t="str">
        <f>TEXT(Table1[[#This Row],[ORDER_DATE]], "mmm")</f>
        <v>Mar</v>
      </c>
      <c r="M114" s="2">
        <v>2003</v>
      </c>
      <c r="N114" s="2" t="s">
        <v>202</v>
      </c>
      <c r="O114" s="2" t="s">
        <v>260</v>
      </c>
      <c r="P114" s="2" t="s">
        <v>175</v>
      </c>
      <c r="Q114" s="2" t="s">
        <v>59</v>
      </c>
      <c r="R114" s="2" t="s">
        <v>10</v>
      </c>
    </row>
    <row r="115" spans="1:18" x14ac:dyDescent="0.3">
      <c r="A115" s="2">
        <v>10213</v>
      </c>
      <c r="B115" s="2" t="s">
        <v>174</v>
      </c>
      <c r="C115" s="2">
        <v>43</v>
      </c>
      <c r="D115" s="7">
        <v>90</v>
      </c>
      <c r="E115" s="7">
        <f t="shared" si="2"/>
        <v>45</v>
      </c>
      <c r="F115" s="7">
        <v>78.150000000000006</v>
      </c>
      <c r="G115" s="7">
        <f>Table1[[#This Row],[QUANTITY_ORDERED]]*Table1[[#This Row],[Selling price ]]</f>
        <v>3360.4500000000003</v>
      </c>
      <c r="H115" s="7">
        <f>F115-(Table1[[#This Row],[Estimated Cost Price (50%)	]])</f>
        <v>33.150000000000006</v>
      </c>
      <c r="I115" s="7">
        <f>Table1[[#This Row],[Profit per unit]]*Table1[[#This Row],[QUANTITY_ORDERED]]</f>
        <v>1425.4500000000003</v>
      </c>
      <c r="J115" s="2" t="str">
        <f t="shared" si="3"/>
        <v>Profit</v>
      </c>
      <c r="K115" s="3">
        <v>37698</v>
      </c>
      <c r="L115" s="2" t="str">
        <f>TEXT(Table1[[#This Row],[ORDER_DATE]], "mmm")</f>
        <v>Mar</v>
      </c>
      <c r="M115" s="2">
        <v>2003</v>
      </c>
      <c r="N115" s="2" t="s">
        <v>63</v>
      </c>
      <c r="O115" s="2" t="s">
        <v>263</v>
      </c>
      <c r="P115" s="2" t="s">
        <v>175</v>
      </c>
      <c r="Q115" s="2" t="s">
        <v>59</v>
      </c>
      <c r="R115" s="2" t="s">
        <v>16</v>
      </c>
    </row>
    <row r="116" spans="1:18" x14ac:dyDescent="0.3">
      <c r="A116" s="2">
        <v>10214</v>
      </c>
      <c r="B116" s="2" t="s">
        <v>174</v>
      </c>
      <c r="C116" s="2">
        <v>46</v>
      </c>
      <c r="D116" s="7">
        <v>117</v>
      </c>
      <c r="E116" s="7">
        <f t="shared" si="2"/>
        <v>58.5</v>
      </c>
      <c r="F116" s="7">
        <v>100</v>
      </c>
      <c r="G116" s="7">
        <f>Table1[[#This Row],[QUANTITY_ORDERED]]*Table1[[#This Row],[Selling price ]]</f>
        <v>4600</v>
      </c>
      <c r="H116" s="7">
        <f>F116-(Table1[[#This Row],[Estimated Cost Price (50%)	]])</f>
        <v>41.5</v>
      </c>
      <c r="I116" s="7">
        <f>Table1[[#This Row],[Profit per unit]]*Table1[[#This Row],[QUANTITY_ORDERED]]</f>
        <v>1909</v>
      </c>
      <c r="J116" s="2" t="str">
        <f t="shared" si="3"/>
        <v>Profit</v>
      </c>
      <c r="K116" s="3">
        <v>37698</v>
      </c>
      <c r="L116" s="2" t="str">
        <f>TEXT(Table1[[#This Row],[ORDER_DATE]], "mmm")</f>
        <v>Mar</v>
      </c>
      <c r="M116" s="2">
        <v>2003</v>
      </c>
      <c r="N116" s="2" t="s">
        <v>63</v>
      </c>
      <c r="O116" s="2" t="s">
        <v>266</v>
      </c>
      <c r="P116" s="2" t="s">
        <v>175</v>
      </c>
      <c r="Q116" s="2" t="s">
        <v>59</v>
      </c>
      <c r="R116" s="2" t="s">
        <v>16</v>
      </c>
    </row>
    <row r="117" spans="1:18" x14ac:dyDescent="0.3">
      <c r="A117" s="2">
        <v>10215</v>
      </c>
      <c r="B117" s="2" t="s">
        <v>174</v>
      </c>
      <c r="C117" s="2">
        <v>27</v>
      </c>
      <c r="D117" s="7">
        <v>85</v>
      </c>
      <c r="E117" s="7">
        <f t="shared" si="2"/>
        <v>42.5</v>
      </c>
      <c r="F117" s="7">
        <v>73.62</v>
      </c>
      <c r="G117" s="7">
        <f>Table1[[#This Row],[QUANTITY_ORDERED]]*Table1[[#This Row],[Selling price ]]</f>
        <v>1987.7400000000002</v>
      </c>
      <c r="H117" s="7">
        <f>F117-(Table1[[#This Row],[Estimated Cost Price (50%)	]])</f>
        <v>31.120000000000005</v>
      </c>
      <c r="I117" s="7">
        <f>Table1[[#This Row],[Profit per unit]]*Table1[[#This Row],[QUANTITY_ORDERED]]</f>
        <v>840.24000000000012</v>
      </c>
      <c r="J117" s="2" t="str">
        <f t="shared" si="3"/>
        <v>Profit</v>
      </c>
      <c r="K117" s="3">
        <v>37698</v>
      </c>
      <c r="L117" s="2" t="str">
        <f>TEXT(Table1[[#This Row],[ORDER_DATE]], "mmm")</f>
        <v>Mar</v>
      </c>
      <c r="M117" s="2">
        <v>2003</v>
      </c>
      <c r="N117" s="2" t="s">
        <v>63</v>
      </c>
      <c r="O117" s="2" t="s">
        <v>269</v>
      </c>
      <c r="P117" s="2" t="s">
        <v>175</v>
      </c>
      <c r="Q117" s="2" t="s">
        <v>59</v>
      </c>
      <c r="R117" s="2" t="s">
        <v>10</v>
      </c>
    </row>
    <row r="118" spans="1:18" x14ac:dyDescent="0.3">
      <c r="A118" s="2">
        <v>10216</v>
      </c>
      <c r="B118" s="2" t="s">
        <v>174</v>
      </c>
      <c r="C118" s="2">
        <v>37</v>
      </c>
      <c r="D118" s="7">
        <v>107</v>
      </c>
      <c r="E118" s="7">
        <f t="shared" si="2"/>
        <v>53.5</v>
      </c>
      <c r="F118" s="7">
        <v>100</v>
      </c>
      <c r="G118" s="7">
        <f>Table1[[#This Row],[QUANTITY_ORDERED]]*Table1[[#This Row],[Selling price ]]</f>
        <v>3700</v>
      </c>
      <c r="H118" s="7">
        <f>F118-(Table1[[#This Row],[Estimated Cost Price (50%)	]])</f>
        <v>46.5</v>
      </c>
      <c r="I118" s="7">
        <f>Table1[[#This Row],[Profit per unit]]*Table1[[#This Row],[QUANTITY_ORDERED]]</f>
        <v>1720.5</v>
      </c>
      <c r="J118" s="2" t="str">
        <f t="shared" si="3"/>
        <v>Profit</v>
      </c>
      <c r="K118" s="3">
        <v>37698</v>
      </c>
      <c r="L118" s="2" t="str">
        <f>TEXT(Table1[[#This Row],[ORDER_DATE]], "mmm")</f>
        <v>Mar</v>
      </c>
      <c r="M118" s="2">
        <v>2003</v>
      </c>
      <c r="N118" s="2" t="s">
        <v>63</v>
      </c>
      <c r="O118" s="2" t="s">
        <v>272</v>
      </c>
      <c r="P118" s="2" t="s">
        <v>175</v>
      </c>
      <c r="Q118" s="2" t="s">
        <v>59</v>
      </c>
      <c r="R118" s="2" t="s">
        <v>16</v>
      </c>
    </row>
    <row r="119" spans="1:18" x14ac:dyDescent="0.3">
      <c r="A119" s="2">
        <v>10217</v>
      </c>
      <c r="B119" s="2" t="s">
        <v>174</v>
      </c>
      <c r="C119" s="2">
        <v>48</v>
      </c>
      <c r="D119" s="7">
        <v>41</v>
      </c>
      <c r="E119" s="7">
        <f t="shared" si="2"/>
        <v>20.5</v>
      </c>
      <c r="F119" s="7">
        <v>34.47</v>
      </c>
      <c r="G119" s="7">
        <f>Table1[[#This Row],[QUANTITY_ORDERED]]*Table1[[#This Row],[Selling price ]]</f>
        <v>1654.56</v>
      </c>
      <c r="H119" s="7">
        <f>F119-(Table1[[#This Row],[Estimated Cost Price (50%)	]])</f>
        <v>13.969999999999999</v>
      </c>
      <c r="I119" s="7">
        <f>Table1[[#This Row],[Profit per unit]]*Table1[[#This Row],[QUANTITY_ORDERED]]</f>
        <v>670.56</v>
      </c>
      <c r="J119" s="2" t="str">
        <f t="shared" si="3"/>
        <v>Profit</v>
      </c>
      <c r="K119" s="3">
        <v>37698</v>
      </c>
      <c r="L119" s="2" t="str">
        <f>TEXT(Table1[[#This Row],[ORDER_DATE]], "mmm")</f>
        <v>Mar</v>
      </c>
      <c r="M119" s="2">
        <v>2003</v>
      </c>
      <c r="N119" s="2" t="s">
        <v>202</v>
      </c>
      <c r="O119" s="2" t="s">
        <v>276</v>
      </c>
      <c r="P119" s="2" t="s">
        <v>175</v>
      </c>
      <c r="Q119" s="2" t="s">
        <v>59</v>
      </c>
      <c r="R119" s="2" t="s">
        <v>10</v>
      </c>
    </row>
    <row r="120" spans="1:18" x14ac:dyDescent="0.3">
      <c r="A120" s="2">
        <v>10218</v>
      </c>
      <c r="B120" s="2" t="s">
        <v>28</v>
      </c>
      <c r="C120" s="2">
        <v>33</v>
      </c>
      <c r="D120" s="7">
        <v>102</v>
      </c>
      <c r="E120" s="7">
        <f t="shared" si="2"/>
        <v>51</v>
      </c>
      <c r="F120" s="7">
        <v>99.66</v>
      </c>
      <c r="G120" s="7">
        <f>Table1[[#This Row],[QUANTITY_ORDERED]]*Table1[[#This Row],[Selling price ]]</f>
        <v>3288.7799999999997</v>
      </c>
      <c r="H120" s="7">
        <f>F120-(Table1[[#This Row],[Estimated Cost Price (50%)	]])</f>
        <v>48.66</v>
      </c>
      <c r="I120" s="7">
        <f>Table1[[#This Row],[Profit per unit]]*Table1[[#This Row],[QUANTITY_ORDERED]]</f>
        <v>1605.78</v>
      </c>
      <c r="J120" s="2" t="str">
        <f t="shared" si="3"/>
        <v>Profit</v>
      </c>
      <c r="K120" s="3">
        <v>37705</v>
      </c>
      <c r="L120" s="2" t="str">
        <f>TEXT(Table1[[#This Row],[ORDER_DATE]], "mmm")</f>
        <v>Mar</v>
      </c>
      <c r="M120" s="2">
        <v>2003</v>
      </c>
      <c r="N120" s="2" t="s">
        <v>202</v>
      </c>
      <c r="O120" s="2" t="s">
        <v>203</v>
      </c>
      <c r="P120" s="2" t="s">
        <v>20</v>
      </c>
      <c r="Q120" s="2" t="s">
        <v>9</v>
      </c>
      <c r="R120" s="2" t="s">
        <v>16</v>
      </c>
    </row>
    <row r="121" spans="1:18" x14ac:dyDescent="0.3">
      <c r="A121" s="2">
        <v>10219</v>
      </c>
      <c r="B121" s="2" t="s">
        <v>28</v>
      </c>
      <c r="C121" s="2">
        <v>48</v>
      </c>
      <c r="D121" s="7">
        <v>53</v>
      </c>
      <c r="E121" s="7">
        <f t="shared" si="2"/>
        <v>26.5</v>
      </c>
      <c r="F121" s="7">
        <v>49.06</v>
      </c>
      <c r="G121" s="7">
        <f>Table1[[#This Row],[QUANTITY_ORDERED]]*Table1[[#This Row],[Selling price ]]</f>
        <v>2354.88</v>
      </c>
      <c r="H121" s="7">
        <f>F121-(Table1[[#This Row],[Estimated Cost Price (50%)	]])</f>
        <v>22.560000000000002</v>
      </c>
      <c r="I121" s="7">
        <f>Table1[[#This Row],[Profit per unit]]*Table1[[#This Row],[QUANTITY_ORDERED]]</f>
        <v>1082.8800000000001</v>
      </c>
      <c r="J121" s="2" t="str">
        <f t="shared" si="3"/>
        <v>Profit</v>
      </c>
      <c r="K121" s="3">
        <v>37705</v>
      </c>
      <c r="L121" s="2" t="str">
        <f>TEXT(Table1[[#This Row],[ORDER_DATE]], "mmm")</f>
        <v>Mar</v>
      </c>
      <c r="M121" s="2">
        <v>2003</v>
      </c>
      <c r="N121" s="2" t="s">
        <v>202</v>
      </c>
      <c r="O121" s="2" t="s">
        <v>208</v>
      </c>
      <c r="P121" s="2" t="s">
        <v>20</v>
      </c>
      <c r="Q121" s="2" t="s">
        <v>9</v>
      </c>
      <c r="R121" s="2" t="s">
        <v>10</v>
      </c>
    </row>
    <row r="122" spans="1:18" x14ac:dyDescent="0.3">
      <c r="A122" s="2">
        <v>10220</v>
      </c>
      <c r="B122" s="2" t="s">
        <v>28</v>
      </c>
      <c r="C122" s="2">
        <v>28</v>
      </c>
      <c r="D122" s="7">
        <v>62</v>
      </c>
      <c r="E122" s="7">
        <f t="shared" si="2"/>
        <v>31</v>
      </c>
      <c r="F122" s="7">
        <v>64.33</v>
      </c>
      <c r="G122" s="7">
        <f>Table1[[#This Row],[QUANTITY_ORDERED]]*Table1[[#This Row],[Selling price ]]</f>
        <v>1801.24</v>
      </c>
      <c r="H122" s="7">
        <f>F122-(Table1[[#This Row],[Estimated Cost Price (50%)	]])</f>
        <v>33.33</v>
      </c>
      <c r="I122" s="7">
        <f>Table1[[#This Row],[Profit per unit]]*Table1[[#This Row],[QUANTITY_ORDERED]]</f>
        <v>933.24</v>
      </c>
      <c r="J122" s="2" t="str">
        <f t="shared" si="3"/>
        <v>Profit</v>
      </c>
      <c r="K122" s="3">
        <v>37705</v>
      </c>
      <c r="L122" s="2" t="str">
        <f>TEXT(Table1[[#This Row],[ORDER_DATE]], "mmm")</f>
        <v>Mar</v>
      </c>
      <c r="M122" s="2">
        <v>2003</v>
      </c>
      <c r="N122" s="2" t="s">
        <v>202</v>
      </c>
      <c r="O122" s="2" t="s">
        <v>230</v>
      </c>
      <c r="P122" s="2" t="s">
        <v>20</v>
      </c>
      <c r="Q122" s="2" t="s">
        <v>9</v>
      </c>
      <c r="R122" s="2" t="s">
        <v>10</v>
      </c>
    </row>
    <row r="123" spans="1:18" x14ac:dyDescent="0.3">
      <c r="A123" s="2">
        <v>10221</v>
      </c>
      <c r="B123" s="2" t="s">
        <v>28</v>
      </c>
      <c r="C123" s="2">
        <v>43</v>
      </c>
      <c r="D123" s="7">
        <v>104</v>
      </c>
      <c r="E123" s="7">
        <f t="shared" si="2"/>
        <v>52</v>
      </c>
      <c r="F123" s="7">
        <v>100</v>
      </c>
      <c r="G123" s="7">
        <f>Table1[[#This Row],[QUANTITY_ORDERED]]*Table1[[#This Row],[Selling price ]]</f>
        <v>4300</v>
      </c>
      <c r="H123" s="7">
        <f>F123-(Table1[[#This Row],[Estimated Cost Price (50%)	]])</f>
        <v>48</v>
      </c>
      <c r="I123" s="7">
        <f>Table1[[#This Row],[Profit per unit]]*Table1[[#This Row],[QUANTITY_ORDERED]]</f>
        <v>2064</v>
      </c>
      <c r="J123" s="2" t="str">
        <f t="shared" si="3"/>
        <v>Profit</v>
      </c>
      <c r="K123" s="3">
        <v>37705</v>
      </c>
      <c r="L123" s="2" t="str">
        <f>TEXT(Table1[[#This Row],[ORDER_DATE]], "mmm")</f>
        <v>Mar</v>
      </c>
      <c r="M123" s="2">
        <v>2003</v>
      </c>
      <c r="N123" s="2" t="s">
        <v>202</v>
      </c>
      <c r="O123" s="2" t="s">
        <v>234</v>
      </c>
      <c r="P123" s="2" t="s">
        <v>20</v>
      </c>
      <c r="Q123" s="2" t="s">
        <v>9</v>
      </c>
      <c r="R123" s="2" t="s">
        <v>16</v>
      </c>
    </row>
    <row r="124" spans="1:18" x14ac:dyDescent="0.3">
      <c r="A124" s="2">
        <v>10222</v>
      </c>
      <c r="B124" s="2" t="s">
        <v>28</v>
      </c>
      <c r="C124" s="2">
        <v>39</v>
      </c>
      <c r="D124" s="7">
        <v>99</v>
      </c>
      <c r="E124" s="7">
        <f t="shared" si="2"/>
        <v>49.5</v>
      </c>
      <c r="F124" s="7">
        <v>100</v>
      </c>
      <c r="G124" s="7">
        <f>Table1[[#This Row],[QUANTITY_ORDERED]]*Table1[[#This Row],[Selling price ]]</f>
        <v>3900</v>
      </c>
      <c r="H124" s="7">
        <f>F124-(Table1[[#This Row],[Estimated Cost Price (50%)	]])</f>
        <v>50.5</v>
      </c>
      <c r="I124" s="7">
        <f>Table1[[#This Row],[Profit per unit]]*Table1[[#This Row],[QUANTITY_ORDERED]]</f>
        <v>1969.5</v>
      </c>
      <c r="J124" s="2" t="str">
        <f t="shared" si="3"/>
        <v>Profit</v>
      </c>
      <c r="K124" s="3">
        <v>37705</v>
      </c>
      <c r="L124" s="2" t="str">
        <f>TEXT(Table1[[#This Row],[ORDER_DATE]], "mmm")</f>
        <v>Mar</v>
      </c>
      <c r="M124" s="2">
        <v>2003</v>
      </c>
      <c r="N124" s="2" t="s">
        <v>202</v>
      </c>
      <c r="O124" s="2" t="s">
        <v>240</v>
      </c>
      <c r="P124" s="2" t="s">
        <v>20</v>
      </c>
      <c r="Q124" s="2" t="s">
        <v>9</v>
      </c>
      <c r="R124" s="2" t="s">
        <v>16</v>
      </c>
    </row>
    <row r="125" spans="1:18" x14ac:dyDescent="0.3">
      <c r="A125" s="2">
        <v>10223</v>
      </c>
      <c r="B125" s="2" t="s">
        <v>28</v>
      </c>
      <c r="C125" s="2">
        <v>26</v>
      </c>
      <c r="D125" s="7">
        <v>97</v>
      </c>
      <c r="E125" s="7">
        <f t="shared" si="2"/>
        <v>48.5</v>
      </c>
      <c r="F125" s="7">
        <v>86.68</v>
      </c>
      <c r="G125" s="7">
        <f>Table1[[#This Row],[QUANTITY_ORDERED]]*Table1[[#This Row],[Selling price ]]</f>
        <v>2253.6800000000003</v>
      </c>
      <c r="H125" s="7">
        <f>F125-(Table1[[#This Row],[Estimated Cost Price (50%)	]])</f>
        <v>38.180000000000007</v>
      </c>
      <c r="I125" s="7">
        <f>Table1[[#This Row],[Profit per unit]]*Table1[[#This Row],[QUANTITY_ORDERED]]</f>
        <v>992.68000000000018</v>
      </c>
      <c r="J125" s="2" t="str">
        <f t="shared" si="3"/>
        <v>Profit</v>
      </c>
      <c r="K125" s="3">
        <v>37705</v>
      </c>
      <c r="L125" s="2" t="str">
        <f>TEXT(Table1[[#This Row],[ORDER_DATE]], "mmm")</f>
        <v>Mar</v>
      </c>
      <c r="M125" s="2">
        <v>2003</v>
      </c>
      <c r="N125" s="2" t="s">
        <v>202</v>
      </c>
      <c r="O125" s="2" t="s">
        <v>278</v>
      </c>
      <c r="P125" s="2" t="s">
        <v>20</v>
      </c>
      <c r="Q125" s="2" t="s">
        <v>9</v>
      </c>
      <c r="R125" s="2" t="s">
        <v>10</v>
      </c>
    </row>
    <row r="126" spans="1:18" x14ac:dyDescent="0.3">
      <c r="A126" s="2">
        <v>10224</v>
      </c>
      <c r="B126" s="2" t="s">
        <v>65</v>
      </c>
      <c r="C126" s="2">
        <v>29</v>
      </c>
      <c r="D126" s="7">
        <v>214</v>
      </c>
      <c r="E126" s="7">
        <f t="shared" si="2"/>
        <v>107</v>
      </c>
      <c r="F126" s="7">
        <v>100</v>
      </c>
      <c r="G126" s="7">
        <f>Table1[[#This Row],[QUANTITY_ORDERED]]*Table1[[#This Row],[Selling price ]]</f>
        <v>2900</v>
      </c>
      <c r="H126" s="7">
        <f>F126-(Table1[[#This Row],[Estimated Cost Price (50%)	]])</f>
        <v>-7</v>
      </c>
      <c r="I126" s="7">
        <f>Table1[[#This Row],[Profit per unit]]*Table1[[#This Row],[QUANTITY_ORDERED]]</f>
        <v>-203</v>
      </c>
      <c r="J126" s="2" t="str">
        <f t="shared" si="3"/>
        <v>Loss</v>
      </c>
      <c r="K126" s="3">
        <v>37704</v>
      </c>
      <c r="L126" s="2" t="str">
        <f>TEXT(Table1[[#This Row],[ORDER_DATE]], "mmm")</f>
        <v>Mar</v>
      </c>
      <c r="M126" s="2">
        <v>2003</v>
      </c>
      <c r="N126" s="2" t="s">
        <v>63</v>
      </c>
      <c r="O126" s="2" t="s">
        <v>64</v>
      </c>
      <c r="P126" s="2" t="s">
        <v>66</v>
      </c>
      <c r="Q126" s="2" t="s">
        <v>67</v>
      </c>
      <c r="R126" s="2" t="s">
        <v>52</v>
      </c>
    </row>
    <row r="127" spans="1:18" x14ac:dyDescent="0.3">
      <c r="A127" s="2">
        <v>10225</v>
      </c>
      <c r="B127" s="2" t="s">
        <v>65</v>
      </c>
      <c r="C127" s="2">
        <v>23</v>
      </c>
      <c r="D127" s="7">
        <v>101</v>
      </c>
      <c r="E127" s="7">
        <f t="shared" si="2"/>
        <v>50.5</v>
      </c>
      <c r="F127" s="7">
        <v>100</v>
      </c>
      <c r="G127" s="7">
        <f>Table1[[#This Row],[QUANTITY_ORDERED]]*Table1[[#This Row],[Selling price ]]</f>
        <v>2300</v>
      </c>
      <c r="H127" s="7">
        <f>F127-(Table1[[#This Row],[Estimated Cost Price (50%)	]])</f>
        <v>49.5</v>
      </c>
      <c r="I127" s="7">
        <f>Table1[[#This Row],[Profit per unit]]*Table1[[#This Row],[QUANTITY_ORDERED]]</f>
        <v>1138.5</v>
      </c>
      <c r="J127" s="2" t="str">
        <f t="shared" si="3"/>
        <v>Profit</v>
      </c>
      <c r="K127" s="3">
        <v>37704</v>
      </c>
      <c r="L127" s="2" t="str">
        <f>TEXT(Table1[[#This Row],[ORDER_DATE]], "mmm")</f>
        <v>Mar</v>
      </c>
      <c r="M127" s="2">
        <v>2003</v>
      </c>
      <c r="N127" s="2" t="s">
        <v>202</v>
      </c>
      <c r="O127" s="2" t="s">
        <v>229</v>
      </c>
      <c r="P127" s="2" t="s">
        <v>66</v>
      </c>
      <c r="Q127" s="2" t="s">
        <v>67</v>
      </c>
      <c r="R127" s="2" t="s">
        <v>10</v>
      </c>
    </row>
    <row r="128" spans="1:18" x14ac:dyDescent="0.3">
      <c r="A128" s="2">
        <v>10226</v>
      </c>
      <c r="B128" s="2" t="s">
        <v>96</v>
      </c>
      <c r="C128" s="2">
        <v>21</v>
      </c>
      <c r="D128" s="7">
        <v>136</v>
      </c>
      <c r="E128" s="7">
        <f t="shared" si="2"/>
        <v>68</v>
      </c>
      <c r="F128" s="7">
        <v>100</v>
      </c>
      <c r="G128" s="7">
        <f>Table1[[#This Row],[QUANTITY_ORDERED]]*Table1[[#This Row],[Selling price ]]</f>
        <v>2100</v>
      </c>
      <c r="H128" s="7">
        <f>F128-(Table1[[#This Row],[Estimated Cost Price (50%)	]])</f>
        <v>32</v>
      </c>
      <c r="I128" s="7">
        <f>Table1[[#This Row],[Profit per unit]]*Table1[[#This Row],[QUANTITY_ORDERED]]</f>
        <v>672</v>
      </c>
      <c r="J128" s="2" t="str">
        <f t="shared" si="3"/>
        <v>Profit</v>
      </c>
      <c r="K128" s="3">
        <v>37706</v>
      </c>
      <c r="L128" s="2" t="str">
        <f>TEXT(Table1[[#This Row],[ORDER_DATE]], "mmm")</f>
        <v>Mar</v>
      </c>
      <c r="M128" s="2">
        <v>2003</v>
      </c>
      <c r="N128" s="2" t="s">
        <v>178</v>
      </c>
      <c r="O128" s="2" t="s">
        <v>179</v>
      </c>
      <c r="P128" s="2" t="s">
        <v>97</v>
      </c>
      <c r="Q128" s="2" t="s">
        <v>9</v>
      </c>
      <c r="R128" s="2" t="s">
        <v>16</v>
      </c>
    </row>
    <row r="129" spans="1:18" x14ac:dyDescent="0.3">
      <c r="A129" s="2">
        <v>10227</v>
      </c>
      <c r="B129" s="2" t="s">
        <v>96</v>
      </c>
      <c r="C129" s="2">
        <v>49</v>
      </c>
      <c r="D129" s="7">
        <v>116</v>
      </c>
      <c r="E129" s="7">
        <f t="shared" si="2"/>
        <v>58</v>
      </c>
      <c r="F129" s="7">
        <v>100</v>
      </c>
      <c r="G129" s="7">
        <f>Table1[[#This Row],[QUANTITY_ORDERED]]*Table1[[#This Row],[Selling price ]]</f>
        <v>4900</v>
      </c>
      <c r="H129" s="7">
        <f>F129-(Table1[[#This Row],[Estimated Cost Price (50%)	]])</f>
        <v>42</v>
      </c>
      <c r="I129" s="7">
        <f>Table1[[#This Row],[Profit per unit]]*Table1[[#This Row],[QUANTITY_ORDERED]]</f>
        <v>2058</v>
      </c>
      <c r="J129" s="2" t="str">
        <f t="shared" si="3"/>
        <v>Profit</v>
      </c>
      <c r="K129" s="3">
        <v>37706</v>
      </c>
      <c r="L129" s="2" t="str">
        <f>TEXT(Table1[[#This Row],[ORDER_DATE]], "mmm")</f>
        <v>Mar</v>
      </c>
      <c r="M129" s="2">
        <v>2003</v>
      </c>
      <c r="N129" s="2" t="s">
        <v>178</v>
      </c>
      <c r="O129" s="2" t="s">
        <v>196</v>
      </c>
      <c r="P129" s="2" t="s">
        <v>97</v>
      </c>
      <c r="Q129" s="2" t="s">
        <v>9</v>
      </c>
      <c r="R129" s="2" t="s">
        <v>16</v>
      </c>
    </row>
    <row r="130" spans="1:18" x14ac:dyDescent="0.3">
      <c r="A130" s="2">
        <v>10228</v>
      </c>
      <c r="B130" s="2" t="s">
        <v>96</v>
      </c>
      <c r="C130" s="2">
        <v>50</v>
      </c>
      <c r="D130" s="7">
        <v>50</v>
      </c>
      <c r="E130" s="7">
        <f t="shared" ref="E130:E193" si="4">D130 * 0.5</f>
        <v>25</v>
      </c>
      <c r="F130" s="7">
        <v>49.81</v>
      </c>
      <c r="G130" s="7">
        <f>Table1[[#This Row],[QUANTITY_ORDERED]]*Table1[[#This Row],[Selling price ]]</f>
        <v>2490.5</v>
      </c>
      <c r="H130" s="7">
        <f>F130-(Table1[[#This Row],[Estimated Cost Price (50%)	]])</f>
        <v>24.810000000000002</v>
      </c>
      <c r="I130" s="7">
        <f>Table1[[#This Row],[Profit per unit]]*Table1[[#This Row],[QUANTITY_ORDERED]]</f>
        <v>1240.5</v>
      </c>
      <c r="J130" s="2" t="str">
        <f t="shared" ref="J130:J193" si="5">IF(H130 &gt; 0, "Profit", IF(H130 &lt; 0, "Loss", "No Profit No Loss"))</f>
        <v>Profit</v>
      </c>
      <c r="K130" s="3">
        <v>37706</v>
      </c>
      <c r="L130" s="2" t="str">
        <f>TEXT(Table1[[#This Row],[ORDER_DATE]], "mmm")</f>
        <v>Mar</v>
      </c>
      <c r="M130" s="2">
        <v>2003</v>
      </c>
      <c r="N130" s="2" t="s">
        <v>202</v>
      </c>
      <c r="O130" s="2" t="s">
        <v>249</v>
      </c>
      <c r="P130" s="2" t="s">
        <v>97</v>
      </c>
      <c r="Q130" s="2" t="s">
        <v>9</v>
      </c>
      <c r="R130" s="2" t="s">
        <v>10</v>
      </c>
    </row>
    <row r="131" spans="1:18" x14ac:dyDescent="0.3">
      <c r="A131" s="2">
        <v>10229</v>
      </c>
      <c r="B131" s="2" t="s">
        <v>96</v>
      </c>
      <c r="C131" s="2">
        <v>23</v>
      </c>
      <c r="D131" s="7">
        <v>64</v>
      </c>
      <c r="E131" s="7">
        <f t="shared" si="4"/>
        <v>32</v>
      </c>
      <c r="F131" s="7">
        <v>68.52</v>
      </c>
      <c r="G131" s="7">
        <f>Table1[[#This Row],[QUANTITY_ORDERED]]*Table1[[#This Row],[Selling price ]]</f>
        <v>1575.9599999999998</v>
      </c>
      <c r="H131" s="7">
        <f>F131-(Table1[[#This Row],[Estimated Cost Price (50%)	]])</f>
        <v>36.519999999999996</v>
      </c>
      <c r="I131" s="7">
        <f>Table1[[#This Row],[Profit per unit]]*Table1[[#This Row],[QUANTITY_ORDERED]]</f>
        <v>839.95999999999992</v>
      </c>
      <c r="J131" s="2" t="str">
        <f t="shared" si="5"/>
        <v>Profit</v>
      </c>
      <c r="K131" s="3">
        <v>37706</v>
      </c>
      <c r="L131" s="2" t="str">
        <f>TEXT(Table1[[#This Row],[ORDER_DATE]], "mmm")</f>
        <v>Mar</v>
      </c>
      <c r="M131" s="2">
        <v>2003</v>
      </c>
      <c r="N131" s="2" t="s">
        <v>178</v>
      </c>
      <c r="O131" s="2" t="s">
        <v>286</v>
      </c>
      <c r="P131" s="2" t="s">
        <v>97</v>
      </c>
      <c r="Q131" s="2" t="s">
        <v>9</v>
      </c>
      <c r="R131" s="2" t="s">
        <v>10</v>
      </c>
    </row>
    <row r="132" spans="1:18" x14ac:dyDescent="0.3">
      <c r="A132" s="2">
        <v>10230</v>
      </c>
      <c r="B132" s="2" t="s">
        <v>144</v>
      </c>
      <c r="C132" s="2">
        <v>31</v>
      </c>
      <c r="D132" s="7">
        <v>147</v>
      </c>
      <c r="E132" s="7">
        <f t="shared" si="4"/>
        <v>73.5</v>
      </c>
      <c r="F132" s="7">
        <v>100</v>
      </c>
      <c r="G132" s="7">
        <f>Table1[[#This Row],[QUANTITY_ORDERED]]*Table1[[#This Row],[Selling price ]]</f>
        <v>3100</v>
      </c>
      <c r="H132" s="7">
        <f>F132-(Table1[[#This Row],[Estimated Cost Price (50%)	]])</f>
        <v>26.5</v>
      </c>
      <c r="I132" s="7">
        <f>Table1[[#This Row],[Profit per unit]]*Table1[[#This Row],[QUANTITY_ORDERED]]</f>
        <v>821.5</v>
      </c>
      <c r="J132" s="2" t="str">
        <f t="shared" si="5"/>
        <v>Profit</v>
      </c>
      <c r="K132" s="3">
        <v>37625</v>
      </c>
      <c r="L132" s="2" t="str">
        <f>TEXT(Table1[[#This Row],[ORDER_DATE]], "mmm")</f>
        <v>Jan</v>
      </c>
      <c r="M132" s="2">
        <v>2003</v>
      </c>
      <c r="N132" s="2" t="s">
        <v>63</v>
      </c>
      <c r="O132" s="2" t="s">
        <v>143</v>
      </c>
      <c r="P132" s="2" t="s">
        <v>15</v>
      </c>
      <c r="Q132" s="2" t="s">
        <v>13</v>
      </c>
      <c r="R132" s="2" t="s">
        <v>16</v>
      </c>
    </row>
    <row r="133" spans="1:18" x14ac:dyDescent="0.3">
      <c r="A133" s="2">
        <v>10231</v>
      </c>
      <c r="B133" s="2" t="s">
        <v>144</v>
      </c>
      <c r="C133" s="2">
        <v>39</v>
      </c>
      <c r="D133" s="7">
        <v>122</v>
      </c>
      <c r="E133" s="7">
        <f t="shared" si="4"/>
        <v>61</v>
      </c>
      <c r="F133" s="7">
        <v>100</v>
      </c>
      <c r="G133" s="7">
        <f>Table1[[#This Row],[QUANTITY_ORDERED]]*Table1[[#This Row],[Selling price ]]</f>
        <v>3900</v>
      </c>
      <c r="H133" s="7">
        <f>F133-(Table1[[#This Row],[Estimated Cost Price (50%)	]])</f>
        <v>39</v>
      </c>
      <c r="I133" s="7">
        <f>Table1[[#This Row],[Profit per unit]]*Table1[[#This Row],[QUANTITY_ORDERED]]</f>
        <v>1521</v>
      </c>
      <c r="J133" s="2" t="str">
        <f t="shared" si="5"/>
        <v>Profit</v>
      </c>
      <c r="K133" s="3">
        <v>37625</v>
      </c>
      <c r="L133" s="2" t="str">
        <f>TEXT(Table1[[#This Row],[ORDER_DATE]], "mmm")</f>
        <v>Jan</v>
      </c>
      <c r="M133" s="2">
        <v>2003</v>
      </c>
      <c r="N133" s="2" t="s">
        <v>178</v>
      </c>
      <c r="O133" s="2" t="s">
        <v>222</v>
      </c>
      <c r="P133" s="2" t="s">
        <v>15</v>
      </c>
      <c r="Q133" s="2" t="s">
        <v>13</v>
      </c>
      <c r="R133" s="2" t="s">
        <v>16</v>
      </c>
    </row>
    <row r="134" spans="1:18" x14ac:dyDescent="0.3">
      <c r="A134" s="2">
        <v>10232</v>
      </c>
      <c r="B134" s="2" t="s">
        <v>144</v>
      </c>
      <c r="C134" s="2">
        <v>45</v>
      </c>
      <c r="D134" s="7">
        <v>60</v>
      </c>
      <c r="E134" s="7">
        <f t="shared" si="4"/>
        <v>30</v>
      </c>
      <c r="F134" s="7">
        <v>68.67</v>
      </c>
      <c r="G134" s="7">
        <f>Table1[[#This Row],[QUANTITY_ORDERED]]*Table1[[#This Row],[Selling price ]]</f>
        <v>3090.15</v>
      </c>
      <c r="H134" s="7">
        <f>F134-(Table1[[#This Row],[Estimated Cost Price (50%)	]])</f>
        <v>38.67</v>
      </c>
      <c r="I134" s="7">
        <f>Table1[[#This Row],[Profit per unit]]*Table1[[#This Row],[QUANTITY_ORDERED]]</f>
        <v>1740.15</v>
      </c>
      <c r="J134" s="2" t="str">
        <f t="shared" si="5"/>
        <v>Profit</v>
      </c>
      <c r="K134" s="3">
        <v>37625</v>
      </c>
      <c r="L134" s="2" t="str">
        <f>TEXT(Table1[[#This Row],[ORDER_DATE]], "mmm")</f>
        <v>Jan</v>
      </c>
      <c r="M134" s="2">
        <v>2003</v>
      </c>
      <c r="N134" s="2" t="s">
        <v>178</v>
      </c>
      <c r="O134" s="2" t="s">
        <v>224</v>
      </c>
      <c r="P134" s="2" t="s">
        <v>15</v>
      </c>
      <c r="Q134" s="2" t="s">
        <v>13</v>
      </c>
      <c r="R134" s="2" t="s">
        <v>16</v>
      </c>
    </row>
    <row r="135" spans="1:18" x14ac:dyDescent="0.3">
      <c r="A135" s="2">
        <v>10233</v>
      </c>
      <c r="B135" s="2" t="s">
        <v>144</v>
      </c>
      <c r="C135" s="2">
        <v>48</v>
      </c>
      <c r="D135" s="7">
        <v>169</v>
      </c>
      <c r="E135" s="7">
        <f t="shared" si="4"/>
        <v>84.5</v>
      </c>
      <c r="F135" s="7">
        <v>100</v>
      </c>
      <c r="G135" s="7">
        <f>Table1[[#This Row],[QUANTITY_ORDERED]]*Table1[[#This Row],[Selling price ]]</f>
        <v>4800</v>
      </c>
      <c r="H135" s="7">
        <f>F135-(Table1[[#This Row],[Estimated Cost Price (50%)	]])</f>
        <v>15.5</v>
      </c>
      <c r="I135" s="7">
        <f>Table1[[#This Row],[Profit per unit]]*Table1[[#This Row],[QUANTITY_ORDERED]]</f>
        <v>744</v>
      </c>
      <c r="J135" s="2" t="str">
        <f t="shared" si="5"/>
        <v>Profit</v>
      </c>
      <c r="K135" s="3">
        <v>37625</v>
      </c>
      <c r="L135" s="2" t="str">
        <f>TEXT(Table1[[#This Row],[ORDER_DATE]], "mmm")</f>
        <v>Jan</v>
      </c>
      <c r="M135" s="2">
        <v>2003</v>
      </c>
      <c r="N135" s="2" t="s">
        <v>63</v>
      </c>
      <c r="O135" s="2" t="s">
        <v>236</v>
      </c>
      <c r="P135" s="2" t="s">
        <v>15</v>
      </c>
      <c r="Q135" s="2" t="s">
        <v>13</v>
      </c>
      <c r="R135" s="2" t="s">
        <v>52</v>
      </c>
    </row>
    <row r="136" spans="1:18" x14ac:dyDescent="0.3">
      <c r="A136" s="2">
        <v>10234</v>
      </c>
      <c r="B136" s="2" t="s">
        <v>144</v>
      </c>
      <c r="C136" s="2">
        <v>41</v>
      </c>
      <c r="D136" s="7">
        <v>121</v>
      </c>
      <c r="E136" s="7">
        <f t="shared" si="4"/>
        <v>60.5</v>
      </c>
      <c r="F136" s="7">
        <v>100</v>
      </c>
      <c r="G136" s="7">
        <f>Table1[[#This Row],[QUANTITY_ORDERED]]*Table1[[#This Row],[Selling price ]]</f>
        <v>4100</v>
      </c>
      <c r="H136" s="7">
        <f>F136-(Table1[[#This Row],[Estimated Cost Price (50%)	]])</f>
        <v>39.5</v>
      </c>
      <c r="I136" s="7">
        <f>Table1[[#This Row],[Profit per unit]]*Table1[[#This Row],[QUANTITY_ORDERED]]</f>
        <v>1619.5</v>
      </c>
      <c r="J136" s="2" t="str">
        <f t="shared" si="5"/>
        <v>Profit</v>
      </c>
      <c r="K136" s="3">
        <v>37625</v>
      </c>
      <c r="L136" s="2" t="str">
        <f>TEXT(Table1[[#This Row],[ORDER_DATE]], "mmm")</f>
        <v>Jan</v>
      </c>
      <c r="M136" s="2">
        <v>2003</v>
      </c>
      <c r="N136" s="2" t="s">
        <v>178</v>
      </c>
      <c r="O136" s="2" t="s">
        <v>248</v>
      </c>
      <c r="P136" s="2" t="s">
        <v>15</v>
      </c>
      <c r="Q136" s="2" t="s">
        <v>13</v>
      </c>
      <c r="R136" s="2" t="s">
        <v>16</v>
      </c>
    </row>
    <row r="137" spans="1:18" x14ac:dyDescent="0.3">
      <c r="A137" s="2">
        <v>10235</v>
      </c>
      <c r="B137" s="2" t="s">
        <v>144</v>
      </c>
      <c r="C137" s="2">
        <v>21</v>
      </c>
      <c r="D137" s="7">
        <v>127</v>
      </c>
      <c r="E137" s="7">
        <f t="shared" si="4"/>
        <v>63.5</v>
      </c>
      <c r="F137" s="7">
        <v>100</v>
      </c>
      <c r="G137" s="7">
        <f>Table1[[#This Row],[QUANTITY_ORDERED]]*Table1[[#This Row],[Selling price ]]</f>
        <v>2100</v>
      </c>
      <c r="H137" s="7">
        <f>F137-(Table1[[#This Row],[Estimated Cost Price (50%)	]])</f>
        <v>36.5</v>
      </c>
      <c r="I137" s="7">
        <f>Table1[[#This Row],[Profit per unit]]*Table1[[#This Row],[QUANTITY_ORDERED]]</f>
        <v>766.5</v>
      </c>
      <c r="J137" s="2" t="str">
        <f t="shared" si="5"/>
        <v>Profit</v>
      </c>
      <c r="K137" s="3">
        <v>37625</v>
      </c>
      <c r="L137" s="2" t="str">
        <f>TEXT(Table1[[#This Row],[ORDER_DATE]], "mmm")</f>
        <v>Jan</v>
      </c>
      <c r="M137" s="2">
        <v>2003</v>
      </c>
      <c r="N137" s="2" t="s">
        <v>178</v>
      </c>
      <c r="O137" s="2" t="s">
        <v>261</v>
      </c>
      <c r="P137" s="2" t="s">
        <v>15</v>
      </c>
      <c r="Q137" s="2" t="s">
        <v>13</v>
      </c>
      <c r="R137" s="2" t="s">
        <v>10</v>
      </c>
    </row>
    <row r="138" spans="1:18" x14ac:dyDescent="0.3">
      <c r="A138" s="2">
        <v>10236</v>
      </c>
      <c r="B138" s="2" t="s">
        <v>144</v>
      </c>
      <c r="C138" s="2">
        <v>24</v>
      </c>
      <c r="D138" s="7">
        <v>35</v>
      </c>
      <c r="E138" s="7">
        <f t="shared" si="4"/>
        <v>17.5</v>
      </c>
      <c r="F138" s="7">
        <v>30.06</v>
      </c>
      <c r="G138" s="7">
        <f>Table1[[#This Row],[QUANTITY_ORDERED]]*Table1[[#This Row],[Selling price ]]</f>
        <v>721.43999999999994</v>
      </c>
      <c r="H138" s="7">
        <f>F138-(Table1[[#This Row],[Estimated Cost Price (50%)	]])</f>
        <v>12.559999999999999</v>
      </c>
      <c r="I138" s="7">
        <f>Table1[[#This Row],[Profit per unit]]*Table1[[#This Row],[QUANTITY_ORDERED]]</f>
        <v>301.43999999999994</v>
      </c>
      <c r="J138" s="2" t="str">
        <f t="shared" si="5"/>
        <v>Profit</v>
      </c>
      <c r="K138" s="3">
        <v>37625</v>
      </c>
      <c r="L138" s="2" t="str">
        <f>TEXT(Table1[[#This Row],[ORDER_DATE]], "mmm")</f>
        <v>Jan</v>
      </c>
      <c r="M138" s="2">
        <v>2003</v>
      </c>
      <c r="N138" s="2" t="s">
        <v>63</v>
      </c>
      <c r="O138" s="2" t="s">
        <v>264</v>
      </c>
      <c r="P138" s="2" t="s">
        <v>15</v>
      </c>
      <c r="Q138" s="2" t="s">
        <v>13</v>
      </c>
      <c r="R138" s="2" t="s">
        <v>10</v>
      </c>
    </row>
    <row r="139" spans="1:18" x14ac:dyDescent="0.3">
      <c r="A139" s="2">
        <v>10237</v>
      </c>
      <c r="B139" s="2" t="s">
        <v>144</v>
      </c>
      <c r="C139" s="2">
        <v>32</v>
      </c>
      <c r="D139" s="7">
        <v>96</v>
      </c>
      <c r="E139" s="7">
        <f t="shared" si="4"/>
        <v>48</v>
      </c>
      <c r="F139" s="7">
        <v>100</v>
      </c>
      <c r="G139" s="7">
        <f>Table1[[#This Row],[QUANTITY_ORDERED]]*Table1[[#This Row],[Selling price ]]</f>
        <v>3200</v>
      </c>
      <c r="H139" s="7">
        <f>F139-(Table1[[#This Row],[Estimated Cost Price (50%)	]])</f>
        <v>52</v>
      </c>
      <c r="I139" s="7">
        <f>Table1[[#This Row],[Profit per unit]]*Table1[[#This Row],[QUANTITY_ORDERED]]</f>
        <v>1664</v>
      </c>
      <c r="J139" s="2" t="str">
        <f t="shared" si="5"/>
        <v>Profit</v>
      </c>
      <c r="K139" s="3">
        <v>37625</v>
      </c>
      <c r="L139" s="2" t="str">
        <f>TEXT(Table1[[#This Row],[ORDER_DATE]], "mmm")</f>
        <v>Jan</v>
      </c>
      <c r="M139" s="2">
        <v>2003</v>
      </c>
      <c r="N139" s="2" t="s">
        <v>178</v>
      </c>
      <c r="O139" s="2" t="s">
        <v>281</v>
      </c>
      <c r="P139" s="2" t="s">
        <v>15</v>
      </c>
      <c r="Q139" s="2" t="s">
        <v>13</v>
      </c>
      <c r="R139" s="2" t="s">
        <v>16</v>
      </c>
    </row>
    <row r="140" spans="1:18" x14ac:dyDescent="0.3">
      <c r="A140" s="2">
        <v>10238</v>
      </c>
      <c r="B140" s="2" t="s">
        <v>144</v>
      </c>
      <c r="C140" s="2">
        <v>28</v>
      </c>
      <c r="D140" s="7">
        <v>54</v>
      </c>
      <c r="E140" s="7">
        <f t="shared" si="4"/>
        <v>27</v>
      </c>
      <c r="F140" s="7">
        <v>55.73</v>
      </c>
      <c r="G140" s="7">
        <f>Table1[[#This Row],[QUANTITY_ORDERED]]*Table1[[#This Row],[Selling price ]]</f>
        <v>1560.4399999999998</v>
      </c>
      <c r="H140" s="7">
        <f>F140-(Table1[[#This Row],[Estimated Cost Price (50%)	]])</f>
        <v>28.729999999999997</v>
      </c>
      <c r="I140" s="7">
        <f>Table1[[#This Row],[Profit per unit]]*Table1[[#This Row],[QUANTITY_ORDERED]]</f>
        <v>804.43999999999994</v>
      </c>
      <c r="J140" s="2" t="str">
        <f t="shared" si="5"/>
        <v>Profit</v>
      </c>
      <c r="K140" s="3">
        <v>37625</v>
      </c>
      <c r="L140" s="2" t="str">
        <f>TEXT(Table1[[#This Row],[ORDER_DATE]], "mmm")</f>
        <v>Jan</v>
      </c>
      <c r="M140" s="2">
        <v>2003</v>
      </c>
      <c r="N140" s="2" t="s">
        <v>178</v>
      </c>
      <c r="O140" s="2" t="s">
        <v>284</v>
      </c>
      <c r="P140" s="2" t="s">
        <v>15</v>
      </c>
      <c r="Q140" s="2" t="s">
        <v>13</v>
      </c>
      <c r="R140" s="2" t="s">
        <v>10</v>
      </c>
    </row>
    <row r="141" spans="1:18" x14ac:dyDescent="0.3">
      <c r="A141" s="2">
        <v>10239</v>
      </c>
      <c r="B141" s="2" t="s">
        <v>144</v>
      </c>
      <c r="C141" s="2">
        <v>42</v>
      </c>
      <c r="D141" s="7">
        <v>101</v>
      </c>
      <c r="E141" s="7">
        <f t="shared" si="4"/>
        <v>50.5</v>
      </c>
      <c r="F141" s="7">
        <v>100</v>
      </c>
      <c r="G141" s="7">
        <f>Table1[[#This Row],[QUANTITY_ORDERED]]*Table1[[#This Row],[Selling price ]]</f>
        <v>4200</v>
      </c>
      <c r="H141" s="7">
        <f>F141-(Table1[[#This Row],[Estimated Cost Price (50%)	]])</f>
        <v>49.5</v>
      </c>
      <c r="I141" s="7">
        <f>Table1[[#This Row],[Profit per unit]]*Table1[[#This Row],[QUANTITY_ORDERED]]</f>
        <v>2079</v>
      </c>
      <c r="J141" s="2" t="str">
        <f t="shared" si="5"/>
        <v>Profit</v>
      </c>
      <c r="K141" s="3">
        <v>37625</v>
      </c>
      <c r="L141" s="2" t="str">
        <f>TEXT(Table1[[#This Row],[ORDER_DATE]], "mmm")</f>
        <v>Jan</v>
      </c>
      <c r="M141" s="2">
        <v>2003</v>
      </c>
      <c r="N141" s="2" t="s">
        <v>63</v>
      </c>
      <c r="O141" s="2" t="s">
        <v>299</v>
      </c>
      <c r="P141" s="2" t="s">
        <v>15</v>
      </c>
      <c r="Q141" s="2" t="s">
        <v>13</v>
      </c>
      <c r="R141" s="2" t="s">
        <v>16</v>
      </c>
    </row>
    <row r="142" spans="1:18" x14ac:dyDescent="0.3">
      <c r="A142" s="2">
        <v>10240</v>
      </c>
      <c r="B142" s="2" t="s">
        <v>72</v>
      </c>
      <c r="C142" s="2">
        <v>46</v>
      </c>
      <c r="D142" s="7">
        <v>118</v>
      </c>
      <c r="E142" s="7">
        <f t="shared" si="4"/>
        <v>59</v>
      </c>
      <c r="F142" s="7">
        <v>100</v>
      </c>
      <c r="G142" s="7">
        <f>Table1[[#This Row],[QUANTITY_ORDERED]]*Table1[[#This Row],[Selling price ]]</f>
        <v>4600</v>
      </c>
      <c r="H142" s="7">
        <f>F142-(Table1[[#This Row],[Estimated Cost Price (50%)	]])</f>
        <v>41</v>
      </c>
      <c r="I142" s="7">
        <f>Table1[[#This Row],[Profit per unit]]*Table1[[#This Row],[QUANTITY_ORDERED]]</f>
        <v>1886</v>
      </c>
      <c r="J142" s="2" t="str">
        <f t="shared" si="5"/>
        <v>Profit</v>
      </c>
      <c r="K142" s="3">
        <v>37715</v>
      </c>
      <c r="L142" s="2" t="str">
        <f>TEXT(Table1[[#This Row],[ORDER_DATE]], "mmm")</f>
        <v>Apr</v>
      </c>
      <c r="M142" s="2">
        <v>2003</v>
      </c>
      <c r="N142" s="2" t="s">
        <v>178</v>
      </c>
      <c r="O142" s="2" t="s">
        <v>188</v>
      </c>
      <c r="P142" s="2" t="s">
        <v>8</v>
      </c>
      <c r="Q142" s="2" t="s">
        <v>9</v>
      </c>
      <c r="R142" s="2" t="s">
        <v>16</v>
      </c>
    </row>
    <row r="143" spans="1:18" x14ac:dyDescent="0.3">
      <c r="A143" s="2">
        <v>10241</v>
      </c>
      <c r="B143" s="2" t="s">
        <v>72</v>
      </c>
      <c r="C143" s="2">
        <v>46</v>
      </c>
      <c r="D143" s="7">
        <v>163</v>
      </c>
      <c r="E143" s="7">
        <f t="shared" si="4"/>
        <v>81.5</v>
      </c>
      <c r="F143" s="7">
        <v>100</v>
      </c>
      <c r="G143" s="7">
        <f>Table1[[#This Row],[QUANTITY_ORDERED]]*Table1[[#This Row],[Selling price ]]</f>
        <v>4600</v>
      </c>
      <c r="H143" s="7">
        <f>F143-(Table1[[#This Row],[Estimated Cost Price (50%)	]])</f>
        <v>18.5</v>
      </c>
      <c r="I143" s="7">
        <f>Table1[[#This Row],[Profit per unit]]*Table1[[#This Row],[QUANTITY_ORDERED]]</f>
        <v>851</v>
      </c>
      <c r="J143" s="2" t="str">
        <f t="shared" si="5"/>
        <v>Profit</v>
      </c>
      <c r="K143" s="3">
        <v>37715</v>
      </c>
      <c r="L143" s="2" t="str">
        <f>TEXT(Table1[[#This Row],[ORDER_DATE]], "mmm")</f>
        <v>Apr</v>
      </c>
      <c r="M143" s="2">
        <v>2003</v>
      </c>
      <c r="N143" s="2" t="s">
        <v>63</v>
      </c>
      <c r="O143" s="2" t="s">
        <v>220</v>
      </c>
      <c r="P143" s="2" t="s">
        <v>8</v>
      </c>
      <c r="Q143" s="2" t="s">
        <v>9</v>
      </c>
      <c r="R143" s="2" t="s">
        <v>52</v>
      </c>
    </row>
    <row r="144" spans="1:18" x14ac:dyDescent="0.3">
      <c r="A144" s="2">
        <v>10242</v>
      </c>
      <c r="B144" s="2" t="s">
        <v>72</v>
      </c>
      <c r="C144" s="2">
        <v>47</v>
      </c>
      <c r="D144" s="7">
        <v>57</v>
      </c>
      <c r="E144" s="7">
        <f t="shared" si="4"/>
        <v>28.5</v>
      </c>
      <c r="F144" s="7">
        <v>69.36</v>
      </c>
      <c r="G144" s="7">
        <f>Table1[[#This Row],[QUANTITY_ORDERED]]*Table1[[#This Row],[Selling price ]]</f>
        <v>3259.92</v>
      </c>
      <c r="H144" s="7">
        <f>F144-(Table1[[#This Row],[Estimated Cost Price (50%)	]])</f>
        <v>40.86</v>
      </c>
      <c r="I144" s="7">
        <f>Table1[[#This Row],[Profit per unit]]*Table1[[#This Row],[QUANTITY_ORDERED]]</f>
        <v>1920.42</v>
      </c>
      <c r="J144" s="2" t="str">
        <f t="shared" si="5"/>
        <v>Profit</v>
      </c>
      <c r="K144" s="3">
        <v>37715</v>
      </c>
      <c r="L144" s="2" t="str">
        <f>TEXT(Table1[[#This Row],[ORDER_DATE]], "mmm")</f>
        <v>Apr</v>
      </c>
      <c r="M144" s="2">
        <v>2003</v>
      </c>
      <c r="N144" s="2" t="s">
        <v>63</v>
      </c>
      <c r="O144" s="2" t="s">
        <v>253</v>
      </c>
      <c r="P144" s="2" t="s">
        <v>8</v>
      </c>
      <c r="Q144" s="2" t="s">
        <v>9</v>
      </c>
      <c r="R144" s="2" t="s">
        <v>16</v>
      </c>
    </row>
    <row r="145" spans="1:18" x14ac:dyDescent="0.3">
      <c r="A145" s="2">
        <v>10243</v>
      </c>
      <c r="B145" s="2" t="s">
        <v>72</v>
      </c>
      <c r="C145" s="2">
        <v>44</v>
      </c>
      <c r="D145" s="7">
        <v>118</v>
      </c>
      <c r="E145" s="7">
        <f t="shared" si="4"/>
        <v>59</v>
      </c>
      <c r="F145" s="7">
        <v>100</v>
      </c>
      <c r="G145" s="7">
        <f>Table1[[#This Row],[QUANTITY_ORDERED]]*Table1[[#This Row],[Selling price ]]</f>
        <v>4400</v>
      </c>
      <c r="H145" s="7">
        <f>F145-(Table1[[#This Row],[Estimated Cost Price (50%)	]])</f>
        <v>41</v>
      </c>
      <c r="I145" s="7">
        <f>Table1[[#This Row],[Profit per unit]]*Table1[[#This Row],[QUANTITY_ORDERED]]</f>
        <v>1804</v>
      </c>
      <c r="J145" s="2" t="str">
        <f t="shared" si="5"/>
        <v>Profit</v>
      </c>
      <c r="K145" s="3">
        <v>37715</v>
      </c>
      <c r="L145" s="2" t="str">
        <f>TEXT(Table1[[#This Row],[ORDER_DATE]], "mmm")</f>
        <v>Apr</v>
      </c>
      <c r="M145" s="2">
        <v>2003</v>
      </c>
      <c r="N145" s="2" t="s">
        <v>63</v>
      </c>
      <c r="O145" s="2" t="s">
        <v>277</v>
      </c>
      <c r="P145" s="2" t="s">
        <v>8</v>
      </c>
      <c r="Q145" s="2" t="s">
        <v>9</v>
      </c>
      <c r="R145" s="2" t="s">
        <v>16</v>
      </c>
    </row>
    <row r="146" spans="1:18" x14ac:dyDescent="0.3">
      <c r="A146" s="2">
        <v>10244</v>
      </c>
      <c r="B146" s="2" t="s">
        <v>72</v>
      </c>
      <c r="C146" s="2">
        <v>27</v>
      </c>
      <c r="D146" s="7">
        <v>115</v>
      </c>
      <c r="E146" s="7">
        <f t="shared" si="4"/>
        <v>57.5</v>
      </c>
      <c r="F146" s="7">
        <v>100</v>
      </c>
      <c r="G146" s="7">
        <f>Table1[[#This Row],[QUANTITY_ORDERED]]*Table1[[#This Row],[Selling price ]]</f>
        <v>2700</v>
      </c>
      <c r="H146" s="7">
        <f>F146-(Table1[[#This Row],[Estimated Cost Price (50%)	]])</f>
        <v>42.5</v>
      </c>
      <c r="I146" s="7">
        <f>Table1[[#This Row],[Profit per unit]]*Table1[[#This Row],[QUANTITY_ORDERED]]</f>
        <v>1147.5</v>
      </c>
      <c r="J146" s="2" t="str">
        <f t="shared" si="5"/>
        <v>Profit</v>
      </c>
      <c r="K146" s="3">
        <v>37715</v>
      </c>
      <c r="L146" s="2" t="str">
        <f>TEXT(Table1[[#This Row],[ORDER_DATE]], "mmm")</f>
        <v>Apr</v>
      </c>
      <c r="M146" s="2">
        <v>2003</v>
      </c>
      <c r="N146" s="2" t="s">
        <v>178</v>
      </c>
      <c r="O146" s="2" t="s">
        <v>290</v>
      </c>
      <c r="P146" s="2" t="s">
        <v>8</v>
      </c>
      <c r="Q146" s="2" t="s">
        <v>9</v>
      </c>
      <c r="R146" s="2" t="s">
        <v>10</v>
      </c>
    </row>
    <row r="147" spans="1:18" x14ac:dyDescent="0.3">
      <c r="A147" s="2">
        <v>10245</v>
      </c>
      <c r="B147" s="2" t="s">
        <v>215</v>
      </c>
      <c r="C147" s="2">
        <v>27</v>
      </c>
      <c r="D147" s="7">
        <v>62</v>
      </c>
      <c r="E147" s="7">
        <f t="shared" si="4"/>
        <v>31</v>
      </c>
      <c r="F147" s="7">
        <v>63.38</v>
      </c>
      <c r="G147" s="7">
        <f>Table1[[#This Row],[QUANTITY_ORDERED]]*Table1[[#This Row],[Selling price ]]</f>
        <v>1711.26</v>
      </c>
      <c r="H147" s="7">
        <f>F147-(Table1[[#This Row],[Estimated Cost Price (50%)	]])</f>
        <v>32.380000000000003</v>
      </c>
      <c r="I147" s="7">
        <f>Table1[[#This Row],[Profit per unit]]*Table1[[#This Row],[QUANTITY_ORDERED]]</f>
        <v>874.2600000000001</v>
      </c>
      <c r="J147" s="2" t="str">
        <f t="shared" si="5"/>
        <v>Profit</v>
      </c>
      <c r="K147" s="3">
        <v>37929</v>
      </c>
      <c r="L147" s="2" t="str">
        <f>TEXT(Table1[[#This Row],[ORDER_DATE]], "mmm")</f>
        <v>Nov</v>
      </c>
      <c r="M147" s="2">
        <v>2003</v>
      </c>
      <c r="N147" s="2" t="s">
        <v>237</v>
      </c>
      <c r="O147" s="2" t="s">
        <v>285</v>
      </c>
      <c r="P147" s="2" t="s">
        <v>216</v>
      </c>
      <c r="Q147" s="2" t="s">
        <v>132</v>
      </c>
      <c r="R147" s="2" t="s">
        <v>10</v>
      </c>
    </row>
    <row r="148" spans="1:18" x14ac:dyDescent="0.3">
      <c r="A148" s="2">
        <v>10246</v>
      </c>
      <c r="B148" s="2" t="s">
        <v>69</v>
      </c>
      <c r="C148" s="2">
        <v>33</v>
      </c>
      <c r="D148" s="7">
        <v>207</v>
      </c>
      <c r="E148" s="7">
        <f t="shared" si="4"/>
        <v>103.5</v>
      </c>
      <c r="F148" s="7">
        <v>100</v>
      </c>
      <c r="G148" s="7">
        <f>Table1[[#This Row],[QUANTITY_ORDERED]]*Table1[[#This Row],[Selling price ]]</f>
        <v>3300</v>
      </c>
      <c r="H148" s="7">
        <f>F148-(Table1[[#This Row],[Estimated Cost Price (50%)	]])</f>
        <v>-3.5</v>
      </c>
      <c r="I148" s="7">
        <f>Table1[[#This Row],[Profit per unit]]*Table1[[#This Row],[QUANTITY_ORDERED]]</f>
        <v>-115.5</v>
      </c>
      <c r="J148" s="2" t="str">
        <f t="shared" si="5"/>
        <v>Loss</v>
      </c>
      <c r="K148" s="3">
        <v>37727</v>
      </c>
      <c r="L148" s="2" t="str">
        <f>TEXT(Table1[[#This Row],[ORDER_DATE]], "mmm")</f>
        <v>Apr</v>
      </c>
      <c r="M148" s="2">
        <v>2003</v>
      </c>
      <c r="N148" s="2" t="s">
        <v>63</v>
      </c>
      <c r="O148" s="2" t="s">
        <v>168</v>
      </c>
      <c r="P148" s="2" t="s">
        <v>70</v>
      </c>
      <c r="Q148" s="2" t="s">
        <v>70</v>
      </c>
      <c r="R148" s="2" t="s">
        <v>16</v>
      </c>
    </row>
    <row r="149" spans="1:18" x14ac:dyDescent="0.3">
      <c r="A149" s="2">
        <v>10247</v>
      </c>
      <c r="B149" s="2" t="s">
        <v>69</v>
      </c>
      <c r="C149" s="2">
        <v>43</v>
      </c>
      <c r="D149" s="7">
        <v>151</v>
      </c>
      <c r="E149" s="7">
        <f t="shared" si="4"/>
        <v>75.5</v>
      </c>
      <c r="F149" s="7">
        <v>100</v>
      </c>
      <c r="G149" s="7">
        <f>Table1[[#This Row],[QUANTITY_ORDERED]]*Table1[[#This Row],[Selling price ]]</f>
        <v>4300</v>
      </c>
      <c r="H149" s="7">
        <f>F149-(Table1[[#This Row],[Estimated Cost Price (50%)	]])</f>
        <v>24.5</v>
      </c>
      <c r="I149" s="7">
        <f>Table1[[#This Row],[Profit per unit]]*Table1[[#This Row],[QUANTITY_ORDERED]]</f>
        <v>1053.5</v>
      </c>
      <c r="J149" s="2" t="str">
        <f t="shared" si="5"/>
        <v>Profit</v>
      </c>
      <c r="K149" s="3">
        <v>37727</v>
      </c>
      <c r="L149" s="2" t="str">
        <f>TEXT(Table1[[#This Row],[ORDER_DATE]], "mmm")</f>
        <v>Apr</v>
      </c>
      <c r="M149" s="2">
        <v>2003</v>
      </c>
      <c r="N149" s="2" t="s">
        <v>63</v>
      </c>
      <c r="O149" s="2" t="s">
        <v>182</v>
      </c>
      <c r="P149" s="2" t="s">
        <v>70</v>
      </c>
      <c r="Q149" s="2" t="s">
        <v>70</v>
      </c>
      <c r="R149" s="2" t="s">
        <v>16</v>
      </c>
    </row>
    <row r="150" spans="1:18" x14ac:dyDescent="0.3">
      <c r="A150" s="2">
        <v>10248</v>
      </c>
      <c r="B150" s="2" t="s">
        <v>69</v>
      </c>
      <c r="C150" s="2">
        <v>39</v>
      </c>
      <c r="D150" s="7">
        <v>173</v>
      </c>
      <c r="E150" s="7">
        <f t="shared" si="4"/>
        <v>86.5</v>
      </c>
      <c r="F150" s="7">
        <v>100</v>
      </c>
      <c r="G150" s="7">
        <f>Table1[[#This Row],[QUANTITY_ORDERED]]*Table1[[#This Row],[Selling price ]]</f>
        <v>3900</v>
      </c>
      <c r="H150" s="7">
        <f>F150-(Table1[[#This Row],[Estimated Cost Price (50%)	]])</f>
        <v>13.5</v>
      </c>
      <c r="I150" s="7">
        <f>Table1[[#This Row],[Profit per unit]]*Table1[[#This Row],[QUANTITY_ORDERED]]</f>
        <v>526.5</v>
      </c>
      <c r="J150" s="2" t="str">
        <f t="shared" si="5"/>
        <v>Profit</v>
      </c>
      <c r="K150" s="3">
        <v>37727</v>
      </c>
      <c r="L150" s="2" t="str">
        <f>TEXT(Table1[[#This Row],[ORDER_DATE]], "mmm")</f>
        <v>Apr</v>
      </c>
      <c r="M150" s="2">
        <v>2003</v>
      </c>
      <c r="N150" s="2" t="s">
        <v>63</v>
      </c>
      <c r="O150" s="2" t="s">
        <v>186</v>
      </c>
      <c r="P150" s="2" t="s">
        <v>70</v>
      </c>
      <c r="Q150" s="2" t="s">
        <v>70</v>
      </c>
      <c r="R150" s="2" t="s">
        <v>16</v>
      </c>
    </row>
    <row r="151" spans="1:18" x14ac:dyDescent="0.3">
      <c r="A151" s="2">
        <v>10249</v>
      </c>
      <c r="B151" s="2" t="s">
        <v>69</v>
      </c>
      <c r="C151" s="2">
        <v>26</v>
      </c>
      <c r="D151" s="7">
        <v>136</v>
      </c>
      <c r="E151" s="7">
        <f t="shared" si="4"/>
        <v>68</v>
      </c>
      <c r="F151" s="7">
        <v>100</v>
      </c>
      <c r="G151" s="7">
        <f>Table1[[#This Row],[QUANTITY_ORDERED]]*Table1[[#This Row],[Selling price ]]</f>
        <v>2600</v>
      </c>
      <c r="H151" s="7">
        <f>F151-(Table1[[#This Row],[Estimated Cost Price (50%)	]])</f>
        <v>32</v>
      </c>
      <c r="I151" s="7">
        <f>Table1[[#This Row],[Profit per unit]]*Table1[[#This Row],[QUANTITY_ORDERED]]</f>
        <v>832</v>
      </c>
      <c r="J151" s="2" t="str">
        <f t="shared" si="5"/>
        <v>Profit</v>
      </c>
      <c r="K151" s="3">
        <v>37727</v>
      </c>
      <c r="L151" s="2" t="str">
        <f>TEXT(Table1[[#This Row],[ORDER_DATE]], "mmm")</f>
        <v>Apr</v>
      </c>
      <c r="M151" s="2">
        <v>2003</v>
      </c>
      <c r="N151" s="2" t="s">
        <v>202</v>
      </c>
      <c r="O151" s="2" t="s">
        <v>235</v>
      </c>
      <c r="P151" s="2" t="s">
        <v>70</v>
      </c>
      <c r="Q151" s="2" t="s">
        <v>70</v>
      </c>
      <c r="R151" s="2" t="s">
        <v>16</v>
      </c>
    </row>
    <row r="152" spans="1:18" x14ac:dyDescent="0.3">
      <c r="A152" s="2">
        <v>10250</v>
      </c>
      <c r="B152" s="2" t="s">
        <v>69</v>
      </c>
      <c r="C152" s="2">
        <v>21</v>
      </c>
      <c r="D152" s="7">
        <v>100</v>
      </c>
      <c r="E152" s="7">
        <f t="shared" si="4"/>
        <v>50</v>
      </c>
      <c r="F152" s="7">
        <v>95.8</v>
      </c>
      <c r="G152" s="7">
        <f>Table1[[#This Row],[QUANTITY_ORDERED]]*Table1[[#This Row],[Selling price ]]</f>
        <v>2011.8</v>
      </c>
      <c r="H152" s="7">
        <f>F152-(Table1[[#This Row],[Estimated Cost Price (50%)	]])</f>
        <v>45.8</v>
      </c>
      <c r="I152" s="7">
        <f>Table1[[#This Row],[Profit per unit]]*Table1[[#This Row],[QUANTITY_ORDERED]]</f>
        <v>961.8</v>
      </c>
      <c r="J152" s="2" t="str">
        <f t="shared" si="5"/>
        <v>Profit</v>
      </c>
      <c r="K152" s="3">
        <v>37727</v>
      </c>
      <c r="L152" s="2" t="str">
        <f>TEXT(Table1[[#This Row],[ORDER_DATE]], "mmm")</f>
        <v>Apr</v>
      </c>
      <c r="M152" s="2">
        <v>2003</v>
      </c>
      <c r="N152" s="2" t="s">
        <v>237</v>
      </c>
      <c r="O152" s="2" t="s">
        <v>238</v>
      </c>
      <c r="P152" s="2" t="s">
        <v>70</v>
      </c>
      <c r="Q152" s="2" t="s">
        <v>70</v>
      </c>
      <c r="R152" s="2" t="s">
        <v>10</v>
      </c>
    </row>
    <row r="153" spans="1:18" x14ac:dyDescent="0.3">
      <c r="A153" s="2">
        <v>10251</v>
      </c>
      <c r="B153" s="2" t="s">
        <v>69</v>
      </c>
      <c r="C153" s="2">
        <v>22</v>
      </c>
      <c r="D153" s="7">
        <v>143</v>
      </c>
      <c r="E153" s="7">
        <f t="shared" si="4"/>
        <v>71.5</v>
      </c>
      <c r="F153" s="7">
        <v>100</v>
      </c>
      <c r="G153" s="7">
        <f>Table1[[#This Row],[QUANTITY_ORDERED]]*Table1[[#This Row],[Selling price ]]</f>
        <v>2200</v>
      </c>
      <c r="H153" s="7">
        <f>F153-(Table1[[#This Row],[Estimated Cost Price (50%)	]])</f>
        <v>28.5</v>
      </c>
      <c r="I153" s="7">
        <f>Table1[[#This Row],[Profit per unit]]*Table1[[#This Row],[QUANTITY_ORDERED]]</f>
        <v>627</v>
      </c>
      <c r="J153" s="2" t="str">
        <f t="shared" si="5"/>
        <v>Profit</v>
      </c>
      <c r="K153" s="3">
        <v>37727</v>
      </c>
      <c r="L153" s="2" t="str">
        <f>TEXT(Table1[[#This Row],[ORDER_DATE]], "mmm")</f>
        <v>Apr</v>
      </c>
      <c r="M153" s="2">
        <v>2003</v>
      </c>
      <c r="N153" s="2" t="s">
        <v>63</v>
      </c>
      <c r="O153" s="2" t="s">
        <v>245</v>
      </c>
      <c r="P153" s="2" t="s">
        <v>70</v>
      </c>
      <c r="Q153" s="2" t="s">
        <v>70</v>
      </c>
      <c r="R153" s="2" t="s">
        <v>10</v>
      </c>
    </row>
    <row r="154" spans="1:18" x14ac:dyDescent="0.3">
      <c r="A154" s="2">
        <v>10252</v>
      </c>
      <c r="B154" s="2" t="s">
        <v>69</v>
      </c>
      <c r="C154" s="2">
        <v>23</v>
      </c>
      <c r="D154" s="7">
        <v>87</v>
      </c>
      <c r="E154" s="7">
        <f t="shared" si="4"/>
        <v>43.5</v>
      </c>
      <c r="F154" s="7">
        <v>97.42</v>
      </c>
      <c r="G154" s="7">
        <f>Table1[[#This Row],[QUANTITY_ORDERED]]*Table1[[#This Row],[Selling price ]]</f>
        <v>2240.66</v>
      </c>
      <c r="H154" s="7">
        <f>F154-(Table1[[#This Row],[Estimated Cost Price (50%)	]])</f>
        <v>53.92</v>
      </c>
      <c r="I154" s="7">
        <f>Table1[[#This Row],[Profit per unit]]*Table1[[#This Row],[QUANTITY_ORDERED]]</f>
        <v>1240.1600000000001</v>
      </c>
      <c r="J154" s="2" t="str">
        <f t="shared" si="5"/>
        <v>Profit</v>
      </c>
      <c r="K154" s="3">
        <v>37727</v>
      </c>
      <c r="L154" s="2" t="str">
        <f>TEXT(Table1[[#This Row],[ORDER_DATE]], "mmm")</f>
        <v>Apr</v>
      </c>
      <c r="M154" s="2">
        <v>2003</v>
      </c>
      <c r="N154" s="2" t="s">
        <v>202</v>
      </c>
      <c r="O154" s="2" t="s">
        <v>247</v>
      </c>
      <c r="P154" s="2" t="s">
        <v>70</v>
      </c>
      <c r="Q154" s="2" t="s">
        <v>70</v>
      </c>
      <c r="R154" s="2" t="s">
        <v>10</v>
      </c>
    </row>
    <row r="155" spans="1:18" x14ac:dyDescent="0.3">
      <c r="A155" s="2">
        <v>10253</v>
      </c>
      <c r="B155" s="2" t="s">
        <v>69</v>
      </c>
      <c r="C155" s="2">
        <v>41</v>
      </c>
      <c r="D155" s="7">
        <v>122</v>
      </c>
      <c r="E155" s="7">
        <f t="shared" si="4"/>
        <v>61</v>
      </c>
      <c r="F155" s="7">
        <v>100</v>
      </c>
      <c r="G155" s="7">
        <f>Table1[[#This Row],[QUANTITY_ORDERED]]*Table1[[#This Row],[Selling price ]]</f>
        <v>4100</v>
      </c>
      <c r="H155" s="7">
        <f>F155-(Table1[[#This Row],[Estimated Cost Price (50%)	]])</f>
        <v>39</v>
      </c>
      <c r="I155" s="7">
        <f>Table1[[#This Row],[Profit per unit]]*Table1[[#This Row],[QUANTITY_ORDERED]]</f>
        <v>1599</v>
      </c>
      <c r="J155" s="2" t="str">
        <f t="shared" si="5"/>
        <v>Profit</v>
      </c>
      <c r="K155" s="3">
        <v>37727</v>
      </c>
      <c r="L155" s="2" t="str">
        <f>TEXT(Table1[[#This Row],[ORDER_DATE]], "mmm")</f>
        <v>Apr</v>
      </c>
      <c r="M155" s="2">
        <v>2003</v>
      </c>
      <c r="N155" s="2" t="s">
        <v>231</v>
      </c>
      <c r="O155" s="2" t="s">
        <v>259</v>
      </c>
      <c r="P155" s="2" t="s">
        <v>70</v>
      </c>
      <c r="Q155" s="2" t="s">
        <v>70</v>
      </c>
      <c r="R155" s="2" t="s">
        <v>16</v>
      </c>
    </row>
    <row r="156" spans="1:18" x14ac:dyDescent="0.3">
      <c r="A156" s="2">
        <v>10254</v>
      </c>
      <c r="B156" s="2" t="s">
        <v>69</v>
      </c>
      <c r="C156" s="2">
        <v>21</v>
      </c>
      <c r="D156" s="7">
        <v>58</v>
      </c>
      <c r="E156" s="7">
        <f t="shared" si="4"/>
        <v>29</v>
      </c>
      <c r="F156" s="7">
        <v>49.21</v>
      </c>
      <c r="G156" s="7">
        <f>Table1[[#This Row],[QUANTITY_ORDERED]]*Table1[[#This Row],[Selling price ]]</f>
        <v>1033.4100000000001</v>
      </c>
      <c r="H156" s="7">
        <f>F156-(Table1[[#This Row],[Estimated Cost Price (50%)	]])</f>
        <v>20.21</v>
      </c>
      <c r="I156" s="7">
        <f>Table1[[#This Row],[Profit per unit]]*Table1[[#This Row],[QUANTITY_ORDERED]]</f>
        <v>424.41</v>
      </c>
      <c r="J156" s="2" t="str">
        <f t="shared" si="5"/>
        <v>Profit</v>
      </c>
      <c r="K156" s="3">
        <v>37727</v>
      </c>
      <c r="L156" s="2" t="str">
        <f>TEXT(Table1[[#This Row],[ORDER_DATE]], "mmm")</f>
        <v>Apr</v>
      </c>
      <c r="M156" s="2">
        <v>2003</v>
      </c>
      <c r="N156" s="2" t="s">
        <v>237</v>
      </c>
      <c r="O156" s="2" t="s">
        <v>291</v>
      </c>
      <c r="P156" s="2" t="s">
        <v>70</v>
      </c>
      <c r="Q156" s="2" t="s">
        <v>70</v>
      </c>
      <c r="R156" s="2" t="s">
        <v>10</v>
      </c>
    </row>
    <row r="157" spans="1:18" x14ac:dyDescent="0.3">
      <c r="A157" s="2">
        <v>10255</v>
      </c>
      <c r="B157" s="2" t="s">
        <v>69</v>
      </c>
      <c r="C157" s="2">
        <v>38</v>
      </c>
      <c r="D157" s="7">
        <v>86</v>
      </c>
      <c r="E157" s="7">
        <f t="shared" si="4"/>
        <v>43</v>
      </c>
      <c r="F157" s="7">
        <v>79.680000000000007</v>
      </c>
      <c r="G157" s="7">
        <f>Table1[[#This Row],[QUANTITY_ORDERED]]*Table1[[#This Row],[Selling price ]]</f>
        <v>3027.84</v>
      </c>
      <c r="H157" s="7">
        <f>F157-(Table1[[#This Row],[Estimated Cost Price (50%)	]])</f>
        <v>36.680000000000007</v>
      </c>
      <c r="I157" s="7">
        <f>Table1[[#This Row],[Profit per unit]]*Table1[[#This Row],[QUANTITY_ORDERED]]</f>
        <v>1393.8400000000001</v>
      </c>
      <c r="J157" s="2" t="str">
        <f t="shared" si="5"/>
        <v>Profit</v>
      </c>
      <c r="K157" s="3">
        <v>37727</v>
      </c>
      <c r="L157" s="2" t="str">
        <f>TEXT(Table1[[#This Row],[ORDER_DATE]], "mmm")</f>
        <v>Apr</v>
      </c>
      <c r="M157" s="2">
        <v>2003</v>
      </c>
      <c r="N157" s="2" t="s">
        <v>231</v>
      </c>
      <c r="O157" s="2" t="s">
        <v>295</v>
      </c>
      <c r="P157" s="2" t="s">
        <v>70</v>
      </c>
      <c r="Q157" s="2" t="s">
        <v>70</v>
      </c>
      <c r="R157" s="2" t="s">
        <v>16</v>
      </c>
    </row>
    <row r="158" spans="1:18" x14ac:dyDescent="0.3">
      <c r="A158" s="2">
        <v>10256</v>
      </c>
      <c r="B158" s="2" t="s">
        <v>69</v>
      </c>
      <c r="C158" s="2">
        <v>45</v>
      </c>
      <c r="D158" s="7">
        <v>99</v>
      </c>
      <c r="E158" s="7">
        <f t="shared" si="4"/>
        <v>49.5</v>
      </c>
      <c r="F158" s="7">
        <v>83.42</v>
      </c>
      <c r="G158" s="7">
        <f>Table1[[#This Row],[QUANTITY_ORDERED]]*Table1[[#This Row],[Selling price ]]</f>
        <v>3753.9</v>
      </c>
      <c r="H158" s="7">
        <f>F158-(Table1[[#This Row],[Estimated Cost Price (50%)	]])</f>
        <v>33.92</v>
      </c>
      <c r="I158" s="7">
        <f>Table1[[#This Row],[Profit per unit]]*Table1[[#This Row],[QUANTITY_ORDERED]]</f>
        <v>1526.4</v>
      </c>
      <c r="J158" s="2" t="str">
        <f t="shared" si="5"/>
        <v>Profit</v>
      </c>
      <c r="K158" s="3">
        <v>37727</v>
      </c>
      <c r="L158" s="2" t="str">
        <f>TEXT(Table1[[#This Row],[ORDER_DATE]], "mmm")</f>
        <v>Apr</v>
      </c>
      <c r="M158" s="2">
        <v>2003</v>
      </c>
      <c r="N158" s="2" t="s">
        <v>231</v>
      </c>
      <c r="O158" s="2" t="s">
        <v>303</v>
      </c>
      <c r="P158" s="2" t="s">
        <v>70</v>
      </c>
      <c r="Q158" s="2" t="s">
        <v>70</v>
      </c>
      <c r="R158" s="2" t="s">
        <v>16</v>
      </c>
    </row>
    <row r="159" spans="1:18" x14ac:dyDescent="0.3">
      <c r="A159" s="2">
        <v>10257</v>
      </c>
      <c r="B159" s="2" t="s">
        <v>69</v>
      </c>
      <c r="C159" s="2">
        <v>50</v>
      </c>
      <c r="D159" s="7">
        <v>54</v>
      </c>
      <c r="E159" s="7">
        <f t="shared" si="4"/>
        <v>27</v>
      </c>
      <c r="F159" s="7">
        <v>43.68</v>
      </c>
      <c r="G159" s="7">
        <f>Table1[[#This Row],[QUANTITY_ORDERED]]*Table1[[#This Row],[Selling price ]]</f>
        <v>2184</v>
      </c>
      <c r="H159" s="7">
        <f>F159-(Table1[[#This Row],[Estimated Cost Price (50%)	]])</f>
        <v>16.68</v>
      </c>
      <c r="I159" s="7">
        <f>Table1[[#This Row],[Profit per unit]]*Table1[[#This Row],[QUANTITY_ORDERED]]</f>
        <v>834</v>
      </c>
      <c r="J159" s="2" t="str">
        <f t="shared" si="5"/>
        <v>Profit</v>
      </c>
      <c r="K159" s="3">
        <v>37727</v>
      </c>
      <c r="L159" s="2" t="str">
        <f>TEXT(Table1[[#This Row],[ORDER_DATE]], "mmm")</f>
        <v>Apr</v>
      </c>
      <c r="M159" s="2">
        <v>2003</v>
      </c>
      <c r="N159" s="2" t="s">
        <v>231</v>
      </c>
      <c r="O159" s="2" t="s">
        <v>306</v>
      </c>
      <c r="P159" s="2" t="s">
        <v>70</v>
      </c>
      <c r="Q159" s="2" t="s">
        <v>70</v>
      </c>
      <c r="R159" s="2" t="s">
        <v>10</v>
      </c>
    </row>
    <row r="160" spans="1:18" x14ac:dyDescent="0.3">
      <c r="A160" s="2">
        <v>10258</v>
      </c>
      <c r="B160" s="2" t="s">
        <v>124</v>
      </c>
      <c r="C160" s="2">
        <v>36</v>
      </c>
      <c r="D160" s="7">
        <v>100</v>
      </c>
      <c r="E160" s="7">
        <f t="shared" si="4"/>
        <v>50</v>
      </c>
      <c r="F160" s="7">
        <v>100</v>
      </c>
      <c r="G160" s="7">
        <f>Table1[[#This Row],[QUANTITY_ORDERED]]*Table1[[#This Row],[Selling price ]]</f>
        <v>3600</v>
      </c>
      <c r="H160" s="7">
        <f>F160-(Table1[[#This Row],[Estimated Cost Price (50%)	]])</f>
        <v>50</v>
      </c>
      <c r="I160" s="7">
        <f>Table1[[#This Row],[Profit per unit]]*Table1[[#This Row],[QUANTITY_ORDERED]]</f>
        <v>1800</v>
      </c>
      <c r="J160" s="2" t="str">
        <f t="shared" si="5"/>
        <v>Profit</v>
      </c>
      <c r="K160" s="3">
        <v>37732</v>
      </c>
      <c r="L160" s="2" t="str">
        <f>TEXT(Table1[[#This Row],[ORDER_DATE]], "mmm")</f>
        <v>Apr</v>
      </c>
      <c r="M160" s="2">
        <v>2003</v>
      </c>
      <c r="N160" s="2" t="s">
        <v>231</v>
      </c>
      <c r="O160" s="2" t="s">
        <v>302</v>
      </c>
      <c r="P160" s="2" t="s">
        <v>125</v>
      </c>
      <c r="Q160" s="2" t="s">
        <v>62</v>
      </c>
      <c r="R160" s="2" t="s">
        <v>16</v>
      </c>
    </row>
    <row r="161" spans="1:18" x14ac:dyDescent="0.3">
      <c r="A161" s="2">
        <v>10259</v>
      </c>
      <c r="B161" s="2" t="s">
        <v>49</v>
      </c>
      <c r="C161" s="2">
        <v>46</v>
      </c>
      <c r="D161" s="7">
        <v>136</v>
      </c>
      <c r="E161" s="7">
        <f t="shared" si="4"/>
        <v>68</v>
      </c>
      <c r="F161" s="7">
        <v>100</v>
      </c>
      <c r="G161" s="7">
        <f>Table1[[#This Row],[QUANTITY_ORDERED]]*Table1[[#This Row],[Selling price ]]</f>
        <v>4600</v>
      </c>
      <c r="H161" s="7">
        <f>F161-(Table1[[#This Row],[Estimated Cost Price (50%)	]])</f>
        <v>32</v>
      </c>
      <c r="I161" s="7">
        <f>Table1[[#This Row],[Profit per unit]]*Table1[[#This Row],[QUANTITY_ORDERED]]</f>
        <v>1472</v>
      </c>
      <c r="J161" s="2" t="str">
        <f t="shared" si="5"/>
        <v>Profit</v>
      </c>
      <c r="K161" s="3">
        <v>37739</v>
      </c>
      <c r="L161" s="2" t="str">
        <f>TEXT(Table1[[#This Row],[ORDER_DATE]], "mmm")</f>
        <v>Apr</v>
      </c>
      <c r="M161" s="2">
        <v>2003</v>
      </c>
      <c r="N161" s="2" t="s">
        <v>63</v>
      </c>
      <c r="O161" s="2" t="s">
        <v>114</v>
      </c>
      <c r="P161" s="2" t="s">
        <v>50</v>
      </c>
      <c r="Q161" s="2" t="s">
        <v>51</v>
      </c>
      <c r="R161" s="2" t="s">
        <v>16</v>
      </c>
    </row>
    <row r="162" spans="1:18" x14ac:dyDescent="0.3">
      <c r="A162" s="2">
        <v>10260</v>
      </c>
      <c r="B162" s="2" t="s">
        <v>49</v>
      </c>
      <c r="C162" s="2">
        <v>43</v>
      </c>
      <c r="D162" s="7">
        <v>157</v>
      </c>
      <c r="E162" s="7">
        <f t="shared" si="4"/>
        <v>78.5</v>
      </c>
      <c r="F162" s="7">
        <v>100</v>
      </c>
      <c r="G162" s="7">
        <f>Table1[[#This Row],[QUANTITY_ORDERED]]*Table1[[#This Row],[Selling price ]]</f>
        <v>4300</v>
      </c>
      <c r="H162" s="7">
        <f>F162-(Table1[[#This Row],[Estimated Cost Price (50%)	]])</f>
        <v>21.5</v>
      </c>
      <c r="I162" s="7">
        <f>Table1[[#This Row],[Profit per unit]]*Table1[[#This Row],[QUANTITY_ORDERED]]</f>
        <v>924.5</v>
      </c>
      <c r="J162" s="2" t="str">
        <f t="shared" si="5"/>
        <v>Profit</v>
      </c>
      <c r="K162" s="3">
        <v>37739</v>
      </c>
      <c r="L162" s="2" t="str">
        <f>TEXT(Table1[[#This Row],[ORDER_DATE]], "mmm")</f>
        <v>Apr</v>
      </c>
      <c r="M162" s="2">
        <v>2003</v>
      </c>
      <c r="N162" s="2" t="s">
        <v>210</v>
      </c>
      <c r="O162" s="2" t="s">
        <v>211</v>
      </c>
      <c r="P162" s="2" t="s">
        <v>50</v>
      </c>
      <c r="Q162" s="2" t="s">
        <v>51</v>
      </c>
      <c r="R162" s="2" t="s">
        <v>16</v>
      </c>
    </row>
    <row r="163" spans="1:18" x14ac:dyDescent="0.3">
      <c r="A163" s="2">
        <v>10261</v>
      </c>
      <c r="B163" s="2" t="s">
        <v>49</v>
      </c>
      <c r="C163" s="2">
        <v>21</v>
      </c>
      <c r="D163" s="7">
        <v>86</v>
      </c>
      <c r="E163" s="7">
        <f t="shared" si="4"/>
        <v>43</v>
      </c>
      <c r="F163" s="7">
        <v>89.46</v>
      </c>
      <c r="G163" s="7">
        <f>Table1[[#This Row],[QUANTITY_ORDERED]]*Table1[[#This Row],[Selling price ]]</f>
        <v>1878.6599999999999</v>
      </c>
      <c r="H163" s="7">
        <f>F163-(Table1[[#This Row],[Estimated Cost Price (50%)	]])</f>
        <v>46.459999999999994</v>
      </c>
      <c r="I163" s="7">
        <f>Table1[[#This Row],[Profit per unit]]*Table1[[#This Row],[QUANTITY_ORDERED]]</f>
        <v>975.65999999999985</v>
      </c>
      <c r="J163" s="2" t="str">
        <f t="shared" si="5"/>
        <v>Profit</v>
      </c>
      <c r="K163" s="3">
        <v>37739</v>
      </c>
      <c r="L163" s="2" t="str">
        <f>TEXT(Table1[[#This Row],[ORDER_DATE]], "mmm")</f>
        <v>Apr</v>
      </c>
      <c r="M163" s="2">
        <v>2003</v>
      </c>
      <c r="N163" s="2" t="s">
        <v>231</v>
      </c>
      <c r="O163" s="2" t="s">
        <v>232</v>
      </c>
      <c r="P163" s="2" t="s">
        <v>50</v>
      </c>
      <c r="Q163" s="2" t="s">
        <v>51</v>
      </c>
      <c r="R163" s="2" t="s">
        <v>10</v>
      </c>
    </row>
    <row r="164" spans="1:18" x14ac:dyDescent="0.3">
      <c r="A164" s="2">
        <v>10262</v>
      </c>
      <c r="B164" s="2" t="s">
        <v>49</v>
      </c>
      <c r="C164" s="2">
        <v>27</v>
      </c>
      <c r="D164" s="7">
        <v>105</v>
      </c>
      <c r="E164" s="7">
        <f t="shared" si="4"/>
        <v>52.5</v>
      </c>
      <c r="F164" s="7">
        <v>99.52</v>
      </c>
      <c r="G164" s="7">
        <f>Table1[[#This Row],[QUANTITY_ORDERED]]*Table1[[#This Row],[Selling price ]]</f>
        <v>2687.04</v>
      </c>
      <c r="H164" s="7">
        <f>F164-(Table1[[#This Row],[Estimated Cost Price (50%)	]])</f>
        <v>47.019999999999996</v>
      </c>
      <c r="I164" s="7">
        <f>Table1[[#This Row],[Profit per unit]]*Table1[[#This Row],[QUANTITY_ORDERED]]</f>
        <v>1269.54</v>
      </c>
      <c r="J164" s="2" t="str">
        <f t="shared" si="5"/>
        <v>Profit</v>
      </c>
      <c r="K164" s="3">
        <v>37739</v>
      </c>
      <c r="L164" s="2" t="str">
        <f>TEXT(Table1[[#This Row],[ORDER_DATE]], "mmm")</f>
        <v>Apr</v>
      </c>
      <c r="M164" s="2">
        <v>2003</v>
      </c>
      <c r="N164" s="2" t="s">
        <v>202</v>
      </c>
      <c r="O164" s="2" t="s">
        <v>244</v>
      </c>
      <c r="P164" s="2" t="s">
        <v>50</v>
      </c>
      <c r="Q164" s="2" t="s">
        <v>51</v>
      </c>
      <c r="R164" s="2" t="s">
        <v>10</v>
      </c>
    </row>
    <row r="165" spans="1:18" x14ac:dyDescent="0.3">
      <c r="A165" s="2">
        <v>10263</v>
      </c>
      <c r="B165" s="2" t="s">
        <v>49</v>
      </c>
      <c r="C165" s="2">
        <v>41</v>
      </c>
      <c r="D165" s="7">
        <v>68</v>
      </c>
      <c r="E165" s="7">
        <f t="shared" si="4"/>
        <v>34</v>
      </c>
      <c r="F165" s="7">
        <v>59.6</v>
      </c>
      <c r="G165" s="7">
        <f>Table1[[#This Row],[QUANTITY_ORDERED]]*Table1[[#This Row],[Selling price ]]</f>
        <v>2443.6</v>
      </c>
      <c r="H165" s="7">
        <f>F165-(Table1[[#This Row],[Estimated Cost Price (50%)	]])</f>
        <v>25.6</v>
      </c>
      <c r="I165" s="7">
        <f>Table1[[#This Row],[Profit per unit]]*Table1[[#This Row],[QUANTITY_ORDERED]]</f>
        <v>1049.6000000000001</v>
      </c>
      <c r="J165" s="2" t="str">
        <f t="shared" si="5"/>
        <v>Profit</v>
      </c>
      <c r="K165" s="3">
        <v>37739</v>
      </c>
      <c r="L165" s="2" t="str">
        <f>TEXT(Table1[[#This Row],[ORDER_DATE]], "mmm")</f>
        <v>Apr</v>
      </c>
      <c r="M165" s="2">
        <v>2003</v>
      </c>
      <c r="N165" s="2" t="s">
        <v>210</v>
      </c>
      <c r="O165" s="2" t="s">
        <v>265</v>
      </c>
      <c r="P165" s="2" t="s">
        <v>50</v>
      </c>
      <c r="Q165" s="2" t="s">
        <v>51</v>
      </c>
      <c r="R165" s="2" t="s">
        <v>10</v>
      </c>
    </row>
    <row r="166" spans="1:18" x14ac:dyDescent="0.3">
      <c r="A166" s="2">
        <v>10264</v>
      </c>
      <c r="B166" s="2" t="s">
        <v>49</v>
      </c>
      <c r="C166" s="2">
        <v>35</v>
      </c>
      <c r="D166" s="7">
        <v>88</v>
      </c>
      <c r="E166" s="7">
        <f t="shared" si="4"/>
        <v>44</v>
      </c>
      <c r="F166" s="7">
        <v>87.62</v>
      </c>
      <c r="G166" s="7">
        <f>Table1[[#This Row],[QUANTITY_ORDERED]]*Table1[[#This Row],[Selling price ]]</f>
        <v>3066.7000000000003</v>
      </c>
      <c r="H166" s="7">
        <f>F166-(Table1[[#This Row],[Estimated Cost Price (50%)	]])</f>
        <v>43.620000000000005</v>
      </c>
      <c r="I166" s="7">
        <f>Table1[[#This Row],[Profit per unit]]*Table1[[#This Row],[QUANTITY_ORDERED]]</f>
        <v>1526.7000000000003</v>
      </c>
      <c r="J166" s="2" t="str">
        <f t="shared" si="5"/>
        <v>Profit</v>
      </c>
      <c r="K166" s="3">
        <v>37739</v>
      </c>
      <c r="L166" s="2" t="str">
        <f>TEXT(Table1[[#This Row],[ORDER_DATE]], "mmm")</f>
        <v>Apr</v>
      </c>
      <c r="M166" s="2">
        <v>2003</v>
      </c>
      <c r="N166" s="2" t="s">
        <v>202</v>
      </c>
      <c r="O166" s="2" t="s">
        <v>268</v>
      </c>
      <c r="P166" s="2" t="s">
        <v>50</v>
      </c>
      <c r="Q166" s="2" t="s">
        <v>51</v>
      </c>
      <c r="R166" s="2" t="s">
        <v>16</v>
      </c>
    </row>
    <row r="167" spans="1:18" x14ac:dyDescent="0.3">
      <c r="A167" s="2">
        <v>10265</v>
      </c>
      <c r="B167" s="2" t="s">
        <v>49</v>
      </c>
      <c r="C167" s="2">
        <v>20</v>
      </c>
      <c r="D167" s="7">
        <v>65</v>
      </c>
      <c r="E167" s="7">
        <f t="shared" si="4"/>
        <v>32.5</v>
      </c>
      <c r="F167" s="7">
        <v>72.98</v>
      </c>
      <c r="G167" s="7">
        <f>Table1[[#This Row],[QUANTITY_ORDERED]]*Table1[[#This Row],[Selling price ]]</f>
        <v>1459.6000000000001</v>
      </c>
      <c r="H167" s="7">
        <f>F167-(Table1[[#This Row],[Estimated Cost Price (50%)	]])</f>
        <v>40.480000000000004</v>
      </c>
      <c r="I167" s="7">
        <f>Table1[[#This Row],[Profit per unit]]*Table1[[#This Row],[QUANTITY_ORDERED]]</f>
        <v>809.60000000000014</v>
      </c>
      <c r="J167" s="2" t="str">
        <f t="shared" si="5"/>
        <v>Profit</v>
      </c>
      <c r="K167" s="3">
        <v>37739</v>
      </c>
      <c r="L167" s="2" t="str">
        <f>TEXT(Table1[[#This Row],[ORDER_DATE]], "mmm")</f>
        <v>Apr</v>
      </c>
      <c r="M167" s="2">
        <v>2003</v>
      </c>
      <c r="N167" s="2" t="s">
        <v>202</v>
      </c>
      <c r="O167" s="2" t="s">
        <v>271</v>
      </c>
      <c r="P167" s="2" t="s">
        <v>50</v>
      </c>
      <c r="Q167" s="2" t="s">
        <v>51</v>
      </c>
      <c r="R167" s="2" t="s">
        <v>10</v>
      </c>
    </row>
    <row r="168" spans="1:18" x14ac:dyDescent="0.3">
      <c r="A168" s="2">
        <v>10266</v>
      </c>
      <c r="B168" s="2" t="s">
        <v>49</v>
      </c>
      <c r="C168" s="2">
        <v>35</v>
      </c>
      <c r="D168" s="7">
        <v>83</v>
      </c>
      <c r="E168" s="7">
        <f t="shared" si="4"/>
        <v>41.5</v>
      </c>
      <c r="F168" s="7">
        <v>90.57</v>
      </c>
      <c r="G168" s="7">
        <f>Table1[[#This Row],[QUANTITY_ORDERED]]*Table1[[#This Row],[Selling price ]]</f>
        <v>3169.95</v>
      </c>
      <c r="H168" s="7">
        <f>F168-(Table1[[#This Row],[Estimated Cost Price (50%)	]])</f>
        <v>49.069999999999993</v>
      </c>
      <c r="I168" s="7">
        <f>Table1[[#This Row],[Profit per unit]]*Table1[[#This Row],[QUANTITY_ORDERED]]</f>
        <v>1717.4499999999998</v>
      </c>
      <c r="J168" s="2" t="str">
        <f t="shared" si="5"/>
        <v>Profit</v>
      </c>
      <c r="K168" s="3">
        <v>37739</v>
      </c>
      <c r="L168" s="2" t="str">
        <f>TEXT(Table1[[#This Row],[ORDER_DATE]], "mmm")</f>
        <v>Apr</v>
      </c>
      <c r="M168" s="2">
        <v>2003</v>
      </c>
      <c r="N168" s="2" t="s">
        <v>202</v>
      </c>
      <c r="O168" s="2" t="s">
        <v>273</v>
      </c>
      <c r="P168" s="2" t="s">
        <v>50</v>
      </c>
      <c r="Q168" s="2" t="s">
        <v>51</v>
      </c>
      <c r="R168" s="2" t="s">
        <v>16</v>
      </c>
    </row>
    <row r="169" spans="1:18" x14ac:dyDescent="0.3">
      <c r="A169" s="2">
        <v>10267</v>
      </c>
      <c r="B169" s="2" t="s">
        <v>49</v>
      </c>
      <c r="C169" s="2">
        <v>28</v>
      </c>
      <c r="D169" s="7">
        <v>68</v>
      </c>
      <c r="E169" s="7">
        <f t="shared" si="4"/>
        <v>34</v>
      </c>
      <c r="F169" s="7">
        <v>70.290000000000006</v>
      </c>
      <c r="G169" s="7">
        <f>Table1[[#This Row],[QUANTITY_ORDERED]]*Table1[[#This Row],[Selling price ]]</f>
        <v>1968.1200000000001</v>
      </c>
      <c r="H169" s="7">
        <f>F169-(Table1[[#This Row],[Estimated Cost Price (50%)	]])</f>
        <v>36.290000000000006</v>
      </c>
      <c r="I169" s="7">
        <f>Table1[[#This Row],[Profit per unit]]*Table1[[#This Row],[QUANTITY_ORDERED]]</f>
        <v>1016.1200000000001</v>
      </c>
      <c r="J169" s="2" t="str">
        <f t="shared" si="5"/>
        <v>Profit</v>
      </c>
      <c r="K169" s="3">
        <v>37739</v>
      </c>
      <c r="L169" s="2" t="str">
        <f>TEXT(Table1[[#This Row],[ORDER_DATE]], "mmm")</f>
        <v>Apr</v>
      </c>
      <c r="M169" s="2">
        <v>2003</v>
      </c>
      <c r="N169" s="2" t="s">
        <v>210</v>
      </c>
      <c r="O169" s="2" t="s">
        <v>275</v>
      </c>
      <c r="P169" s="2" t="s">
        <v>50</v>
      </c>
      <c r="Q169" s="2" t="s">
        <v>51</v>
      </c>
      <c r="R169" s="2" t="s">
        <v>10</v>
      </c>
    </row>
    <row r="170" spans="1:18" x14ac:dyDescent="0.3">
      <c r="A170" s="2">
        <v>10268</v>
      </c>
      <c r="B170" s="2" t="s">
        <v>49</v>
      </c>
      <c r="C170" s="2">
        <v>25</v>
      </c>
      <c r="D170" s="7">
        <v>66</v>
      </c>
      <c r="E170" s="7">
        <f t="shared" si="4"/>
        <v>33</v>
      </c>
      <c r="F170" s="7">
        <v>76.67</v>
      </c>
      <c r="G170" s="7">
        <f>Table1[[#This Row],[QUANTITY_ORDERED]]*Table1[[#This Row],[Selling price ]]</f>
        <v>1916.75</v>
      </c>
      <c r="H170" s="7">
        <f>F170-(Table1[[#This Row],[Estimated Cost Price (50%)	]])</f>
        <v>43.67</v>
      </c>
      <c r="I170" s="7">
        <f>Table1[[#This Row],[Profit per unit]]*Table1[[#This Row],[QUANTITY_ORDERED]]</f>
        <v>1091.75</v>
      </c>
      <c r="J170" s="2" t="str">
        <f t="shared" si="5"/>
        <v>Profit</v>
      </c>
      <c r="K170" s="3">
        <v>37739</v>
      </c>
      <c r="L170" s="2" t="str">
        <f>TEXT(Table1[[#This Row],[ORDER_DATE]], "mmm")</f>
        <v>Apr</v>
      </c>
      <c r="M170" s="2">
        <v>2003</v>
      </c>
      <c r="N170" s="2" t="s">
        <v>231</v>
      </c>
      <c r="O170" s="2" t="s">
        <v>293</v>
      </c>
      <c r="P170" s="2" t="s">
        <v>50</v>
      </c>
      <c r="Q170" s="2" t="s">
        <v>51</v>
      </c>
      <c r="R170" s="2" t="s">
        <v>10</v>
      </c>
    </row>
    <row r="171" spans="1:18" x14ac:dyDescent="0.3">
      <c r="A171" s="2">
        <v>10269</v>
      </c>
      <c r="B171" s="2" t="s">
        <v>49</v>
      </c>
      <c r="C171" s="2">
        <v>29</v>
      </c>
      <c r="D171" s="7">
        <v>90</v>
      </c>
      <c r="E171" s="7">
        <f t="shared" si="4"/>
        <v>45</v>
      </c>
      <c r="F171" s="7">
        <v>94.14</v>
      </c>
      <c r="G171" s="7">
        <f>Table1[[#This Row],[QUANTITY_ORDERED]]*Table1[[#This Row],[Selling price ]]</f>
        <v>2730.06</v>
      </c>
      <c r="H171" s="7">
        <f>F171-(Table1[[#This Row],[Estimated Cost Price (50%)	]])</f>
        <v>49.14</v>
      </c>
      <c r="I171" s="7">
        <f>Table1[[#This Row],[Profit per unit]]*Table1[[#This Row],[QUANTITY_ORDERED]]</f>
        <v>1425.06</v>
      </c>
      <c r="J171" s="2" t="str">
        <f t="shared" si="5"/>
        <v>Profit</v>
      </c>
      <c r="K171" s="3">
        <v>37739</v>
      </c>
      <c r="L171" s="2" t="str">
        <f>TEXT(Table1[[#This Row],[ORDER_DATE]], "mmm")</f>
        <v>Apr</v>
      </c>
      <c r="M171" s="2">
        <v>2003</v>
      </c>
      <c r="N171" s="2" t="s">
        <v>231</v>
      </c>
      <c r="O171" s="2" t="s">
        <v>296</v>
      </c>
      <c r="P171" s="2" t="s">
        <v>50</v>
      </c>
      <c r="Q171" s="2" t="s">
        <v>51</v>
      </c>
      <c r="R171" s="2" t="s">
        <v>10</v>
      </c>
    </row>
    <row r="172" spans="1:18" x14ac:dyDescent="0.3">
      <c r="A172" s="2">
        <v>10270</v>
      </c>
      <c r="B172" s="2" t="s">
        <v>49</v>
      </c>
      <c r="C172" s="2">
        <v>38</v>
      </c>
      <c r="D172" s="7">
        <v>72</v>
      </c>
      <c r="E172" s="7">
        <f t="shared" si="4"/>
        <v>36</v>
      </c>
      <c r="F172" s="7">
        <v>65.77</v>
      </c>
      <c r="G172" s="7">
        <f>Table1[[#This Row],[QUANTITY_ORDERED]]*Table1[[#This Row],[Selling price ]]</f>
        <v>2499.2599999999998</v>
      </c>
      <c r="H172" s="7">
        <f>F172-(Table1[[#This Row],[Estimated Cost Price (50%)	]])</f>
        <v>29.769999999999996</v>
      </c>
      <c r="I172" s="7">
        <f>Table1[[#This Row],[Profit per unit]]*Table1[[#This Row],[QUANTITY_ORDERED]]</f>
        <v>1131.2599999999998</v>
      </c>
      <c r="J172" s="2" t="str">
        <f t="shared" si="5"/>
        <v>Profit</v>
      </c>
      <c r="K172" s="3">
        <v>37739</v>
      </c>
      <c r="L172" s="2" t="str">
        <f>TEXT(Table1[[#This Row],[ORDER_DATE]], "mmm")</f>
        <v>Apr</v>
      </c>
      <c r="M172" s="2">
        <v>2003</v>
      </c>
      <c r="N172" s="2" t="s">
        <v>231</v>
      </c>
      <c r="O172" s="2" t="s">
        <v>298</v>
      </c>
      <c r="P172" s="2" t="s">
        <v>50</v>
      </c>
      <c r="Q172" s="2" t="s">
        <v>51</v>
      </c>
      <c r="R172" s="2" t="s">
        <v>10</v>
      </c>
    </row>
    <row r="173" spans="1:18" x14ac:dyDescent="0.3">
      <c r="A173" s="2">
        <v>10271</v>
      </c>
      <c r="B173" s="2" t="s">
        <v>49</v>
      </c>
      <c r="C173" s="2">
        <v>26</v>
      </c>
      <c r="D173" s="7">
        <v>74</v>
      </c>
      <c r="E173" s="7">
        <f t="shared" si="4"/>
        <v>37</v>
      </c>
      <c r="F173" s="7">
        <v>59.22</v>
      </c>
      <c r="G173" s="7">
        <f>Table1[[#This Row],[QUANTITY_ORDERED]]*Table1[[#This Row],[Selling price ]]</f>
        <v>1539.72</v>
      </c>
      <c r="H173" s="7">
        <f>F173-(Table1[[#This Row],[Estimated Cost Price (50%)	]])</f>
        <v>22.22</v>
      </c>
      <c r="I173" s="7">
        <f>Table1[[#This Row],[Profit per unit]]*Table1[[#This Row],[QUANTITY_ORDERED]]</f>
        <v>577.72</v>
      </c>
      <c r="J173" s="2" t="str">
        <f t="shared" si="5"/>
        <v>Profit</v>
      </c>
      <c r="K173" s="3">
        <v>37739</v>
      </c>
      <c r="L173" s="2" t="str">
        <f>TEXT(Table1[[#This Row],[ORDER_DATE]], "mmm")</f>
        <v>Apr</v>
      </c>
      <c r="M173" s="2">
        <v>2003</v>
      </c>
      <c r="N173" s="2" t="s">
        <v>210</v>
      </c>
      <c r="O173" s="2" t="s">
        <v>304</v>
      </c>
      <c r="P173" s="2" t="s">
        <v>50</v>
      </c>
      <c r="Q173" s="2" t="s">
        <v>51</v>
      </c>
      <c r="R173" s="2" t="s">
        <v>10</v>
      </c>
    </row>
    <row r="174" spans="1:18" x14ac:dyDescent="0.3">
      <c r="A174" s="2">
        <v>10272</v>
      </c>
      <c r="B174" s="2" t="s">
        <v>49</v>
      </c>
      <c r="C174" s="2">
        <v>28</v>
      </c>
      <c r="D174" s="7">
        <v>49</v>
      </c>
      <c r="E174" s="7">
        <f t="shared" si="4"/>
        <v>24.5</v>
      </c>
      <c r="F174" s="7">
        <v>48.17</v>
      </c>
      <c r="G174" s="7">
        <f>Table1[[#This Row],[QUANTITY_ORDERED]]*Table1[[#This Row],[Selling price ]]</f>
        <v>1348.76</v>
      </c>
      <c r="H174" s="7">
        <f>F174-(Table1[[#This Row],[Estimated Cost Price (50%)	]])</f>
        <v>23.67</v>
      </c>
      <c r="I174" s="7">
        <f>Table1[[#This Row],[Profit per unit]]*Table1[[#This Row],[QUANTITY_ORDERED]]</f>
        <v>662.76</v>
      </c>
      <c r="J174" s="2" t="str">
        <f t="shared" si="5"/>
        <v>Profit</v>
      </c>
      <c r="K174" s="3">
        <v>37739</v>
      </c>
      <c r="L174" s="2" t="str">
        <f>TEXT(Table1[[#This Row],[ORDER_DATE]], "mmm")</f>
        <v>Apr</v>
      </c>
      <c r="M174" s="2">
        <v>2003</v>
      </c>
      <c r="N174" s="2" t="s">
        <v>210</v>
      </c>
      <c r="O174" s="2" t="s">
        <v>305</v>
      </c>
      <c r="P174" s="2" t="s">
        <v>50</v>
      </c>
      <c r="Q174" s="2" t="s">
        <v>51</v>
      </c>
      <c r="R174" s="2" t="s">
        <v>10</v>
      </c>
    </row>
    <row r="175" spans="1:18" x14ac:dyDescent="0.3">
      <c r="A175" s="2">
        <v>10273</v>
      </c>
      <c r="B175" s="2" t="s">
        <v>30</v>
      </c>
      <c r="C175" s="2">
        <v>29</v>
      </c>
      <c r="D175" s="7">
        <v>118</v>
      </c>
      <c r="E175" s="7">
        <f t="shared" si="4"/>
        <v>59</v>
      </c>
      <c r="F175" s="7">
        <v>96.34</v>
      </c>
      <c r="G175" s="7">
        <f>Table1[[#This Row],[QUANTITY_ORDERED]]*Table1[[#This Row],[Selling price ]]</f>
        <v>2793.86</v>
      </c>
      <c r="H175" s="7">
        <f>F175-(Table1[[#This Row],[Estimated Cost Price (50%)	]])</f>
        <v>37.340000000000003</v>
      </c>
      <c r="I175" s="7">
        <f>Table1[[#This Row],[Profit per unit]]*Table1[[#This Row],[QUANTITY_ORDERED]]</f>
        <v>1082.8600000000001</v>
      </c>
      <c r="J175" s="2" t="str">
        <f t="shared" si="5"/>
        <v>Profit</v>
      </c>
      <c r="K175" s="3">
        <v>37740</v>
      </c>
      <c r="L175" s="2" t="str">
        <f>TEXT(Table1[[#This Row],[ORDER_DATE]], "mmm")</f>
        <v>Apr</v>
      </c>
      <c r="M175" s="2">
        <v>2003</v>
      </c>
      <c r="N175" s="2" t="s">
        <v>5</v>
      </c>
      <c r="O175" s="2" t="s">
        <v>106</v>
      </c>
      <c r="P175" s="2" t="s">
        <v>31</v>
      </c>
      <c r="Q175" s="2" t="s">
        <v>32</v>
      </c>
      <c r="R175" s="2" t="s">
        <v>10</v>
      </c>
    </row>
    <row r="176" spans="1:18" x14ac:dyDescent="0.3">
      <c r="A176" s="2">
        <v>10274</v>
      </c>
      <c r="B176" s="2" t="s">
        <v>30</v>
      </c>
      <c r="C176" s="2">
        <v>46</v>
      </c>
      <c r="D176" s="7">
        <v>193</v>
      </c>
      <c r="E176" s="7">
        <f t="shared" si="4"/>
        <v>96.5</v>
      </c>
      <c r="F176" s="7">
        <v>100</v>
      </c>
      <c r="G176" s="7">
        <f>Table1[[#This Row],[QUANTITY_ORDERED]]*Table1[[#This Row],[Selling price ]]</f>
        <v>4600</v>
      </c>
      <c r="H176" s="7">
        <f>F176-(Table1[[#This Row],[Estimated Cost Price (50%)	]])</f>
        <v>3.5</v>
      </c>
      <c r="I176" s="7">
        <f>Table1[[#This Row],[Profit per unit]]*Table1[[#This Row],[QUANTITY_ORDERED]]</f>
        <v>161</v>
      </c>
      <c r="J176" s="2" t="str">
        <f t="shared" si="5"/>
        <v>Profit</v>
      </c>
      <c r="K176" s="3">
        <v>37740</v>
      </c>
      <c r="L176" s="2" t="str">
        <f>TEXT(Table1[[#This Row],[ORDER_DATE]], "mmm")</f>
        <v>Apr</v>
      </c>
      <c r="M176" s="2">
        <v>2003</v>
      </c>
      <c r="N176" s="2" t="s">
        <v>5</v>
      </c>
      <c r="O176" s="2" t="s">
        <v>113</v>
      </c>
      <c r="P176" s="2" t="s">
        <v>31</v>
      </c>
      <c r="Q176" s="2" t="s">
        <v>32</v>
      </c>
      <c r="R176" s="2" t="s">
        <v>52</v>
      </c>
    </row>
    <row r="177" spans="1:18" x14ac:dyDescent="0.3">
      <c r="A177" s="2">
        <v>10275</v>
      </c>
      <c r="B177" s="2" t="s">
        <v>30</v>
      </c>
      <c r="C177" s="2">
        <v>29</v>
      </c>
      <c r="D177" s="7">
        <v>84</v>
      </c>
      <c r="E177" s="7">
        <f t="shared" si="4"/>
        <v>42</v>
      </c>
      <c r="F177" s="7">
        <v>71.81</v>
      </c>
      <c r="G177" s="7">
        <f>Table1[[#This Row],[QUANTITY_ORDERED]]*Table1[[#This Row],[Selling price ]]</f>
        <v>2082.4900000000002</v>
      </c>
      <c r="H177" s="7">
        <f>F177-(Table1[[#This Row],[Estimated Cost Price (50%)	]])</f>
        <v>29.810000000000002</v>
      </c>
      <c r="I177" s="7">
        <f>Table1[[#This Row],[Profit per unit]]*Table1[[#This Row],[QUANTITY_ORDERED]]</f>
        <v>864.49</v>
      </c>
      <c r="J177" s="2" t="str">
        <f t="shared" si="5"/>
        <v>Profit</v>
      </c>
      <c r="K177" s="3">
        <v>37740</v>
      </c>
      <c r="L177" s="2" t="str">
        <f>TEXT(Table1[[#This Row],[ORDER_DATE]], "mmm")</f>
        <v>Apr</v>
      </c>
      <c r="M177" s="2">
        <v>2003</v>
      </c>
      <c r="N177" s="2" t="s">
        <v>210</v>
      </c>
      <c r="O177" s="2" t="s">
        <v>225</v>
      </c>
      <c r="P177" s="2" t="s">
        <v>31</v>
      </c>
      <c r="Q177" s="2" t="s">
        <v>32</v>
      </c>
      <c r="R177" s="2" t="s">
        <v>10</v>
      </c>
    </row>
    <row r="178" spans="1:18" x14ac:dyDescent="0.3">
      <c r="A178" s="2">
        <v>10276</v>
      </c>
      <c r="B178" s="2" t="s">
        <v>30</v>
      </c>
      <c r="C178" s="2">
        <v>46</v>
      </c>
      <c r="D178" s="7">
        <v>60</v>
      </c>
      <c r="E178" s="7">
        <f t="shared" si="4"/>
        <v>30</v>
      </c>
      <c r="F178" s="7">
        <v>58.15</v>
      </c>
      <c r="G178" s="7">
        <f>Table1[[#This Row],[QUANTITY_ORDERED]]*Table1[[#This Row],[Selling price ]]</f>
        <v>2674.9</v>
      </c>
      <c r="H178" s="7">
        <f>F178-(Table1[[#This Row],[Estimated Cost Price (50%)	]])</f>
        <v>28.15</v>
      </c>
      <c r="I178" s="7">
        <f>Table1[[#This Row],[Profit per unit]]*Table1[[#This Row],[QUANTITY_ORDERED]]</f>
        <v>1294.8999999999999</v>
      </c>
      <c r="J178" s="2" t="str">
        <f t="shared" si="5"/>
        <v>Profit</v>
      </c>
      <c r="K178" s="3">
        <v>37740</v>
      </c>
      <c r="L178" s="2" t="str">
        <f>TEXT(Table1[[#This Row],[ORDER_DATE]], "mmm")</f>
        <v>Apr</v>
      </c>
      <c r="M178" s="2">
        <v>2003</v>
      </c>
      <c r="N178" s="2" t="s">
        <v>5</v>
      </c>
      <c r="O178" s="2" t="s">
        <v>226</v>
      </c>
      <c r="P178" s="2" t="s">
        <v>31</v>
      </c>
      <c r="Q178" s="2" t="s">
        <v>32</v>
      </c>
      <c r="R178" s="2" t="s">
        <v>10</v>
      </c>
    </row>
    <row r="179" spans="1:18" x14ac:dyDescent="0.3">
      <c r="A179" s="2">
        <v>10277</v>
      </c>
      <c r="B179" s="2" t="s">
        <v>30</v>
      </c>
      <c r="C179" s="2">
        <v>35</v>
      </c>
      <c r="D179" s="7">
        <v>112</v>
      </c>
      <c r="E179" s="7">
        <f t="shared" si="4"/>
        <v>56</v>
      </c>
      <c r="F179" s="7">
        <v>98.05</v>
      </c>
      <c r="G179" s="7">
        <f>Table1[[#This Row],[QUANTITY_ORDERED]]*Table1[[#This Row],[Selling price ]]</f>
        <v>3431.75</v>
      </c>
      <c r="H179" s="7">
        <f>F179-(Table1[[#This Row],[Estimated Cost Price (50%)	]])</f>
        <v>42.05</v>
      </c>
      <c r="I179" s="7">
        <f>Table1[[#This Row],[Profit per unit]]*Table1[[#This Row],[QUANTITY_ORDERED]]</f>
        <v>1471.75</v>
      </c>
      <c r="J179" s="2" t="str">
        <f t="shared" si="5"/>
        <v>Profit</v>
      </c>
      <c r="K179" s="3">
        <v>37740</v>
      </c>
      <c r="L179" s="2" t="str">
        <f>TEXT(Table1[[#This Row],[ORDER_DATE]], "mmm")</f>
        <v>Apr</v>
      </c>
      <c r="M179" s="2">
        <v>2003</v>
      </c>
      <c r="N179" s="2" t="s">
        <v>5</v>
      </c>
      <c r="O179" s="2" t="s">
        <v>254</v>
      </c>
      <c r="P179" s="2" t="s">
        <v>31</v>
      </c>
      <c r="Q179" s="2" t="s">
        <v>32</v>
      </c>
      <c r="R179" s="2" t="s">
        <v>16</v>
      </c>
    </row>
    <row r="180" spans="1:18" x14ac:dyDescent="0.3">
      <c r="A180" s="2">
        <v>10278</v>
      </c>
      <c r="B180" s="2" t="s">
        <v>30</v>
      </c>
      <c r="C180" s="2">
        <v>39</v>
      </c>
      <c r="D180" s="7">
        <v>109</v>
      </c>
      <c r="E180" s="7">
        <f t="shared" si="4"/>
        <v>54.5</v>
      </c>
      <c r="F180" s="7">
        <v>100</v>
      </c>
      <c r="G180" s="7">
        <f>Table1[[#This Row],[QUANTITY_ORDERED]]*Table1[[#This Row],[Selling price ]]</f>
        <v>3900</v>
      </c>
      <c r="H180" s="7">
        <f>F180-(Table1[[#This Row],[Estimated Cost Price (50%)	]])</f>
        <v>45.5</v>
      </c>
      <c r="I180" s="7">
        <f>Table1[[#This Row],[Profit per unit]]*Table1[[#This Row],[QUANTITY_ORDERED]]</f>
        <v>1774.5</v>
      </c>
      <c r="J180" s="2" t="str">
        <f t="shared" si="5"/>
        <v>Profit</v>
      </c>
      <c r="K180" s="3">
        <v>37740</v>
      </c>
      <c r="L180" s="2" t="str">
        <f>TEXT(Table1[[#This Row],[ORDER_DATE]], "mmm")</f>
        <v>Apr</v>
      </c>
      <c r="M180" s="2">
        <v>2003</v>
      </c>
      <c r="N180" s="2" t="s">
        <v>210</v>
      </c>
      <c r="O180" s="2" t="s">
        <v>256</v>
      </c>
      <c r="P180" s="2" t="s">
        <v>31</v>
      </c>
      <c r="Q180" s="2" t="s">
        <v>32</v>
      </c>
      <c r="R180" s="2" t="s">
        <v>16</v>
      </c>
    </row>
    <row r="181" spans="1:18" x14ac:dyDescent="0.3">
      <c r="A181" s="2">
        <v>10279</v>
      </c>
      <c r="B181" s="2" t="s">
        <v>30</v>
      </c>
      <c r="C181" s="2">
        <v>34</v>
      </c>
      <c r="D181" s="7">
        <v>76</v>
      </c>
      <c r="E181" s="7">
        <f t="shared" si="4"/>
        <v>38</v>
      </c>
      <c r="F181" s="7">
        <v>83.79</v>
      </c>
      <c r="G181" s="7">
        <f>Table1[[#This Row],[QUANTITY_ORDERED]]*Table1[[#This Row],[Selling price ]]</f>
        <v>2848.86</v>
      </c>
      <c r="H181" s="7">
        <f>F181-(Table1[[#This Row],[Estimated Cost Price (50%)	]])</f>
        <v>45.790000000000006</v>
      </c>
      <c r="I181" s="7">
        <f>Table1[[#This Row],[Profit per unit]]*Table1[[#This Row],[QUANTITY_ORDERED]]</f>
        <v>1556.8600000000001</v>
      </c>
      <c r="J181" s="2" t="str">
        <f t="shared" si="5"/>
        <v>Profit</v>
      </c>
      <c r="K181" s="3">
        <v>37740</v>
      </c>
      <c r="L181" s="2" t="str">
        <f>TEXT(Table1[[#This Row],[ORDER_DATE]], "mmm")</f>
        <v>Apr</v>
      </c>
      <c r="M181" s="2">
        <v>2003</v>
      </c>
      <c r="N181" s="2" t="s">
        <v>5</v>
      </c>
      <c r="O181" s="2" t="s">
        <v>258</v>
      </c>
      <c r="P181" s="2" t="s">
        <v>31</v>
      </c>
      <c r="Q181" s="2" t="s">
        <v>32</v>
      </c>
      <c r="R181" s="2" t="s">
        <v>10</v>
      </c>
    </row>
    <row r="182" spans="1:18" x14ac:dyDescent="0.3">
      <c r="A182" s="2">
        <v>10280</v>
      </c>
      <c r="B182" s="2" t="s">
        <v>30</v>
      </c>
      <c r="C182" s="2">
        <v>29</v>
      </c>
      <c r="D182" s="7">
        <v>72</v>
      </c>
      <c r="E182" s="7">
        <f t="shared" si="4"/>
        <v>36</v>
      </c>
      <c r="F182" s="7">
        <v>85.49</v>
      </c>
      <c r="G182" s="7">
        <f>Table1[[#This Row],[QUANTITY_ORDERED]]*Table1[[#This Row],[Selling price ]]</f>
        <v>2479.21</v>
      </c>
      <c r="H182" s="7">
        <f>F182-(Table1[[#This Row],[Estimated Cost Price (50%)	]])</f>
        <v>49.489999999999995</v>
      </c>
      <c r="I182" s="7">
        <f>Table1[[#This Row],[Profit per unit]]*Table1[[#This Row],[QUANTITY_ORDERED]]</f>
        <v>1435.2099999999998</v>
      </c>
      <c r="J182" s="2" t="str">
        <f t="shared" si="5"/>
        <v>Profit</v>
      </c>
      <c r="K182" s="3">
        <v>37740</v>
      </c>
      <c r="L182" s="2" t="str">
        <f>TEXT(Table1[[#This Row],[ORDER_DATE]], "mmm")</f>
        <v>Apr</v>
      </c>
      <c r="M182" s="2">
        <v>2003</v>
      </c>
      <c r="N182" s="2" t="s">
        <v>210</v>
      </c>
      <c r="O182" s="2" t="s">
        <v>279</v>
      </c>
      <c r="P182" s="2" t="s">
        <v>31</v>
      </c>
      <c r="Q182" s="2" t="s">
        <v>32</v>
      </c>
      <c r="R182" s="2" t="s">
        <v>10</v>
      </c>
    </row>
    <row r="183" spans="1:18" x14ac:dyDescent="0.3">
      <c r="A183" s="2">
        <v>10281</v>
      </c>
      <c r="B183" s="2" t="s">
        <v>30</v>
      </c>
      <c r="C183" s="2">
        <v>22</v>
      </c>
      <c r="D183" s="7">
        <v>99</v>
      </c>
      <c r="E183" s="7">
        <f t="shared" si="4"/>
        <v>49.5</v>
      </c>
      <c r="F183" s="7">
        <v>100</v>
      </c>
      <c r="G183" s="7">
        <f>Table1[[#This Row],[QUANTITY_ORDERED]]*Table1[[#This Row],[Selling price ]]</f>
        <v>2200</v>
      </c>
      <c r="H183" s="7">
        <f>F183-(Table1[[#This Row],[Estimated Cost Price (50%)	]])</f>
        <v>50.5</v>
      </c>
      <c r="I183" s="7">
        <f>Table1[[#This Row],[Profit per unit]]*Table1[[#This Row],[QUANTITY_ORDERED]]</f>
        <v>1111</v>
      </c>
      <c r="J183" s="2" t="str">
        <f t="shared" si="5"/>
        <v>Profit</v>
      </c>
      <c r="K183" s="3">
        <v>37740</v>
      </c>
      <c r="L183" s="2" t="str">
        <f>TEXT(Table1[[#This Row],[ORDER_DATE]], "mmm")</f>
        <v>Apr</v>
      </c>
      <c r="M183" s="2">
        <v>2003</v>
      </c>
      <c r="N183" s="2" t="s">
        <v>5</v>
      </c>
      <c r="O183" s="2" t="s">
        <v>282</v>
      </c>
      <c r="P183" s="2" t="s">
        <v>31</v>
      </c>
      <c r="Q183" s="2" t="s">
        <v>32</v>
      </c>
      <c r="R183" s="2" t="s">
        <v>10</v>
      </c>
    </row>
    <row r="184" spans="1:18" x14ac:dyDescent="0.3">
      <c r="A184" s="2">
        <v>10282</v>
      </c>
      <c r="B184" s="2" t="s">
        <v>30</v>
      </c>
      <c r="C184" s="2">
        <v>29</v>
      </c>
      <c r="D184" s="7">
        <v>68</v>
      </c>
      <c r="E184" s="7">
        <f t="shared" si="4"/>
        <v>34</v>
      </c>
      <c r="F184" s="7">
        <v>72.23</v>
      </c>
      <c r="G184" s="7">
        <f>Table1[[#This Row],[QUANTITY_ORDERED]]*Table1[[#This Row],[Selling price ]]</f>
        <v>2094.67</v>
      </c>
      <c r="H184" s="7">
        <f>F184-(Table1[[#This Row],[Estimated Cost Price (50%)	]])</f>
        <v>38.230000000000004</v>
      </c>
      <c r="I184" s="7">
        <f>Table1[[#This Row],[Profit per unit]]*Table1[[#This Row],[QUANTITY_ORDERED]]</f>
        <v>1108.67</v>
      </c>
      <c r="J184" s="2" t="str">
        <f t="shared" si="5"/>
        <v>Profit</v>
      </c>
      <c r="K184" s="3">
        <v>37740</v>
      </c>
      <c r="L184" s="2" t="str">
        <f>TEXT(Table1[[#This Row],[ORDER_DATE]], "mmm")</f>
        <v>Apr</v>
      </c>
      <c r="M184" s="2">
        <v>2003</v>
      </c>
      <c r="N184" s="2" t="s">
        <v>202</v>
      </c>
      <c r="O184" s="2" t="s">
        <v>287</v>
      </c>
      <c r="P184" s="2" t="s">
        <v>31</v>
      </c>
      <c r="Q184" s="2" t="s">
        <v>32</v>
      </c>
      <c r="R184" s="2" t="s">
        <v>10</v>
      </c>
    </row>
    <row r="185" spans="1:18" x14ac:dyDescent="0.3">
      <c r="A185" s="2">
        <v>10283</v>
      </c>
      <c r="B185" s="2" t="s">
        <v>30</v>
      </c>
      <c r="C185" s="2">
        <v>49</v>
      </c>
      <c r="D185" s="7">
        <v>43</v>
      </c>
      <c r="E185" s="7">
        <f t="shared" si="4"/>
        <v>21.5</v>
      </c>
      <c r="F185" s="7">
        <v>50.62</v>
      </c>
      <c r="G185" s="7">
        <f>Table1[[#This Row],[QUANTITY_ORDERED]]*Table1[[#This Row],[Selling price ]]</f>
        <v>2480.3799999999997</v>
      </c>
      <c r="H185" s="7">
        <f>F185-(Table1[[#This Row],[Estimated Cost Price (50%)	]])</f>
        <v>29.119999999999997</v>
      </c>
      <c r="I185" s="7">
        <f>Table1[[#This Row],[Profit per unit]]*Table1[[#This Row],[QUANTITY_ORDERED]]</f>
        <v>1426.8799999999999</v>
      </c>
      <c r="J185" s="2" t="str">
        <f t="shared" si="5"/>
        <v>Profit</v>
      </c>
      <c r="K185" s="3">
        <v>37740</v>
      </c>
      <c r="L185" s="2" t="str">
        <f>TEXT(Table1[[#This Row],[ORDER_DATE]], "mmm")</f>
        <v>Apr</v>
      </c>
      <c r="M185" s="2">
        <v>2003</v>
      </c>
      <c r="N185" s="2" t="s">
        <v>202</v>
      </c>
      <c r="O185" s="2" t="s">
        <v>289</v>
      </c>
      <c r="P185" s="2" t="s">
        <v>31</v>
      </c>
      <c r="Q185" s="2" t="s">
        <v>32</v>
      </c>
      <c r="R185" s="2" t="s">
        <v>10</v>
      </c>
    </row>
    <row r="186" spans="1:18" x14ac:dyDescent="0.3">
      <c r="A186" s="2">
        <v>10284</v>
      </c>
      <c r="B186" s="2" t="s">
        <v>30</v>
      </c>
      <c r="C186" s="2">
        <v>47</v>
      </c>
      <c r="D186" s="7">
        <v>91</v>
      </c>
      <c r="E186" s="7">
        <f t="shared" si="4"/>
        <v>45.5</v>
      </c>
      <c r="F186" s="7">
        <v>82.21</v>
      </c>
      <c r="G186" s="7">
        <f>Table1[[#This Row],[QUANTITY_ORDERED]]*Table1[[#This Row],[Selling price ]]</f>
        <v>3863.87</v>
      </c>
      <c r="H186" s="7">
        <f>F186-(Table1[[#This Row],[Estimated Cost Price (50%)	]])</f>
        <v>36.709999999999994</v>
      </c>
      <c r="I186" s="7">
        <f>Table1[[#This Row],[Profit per unit]]*Table1[[#This Row],[QUANTITY_ORDERED]]</f>
        <v>1725.3699999999997</v>
      </c>
      <c r="J186" s="2" t="str">
        <f t="shared" si="5"/>
        <v>Profit</v>
      </c>
      <c r="K186" s="3">
        <v>37740</v>
      </c>
      <c r="L186" s="2" t="str">
        <f>TEXT(Table1[[#This Row],[ORDER_DATE]], "mmm")</f>
        <v>Apr</v>
      </c>
      <c r="M186" s="2">
        <v>2003</v>
      </c>
      <c r="N186" s="2" t="s">
        <v>210</v>
      </c>
      <c r="O186" s="2" t="s">
        <v>294</v>
      </c>
      <c r="P186" s="2" t="s">
        <v>31</v>
      </c>
      <c r="Q186" s="2" t="s">
        <v>32</v>
      </c>
      <c r="R186" s="2" t="s">
        <v>16</v>
      </c>
    </row>
    <row r="187" spans="1:18" x14ac:dyDescent="0.3">
      <c r="A187" s="2">
        <v>10285</v>
      </c>
      <c r="B187" s="2" t="s">
        <v>30</v>
      </c>
      <c r="C187" s="2">
        <v>24</v>
      </c>
      <c r="D187" s="7">
        <v>99</v>
      </c>
      <c r="E187" s="7">
        <f t="shared" si="4"/>
        <v>49.5</v>
      </c>
      <c r="F187" s="7">
        <v>100</v>
      </c>
      <c r="G187" s="7">
        <f>Table1[[#This Row],[QUANTITY_ORDERED]]*Table1[[#This Row],[Selling price ]]</f>
        <v>2400</v>
      </c>
      <c r="H187" s="7">
        <f>F187-(Table1[[#This Row],[Estimated Cost Price (50%)	]])</f>
        <v>50.5</v>
      </c>
      <c r="I187" s="7">
        <f>Table1[[#This Row],[Profit per unit]]*Table1[[#This Row],[QUANTITY_ORDERED]]</f>
        <v>1212</v>
      </c>
      <c r="J187" s="2" t="str">
        <f t="shared" si="5"/>
        <v>Profit</v>
      </c>
      <c r="K187" s="3">
        <v>37740</v>
      </c>
      <c r="L187" s="2" t="str">
        <f>TEXT(Table1[[#This Row],[ORDER_DATE]], "mmm")</f>
        <v>Apr</v>
      </c>
      <c r="M187" s="2">
        <v>2003</v>
      </c>
      <c r="N187" s="2" t="s">
        <v>210</v>
      </c>
      <c r="O187" s="2" t="s">
        <v>297</v>
      </c>
      <c r="P187" s="2" t="s">
        <v>31</v>
      </c>
      <c r="Q187" s="2" t="s">
        <v>32</v>
      </c>
      <c r="R187" s="2" t="s">
        <v>10</v>
      </c>
    </row>
    <row r="188" spans="1:18" x14ac:dyDescent="0.3">
      <c r="A188" s="2">
        <v>10286</v>
      </c>
      <c r="B188" s="2" t="s">
        <v>30</v>
      </c>
      <c r="C188" s="2">
        <v>24</v>
      </c>
      <c r="D188" s="7">
        <v>118</v>
      </c>
      <c r="E188" s="7">
        <f t="shared" si="4"/>
        <v>59</v>
      </c>
      <c r="F188" s="7">
        <v>100</v>
      </c>
      <c r="G188" s="7">
        <f>Table1[[#This Row],[QUANTITY_ORDERED]]*Table1[[#This Row],[Selling price ]]</f>
        <v>2400</v>
      </c>
      <c r="H188" s="7">
        <f>F188-(Table1[[#This Row],[Estimated Cost Price (50%)	]])</f>
        <v>41</v>
      </c>
      <c r="I188" s="7">
        <f>Table1[[#This Row],[Profit per unit]]*Table1[[#This Row],[QUANTITY_ORDERED]]</f>
        <v>984</v>
      </c>
      <c r="J188" s="2" t="str">
        <f t="shared" si="5"/>
        <v>Profit</v>
      </c>
      <c r="K188" s="3">
        <v>37740</v>
      </c>
      <c r="L188" s="2" t="str">
        <f>TEXT(Table1[[#This Row],[ORDER_DATE]], "mmm")</f>
        <v>Apr</v>
      </c>
      <c r="M188" s="2">
        <v>2003</v>
      </c>
      <c r="N188" s="2" t="s">
        <v>210</v>
      </c>
      <c r="O188" s="2" t="s">
        <v>300</v>
      </c>
      <c r="P188" s="2" t="s">
        <v>31</v>
      </c>
      <c r="Q188" s="2" t="s">
        <v>32</v>
      </c>
      <c r="R188" s="2" t="s">
        <v>16</v>
      </c>
    </row>
    <row r="189" spans="1:18" x14ac:dyDescent="0.3">
      <c r="A189" s="2">
        <v>10287</v>
      </c>
      <c r="B189" s="2" t="s">
        <v>30</v>
      </c>
      <c r="C189" s="2">
        <v>43</v>
      </c>
      <c r="D189" s="7">
        <v>80</v>
      </c>
      <c r="E189" s="7">
        <f t="shared" si="4"/>
        <v>40</v>
      </c>
      <c r="F189" s="7">
        <v>76</v>
      </c>
      <c r="G189" s="7">
        <f>Table1[[#This Row],[QUANTITY_ORDERED]]*Table1[[#This Row],[Selling price ]]</f>
        <v>3268</v>
      </c>
      <c r="H189" s="7">
        <f>F189-(Table1[[#This Row],[Estimated Cost Price (50%)	]])</f>
        <v>36</v>
      </c>
      <c r="I189" s="7">
        <f>Table1[[#This Row],[Profit per unit]]*Table1[[#This Row],[QUANTITY_ORDERED]]</f>
        <v>1548</v>
      </c>
      <c r="J189" s="2" t="str">
        <f t="shared" si="5"/>
        <v>Profit</v>
      </c>
      <c r="K189" s="3">
        <v>37740</v>
      </c>
      <c r="L189" s="2" t="str">
        <f>TEXT(Table1[[#This Row],[ORDER_DATE]], "mmm")</f>
        <v>Apr</v>
      </c>
      <c r="M189" s="2">
        <v>2003</v>
      </c>
      <c r="N189" s="2" t="s">
        <v>210</v>
      </c>
      <c r="O189" s="2" t="s">
        <v>301</v>
      </c>
      <c r="P189" s="2" t="s">
        <v>31</v>
      </c>
      <c r="Q189" s="2" t="s">
        <v>32</v>
      </c>
      <c r="R189" s="2" t="s">
        <v>16</v>
      </c>
    </row>
    <row r="190" spans="1:18" x14ac:dyDescent="0.3">
      <c r="A190" s="2">
        <v>10288</v>
      </c>
      <c r="B190" s="2" t="s">
        <v>11</v>
      </c>
      <c r="C190" s="2">
        <v>34</v>
      </c>
      <c r="D190" s="7">
        <v>95</v>
      </c>
      <c r="E190" s="7">
        <f t="shared" si="4"/>
        <v>47.5</v>
      </c>
      <c r="F190" s="7">
        <v>81.349999999999994</v>
      </c>
      <c r="G190" s="7">
        <f>Table1[[#This Row],[QUANTITY_ORDERED]]*Table1[[#This Row],[Selling price ]]</f>
        <v>2765.8999999999996</v>
      </c>
      <c r="H190" s="7">
        <f>F190-(Table1[[#This Row],[Estimated Cost Price (50%)	]])</f>
        <v>33.849999999999994</v>
      </c>
      <c r="I190" s="7">
        <f>Table1[[#This Row],[Profit per unit]]*Table1[[#This Row],[QUANTITY_ORDERED]]</f>
        <v>1150.8999999999999</v>
      </c>
      <c r="J190" s="2" t="str">
        <f t="shared" si="5"/>
        <v>Profit</v>
      </c>
      <c r="K190" s="3">
        <v>37807</v>
      </c>
      <c r="L190" s="2" t="str">
        <f>TEXT(Table1[[#This Row],[ORDER_DATE]], "mmm")</f>
        <v>Jul</v>
      </c>
      <c r="M190" s="2">
        <v>2003</v>
      </c>
      <c r="N190" s="2" t="s">
        <v>5</v>
      </c>
      <c r="O190" s="2" t="s">
        <v>6</v>
      </c>
      <c r="P190" s="2" t="s">
        <v>12</v>
      </c>
      <c r="Q190" s="2" t="s">
        <v>13</v>
      </c>
      <c r="R190" s="2" t="s">
        <v>10</v>
      </c>
    </row>
    <row r="191" spans="1:18" x14ac:dyDescent="0.3">
      <c r="A191" s="2">
        <v>10289</v>
      </c>
      <c r="B191" s="2" t="s">
        <v>11</v>
      </c>
      <c r="C191" s="2">
        <v>50</v>
      </c>
      <c r="D191" s="7">
        <v>150</v>
      </c>
      <c r="E191" s="7">
        <f t="shared" si="4"/>
        <v>75</v>
      </c>
      <c r="F191" s="7">
        <v>100</v>
      </c>
      <c r="G191" s="7">
        <f>Table1[[#This Row],[QUANTITY_ORDERED]]*Table1[[#This Row],[Selling price ]]</f>
        <v>5000</v>
      </c>
      <c r="H191" s="7">
        <f>F191-(Table1[[#This Row],[Estimated Cost Price (50%)	]])</f>
        <v>25</v>
      </c>
      <c r="I191" s="7">
        <f>Table1[[#This Row],[Profit per unit]]*Table1[[#This Row],[QUANTITY_ORDERED]]</f>
        <v>1250</v>
      </c>
      <c r="J191" s="2" t="str">
        <f t="shared" si="5"/>
        <v>Profit</v>
      </c>
      <c r="K191" s="3">
        <v>37807</v>
      </c>
      <c r="L191" s="2" t="str">
        <f>TEXT(Table1[[#This Row],[ORDER_DATE]], "mmm")</f>
        <v>Jul</v>
      </c>
      <c r="M191" s="2">
        <v>2003</v>
      </c>
      <c r="N191" s="2" t="s">
        <v>5</v>
      </c>
      <c r="O191" s="2" t="s">
        <v>180</v>
      </c>
      <c r="P191" s="2" t="s">
        <v>12</v>
      </c>
      <c r="Q191" s="2" t="s">
        <v>13</v>
      </c>
      <c r="R191" s="2" t="s">
        <v>52</v>
      </c>
    </row>
    <row r="192" spans="1:18" x14ac:dyDescent="0.3">
      <c r="A192" s="2">
        <v>10290</v>
      </c>
      <c r="B192" s="2" t="s">
        <v>11</v>
      </c>
      <c r="C192" s="2">
        <v>32</v>
      </c>
      <c r="D192" s="7">
        <v>69</v>
      </c>
      <c r="E192" s="7">
        <f t="shared" si="4"/>
        <v>34.5</v>
      </c>
      <c r="F192" s="7">
        <v>76.88</v>
      </c>
      <c r="G192" s="7">
        <f>Table1[[#This Row],[QUANTITY_ORDERED]]*Table1[[#This Row],[Selling price ]]</f>
        <v>2460.16</v>
      </c>
      <c r="H192" s="7">
        <f>F192-(Table1[[#This Row],[Estimated Cost Price (50%)	]])</f>
        <v>42.379999999999995</v>
      </c>
      <c r="I192" s="7">
        <f>Table1[[#This Row],[Profit per unit]]*Table1[[#This Row],[QUANTITY_ORDERED]]</f>
        <v>1356.1599999999999</v>
      </c>
      <c r="J192" s="2" t="str">
        <f t="shared" si="5"/>
        <v>Profit</v>
      </c>
      <c r="K192" s="3">
        <v>37807</v>
      </c>
      <c r="L192" s="2" t="str">
        <f>TEXT(Table1[[#This Row],[ORDER_DATE]], "mmm")</f>
        <v>Jul</v>
      </c>
      <c r="M192" s="2">
        <v>2003</v>
      </c>
      <c r="N192" s="2" t="s">
        <v>5</v>
      </c>
      <c r="O192" s="2" t="s">
        <v>262</v>
      </c>
      <c r="P192" s="2" t="s">
        <v>12</v>
      </c>
      <c r="Q192" s="2" t="s">
        <v>13</v>
      </c>
      <c r="R192" s="2" t="s">
        <v>10</v>
      </c>
    </row>
    <row r="193" spans="1:18" x14ac:dyDescent="0.3">
      <c r="A193" s="2">
        <v>10291</v>
      </c>
      <c r="B193" s="2" t="s">
        <v>11</v>
      </c>
      <c r="C193" s="2">
        <v>25</v>
      </c>
      <c r="D193" s="7">
        <v>102</v>
      </c>
      <c r="E193" s="7">
        <f t="shared" si="4"/>
        <v>51</v>
      </c>
      <c r="F193" s="7">
        <v>86.74</v>
      </c>
      <c r="G193" s="7">
        <f>Table1[[#This Row],[QUANTITY_ORDERED]]*Table1[[#This Row],[Selling price ]]</f>
        <v>2168.5</v>
      </c>
      <c r="H193" s="7">
        <f>F193-(Table1[[#This Row],[Estimated Cost Price (50%)	]])</f>
        <v>35.739999999999995</v>
      </c>
      <c r="I193" s="7">
        <f>Table1[[#This Row],[Profit per unit]]*Table1[[#This Row],[QUANTITY_ORDERED]]</f>
        <v>893.49999999999989</v>
      </c>
      <c r="J193" s="2" t="str">
        <f t="shared" si="5"/>
        <v>Profit</v>
      </c>
      <c r="K193" s="3">
        <v>37807</v>
      </c>
      <c r="L193" s="2" t="str">
        <f>TEXT(Table1[[#This Row],[ORDER_DATE]], "mmm")</f>
        <v>Jul</v>
      </c>
      <c r="M193" s="2">
        <v>2003</v>
      </c>
      <c r="N193" s="2" t="s">
        <v>5</v>
      </c>
      <c r="O193" s="2" t="s">
        <v>288</v>
      </c>
      <c r="P193" s="2" t="s">
        <v>12</v>
      </c>
      <c r="Q193" s="2" t="s">
        <v>13</v>
      </c>
      <c r="R193" s="2" t="s">
        <v>10</v>
      </c>
    </row>
    <row r="194" spans="1:18" x14ac:dyDescent="0.3">
      <c r="A194" s="2">
        <v>10292</v>
      </c>
      <c r="B194" s="2" t="s">
        <v>11</v>
      </c>
      <c r="C194" s="2">
        <v>44</v>
      </c>
      <c r="D194" s="7">
        <v>81</v>
      </c>
      <c r="E194" s="7">
        <f t="shared" ref="E194:E257" si="6">D194 * 0.5</f>
        <v>40.5</v>
      </c>
      <c r="F194" s="7">
        <v>74.849999999999994</v>
      </c>
      <c r="G194" s="7">
        <f>Table1[[#This Row],[QUANTITY_ORDERED]]*Table1[[#This Row],[Selling price ]]</f>
        <v>3293.3999999999996</v>
      </c>
      <c r="H194" s="7">
        <f>F194-(Table1[[#This Row],[Estimated Cost Price (50%)	]])</f>
        <v>34.349999999999994</v>
      </c>
      <c r="I194" s="7">
        <f>Table1[[#This Row],[Profit per unit]]*Table1[[#This Row],[QUANTITY_ORDERED]]</f>
        <v>1511.3999999999996</v>
      </c>
      <c r="J194" s="2" t="str">
        <f t="shared" ref="J194:J257" si="7">IF(H194 &gt; 0, "Profit", IF(H194 &lt; 0, "Loss", "No Profit No Loss"))</f>
        <v>Profit</v>
      </c>
      <c r="K194" s="3">
        <v>37807</v>
      </c>
      <c r="L194" s="2" t="str">
        <f>TEXT(Table1[[#This Row],[ORDER_DATE]], "mmm")</f>
        <v>Jul</v>
      </c>
      <c r="M194" s="2">
        <v>2003</v>
      </c>
      <c r="N194" s="2" t="s">
        <v>5</v>
      </c>
      <c r="O194" s="2" t="s">
        <v>292</v>
      </c>
      <c r="P194" s="2" t="s">
        <v>12</v>
      </c>
      <c r="Q194" s="2" t="s">
        <v>13</v>
      </c>
      <c r="R194" s="2" t="s">
        <v>16</v>
      </c>
    </row>
    <row r="195" spans="1:18" x14ac:dyDescent="0.3">
      <c r="A195" s="2">
        <v>10293</v>
      </c>
      <c r="B195" s="2" t="s">
        <v>153</v>
      </c>
      <c r="C195" s="2">
        <v>42</v>
      </c>
      <c r="D195" s="7">
        <v>194</v>
      </c>
      <c r="E195" s="7">
        <f t="shared" si="6"/>
        <v>97</v>
      </c>
      <c r="F195" s="7">
        <v>100</v>
      </c>
      <c r="G195" s="7">
        <f>Table1[[#This Row],[QUANTITY_ORDERED]]*Table1[[#This Row],[Selling price ]]</f>
        <v>4200</v>
      </c>
      <c r="H195" s="7">
        <f>F195-(Table1[[#This Row],[Estimated Cost Price (50%)	]])</f>
        <v>3</v>
      </c>
      <c r="I195" s="7">
        <f>Table1[[#This Row],[Profit per unit]]*Table1[[#This Row],[QUANTITY_ORDERED]]</f>
        <v>126</v>
      </c>
      <c r="J195" s="2" t="str">
        <f t="shared" si="7"/>
        <v>Profit</v>
      </c>
      <c r="K195" s="3">
        <v>37838</v>
      </c>
      <c r="L195" s="2" t="str">
        <f>TEXT(Table1[[#This Row],[ORDER_DATE]], "mmm")</f>
        <v>Aug</v>
      </c>
      <c r="M195" s="2">
        <v>2003</v>
      </c>
      <c r="N195" s="2" t="s">
        <v>63</v>
      </c>
      <c r="O195" s="2" t="s">
        <v>149</v>
      </c>
      <c r="P195" s="2" t="s">
        <v>154</v>
      </c>
      <c r="Q195" s="2" t="s">
        <v>13</v>
      </c>
      <c r="R195" s="2" t="s">
        <v>52</v>
      </c>
    </row>
    <row r="196" spans="1:18" x14ac:dyDescent="0.3">
      <c r="A196" s="2">
        <v>10294</v>
      </c>
      <c r="B196" s="2" t="s">
        <v>153</v>
      </c>
      <c r="C196" s="2">
        <v>37</v>
      </c>
      <c r="D196" s="7">
        <v>117</v>
      </c>
      <c r="E196" s="7">
        <f t="shared" si="6"/>
        <v>58.5</v>
      </c>
      <c r="F196" s="7">
        <v>99.82</v>
      </c>
      <c r="G196" s="7">
        <f>Table1[[#This Row],[QUANTITY_ORDERED]]*Table1[[#This Row],[Selling price ]]</f>
        <v>3693.3399999999997</v>
      </c>
      <c r="H196" s="7">
        <f>F196-(Table1[[#This Row],[Estimated Cost Price (50%)	]])</f>
        <v>41.319999999999993</v>
      </c>
      <c r="I196" s="7">
        <f>Table1[[#This Row],[Profit per unit]]*Table1[[#This Row],[QUANTITY_ORDERED]]</f>
        <v>1528.8399999999997</v>
      </c>
      <c r="J196" s="2" t="str">
        <f t="shared" si="7"/>
        <v>Profit</v>
      </c>
      <c r="K196" s="3">
        <v>37838</v>
      </c>
      <c r="L196" s="2" t="str">
        <f>TEXT(Table1[[#This Row],[ORDER_DATE]], "mmm")</f>
        <v>Aug</v>
      </c>
      <c r="M196" s="2">
        <v>2003</v>
      </c>
      <c r="N196" s="2" t="s">
        <v>63</v>
      </c>
      <c r="O196" s="2" t="s">
        <v>183</v>
      </c>
      <c r="P196" s="2" t="s">
        <v>154</v>
      </c>
      <c r="Q196" s="2" t="s">
        <v>13</v>
      </c>
      <c r="R196" s="2" t="s">
        <v>16</v>
      </c>
    </row>
    <row r="197" spans="1:18" x14ac:dyDescent="0.3">
      <c r="A197" s="2">
        <v>10295</v>
      </c>
      <c r="B197" s="2" t="s">
        <v>153</v>
      </c>
      <c r="C197" s="2">
        <v>32</v>
      </c>
      <c r="D197" s="7">
        <v>79</v>
      </c>
      <c r="E197" s="7">
        <f t="shared" si="6"/>
        <v>39.5</v>
      </c>
      <c r="F197" s="7">
        <v>63.84</v>
      </c>
      <c r="G197" s="7">
        <f>Table1[[#This Row],[QUANTITY_ORDERED]]*Table1[[#This Row],[Selling price ]]</f>
        <v>2042.88</v>
      </c>
      <c r="H197" s="7">
        <f>F197-(Table1[[#This Row],[Estimated Cost Price (50%)	]])</f>
        <v>24.340000000000003</v>
      </c>
      <c r="I197" s="7">
        <f>Table1[[#This Row],[Profit per unit]]*Table1[[#This Row],[QUANTITY_ORDERED]]</f>
        <v>778.88000000000011</v>
      </c>
      <c r="J197" s="2" t="str">
        <f t="shared" si="7"/>
        <v>Profit</v>
      </c>
      <c r="K197" s="3">
        <v>37838</v>
      </c>
      <c r="L197" s="2" t="str">
        <f>TEXT(Table1[[#This Row],[ORDER_DATE]], "mmm")</f>
        <v>Aug</v>
      </c>
      <c r="M197" s="2">
        <v>2003</v>
      </c>
      <c r="N197" s="2" t="s">
        <v>63</v>
      </c>
      <c r="O197" s="2" t="s">
        <v>187</v>
      </c>
      <c r="P197" s="2" t="s">
        <v>154</v>
      </c>
      <c r="Q197" s="2" t="s">
        <v>13</v>
      </c>
      <c r="R197" s="2" t="s">
        <v>10</v>
      </c>
    </row>
    <row r="198" spans="1:18" x14ac:dyDescent="0.3">
      <c r="A198" s="2">
        <v>10296</v>
      </c>
      <c r="B198" s="2" t="s">
        <v>153</v>
      </c>
      <c r="C198" s="2">
        <v>20</v>
      </c>
      <c r="D198" s="7">
        <v>115</v>
      </c>
      <c r="E198" s="7">
        <f t="shared" si="6"/>
        <v>57.5</v>
      </c>
      <c r="F198" s="7">
        <v>100</v>
      </c>
      <c r="G198" s="7">
        <f>Table1[[#This Row],[QUANTITY_ORDERED]]*Table1[[#This Row],[Selling price ]]</f>
        <v>2000</v>
      </c>
      <c r="H198" s="7">
        <f>F198-(Table1[[#This Row],[Estimated Cost Price (50%)	]])</f>
        <v>42.5</v>
      </c>
      <c r="I198" s="7">
        <f>Table1[[#This Row],[Profit per unit]]*Table1[[#This Row],[QUANTITY_ORDERED]]</f>
        <v>850</v>
      </c>
      <c r="J198" s="2" t="str">
        <f t="shared" si="7"/>
        <v>Profit</v>
      </c>
      <c r="K198" s="3">
        <v>37838</v>
      </c>
      <c r="L198" s="2" t="str">
        <f>TEXT(Table1[[#This Row],[ORDER_DATE]], "mmm")</f>
        <v>Aug</v>
      </c>
      <c r="M198" s="2">
        <v>2003</v>
      </c>
      <c r="N198" s="2" t="s">
        <v>63</v>
      </c>
      <c r="O198" s="2" t="s">
        <v>193</v>
      </c>
      <c r="P198" s="2" t="s">
        <v>154</v>
      </c>
      <c r="Q198" s="2" t="s">
        <v>13</v>
      </c>
      <c r="R198" s="2" t="s">
        <v>10</v>
      </c>
    </row>
    <row r="199" spans="1:18" x14ac:dyDescent="0.3">
      <c r="A199" s="2">
        <v>10297</v>
      </c>
      <c r="B199" s="2" t="s">
        <v>153</v>
      </c>
      <c r="C199" s="2">
        <v>34</v>
      </c>
      <c r="D199" s="7">
        <v>141</v>
      </c>
      <c r="E199" s="7">
        <f t="shared" si="6"/>
        <v>70.5</v>
      </c>
      <c r="F199" s="7">
        <v>100</v>
      </c>
      <c r="G199" s="7">
        <f>Table1[[#This Row],[QUANTITY_ORDERED]]*Table1[[#This Row],[Selling price ]]</f>
        <v>3400</v>
      </c>
      <c r="H199" s="7">
        <f>F199-(Table1[[#This Row],[Estimated Cost Price (50%)	]])</f>
        <v>29.5</v>
      </c>
      <c r="I199" s="7">
        <f>Table1[[#This Row],[Profit per unit]]*Table1[[#This Row],[QUANTITY_ORDERED]]</f>
        <v>1003</v>
      </c>
      <c r="J199" s="2" t="str">
        <f t="shared" si="7"/>
        <v>Profit</v>
      </c>
      <c r="K199" s="3">
        <v>37838</v>
      </c>
      <c r="L199" s="2" t="str">
        <f>TEXT(Table1[[#This Row],[ORDER_DATE]], "mmm")</f>
        <v>Aug</v>
      </c>
      <c r="M199" s="2">
        <v>2003</v>
      </c>
      <c r="N199" s="2" t="s">
        <v>63</v>
      </c>
      <c r="O199" s="2" t="s">
        <v>197</v>
      </c>
      <c r="P199" s="2" t="s">
        <v>154</v>
      </c>
      <c r="Q199" s="2" t="s">
        <v>13</v>
      </c>
      <c r="R199" s="2" t="s">
        <v>16</v>
      </c>
    </row>
    <row r="200" spans="1:18" x14ac:dyDescent="0.3">
      <c r="A200" s="2">
        <v>10298</v>
      </c>
      <c r="B200" s="2" t="s">
        <v>153</v>
      </c>
      <c r="C200" s="2">
        <v>43</v>
      </c>
      <c r="D200" s="7">
        <v>77</v>
      </c>
      <c r="E200" s="7">
        <f t="shared" si="6"/>
        <v>38.5</v>
      </c>
      <c r="F200" s="7">
        <v>72.38</v>
      </c>
      <c r="G200" s="7">
        <f>Table1[[#This Row],[QUANTITY_ORDERED]]*Table1[[#This Row],[Selling price ]]</f>
        <v>3112.3399999999997</v>
      </c>
      <c r="H200" s="7">
        <f>F200-(Table1[[#This Row],[Estimated Cost Price (50%)	]])</f>
        <v>33.879999999999995</v>
      </c>
      <c r="I200" s="7">
        <f>Table1[[#This Row],[Profit per unit]]*Table1[[#This Row],[QUANTITY_ORDERED]]</f>
        <v>1456.8399999999997</v>
      </c>
      <c r="J200" s="2" t="str">
        <f t="shared" si="7"/>
        <v>Profit</v>
      </c>
      <c r="K200" s="3">
        <v>37838</v>
      </c>
      <c r="L200" s="2" t="str">
        <f>TEXT(Table1[[#This Row],[ORDER_DATE]], "mmm")</f>
        <v>Aug</v>
      </c>
      <c r="M200" s="2">
        <v>2003</v>
      </c>
      <c r="N200" s="2" t="s">
        <v>63</v>
      </c>
      <c r="O200" s="2" t="s">
        <v>218</v>
      </c>
      <c r="P200" s="2" t="s">
        <v>154</v>
      </c>
      <c r="Q200" s="2" t="s">
        <v>13</v>
      </c>
      <c r="R200" s="2" t="s">
        <v>16</v>
      </c>
    </row>
    <row r="201" spans="1:18" x14ac:dyDescent="0.3">
      <c r="A201" s="2">
        <v>10299</v>
      </c>
      <c r="B201" s="2" t="s">
        <v>153</v>
      </c>
      <c r="C201" s="2">
        <v>31</v>
      </c>
      <c r="D201" s="7">
        <v>142</v>
      </c>
      <c r="E201" s="7">
        <f t="shared" si="6"/>
        <v>71</v>
      </c>
      <c r="F201" s="7">
        <v>100</v>
      </c>
      <c r="G201" s="7">
        <f>Table1[[#This Row],[QUANTITY_ORDERED]]*Table1[[#This Row],[Selling price ]]</f>
        <v>3100</v>
      </c>
      <c r="H201" s="7">
        <f>F201-(Table1[[#This Row],[Estimated Cost Price (50%)	]])</f>
        <v>29</v>
      </c>
      <c r="I201" s="7">
        <f>Table1[[#This Row],[Profit per unit]]*Table1[[#This Row],[QUANTITY_ORDERED]]</f>
        <v>899</v>
      </c>
      <c r="J201" s="2" t="str">
        <f t="shared" si="7"/>
        <v>Profit</v>
      </c>
      <c r="K201" s="3">
        <v>37838</v>
      </c>
      <c r="L201" s="2" t="str">
        <f>TEXT(Table1[[#This Row],[ORDER_DATE]], "mmm")</f>
        <v>Aug</v>
      </c>
      <c r="M201" s="2">
        <v>2003</v>
      </c>
      <c r="N201" s="2" t="s">
        <v>63</v>
      </c>
      <c r="O201" s="2" t="s">
        <v>219</v>
      </c>
      <c r="P201" s="2" t="s">
        <v>154</v>
      </c>
      <c r="Q201" s="2" t="s">
        <v>13</v>
      </c>
      <c r="R201" s="2" t="s">
        <v>16</v>
      </c>
    </row>
    <row r="202" spans="1:18" x14ac:dyDescent="0.3">
      <c r="A202" s="2">
        <v>10300</v>
      </c>
      <c r="B202" s="2" t="s">
        <v>153</v>
      </c>
      <c r="C202" s="2">
        <v>25</v>
      </c>
      <c r="D202" s="7">
        <v>169</v>
      </c>
      <c r="E202" s="7">
        <f t="shared" si="6"/>
        <v>84.5</v>
      </c>
      <c r="F202" s="7">
        <v>100</v>
      </c>
      <c r="G202" s="7">
        <f>Table1[[#This Row],[QUANTITY_ORDERED]]*Table1[[#This Row],[Selling price ]]</f>
        <v>2500</v>
      </c>
      <c r="H202" s="7">
        <f>F202-(Table1[[#This Row],[Estimated Cost Price (50%)	]])</f>
        <v>15.5</v>
      </c>
      <c r="I202" s="7">
        <f>Table1[[#This Row],[Profit per unit]]*Table1[[#This Row],[QUANTITY_ORDERED]]</f>
        <v>387.5</v>
      </c>
      <c r="J202" s="2" t="str">
        <f t="shared" si="7"/>
        <v>Profit</v>
      </c>
      <c r="K202" s="3">
        <v>37838</v>
      </c>
      <c r="L202" s="2" t="str">
        <f>TEXT(Table1[[#This Row],[ORDER_DATE]], "mmm")</f>
        <v>Aug</v>
      </c>
      <c r="M202" s="2">
        <v>2003</v>
      </c>
      <c r="N202" s="2" t="s">
        <v>63</v>
      </c>
      <c r="O202" s="2" t="s">
        <v>236</v>
      </c>
      <c r="P202" s="2" t="s">
        <v>154</v>
      </c>
      <c r="Q202" s="2" t="s">
        <v>13</v>
      </c>
      <c r="R202" s="2" t="s">
        <v>16</v>
      </c>
    </row>
    <row r="203" spans="1:18" x14ac:dyDescent="0.3">
      <c r="A203" s="2">
        <v>10301</v>
      </c>
      <c r="B203" s="2" t="s">
        <v>153</v>
      </c>
      <c r="C203" s="2">
        <v>21</v>
      </c>
      <c r="D203" s="7">
        <v>80</v>
      </c>
      <c r="E203" s="7">
        <f t="shared" si="6"/>
        <v>40</v>
      </c>
      <c r="F203" s="7">
        <v>73.17</v>
      </c>
      <c r="G203" s="7">
        <f>Table1[[#This Row],[QUANTITY_ORDERED]]*Table1[[#This Row],[Selling price ]]</f>
        <v>1536.57</v>
      </c>
      <c r="H203" s="7">
        <f>F203-(Table1[[#This Row],[Estimated Cost Price (50%)	]])</f>
        <v>33.17</v>
      </c>
      <c r="I203" s="7">
        <f>Table1[[#This Row],[Profit per unit]]*Table1[[#This Row],[QUANTITY_ORDERED]]</f>
        <v>696.57</v>
      </c>
      <c r="J203" s="2" t="str">
        <f t="shared" si="7"/>
        <v>Profit</v>
      </c>
      <c r="K203" s="3">
        <v>37838</v>
      </c>
      <c r="L203" s="2" t="str">
        <f>TEXT(Table1[[#This Row],[ORDER_DATE]], "mmm")</f>
        <v>Aug</v>
      </c>
      <c r="M203" s="2">
        <v>2003</v>
      </c>
      <c r="N203" s="2" t="s">
        <v>63</v>
      </c>
      <c r="O203" s="2" t="s">
        <v>239</v>
      </c>
      <c r="P203" s="2" t="s">
        <v>154</v>
      </c>
      <c r="Q203" s="2" t="s">
        <v>13</v>
      </c>
      <c r="R203" s="2" t="s">
        <v>10</v>
      </c>
    </row>
    <row r="204" spans="1:18" x14ac:dyDescent="0.3">
      <c r="A204" s="2">
        <v>10302</v>
      </c>
      <c r="B204" s="2" t="s">
        <v>153</v>
      </c>
      <c r="C204" s="2">
        <v>21</v>
      </c>
      <c r="D204" s="7">
        <v>146</v>
      </c>
      <c r="E204" s="7">
        <f t="shared" si="6"/>
        <v>73</v>
      </c>
      <c r="F204" s="7">
        <v>100</v>
      </c>
      <c r="G204" s="7">
        <f>Table1[[#This Row],[QUANTITY_ORDERED]]*Table1[[#This Row],[Selling price ]]</f>
        <v>2100</v>
      </c>
      <c r="H204" s="7">
        <f>F204-(Table1[[#This Row],[Estimated Cost Price (50%)	]])</f>
        <v>27</v>
      </c>
      <c r="I204" s="7">
        <f>Table1[[#This Row],[Profit per unit]]*Table1[[#This Row],[QUANTITY_ORDERED]]</f>
        <v>567</v>
      </c>
      <c r="J204" s="2" t="str">
        <f t="shared" si="7"/>
        <v>Profit</v>
      </c>
      <c r="K204" s="3">
        <v>37838</v>
      </c>
      <c r="L204" s="2" t="str">
        <f>TEXT(Table1[[#This Row],[ORDER_DATE]], "mmm")</f>
        <v>Aug</v>
      </c>
      <c r="M204" s="2">
        <v>2003</v>
      </c>
      <c r="N204" s="2" t="s">
        <v>63</v>
      </c>
      <c r="O204" s="2" t="s">
        <v>241</v>
      </c>
      <c r="P204" s="2" t="s">
        <v>154</v>
      </c>
      <c r="Q204" s="2" t="s">
        <v>13</v>
      </c>
      <c r="R204" s="2" t="s">
        <v>10</v>
      </c>
    </row>
    <row r="205" spans="1:18" x14ac:dyDescent="0.3">
      <c r="A205" s="2">
        <v>10303</v>
      </c>
      <c r="B205" s="2" t="s">
        <v>153</v>
      </c>
      <c r="C205" s="2">
        <v>35</v>
      </c>
      <c r="D205" s="7">
        <v>62</v>
      </c>
      <c r="E205" s="7">
        <f t="shared" si="6"/>
        <v>31</v>
      </c>
      <c r="F205" s="7">
        <v>49.74</v>
      </c>
      <c r="G205" s="7">
        <f>Table1[[#This Row],[QUANTITY_ORDERED]]*Table1[[#This Row],[Selling price ]]</f>
        <v>1740.9</v>
      </c>
      <c r="H205" s="7">
        <f>F205-(Table1[[#This Row],[Estimated Cost Price (50%)	]])</f>
        <v>18.740000000000002</v>
      </c>
      <c r="I205" s="7">
        <f>Table1[[#This Row],[Profit per unit]]*Table1[[#This Row],[QUANTITY_ORDERED]]</f>
        <v>655.90000000000009</v>
      </c>
      <c r="J205" s="2" t="str">
        <f t="shared" si="7"/>
        <v>Profit</v>
      </c>
      <c r="K205" s="3">
        <v>37838</v>
      </c>
      <c r="L205" s="2" t="str">
        <f>TEXT(Table1[[#This Row],[ORDER_DATE]], "mmm")</f>
        <v>Aug</v>
      </c>
      <c r="M205" s="2">
        <v>2003</v>
      </c>
      <c r="N205" s="2" t="s">
        <v>5</v>
      </c>
      <c r="O205" s="2" t="s">
        <v>243</v>
      </c>
      <c r="P205" s="2" t="s">
        <v>154</v>
      </c>
      <c r="Q205" s="2" t="s">
        <v>13</v>
      </c>
      <c r="R205" s="2" t="s">
        <v>10</v>
      </c>
    </row>
    <row r="206" spans="1:18" x14ac:dyDescent="0.3">
      <c r="A206" s="2">
        <v>10304</v>
      </c>
      <c r="B206" s="2" t="s">
        <v>153</v>
      </c>
      <c r="C206" s="2">
        <v>28</v>
      </c>
      <c r="D206" s="7">
        <v>148</v>
      </c>
      <c r="E206" s="7">
        <f t="shared" si="6"/>
        <v>74</v>
      </c>
      <c r="F206" s="7">
        <v>100</v>
      </c>
      <c r="G206" s="7">
        <f>Table1[[#This Row],[QUANTITY_ORDERED]]*Table1[[#This Row],[Selling price ]]</f>
        <v>2800</v>
      </c>
      <c r="H206" s="7">
        <f>F206-(Table1[[#This Row],[Estimated Cost Price (50%)	]])</f>
        <v>26</v>
      </c>
      <c r="I206" s="7">
        <f>Table1[[#This Row],[Profit per unit]]*Table1[[#This Row],[QUANTITY_ORDERED]]</f>
        <v>728</v>
      </c>
      <c r="J206" s="2" t="str">
        <f t="shared" si="7"/>
        <v>Profit</v>
      </c>
      <c r="K206" s="3">
        <v>37838</v>
      </c>
      <c r="L206" s="2" t="str">
        <f>TEXT(Table1[[#This Row],[ORDER_DATE]], "mmm")</f>
        <v>Aug</v>
      </c>
      <c r="M206" s="2">
        <v>2003</v>
      </c>
      <c r="N206" s="2" t="s">
        <v>63</v>
      </c>
      <c r="O206" s="2" t="s">
        <v>250</v>
      </c>
      <c r="P206" s="2" t="s">
        <v>154</v>
      </c>
      <c r="Q206" s="2" t="s">
        <v>13</v>
      </c>
      <c r="R206" s="2" t="s">
        <v>16</v>
      </c>
    </row>
    <row r="207" spans="1:18" x14ac:dyDescent="0.3">
      <c r="A207" s="2">
        <v>10305</v>
      </c>
      <c r="B207" s="2" t="s">
        <v>153</v>
      </c>
      <c r="C207" s="2">
        <v>39</v>
      </c>
      <c r="D207" s="7">
        <v>37</v>
      </c>
      <c r="E207" s="7">
        <f t="shared" si="6"/>
        <v>18.5</v>
      </c>
      <c r="F207" s="7">
        <v>30.96</v>
      </c>
      <c r="G207" s="7">
        <f>Table1[[#This Row],[QUANTITY_ORDERED]]*Table1[[#This Row],[Selling price ]]</f>
        <v>1207.44</v>
      </c>
      <c r="H207" s="7">
        <f>F207-(Table1[[#This Row],[Estimated Cost Price (50%)	]])</f>
        <v>12.46</v>
      </c>
      <c r="I207" s="7">
        <f>Table1[[#This Row],[Profit per unit]]*Table1[[#This Row],[QUANTITY_ORDERED]]</f>
        <v>485.94000000000005</v>
      </c>
      <c r="J207" s="2" t="str">
        <f t="shared" si="7"/>
        <v>Profit</v>
      </c>
      <c r="K207" s="3">
        <v>37838</v>
      </c>
      <c r="L207" s="2" t="str">
        <f>TEXT(Table1[[#This Row],[ORDER_DATE]], "mmm")</f>
        <v>Aug</v>
      </c>
      <c r="M207" s="2">
        <v>2003</v>
      </c>
      <c r="N207" s="2" t="s">
        <v>63</v>
      </c>
      <c r="O207" s="2" t="s">
        <v>267</v>
      </c>
      <c r="P207" s="2" t="s">
        <v>154</v>
      </c>
      <c r="Q207" s="2" t="s">
        <v>13</v>
      </c>
      <c r="R207" s="2" t="s">
        <v>10</v>
      </c>
    </row>
    <row r="208" spans="1:18" x14ac:dyDescent="0.3">
      <c r="A208" s="2">
        <v>10306</v>
      </c>
      <c r="B208" s="2" t="s">
        <v>153</v>
      </c>
      <c r="C208" s="2">
        <v>34</v>
      </c>
      <c r="D208" s="7">
        <v>61</v>
      </c>
      <c r="E208" s="7">
        <f t="shared" si="6"/>
        <v>30.5</v>
      </c>
      <c r="F208" s="7">
        <v>50.21</v>
      </c>
      <c r="G208" s="7">
        <f>Table1[[#This Row],[QUANTITY_ORDERED]]*Table1[[#This Row],[Selling price ]]</f>
        <v>1707.14</v>
      </c>
      <c r="H208" s="7">
        <f>F208-(Table1[[#This Row],[Estimated Cost Price (50%)	]])</f>
        <v>19.71</v>
      </c>
      <c r="I208" s="7">
        <f>Table1[[#This Row],[Profit per unit]]*Table1[[#This Row],[QUANTITY_ORDERED]]</f>
        <v>670.14</v>
      </c>
      <c r="J208" s="2" t="str">
        <f t="shared" si="7"/>
        <v>Profit</v>
      </c>
      <c r="K208" s="3">
        <v>37838</v>
      </c>
      <c r="L208" s="2" t="str">
        <f>TEXT(Table1[[#This Row],[ORDER_DATE]], "mmm")</f>
        <v>Aug</v>
      </c>
      <c r="M208" s="2">
        <v>2003</v>
      </c>
      <c r="N208" s="2" t="s">
        <v>63</v>
      </c>
      <c r="O208" s="2" t="s">
        <v>270</v>
      </c>
      <c r="P208" s="2" t="s">
        <v>154</v>
      </c>
      <c r="Q208" s="2" t="s">
        <v>13</v>
      </c>
      <c r="R208" s="2" t="s">
        <v>10</v>
      </c>
    </row>
    <row r="209" spans="1:18" x14ac:dyDescent="0.3">
      <c r="A209" s="2">
        <v>10307</v>
      </c>
      <c r="B209" s="2" t="s">
        <v>153</v>
      </c>
      <c r="C209" s="2">
        <v>43</v>
      </c>
      <c r="D209" s="7">
        <v>140</v>
      </c>
      <c r="E209" s="7">
        <f t="shared" si="6"/>
        <v>70</v>
      </c>
      <c r="F209" s="7">
        <v>100</v>
      </c>
      <c r="G209" s="7">
        <f>Table1[[#This Row],[QUANTITY_ORDERED]]*Table1[[#This Row],[Selling price ]]</f>
        <v>4300</v>
      </c>
      <c r="H209" s="7">
        <f>F209-(Table1[[#This Row],[Estimated Cost Price (50%)	]])</f>
        <v>30</v>
      </c>
      <c r="I209" s="7">
        <f>Table1[[#This Row],[Profit per unit]]*Table1[[#This Row],[QUANTITY_ORDERED]]</f>
        <v>1290</v>
      </c>
      <c r="J209" s="2" t="str">
        <f t="shared" si="7"/>
        <v>Profit</v>
      </c>
      <c r="K209" s="3">
        <v>37838</v>
      </c>
      <c r="L209" s="2" t="str">
        <f>TEXT(Table1[[#This Row],[ORDER_DATE]], "mmm")</f>
        <v>Aug</v>
      </c>
      <c r="M209" s="2">
        <v>2003</v>
      </c>
      <c r="N209" s="2" t="s">
        <v>63</v>
      </c>
      <c r="O209" s="2" t="s">
        <v>274</v>
      </c>
      <c r="P209" s="2" t="s">
        <v>154</v>
      </c>
      <c r="Q209" s="2" t="s">
        <v>13</v>
      </c>
      <c r="R209" s="2" t="s">
        <v>16</v>
      </c>
    </row>
    <row r="210" spans="1:18" x14ac:dyDescent="0.3">
      <c r="A210" s="2">
        <v>10308</v>
      </c>
      <c r="B210" s="2" t="s">
        <v>153</v>
      </c>
      <c r="C210" s="2">
        <v>29</v>
      </c>
      <c r="D210" s="7">
        <v>80</v>
      </c>
      <c r="E210" s="7">
        <f t="shared" si="6"/>
        <v>40</v>
      </c>
      <c r="F210" s="7">
        <v>71.14</v>
      </c>
      <c r="G210" s="7">
        <f>Table1[[#This Row],[QUANTITY_ORDERED]]*Table1[[#This Row],[Selling price ]]</f>
        <v>2063.06</v>
      </c>
      <c r="H210" s="7">
        <f>F210-(Table1[[#This Row],[Estimated Cost Price (50%)	]])</f>
        <v>31.14</v>
      </c>
      <c r="I210" s="7">
        <f>Table1[[#This Row],[Profit per unit]]*Table1[[#This Row],[QUANTITY_ORDERED]]</f>
        <v>903.06000000000006</v>
      </c>
      <c r="J210" s="2" t="str">
        <f t="shared" si="7"/>
        <v>Profit</v>
      </c>
      <c r="K210" s="3">
        <v>37838</v>
      </c>
      <c r="L210" s="2" t="str">
        <f>TEXT(Table1[[#This Row],[ORDER_DATE]], "mmm")</f>
        <v>Aug</v>
      </c>
      <c r="M210" s="2">
        <v>2003</v>
      </c>
      <c r="N210" s="2" t="s">
        <v>63</v>
      </c>
      <c r="O210" s="2" t="s">
        <v>280</v>
      </c>
      <c r="P210" s="2" t="s">
        <v>154</v>
      </c>
      <c r="Q210" s="2" t="s">
        <v>13</v>
      </c>
      <c r="R210" s="2" t="s">
        <v>10</v>
      </c>
    </row>
    <row r="211" spans="1:18" x14ac:dyDescent="0.3">
      <c r="A211" s="2">
        <v>10309</v>
      </c>
      <c r="B211" s="2" t="s">
        <v>153</v>
      </c>
      <c r="C211" s="2">
        <v>31</v>
      </c>
      <c r="D211" s="7">
        <v>40</v>
      </c>
      <c r="E211" s="7">
        <f t="shared" si="6"/>
        <v>20</v>
      </c>
      <c r="F211" s="7">
        <v>44.66</v>
      </c>
      <c r="G211" s="7">
        <f>Table1[[#This Row],[QUANTITY_ORDERED]]*Table1[[#This Row],[Selling price ]]</f>
        <v>1384.4599999999998</v>
      </c>
      <c r="H211" s="7">
        <f>F211-(Table1[[#This Row],[Estimated Cost Price (50%)	]])</f>
        <v>24.659999999999997</v>
      </c>
      <c r="I211" s="7">
        <f>Table1[[#This Row],[Profit per unit]]*Table1[[#This Row],[QUANTITY_ORDERED]]</f>
        <v>764.45999999999992</v>
      </c>
      <c r="J211" s="2" t="str">
        <f t="shared" si="7"/>
        <v>Profit</v>
      </c>
      <c r="K211" s="3">
        <v>37838</v>
      </c>
      <c r="L211" s="2" t="str">
        <f>TEXT(Table1[[#This Row],[ORDER_DATE]], "mmm")</f>
        <v>Aug</v>
      </c>
      <c r="M211" s="2">
        <v>2003</v>
      </c>
      <c r="N211" s="2" t="s">
        <v>5</v>
      </c>
      <c r="O211" s="2" t="s">
        <v>283</v>
      </c>
      <c r="P211" s="2" t="s">
        <v>154</v>
      </c>
      <c r="Q211" s="2" t="s">
        <v>13</v>
      </c>
      <c r="R211" s="2" t="s">
        <v>10</v>
      </c>
    </row>
    <row r="212" spans="1:18" x14ac:dyDescent="0.3">
      <c r="A212" s="2">
        <v>10310</v>
      </c>
      <c r="B212" s="2" t="s">
        <v>110</v>
      </c>
      <c r="C212" s="2">
        <v>26</v>
      </c>
      <c r="D212" s="7">
        <v>124</v>
      </c>
      <c r="E212" s="7">
        <f t="shared" si="6"/>
        <v>62</v>
      </c>
      <c r="F212" s="7">
        <v>100</v>
      </c>
      <c r="G212" s="7">
        <f>Table1[[#This Row],[QUANTITY_ORDERED]]*Table1[[#This Row],[Selling price ]]</f>
        <v>2600</v>
      </c>
      <c r="H212" s="7">
        <f>F212-(Table1[[#This Row],[Estimated Cost Price (50%)	]])</f>
        <v>38</v>
      </c>
      <c r="I212" s="7">
        <f>Table1[[#This Row],[Profit per unit]]*Table1[[#This Row],[QUANTITY_ORDERED]]</f>
        <v>988</v>
      </c>
      <c r="J212" s="2" t="str">
        <f t="shared" si="7"/>
        <v>Profit</v>
      </c>
      <c r="K212" s="3">
        <v>37761</v>
      </c>
      <c r="L212" s="2" t="str">
        <f>TEXT(Table1[[#This Row],[ORDER_DATE]], "mmm")</f>
        <v>May</v>
      </c>
      <c r="M212" s="2">
        <v>2003</v>
      </c>
      <c r="N212" s="2" t="s">
        <v>63</v>
      </c>
      <c r="O212" s="2" t="s">
        <v>209</v>
      </c>
      <c r="P212" s="2" t="s">
        <v>39</v>
      </c>
      <c r="Q212" s="2" t="s">
        <v>13</v>
      </c>
      <c r="R212" s="2" t="s">
        <v>16</v>
      </c>
    </row>
    <row r="213" spans="1:18" x14ac:dyDescent="0.3">
      <c r="A213" s="2">
        <v>10311</v>
      </c>
      <c r="B213" s="2" t="s">
        <v>110</v>
      </c>
      <c r="C213" s="2">
        <v>46</v>
      </c>
      <c r="D213" s="7">
        <v>132</v>
      </c>
      <c r="E213" s="7">
        <f t="shared" si="6"/>
        <v>66</v>
      </c>
      <c r="F213" s="7">
        <v>100</v>
      </c>
      <c r="G213" s="7">
        <f>Table1[[#This Row],[QUANTITY_ORDERED]]*Table1[[#This Row],[Selling price ]]</f>
        <v>4600</v>
      </c>
      <c r="H213" s="7">
        <f>F213-(Table1[[#This Row],[Estimated Cost Price (50%)	]])</f>
        <v>34</v>
      </c>
      <c r="I213" s="7">
        <f>Table1[[#This Row],[Profit per unit]]*Table1[[#This Row],[QUANTITY_ORDERED]]</f>
        <v>1564</v>
      </c>
      <c r="J213" s="2" t="str">
        <f t="shared" si="7"/>
        <v>Profit</v>
      </c>
      <c r="K213" s="3">
        <v>37761</v>
      </c>
      <c r="L213" s="2" t="str">
        <f>TEXT(Table1[[#This Row],[ORDER_DATE]], "mmm")</f>
        <v>May</v>
      </c>
      <c r="M213" s="2">
        <v>2003</v>
      </c>
      <c r="N213" s="2" t="s">
        <v>63</v>
      </c>
      <c r="O213" s="2" t="s">
        <v>228</v>
      </c>
      <c r="P213" s="2" t="s">
        <v>39</v>
      </c>
      <c r="Q213" s="2" t="s">
        <v>13</v>
      </c>
      <c r="R213" s="2" t="s">
        <v>16</v>
      </c>
    </row>
    <row r="214" spans="1:18" x14ac:dyDescent="0.3">
      <c r="A214" s="2">
        <v>10312</v>
      </c>
      <c r="B214" s="2" t="s">
        <v>110</v>
      </c>
      <c r="C214" s="2">
        <v>34</v>
      </c>
      <c r="D214" s="7">
        <v>141</v>
      </c>
      <c r="E214" s="7">
        <f t="shared" si="6"/>
        <v>70.5</v>
      </c>
      <c r="F214" s="7">
        <v>100</v>
      </c>
      <c r="G214" s="7">
        <f>Table1[[#This Row],[QUANTITY_ORDERED]]*Table1[[#This Row],[Selling price ]]</f>
        <v>3400</v>
      </c>
      <c r="H214" s="7">
        <f>F214-(Table1[[#This Row],[Estimated Cost Price (50%)	]])</f>
        <v>29.5</v>
      </c>
      <c r="I214" s="7">
        <f>Table1[[#This Row],[Profit per unit]]*Table1[[#This Row],[QUANTITY_ORDERED]]</f>
        <v>1003</v>
      </c>
      <c r="J214" s="2" t="str">
        <f t="shared" si="7"/>
        <v>Profit</v>
      </c>
      <c r="K214" s="3">
        <v>37761</v>
      </c>
      <c r="L214" s="2" t="str">
        <f>TEXT(Table1[[#This Row],[ORDER_DATE]], "mmm")</f>
        <v>May</v>
      </c>
      <c r="M214" s="2">
        <v>2003</v>
      </c>
      <c r="N214" s="2" t="s">
        <v>63</v>
      </c>
      <c r="O214" s="2" t="s">
        <v>242</v>
      </c>
      <c r="P214" s="2" t="s">
        <v>39</v>
      </c>
      <c r="Q214" s="2" t="s">
        <v>13</v>
      </c>
      <c r="R214" s="2" t="s">
        <v>16</v>
      </c>
    </row>
    <row r="215" spans="1:18" x14ac:dyDescent="0.3">
      <c r="A215" s="2">
        <v>10313</v>
      </c>
      <c r="B215" s="2" t="s">
        <v>110</v>
      </c>
      <c r="C215" s="2">
        <v>50</v>
      </c>
      <c r="D215" s="7">
        <v>50</v>
      </c>
      <c r="E215" s="7">
        <f t="shared" si="6"/>
        <v>25</v>
      </c>
      <c r="F215" s="7">
        <v>59.87</v>
      </c>
      <c r="G215" s="7">
        <f>Table1[[#This Row],[QUANTITY_ORDERED]]*Table1[[#This Row],[Selling price ]]</f>
        <v>2993.5</v>
      </c>
      <c r="H215" s="7">
        <f>F215-(Table1[[#This Row],[Estimated Cost Price (50%)	]])</f>
        <v>34.869999999999997</v>
      </c>
      <c r="I215" s="7">
        <f>Table1[[#This Row],[Profit per unit]]*Table1[[#This Row],[QUANTITY_ORDERED]]</f>
        <v>1743.4999999999998</v>
      </c>
      <c r="J215" s="2" t="str">
        <f t="shared" si="7"/>
        <v>Profit</v>
      </c>
      <c r="K215" s="3">
        <v>37761</v>
      </c>
      <c r="L215" s="2" t="str">
        <f>TEXT(Table1[[#This Row],[ORDER_DATE]], "mmm")</f>
        <v>May</v>
      </c>
      <c r="M215" s="2">
        <v>2003</v>
      </c>
      <c r="N215" s="2" t="s">
        <v>63</v>
      </c>
      <c r="O215" s="2" t="s">
        <v>255</v>
      </c>
      <c r="P215" s="2" t="s">
        <v>39</v>
      </c>
      <c r="Q215" s="2" t="s">
        <v>13</v>
      </c>
      <c r="R215" s="2" t="s">
        <v>10</v>
      </c>
    </row>
    <row r="216" spans="1:18" x14ac:dyDescent="0.3">
      <c r="A216" s="2">
        <v>10314</v>
      </c>
      <c r="B216" s="2" t="s">
        <v>198</v>
      </c>
      <c r="C216" s="2">
        <v>21</v>
      </c>
      <c r="D216" s="7">
        <v>170</v>
      </c>
      <c r="E216" s="7">
        <f t="shared" si="6"/>
        <v>85</v>
      </c>
      <c r="F216" s="7">
        <v>100</v>
      </c>
      <c r="G216" s="7">
        <f>Table1[[#This Row],[QUANTITY_ORDERED]]*Table1[[#This Row],[Selling price ]]</f>
        <v>2100</v>
      </c>
      <c r="H216" s="7">
        <f>F216-(Table1[[#This Row],[Estimated Cost Price (50%)	]])</f>
        <v>15</v>
      </c>
      <c r="I216" s="7">
        <f>Table1[[#This Row],[Profit per unit]]*Table1[[#This Row],[QUANTITY_ORDERED]]</f>
        <v>315</v>
      </c>
      <c r="J216" s="2" t="str">
        <f t="shared" si="7"/>
        <v>Profit</v>
      </c>
      <c r="K216" s="3">
        <v>37762</v>
      </c>
      <c r="L216" s="2" t="str">
        <f>TEXT(Table1[[#This Row],[ORDER_DATE]], "mmm")</f>
        <v>May</v>
      </c>
      <c r="M216" s="2">
        <v>2003</v>
      </c>
      <c r="N216" s="2" t="s">
        <v>202</v>
      </c>
      <c r="O216" s="2" t="s">
        <v>217</v>
      </c>
      <c r="P216" s="2" t="s">
        <v>199</v>
      </c>
      <c r="Q216" s="2" t="s">
        <v>9</v>
      </c>
      <c r="R216" s="2" t="s">
        <v>10</v>
      </c>
    </row>
    <row r="217" spans="1:18" x14ac:dyDescent="0.3">
      <c r="A217" s="2">
        <v>10315</v>
      </c>
      <c r="B217" s="2" t="s">
        <v>198</v>
      </c>
      <c r="C217" s="2">
        <v>42</v>
      </c>
      <c r="D217" s="7">
        <v>60</v>
      </c>
      <c r="E217" s="7">
        <f t="shared" si="6"/>
        <v>30</v>
      </c>
      <c r="F217" s="7">
        <v>53.88</v>
      </c>
      <c r="G217" s="7">
        <f>Table1[[#This Row],[QUANTITY_ORDERED]]*Table1[[#This Row],[Selling price ]]</f>
        <v>2262.96</v>
      </c>
      <c r="H217" s="7">
        <f>F217-(Table1[[#This Row],[Estimated Cost Price (50%)	]])</f>
        <v>23.880000000000003</v>
      </c>
      <c r="I217" s="7">
        <f>Table1[[#This Row],[Profit per unit]]*Table1[[#This Row],[QUANTITY_ORDERED]]</f>
        <v>1002.9600000000002</v>
      </c>
      <c r="J217" s="2" t="str">
        <f t="shared" si="7"/>
        <v>Profit</v>
      </c>
      <c r="K217" s="3">
        <v>37762</v>
      </c>
      <c r="L217" s="2" t="str">
        <f>TEXT(Table1[[#This Row],[ORDER_DATE]], "mmm")</f>
        <v>May</v>
      </c>
      <c r="M217" s="2">
        <v>2003</v>
      </c>
      <c r="N217" s="2" t="s">
        <v>202</v>
      </c>
      <c r="O217" s="2" t="s">
        <v>221</v>
      </c>
      <c r="P217" s="2" t="s">
        <v>199</v>
      </c>
      <c r="Q217" s="2" t="s">
        <v>9</v>
      </c>
      <c r="R217" s="2" t="s">
        <v>10</v>
      </c>
    </row>
    <row r="218" spans="1:18" x14ac:dyDescent="0.3">
      <c r="A218" s="2">
        <v>10316</v>
      </c>
      <c r="B218" s="2" t="s">
        <v>198</v>
      </c>
      <c r="C218" s="2">
        <v>42</v>
      </c>
      <c r="D218" s="7">
        <v>127</v>
      </c>
      <c r="E218" s="7">
        <f t="shared" si="6"/>
        <v>63.5</v>
      </c>
      <c r="F218" s="7">
        <v>100</v>
      </c>
      <c r="G218" s="7">
        <f>Table1[[#This Row],[QUANTITY_ORDERED]]*Table1[[#This Row],[Selling price ]]</f>
        <v>4200</v>
      </c>
      <c r="H218" s="7">
        <f>F218-(Table1[[#This Row],[Estimated Cost Price (50%)	]])</f>
        <v>36.5</v>
      </c>
      <c r="I218" s="7">
        <f>Table1[[#This Row],[Profit per unit]]*Table1[[#This Row],[QUANTITY_ORDERED]]</f>
        <v>1533</v>
      </c>
      <c r="J218" s="2" t="str">
        <f t="shared" si="7"/>
        <v>Profit</v>
      </c>
      <c r="K218" s="3">
        <v>37762</v>
      </c>
      <c r="L218" s="2" t="str">
        <f>TEXT(Table1[[#This Row],[ORDER_DATE]], "mmm")</f>
        <v>May</v>
      </c>
      <c r="M218" s="2">
        <v>2003</v>
      </c>
      <c r="N218" s="2" t="s">
        <v>202</v>
      </c>
      <c r="O218" s="2" t="s">
        <v>223</v>
      </c>
      <c r="P218" s="2" t="s">
        <v>199</v>
      </c>
      <c r="Q218" s="2" t="s">
        <v>9</v>
      </c>
      <c r="R218" s="2" t="s">
        <v>16</v>
      </c>
    </row>
    <row r="219" spans="1:18" x14ac:dyDescent="0.3">
      <c r="A219" s="2">
        <v>10317</v>
      </c>
      <c r="B219" s="2" t="s">
        <v>198</v>
      </c>
      <c r="C219" s="2">
        <v>36</v>
      </c>
      <c r="D219" s="7">
        <v>92</v>
      </c>
      <c r="E219" s="7">
        <f t="shared" si="6"/>
        <v>46</v>
      </c>
      <c r="F219" s="7">
        <v>85.59</v>
      </c>
      <c r="G219" s="7">
        <f>Table1[[#This Row],[QUANTITY_ORDERED]]*Table1[[#This Row],[Selling price ]]</f>
        <v>3081.2400000000002</v>
      </c>
      <c r="H219" s="7">
        <f>F219-(Table1[[#This Row],[Estimated Cost Price (50%)	]])</f>
        <v>39.590000000000003</v>
      </c>
      <c r="I219" s="7">
        <f>Table1[[#This Row],[Profit per unit]]*Table1[[#This Row],[QUANTITY_ORDERED]]</f>
        <v>1425.2400000000002</v>
      </c>
      <c r="J219" s="2" t="str">
        <f t="shared" si="7"/>
        <v>Profit</v>
      </c>
      <c r="K219" s="3">
        <v>37762</v>
      </c>
      <c r="L219" s="2" t="str">
        <f>TEXT(Table1[[#This Row],[ORDER_DATE]], "mmm")</f>
        <v>May</v>
      </c>
      <c r="M219" s="2">
        <v>2003</v>
      </c>
      <c r="N219" s="2" t="s">
        <v>202</v>
      </c>
      <c r="O219" s="2" t="s">
        <v>246</v>
      </c>
      <c r="P219" s="2" t="s">
        <v>199</v>
      </c>
      <c r="Q219" s="2" t="s">
        <v>9</v>
      </c>
      <c r="R219" s="2" t="s">
        <v>16</v>
      </c>
    </row>
    <row r="220" spans="1:18" x14ac:dyDescent="0.3">
      <c r="A220" s="2">
        <v>10318</v>
      </c>
      <c r="B220" s="2" t="s">
        <v>198</v>
      </c>
      <c r="C220" s="2">
        <v>23</v>
      </c>
      <c r="D220" s="7">
        <v>71</v>
      </c>
      <c r="E220" s="7">
        <f t="shared" si="6"/>
        <v>35.5</v>
      </c>
      <c r="F220" s="7">
        <v>57.73</v>
      </c>
      <c r="G220" s="7">
        <f>Table1[[#This Row],[QUANTITY_ORDERED]]*Table1[[#This Row],[Selling price ]]</f>
        <v>1327.79</v>
      </c>
      <c r="H220" s="7">
        <f>F220-(Table1[[#This Row],[Estimated Cost Price (50%)	]])</f>
        <v>22.229999999999997</v>
      </c>
      <c r="I220" s="7">
        <f>Table1[[#This Row],[Profit per unit]]*Table1[[#This Row],[QUANTITY_ORDERED]]</f>
        <v>511.28999999999991</v>
      </c>
      <c r="J220" s="2" t="str">
        <f t="shared" si="7"/>
        <v>Profit</v>
      </c>
      <c r="K220" s="3">
        <v>37762</v>
      </c>
      <c r="L220" s="2" t="str">
        <f>TEXT(Table1[[#This Row],[ORDER_DATE]], "mmm")</f>
        <v>May</v>
      </c>
      <c r="M220" s="2">
        <v>2003</v>
      </c>
      <c r="N220" s="2" t="s">
        <v>63</v>
      </c>
      <c r="O220" s="2" t="s">
        <v>251</v>
      </c>
      <c r="P220" s="2" t="s">
        <v>199</v>
      </c>
      <c r="Q220" s="2" t="s">
        <v>9</v>
      </c>
      <c r="R220" s="2" t="s">
        <v>10</v>
      </c>
    </row>
    <row r="221" spans="1:18" x14ac:dyDescent="0.3">
      <c r="A221" s="2">
        <v>10319</v>
      </c>
      <c r="B221" s="2" t="s">
        <v>198</v>
      </c>
      <c r="C221" s="2">
        <v>22</v>
      </c>
      <c r="D221" s="7">
        <v>73</v>
      </c>
      <c r="E221" s="7">
        <f t="shared" si="6"/>
        <v>36.5</v>
      </c>
      <c r="F221" s="7">
        <v>77.900000000000006</v>
      </c>
      <c r="G221" s="7">
        <f>Table1[[#This Row],[QUANTITY_ORDERED]]*Table1[[#This Row],[Selling price ]]</f>
        <v>1713.8000000000002</v>
      </c>
      <c r="H221" s="7">
        <f>F221-(Table1[[#This Row],[Estimated Cost Price (50%)	]])</f>
        <v>41.400000000000006</v>
      </c>
      <c r="I221" s="7">
        <f>Table1[[#This Row],[Profit per unit]]*Table1[[#This Row],[QUANTITY_ORDERED]]</f>
        <v>910.80000000000018</v>
      </c>
      <c r="J221" s="2" t="str">
        <f t="shared" si="7"/>
        <v>Profit</v>
      </c>
      <c r="K221" s="3">
        <v>37762</v>
      </c>
      <c r="L221" s="2" t="str">
        <f>TEXT(Table1[[#This Row],[ORDER_DATE]], "mmm")</f>
        <v>May</v>
      </c>
      <c r="M221" s="2">
        <v>2003</v>
      </c>
      <c r="N221" s="2" t="s">
        <v>63</v>
      </c>
      <c r="O221" s="2" t="s">
        <v>252</v>
      </c>
      <c r="P221" s="2" t="s">
        <v>199</v>
      </c>
      <c r="Q221" s="2" t="s">
        <v>9</v>
      </c>
      <c r="R221" s="2" t="s">
        <v>10</v>
      </c>
    </row>
    <row r="222" spans="1:18" x14ac:dyDescent="0.3">
      <c r="A222" s="2">
        <v>10320</v>
      </c>
      <c r="B222" s="2" t="s">
        <v>198</v>
      </c>
      <c r="C222" s="2">
        <v>45</v>
      </c>
      <c r="D222" s="7">
        <v>33</v>
      </c>
      <c r="E222" s="7">
        <f t="shared" si="6"/>
        <v>16.5</v>
      </c>
      <c r="F222" s="7">
        <v>37.840000000000003</v>
      </c>
      <c r="G222" s="7">
        <f>Table1[[#This Row],[QUANTITY_ORDERED]]*Table1[[#This Row],[Selling price ]]</f>
        <v>1702.8000000000002</v>
      </c>
      <c r="H222" s="7">
        <f>F222-(Table1[[#This Row],[Estimated Cost Price (50%)	]])</f>
        <v>21.340000000000003</v>
      </c>
      <c r="I222" s="7">
        <f>Table1[[#This Row],[Profit per unit]]*Table1[[#This Row],[QUANTITY_ORDERED]]</f>
        <v>960.30000000000018</v>
      </c>
      <c r="J222" s="2" t="str">
        <f t="shared" si="7"/>
        <v>Profit</v>
      </c>
      <c r="K222" s="3">
        <v>37762</v>
      </c>
      <c r="L222" s="2" t="str">
        <f>TEXT(Table1[[#This Row],[ORDER_DATE]], "mmm")</f>
        <v>May</v>
      </c>
      <c r="M222" s="2">
        <v>2003</v>
      </c>
      <c r="N222" s="2" t="s">
        <v>202</v>
      </c>
      <c r="O222" s="2" t="s">
        <v>257</v>
      </c>
      <c r="P222" s="2" t="s">
        <v>199</v>
      </c>
      <c r="Q222" s="2" t="s">
        <v>9</v>
      </c>
      <c r="R222" s="2" t="s">
        <v>10</v>
      </c>
    </row>
    <row r="223" spans="1:18" x14ac:dyDescent="0.3">
      <c r="A223" s="2">
        <v>10321</v>
      </c>
      <c r="B223" s="2" t="s">
        <v>198</v>
      </c>
      <c r="C223" s="2">
        <v>22</v>
      </c>
      <c r="D223" s="7">
        <v>44</v>
      </c>
      <c r="E223" s="7">
        <f t="shared" si="6"/>
        <v>22</v>
      </c>
      <c r="F223" s="7">
        <v>45.25</v>
      </c>
      <c r="G223" s="7">
        <f>Table1[[#This Row],[QUANTITY_ORDERED]]*Table1[[#This Row],[Selling price ]]</f>
        <v>995.5</v>
      </c>
      <c r="H223" s="7">
        <f>F223-(Table1[[#This Row],[Estimated Cost Price (50%)	]])</f>
        <v>23.25</v>
      </c>
      <c r="I223" s="7">
        <f>Table1[[#This Row],[Profit per unit]]*Table1[[#This Row],[QUANTITY_ORDERED]]</f>
        <v>511.5</v>
      </c>
      <c r="J223" s="2" t="str">
        <f t="shared" si="7"/>
        <v>Profit</v>
      </c>
      <c r="K223" s="3">
        <v>37762</v>
      </c>
      <c r="L223" s="2" t="str">
        <f>TEXT(Table1[[#This Row],[ORDER_DATE]], "mmm")</f>
        <v>May</v>
      </c>
      <c r="M223" s="2">
        <v>2003</v>
      </c>
      <c r="N223" s="2" t="s">
        <v>202</v>
      </c>
      <c r="O223" s="2" t="s">
        <v>260</v>
      </c>
      <c r="P223" s="2" t="s">
        <v>199</v>
      </c>
      <c r="Q223" s="2" t="s">
        <v>9</v>
      </c>
      <c r="R223" s="2" t="s">
        <v>10</v>
      </c>
    </row>
    <row r="224" spans="1:18" x14ac:dyDescent="0.3">
      <c r="A224" s="2">
        <v>10322</v>
      </c>
      <c r="B224" s="2" t="s">
        <v>198</v>
      </c>
      <c r="C224" s="2">
        <v>32</v>
      </c>
      <c r="D224" s="7">
        <v>90</v>
      </c>
      <c r="E224" s="7">
        <f t="shared" si="6"/>
        <v>45</v>
      </c>
      <c r="F224" s="7">
        <v>72.7</v>
      </c>
      <c r="G224" s="7">
        <f>Table1[[#This Row],[QUANTITY_ORDERED]]*Table1[[#This Row],[Selling price ]]</f>
        <v>2326.4</v>
      </c>
      <c r="H224" s="7">
        <f>F224-(Table1[[#This Row],[Estimated Cost Price (50%)	]])</f>
        <v>27.700000000000003</v>
      </c>
      <c r="I224" s="7">
        <f>Table1[[#This Row],[Profit per unit]]*Table1[[#This Row],[QUANTITY_ORDERED]]</f>
        <v>886.40000000000009</v>
      </c>
      <c r="J224" s="2" t="str">
        <f t="shared" si="7"/>
        <v>Profit</v>
      </c>
      <c r="K224" s="3">
        <v>37762</v>
      </c>
      <c r="L224" s="2" t="str">
        <f>TEXT(Table1[[#This Row],[ORDER_DATE]], "mmm")</f>
        <v>May</v>
      </c>
      <c r="M224" s="2">
        <v>2003</v>
      </c>
      <c r="N224" s="2" t="s">
        <v>63</v>
      </c>
      <c r="O224" s="2" t="s">
        <v>263</v>
      </c>
      <c r="P224" s="2" t="s">
        <v>199</v>
      </c>
      <c r="Q224" s="2" t="s">
        <v>9</v>
      </c>
      <c r="R224" s="2" t="s">
        <v>10</v>
      </c>
    </row>
    <row r="225" spans="1:18" x14ac:dyDescent="0.3">
      <c r="A225" s="2">
        <v>10323</v>
      </c>
      <c r="B225" s="2" t="s">
        <v>198</v>
      </c>
      <c r="C225" s="2">
        <v>25</v>
      </c>
      <c r="D225" s="7">
        <v>117</v>
      </c>
      <c r="E225" s="7">
        <f t="shared" si="6"/>
        <v>58.5</v>
      </c>
      <c r="F225" s="7">
        <v>93.95</v>
      </c>
      <c r="G225" s="7">
        <f>Table1[[#This Row],[QUANTITY_ORDERED]]*Table1[[#This Row],[Selling price ]]</f>
        <v>2348.75</v>
      </c>
      <c r="H225" s="7">
        <f>F225-(Table1[[#This Row],[Estimated Cost Price (50%)	]])</f>
        <v>35.450000000000003</v>
      </c>
      <c r="I225" s="7">
        <f>Table1[[#This Row],[Profit per unit]]*Table1[[#This Row],[QUANTITY_ORDERED]]</f>
        <v>886.25000000000011</v>
      </c>
      <c r="J225" s="2" t="str">
        <f t="shared" si="7"/>
        <v>Profit</v>
      </c>
      <c r="K225" s="3">
        <v>37762</v>
      </c>
      <c r="L225" s="2" t="str">
        <f>TEXT(Table1[[#This Row],[ORDER_DATE]], "mmm")</f>
        <v>May</v>
      </c>
      <c r="M225" s="2">
        <v>2003</v>
      </c>
      <c r="N225" s="2" t="s">
        <v>63</v>
      </c>
      <c r="O225" s="2" t="s">
        <v>266</v>
      </c>
      <c r="P225" s="2" t="s">
        <v>199</v>
      </c>
      <c r="Q225" s="2" t="s">
        <v>9</v>
      </c>
      <c r="R225" s="2" t="s">
        <v>10</v>
      </c>
    </row>
    <row r="226" spans="1:18" x14ac:dyDescent="0.3">
      <c r="A226" s="2">
        <v>10324</v>
      </c>
      <c r="B226" s="2" t="s">
        <v>198</v>
      </c>
      <c r="C226" s="2">
        <v>49</v>
      </c>
      <c r="D226" s="7">
        <v>85</v>
      </c>
      <c r="E226" s="7">
        <f t="shared" si="6"/>
        <v>42.5</v>
      </c>
      <c r="F226" s="7">
        <v>83.04</v>
      </c>
      <c r="G226" s="7">
        <f>Table1[[#This Row],[QUANTITY_ORDERED]]*Table1[[#This Row],[Selling price ]]</f>
        <v>4068.9600000000005</v>
      </c>
      <c r="H226" s="7">
        <f>F226-(Table1[[#This Row],[Estimated Cost Price (50%)	]])</f>
        <v>40.540000000000006</v>
      </c>
      <c r="I226" s="7">
        <f>Table1[[#This Row],[Profit per unit]]*Table1[[#This Row],[QUANTITY_ORDERED]]</f>
        <v>1986.4600000000003</v>
      </c>
      <c r="J226" s="2" t="str">
        <f t="shared" si="7"/>
        <v>Profit</v>
      </c>
      <c r="K226" s="3">
        <v>37762</v>
      </c>
      <c r="L226" s="2" t="str">
        <f>TEXT(Table1[[#This Row],[ORDER_DATE]], "mmm")</f>
        <v>May</v>
      </c>
      <c r="M226" s="2">
        <v>2003</v>
      </c>
      <c r="N226" s="2" t="s">
        <v>63</v>
      </c>
      <c r="O226" s="2" t="s">
        <v>269</v>
      </c>
      <c r="P226" s="2" t="s">
        <v>199</v>
      </c>
      <c r="Q226" s="2" t="s">
        <v>9</v>
      </c>
      <c r="R226" s="2" t="s">
        <v>16</v>
      </c>
    </row>
    <row r="227" spans="1:18" x14ac:dyDescent="0.3">
      <c r="A227" s="2">
        <v>10325</v>
      </c>
      <c r="B227" s="2" t="s">
        <v>198</v>
      </c>
      <c r="C227" s="2">
        <v>43</v>
      </c>
      <c r="D227" s="7">
        <v>107</v>
      </c>
      <c r="E227" s="7">
        <f t="shared" si="6"/>
        <v>53.5</v>
      </c>
      <c r="F227" s="7">
        <v>100</v>
      </c>
      <c r="G227" s="7">
        <f>Table1[[#This Row],[QUANTITY_ORDERED]]*Table1[[#This Row],[Selling price ]]</f>
        <v>4300</v>
      </c>
      <c r="H227" s="7">
        <f>F227-(Table1[[#This Row],[Estimated Cost Price (50%)	]])</f>
        <v>46.5</v>
      </c>
      <c r="I227" s="7">
        <f>Table1[[#This Row],[Profit per unit]]*Table1[[#This Row],[QUANTITY_ORDERED]]</f>
        <v>1999.5</v>
      </c>
      <c r="J227" s="2" t="str">
        <f t="shared" si="7"/>
        <v>Profit</v>
      </c>
      <c r="K227" s="3">
        <v>37762</v>
      </c>
      <c r="L227" s="2" t="str">
        <f>TEXT(Table1[[#This Row],[ORDER_DATE]], "mmm")</f>
        <v>May</v>
      </c>
      <c r="M227" s="2">
        <v>2003</v>
      </c>
      <c r="N227" s="2" t="s">
        <v>63</v>
      </c>
      <c r="O227" s="2" t="s">
        <v>272</v>
      </c>
      <c r="P227" s="2" t="s">
        <v>199</v>
      </c>
      <c r="Q227" s="2" t="s">
        <v>9</v>
      </c>
      <c r="R227" s="2" t="s">
        <v>16</v>
      </c>
    </row>
    <row r="228" spans="1:18" x14ac:dyDescent="0.3">
      <c r="A228" s="2">
        <v>10326</v>
      </c>
      <c r="B228" s="2" t="s">
        <v>198</v>
      </c>
      <c r="C228" s="2">
        <v>46</v>
      </c>
      <c r="D228" s="7">
        <v>41</v>
      </c>
      <c r="E228" s="7">
        <f t="shared" si="6"/>
        <v>20.5</v>
      </c>
      <c r="F228" s="7">
        <v>33.229999999999997</v>
      </c>
      <c r="G228" s="7">
        <f>Table1[[#This Row],[QUANTITY_ORDERED]]*Table1[[#This Row],[Selling price ]]</f>
        <v>1528.58</v>
      </c>
      <c r="H228" s="7">
        <f>F228-(Table1[[#This Row],[Estimated Cost Price (50%)	]])</f>
        <v>12.729999999999997</v>
      </c>
      <c r="I228" s="7">
        <f>Table1[[#This Row],[Profit per unit]]*Table1[[#This Row],[QUANTITY_ORDERED]]</f>
        <v>585.57999999999981</v>
      </c>
      <c r="J228" s="2" t="str">
        <f t="shared" si="7"/>
        <v>Profit</v>
      </c>
      <c r="K228" s="3">
        <v>37762</v>
      </c>
      <c r="L228" s="2" t="str">
        <f>TEXT(Table1[[#This Row],[ORDER_DATE]], "mmm")</f>
        <v>May</v>
      </c>
      <c r="M228" s="2">
        <v>2003</v>
      </c>
      <c r="N228" s="2" t="s">
        <v>202</v>
      </c>
      <c r="O228" s="2" t="s">
        <v>276</v>
      </c>
      <c r="P228" s="2" t="s">
        <v>199</v>
      </c>
      <c r="Q228" s="2" t="s">
        <v>9</v>
      </c>
      <c r="R228" s="2" t="s">
        <v>10</v>
      </c>
    </row>
    <row r="229" spans="1:18" x14ac:dyDescent="0.3">
      <c r="A229" s="2">
        <v>10327</v>
      </c>
      <c r="B229" s="2" t="s">
        <v>30</v>
      </c>
      <c r="C229" s="2">
        <v>32</v>
      </c>
      <c r="D229" s="7">
        <v>102</v>
      </c>
      <c r="E229" s="7">
        <f t="shared" si="6"/>
        <v>51</v>
      </c>
      <c r="F229" s="7">
        <v>100</v>
      </c>
      <c r="G229" s="7">
        <f>Table1[[#This Row],[QUANTITY_ORDERED]]*Table1[[#This Row],[Selling price ]]</f>
        <v>3200</v>
      </c>
      <c r="H229" s="7">
        <f>F229-(Table1[[#This Row],[Estimated Cost Price (50%)	]])</f>
        <v>49</v>
      </c>
      <c r="I229" s="7">
        <f>Table1[[#This Row],[Profit per unit]]*Table1[[#This Row],[QUANTITY_ORDERED]]</f>
        <v>1568</v>
      </c>
      <c r="J229" s="2" t="str">
        <f t="shared" si="7"/>
        <v>Profit</v>
      </c>
      <c r="K229" s="3">
        <v>37762</v>
      </c>
      <c r="L229" s="2" t="str">
        <f>TEXT(Table1[[#This Row],[ORDER_DATE]], "mmm")</f>
        <v>May</v>
      </c>
      <c r="M229" s="2">
        <v>2003</v>
      </c>
      <c r="N229" s="2" t="s">
        <v>202</v>
      </c>
      <c r="O229" s="2" t="s">
        <v>203</v>
      </c>
      <c r="P229" s="2" t="s">
        <v>31</v>
      </c>
      <c r="Q229" s="2" t="s">
        <v>32</v>
      </c>
      <c r="R229" s="2" t="s">
        <v>16</v>
      </c>
    </row>
    <row r="230" spans="1:18" x14ac:dyDescent="0.3">
      <c r="A230" s="2">
        <v>10328</v>
      </c>
      <c r="B230" s="2" t="s">
        <v>30</v>
      </c>
      <c r="C230" s="2">
        <v>34</v>
      </c>
      <c r="D230" s="7">
        <v>168</v>
      </c>
      <c r="E230" s="7">
        <f t="shared" si="6"/>
        <v>84</v>
      </c>
      <c r="F230" s="7">
        <v>100</v>
      </c>
      <c r="G230" s="7">
        <f>Table1[[#This Row],[QUANTITY_ORDERED]]*Table1[[#This Row],[Selling price ]]</f>
        <v>3400</v>
      </c>
      <c r="H230" s="7">
        <f>F230-(Table1[[#This Row],[Estimated Cost Price (50%)	]])</f>
        <v>16</v>
      </c>
      <c r="I230" s="7">
        <f>Table1[[#This Row],[Profit per unit]]*Table1[[#This Row],[QUANTITY_ORDERED]]</f>
        <v>544</v>
      </c>
      <c r="J230" s="2" t="str">
        <f t="shared" si="7"/>
        <v>Profit</v>
      </c>
      <c r="K230" s="3">
        <v>37762</v>
      </c>
      <c r="L230" s="2" t="str">
        <f>TEXT(Table1[[#This Row],[ORDER_DATE]], "mmm")</f>
        <v>May</v>
      </c>
      <c r="M230" s="2">
        <v>2003</v>
      </c>
      <c r="N230" s="2" t="s">
        <v>202</v>
      </c>
      <c r="O230" s="2" t="s">
        <v>227</v>
      </c>
      <c r="P230" s="2" t="s">
        <v>31</v>
      </c>
      <c r="Q230" s="2" t="s">
        <v>32</v>
      </c>
      <c r="R230" s="2" t="s">
        <v>16</v>
      </c>
    </row>
    <row r="231" spans="1:18" x14ac:dyDescent="0.3">
      <c r="A231" s="2">
        <v>10329</v>
      </c>
      <c r="B231" s="2" t="s">
        <v>68</v>
      </c>
      <c r="C231" s="2">
        <v>38</v>
      </c>
      <c r="D231" s="7">
        <v>214</v>
      </c>
      <c r="E231" s="7">
        <f t="shared" si="6"/>
        <v>107</v>
      </c>
      <c r="F231" s="7">
        <v>100</v>
      </c>
      <c r="G231" s="7">
        <f>Table1[[#This Row],[QUANTITY_ORDERED]]*Table1[[#This Row],[Selling price ]]</f>
        <v>3800</v>
      </c>
      <c r="H231" s="7">
        <f>F231-(Table1[[#This Row],[Estimated Cost Price (50%)	]])</f>
        <v>-7</v>
      </c>
      <c r="I231" s="7">
        <f>Table1[[#This Row],[Profit per unit]]*Table1[[#This Row],[QUANTITY_ORDERED]]</f>
        <v>-266</v>
      </c>
      <c r="J231" s="2" t="str">
        <f t="shared" si="7"/>
        <v>Loss</v>
      </c>
      <c r="K231" s="3">
        <v>37769</v>
      </c>
      <c r="L231" s="2" t="str">
        <f>TEXT(Table1[[#This Row],[ORDER_DATE]], "mmm")</f>
        <v>May</v>
      </c>
      <c r="M231" s="2">
        <v>2003</v>
      </c>
      <c r="N231" s="2" t="s">
        <v>63</v>
      </c>
      <c r="O231" s="2" t="s">
        <v>64</v>
      </c>
      <c r="P231" s="2" t="s">
        <v>61</v>
      </c>
      <c r="Q231" s="2" t="s">
        <v>62</v>
      </c>
      <c r="R231" s="2" t="s">
        <v>52</v>
      </c>
    </row>
    <row r="232" spans="1:18" x14ac:dyDescent="0.3">
      <c r="A232" s="2">
        <v>10330</v>
      </c>
      <c r="B232" s="2" t="s">
        <v>68</v>
      </c>
      <c r="C232" s="2">
        <v>22</v>
      </c>
      <c r="D232" s="7">
        <v>147</v>
      </c>
      <c r="E232" s="7">
        <f t="shared" si="6"/>
        <v>73.5</v>
      </c>
      <c r="F232" s="7">
        <v>100</v>
      </c>
      <c r="G232" s="7">
        <f>Table1[[#This Row],[QUANTITY_ORDERED]]*Table1[[#This Row],[Selling price ]]</f>
        <v>2200</v>
      </c>
      <c r="H232" s="7">
        <f>F232-(Table1[[#This Row],[Estimated Cost Price (50%)	]])</f>
        <v>26.5</v>
      </c>
      <c r="I232" s="7">
        <f>Table1[[#This Row],[Profit per unit]]*Table1[[#This Row],[QUANTITY_ORDERED]]</f>
        <v>583</v>
      </c>
      <c r="J232" s="2" t="str">
        <f t="shared" si="7"/>
        <v>Profit</v>
      </c>
      <c r="K232" s="3">
        <v>37769</v>
      </c>
      <c r="L232" s="2" t="str">
        <f>TEXT(Table1[[#This Row],[ORDER_DATE]], "mmm")</f>
        <v>May</v>
      </c>
      <c r="M232" s="2">
        <v>2003</v>
      </c>
      <c r="N232" s="2" t="s">
        <v>63</v>
      </c>
      <c r="O232" s="2" t="s">
        <v>143</v>
      </c>
      <c r="P232" s="2" t="s">
        <v>61</v>
      </c>
      <c r="Q232" s="2" t="s">
        <v>62</v>
      </c>
      <c r="R232" s="2" t="s">
        <v>16</v>
      </c>
    </row>
    <row r="233" spans="1:18" x14ac:dyDescent="0.3">
      <c r="A233" s="2">
        <v>10331</v>
      </c>
      <c r="B233" s="2" t="s">
        <v>68</v>
      </c>
      <c r="C233" s="2">
        <v>21</v>
      </c>
      <c r="D233" s="7">
        <v>136</v>
      </c>
      <c r="E233" s="7">
        <f t="shared" si="6"/>
        <v>68</v>
      </c>
      <c r="F233" s="7">
        <v>100</v>
      </c>
      <c r="G233" s="7">
        <f>Table1[[#This Row],[QUANTITY_ORDERED]]*Table1[[#This Row],[Selling price ]]</f>
        <v>2100</v>
      </c>
      <c r="H233" s="7">
        <f>F233-(Table1[[#This Row],[Estimated Cost Price (50%)	]])</f>
        <v>32</v>
      </c>
      <c r="I233" s="7">
        <f>Table1[[#This Row],[Profit per unit]]*Table1[[#This Row],[QUANTITY_ORDERED]]</f>
        <v>672</v>
      </c>
      <c r="J233" s="2" t="str">
        <f t="shared" si="7"/>
        <v>Profit</v>
      </c>
      <c r="K233" s="3">
        <v>37769</v>
      </c>
      <c r="L233" s="2" t="str">
        <f>TEXT(Table1[[#This Row],[ORDER_DATE]], "mmm")</f>
        <v>May</v>
      </c>
      <c r="M233" s="2">
        <v>2003</v>
      </c>
      <c r="N233" s="2" t="s">
        <v>178</v>
      </c>
      <c r="O233" s="2" t="s">
        <v>179</v>
      </c>
      <c r="P233" s="2" t="s">
        <v>61</v>
      </c>
      <c r="Q233" s="2" t="s">
        <v>62</v>
      </c>
      <c r="R233" s="2" t="s">
        <v>10</v>
      </c>
    </row>
    <row r="234" spans="1:18" x14ac:dyDescent="0.3">
      <c r="A234" s="2">
        <v>10332</v>
      </c>
      <c r="B234" s="2" t="s">
        <v>68</v>
      </c>
      <c r="C234" s="2">
        <v>38</v>
      </c>
      <c r="D234" s="7">
        <v>116</v>
      </c>
      <c r="E234" s="7">
        <f t="shared" si="6"/>
        <v>58</v>
      </c>
      <c r="F234" s="7">
        <v>100</v>
      </c>
      <c r="G234" s="7">
        <f>Table1[[#This Row],[QUANTITY_ORDERED]]*Table1[[#This Row],[Selling price ]]</f>
        <v>3800</v>
      </c>
      <c r="H234" s="7">
        <f>F234-(Table1[[#This Row],[Estimated Cost Price (50%)	]])</f>
        <v>42</v>
      </c>
      <c r="I234" s="7">
        <f>Table1[[#This Row],[Profit per unit]]*Table1[[#This Row],[QUANTITY_ORDERED]]</f>
        <v>1596</v>
      </c>
      <c r="J234" s="2" t="str">
        <f t="shared" si="7"/>
        <v>Profit</v>
      </c>
      <c r="K234" s="3">
        <v>37769</v>
      </c>
      <c r="L234" s="2" t="str">
        <f>TEXT(Table1[[#This Row],[ORDER_DATE]], "mmm")</f>
        <v>May</v>
      </c>
      <c r="M234" s="2">
        <v>2003</v>
      </c>
      <c r="N234" s="2" t="s">
        <v>178</v>
      </c>
      <c r="O234" s="2" t="s">
        <v>196</v>
      </c>
      <c r="P234" s="2" t="s">
        <v>61</v>
      </c>
      <c r="Q234" s="2" t="s">
        <v>62</v>
      </c>
      <c r="R234" s="2" t="s">
        <v>16</v>
      </c>
    </row>
    <row r="235" spans="1:18" x14ac:dyDescent="0.3">
      <c r="A235" s="2">
        <v>10333</v>
      </c>
      <c r="B235" s="2" t="s">
        <v>68</v>
      </c>
      <c r="C235" s="2">
        <v>42</v>
      </c>
      <c r="D235" s="7">
        <v>53</v>
      </c>
      <c r="E235" s="7">
        <f t="shared" si="6"/>
        <v>26.5</v>
      </c>
      <c r="F235" s="7">
        <v>54.99</v>
      </c>
      <c r="G235" s="7">
        <f>Table1[[#This Row],[QUANTITY_ORDERED]]*Table1[[#This Row],[Selling price ]]</f>
        <v>2309.58</v>
      </c>
      <c r="H235" s="7">
        <f>F235-(Table1[[#This Row],[Estimated Cost Price (50%)	]])</f>
        <v>28.490000000000002</v>
      </c>
      <c r="I235" s="7">
        <f>Table1[[#This Row],[Profit per unit]]*Table1[[#This Row],[QUANTITY_ORDERED]]</f>
        <v>1196.5800000000002</v>
      </c>
      <c r="J235" s="2" t="str">
        <f t="shared" si="7"/>
        <v>Profit</v>
      </c>
      <c r="K235" s="3">
        <v>37769</v>
      </c>
      <c r="L235" s="2" t="str">
        <f>TEXT(Table1[[#This Row],[ORDER_DATE]], "mmm")</f>
        <v>May</v>
      </c>
      <c r="M235" s="2">
        <v>2003</v>
      </c>
      <c r="N235" s="2" t="s">
        <v>202</v>
      </c>
      <c r="O235" s="2" t="s">
        <v>208</v>
      </c>
      <c r="P235" s="2" t="s">
        <v>61</v>
      </c>
      <c r="Q235" s="2" t="s">
        <v>62</v>
      </c>
      <c r="R235" s="2" t="s">
        <v>10</v>
      </c>
    </row>
    <row r="236" spans="1:18" x14ac:dyDescent="0.3">
      <c r="A236" s="2">
        <v>10334</v>
      </c>
      <c r="B236" s="2" t="s">
        <v>68</v>
      </c>
      <c r="C236" s="2">
        <v>43</v>
      </c>
      <c r="D236" s="7">
        <v>60</v>
      </c>
      <c r="E236" s="7">
        <f t="shared" si="6"/>
        <v>30</v>
      </c>
      <c r="F236" s="7">
        <v>65.02</v>
      </c>
      <c r="G236" s="7">
        <f>Table1[[#This Row],[QUANTITY_ORDERED]]*Table1[[#This Row],[Selling price ]]</f>
        <v>2795.8599999999997</v>
      </c>
      <c r="H236" s="7">
        <f>F236-(Table1[[#This Row],[Estimated Cost Price (50%)	]])</f>
        <v>35.019999999999996</v>
      </c>
      <c r="I236" s="7">
        <f>Table1[[#This Row],[Profit per unit]]*Table1[[#This Row],[QUANTITY_ORDERED]]</f>
        <v>1505.86</v>
      </c>
      <c r="J236" s="2" t="str">
        <f t="shared" si="7"/>
        <v>Profit</v>
      </c>
      <c r="K236" s="3">
        <v>37769</v>
      </c>
      <c r="L236" s="2" t="str">
        <f>TEXT(Table1[[#This Row],[ORDER_DATE]], "mmm")</f>
        <v>May</v>
      </c>
      <c r="M236" s="2">
        <v>2003</v>
      </c>
      <c r="N236" s="2" t="s">
        <v>178</v>
      </c>
      <c r="O236" s="2" t="s">
        <v>224</v>
      </c>
      <c r="P236" s="2" t="s">
        <v>61</v>
      </c>
      <c r="Q236" s="2" t="s">
        <v>62</v>
      </c>
      <c r="R236" s="2" t="s">
        <v>10</v>
      </c>
    </row>
    <row r="237" spans="1:18" x14ac:dyDescent="0.3">
      <c r="A237" s="2">
        <v>10335</v>
      </c>
      <c r="B237" s="2" t="s">
        <v>68</v>
      </c>
      <c r="C237" s="2">
        <v>31</v>
      </c>
      <c r="D237" s="7">
        <v>101</v>
      </c>
      <c r="E237" s="7">
        <f t="shared" si="6"/>
        <v>50.5</v>
      </c>
      <c r="F237" s="7">
        <v>90.17</v>
      </c>
      <c r="G237" s="7">
        <f>Table1[[#This Row],[QUANTITY_ORDERED]]*Table1[[#This Row],[Selling price ]]</f>
        <v>2795.27</v>
      </c>
      <c r="H237" s="7">
        <f>F237-(Table1[[#This Row],[Estimated Cost Price (50%)	]])</f>
        <v>39.67</v>
      </c>
      <c r="I237" s="7">
        <f>Table1[[#This Row],[Profit per unit]]*Table1[[#This Row],[QUANTITY_ORDERED]]</f>
        <v>1229.77</v>
      </c>
      <c r="J237" s="2" t="str">
        <f t="shared" si="7"/>
        <v>Profit</v>
      </c>
      <c r="K237" s="3">
        <v>37769</v>
      </c>
      <c r="L237" s="2" t="str">
        <f>TEXT(Table1[[#This Row],[ORDER_DATE]], "mmm")</f>
        <v>May</v>
      </c>
      <c r="M237" s="2">
        <v>2003</v>
      </c>
      <c r="N237" s="2" t="s">
        <v>202</v>
      </c>
      <c r="O237" s="2" t="s">
        <v>229</v>
      </c>
      <c r="P237" s="2" t="s">
        <v>61</v>
      </c>
      <c r="Q237" s="2" t="s">
        <v>62</v>
      </c>
      <c r="R237" s="2" t="s">
        <v>10</v>
      </c>
    </row>
    <row r="238" spans="1:18" x14ac:dyDescent="0.3">
      <c r="A238" s="2">
        <v>10336</v>
      </c>
      <c r="B238" s="2" t="s">
        <v>68</v>
      </c>
      <c r="C238" s="2">
        <v>46</v>
      </c>
      <c r="D238" s="7">
        <v>62</v>
      </c>
      <c r="E238" s="7">
        <f t="shared" si="6"/>
        <v>31</v>
      </c>
      <c r="F238" s="7">
        <v>73.7</v>
      </c>
      <c r="G238" s="7">
        <f>Table1[[#This Row],[QUANTITY_ORDERED]]*Table1[[#This Row],[Selling price ]]</f>
        <v>3390.2000000000003</v>
      </c>
      <c r="H238" s="7">
        <f>F238-(Table1[[#This Row],[Estimated Cost Price (50%)	]])</f>
        <v>42.7</v>
      </c>
      <c r="I238" s="7">
        <f>Table1[[#This Row],[Profit per unit]]*Table1[[#This Row],[QUANTITY_ORDERED]]</f>
        <v>1964.2</v>
      </c>
      <c r="J238" s="2" t="str">
        <f t="shared" si="7"/>
        <v>Profit</v>
      </c>
      <c r="K238" s="3">
        <v>37769</v>
      </c>
      <c r="L238" s="2" t="str">
        <f>TEXT(Table1[[#This Row],[ORDER_DATE]], "mmm")</f>
        <v>May</v>
      </c>
      <c r="M238" s="2">
        <v>2003</v>
      </c>
      <c r="N238" s="2" t="s">
        <v>202</v>
      </c>
      <c r="O238" s="2" t="s">
        <v>230</v>
      </c>
      <c r="P238" s="2" t="s">
        <v>61</v>
      </c>
      <c r="Q238" s="2" t="s">
        <v>62</v>
      </c>
      <c r="R238" s="2" t="s">
        <v>16</v>
      </c>
    </row>
    <row r="239" spans="1:18" x14ac:dyDescent="0.3">
      <c r="A239" s="2">
        <v>10337</v>
      </c>
      <c r="B239" s="2" t="s">
        <v>68</v>
      </c>
      <c r="C239" s="2">
        <v>30</v>
      </c>
      <c r="D239" s="7">
        <v>104</v>
      </c>
      <c r="E239" s="7">
        <f t="shared" si="6"/>
        <v>52</v>
      </c>
      <c r="F239" s="7">
        <v>97.39</v>
      </c>
      <c r="G239" s="7">
        <f>Table1[[#This Row],[QUANTITY_ORDERED]]*Table1[[#This Row],[Selling price ]]</f>
        <v>2921.7</v>
      </c>
      <c r="H239" s="7">
        <f>F239-(Table1[[#This Row],[Estimated Cost Price (50%)	]])</f>
        <v>45.39</v>
      </c>
      <c r="I239" s="7">
        <f>Table1[[#This Row],[Profit per unit]]*Table1[[#This Row],[QUANTITY_ORDERED]]</f>
        <v>1361.7</v>
      </c>
      <c r="J239" s="2" t="str">
        <f t="shared" si="7"/>
        <v>Profit</v>
      </c>
      <c r="K239" s="3">
        <v>37769</v>
      </c>
      <c r="L239" s="2" t="str">
        <f>TEXT(Table1[[#This Row],[ORDER_DATE]], "mmm")</f>
        <v>May</v>
      </c>
      <c r="M239" s="2">
        <v>2003</v>
      </c>
      <c r="N239" s="2" t="s">
        <v>202</v>
      </c>
      <c r="O239" s="2" t="s">
        <v>234</v>
      </c>
      <c r="P239" s="2" t="s">
        <v>61</v>
      </c>
      <c r="Q239" s="2" t="s">
        <v>62</v>
      </c>
      <c r="R239" s="2" t="s">
        <v>10</v>
      </c>
    </row>
    <row r="240" spans="1:18" x14ac:dyDescent="0.3">
      <c r="A240" s="2">
        <v>10338</v>
      </c>
      <c r="B240" s="2" t="s">
        <v>68</v>
      </c>
      <c r="C240" s="2">
        <v>38</v>
      </c>
      <c r="D240" s="7">
        <v>99</v>
      </c>
      <c r="E240" s="7">
        <f t="shared" si="6"/>
        <v>49.5</v>
      </c>
      <c r="F240" s="7">
        <v>82.34</v>
      </c>
      <c r="G240" s="7">
        <f>Table1[[#This Row],[QUANTITY_ORDERED]]*Table1[[#This Row],[Selling price ]]</f>
        <v>3128.92</v>
      </c>
      <c r="H240" s="7">
        <f>F240-(Table1[[#This Row],[Estimated Cost Price (50%)	]])</f>
        <v>32.840000000000003</v>
      </c>
      <c r="I240" s="7">
        <f>Table1[[#This Row],[Profit per unit]]*Table1[[#This Row],[QUANTITY_ORDERED]]</f>
        <v>1247.92</v>
      </c>
      <c r="J240" s="2" t="str">
        <f t="shared" si="7"/>
        <v>Profit</v>
      </c>
      <c r="K240" s="3">
        <v>37769</v>
      </c>
      <c r="L240" s="2" t="str">
        <f>TEXT(Table1[[#This Row],[ORDER_DATE]], "mmm")</f>
        <v>May</v>
      </c>
      <c r="M240" s="2">
        <v>2003</v>
      </c>
      <c r="N240" s="2" t="s">
        <v>202</v>
      </c>
      <c r="O240" s="2" t="s">
        <v>240</v>
      </c>
      <c r="P240" s="2" t="s">
        <v>61</v>
      </c>
      <c r="Q240" s="2" t="s">
        <v>62</v>
      </c>
      <c r="R240" s="2" t="s">
        <v>16</v>
      </c>
    </row>
    <row r="241" spans="1:18" x14ac:dyDescent="0.3">
      <c r="A241" s="2">
        <v>10339</v>
      </c>
      <c r="B241" s="2" t="s">
        <v>68</v>
      </c>
      <c r="C241" s="2">
        <v>50</v>
      </c>
      <c r="D241" s="7">
        <v>121</v>
      </c>
      <c r="E241" s="7">
        <f t="shared" si="6"/>
        <v>60.5</v>
      </c>
      <c r="F241" s="7">
        <v>100</v>
      </c>
      <c r="G241" s="7">
        <f>Table1[[#This Row],[QUANTITY_ORDERED]]*Table1[[#This Row],[Selling price ]]</f>
        <v>5000</v>
      </c>
      <c r="H241" s="7">
        <f>F241-(Table1[[#This Row],[Estimated Cost Price (50%)	]])</f>
        <v>39.5</v>
      </c>
      <c r="I241" s="7">
        <f>Table1[[#This Row],[Profit per unit]]*Table1[[#This Row],[QUANTITY_ORDERED]]</f>
        <v>1975</v>
      </c>
      <c r="J241" s="2" t="str">
        <f t="shared" si="7"/>
        <v>Profit</v>
      </c>
      <c r="K241" s="3">
        <v>37769</v>
      </c>
      <c r="L241" s="2" t="str">
        <f>TEXT(Table1[[#This Row],[ORDER_DATE]], "mmm")</f>
        <v>May</v>
      </c>
      <c r="M241" s="2">
        <v>2003</v>
      </c>
      <c r="N241" s="2" t="s">
        <v>178</v>
      </c>
      <c r="O241" s="2" t="s">
        <v>248</v>
      </c>
      <c r="P241" s="2" t="s">
        <v>61</v>
      </c>
      <c r="Q241" s="2" t="s">
        <v>62</v>
      </c>
      <c r="R241" s="2" t="s">
        <v>52</v>
      </c>
    </row>
    <row r="242" spans="1:18" x14ac:dyDescent="0.3">
      <c r="A242" s="2">
        <v>10340</v>
      </c>
      <c r="B242" s="2" t="s">
        <v>68</v>
      </c>
      <c r="C242" s="2">
        <v>43</v>
      </c>
      <c r="D242" s="7">
        <v>50</v>
      </c>
      <c r="E242" s="7">
        <f t="shared" si="6"/>
        <v>25</v>
      </c>
      <c r="F242" s="7">
        <v>53.83</v>
      </c>
      <c r="G242" s="7">
        <f>Table1[[#This Row],[QUANTITY_ORDERED]]*Table1[[#This Row],[Selling price ]]</f>
        <v>2314.69</v>
      </c>
      <c r="H242" s="7">
        <f>F242-(Table1[[#This Row],[Estimated Cost Price (50%)	]])</f>
        <v>28.83</v>
      </c>
      <c r="I242" s="7">
        <f>Table1[[#This Row],[Profit per unit]]*Table1[[#This Row],[QUANTITY_ORDERED]]</f>
        <v>1239.6899999999998</v>
      </c>
      <c r="J242" s="2" t="str">
        <f t="shared" si="7"/>
        <v>Profit</v>
      </c>
      <c r="K242" s="3">
        <v>37769</v>
      </c>
      <c r="L242" s="2" t="str">
        <f>TEXT(Table1[[#This Row],[ORDER_DATE]], "mmm")</f>
        <v>May</v>
      </c>
      <c r="M242" s="2">
        <v>2003</v>
      </c>
      <c r="N242" s="2" t="s">
        <v>202</v>
      </c>
      <c r="O242" s="2" t="s">
        <v>249</v>
      </c>
      <c r="P242" s="2" t="s">
        <v>61</v>
      </c>
      <c r="Q242" s="2" t="s">
        <v>62</v>
      </c>
      <c r="R242" s="2" t="s">
        <v>10</v>
      </c>
    </row>
    <row r="243" spans="1:18" x14ac:dyDescent="0.3">
      <c r="A243" s="2">
        <v>10341</v>
      </c>
      <c r="B243" s="2" t="s">
        <v>68</v>
      </c>
      <c r="C243" s="2">
        <v>27</v>
      </c>
      <c r="D243" s="7">
        <v>127</v>
      </c>
      <c r="E243" s="7">
        <f t="shared" si="6"/>
        <v>63.5</v>
      </c>
      <c r="F243" s="7">
        <v>100</v>
      </c>
      <c r="G243" s="7">
        <f>Table1[[#This Row],[QUANTITY_ORDERED]]*Table1[[#This Row],[Selling price ]]</f>
        <v>2700</v>
      </c>
      <c r="H243" s="7">
        <f>F243-(Table1[[#This Row],[Estimated Cost Price (50%)	]])</f>
        <v>36.5</v>
      </c>
      <c r="I243" s="7">
        <f>Table1[[#This Row],[Profit per unit]]*Table1[[#This Row],[QUANTITY_ORDERED]]</f>
        <v>985.5</v>
      </c>
      <c r="J243" s="2" t="str">
        <f t="shared" si="7"/>
        <v>Profit</v>
      </c>
      <c r="K243" s="3">
        <v>37769</v>
      </c>
      <c r="L243" s="2" t="str">
        <f>TEXT(Table1[[#This Row],[ORDER_DATE]], "mmm")</f>
        <v>May</v>
      </c>
      <c r="M243" s="2">
        <v>2003</v>
      </c>
      <c r="N243" s="2" t="s">
        <v>178</v>
      </c>
      <c r="O243" s="2" t="s">
        <v>261</v>
      </c>
      <c r="P243" s="2" t="s">
        <v>61</v>
      </c>
      <c r="Q243" s="2" t="s">
        <v>62</v>
      </c>
      <c r="R243" s="2" t="s">
        <v>16</v>
      </c>
    </row>
    <row r="244" spans="1:18" x14ac:dyDescent="0.3">
      <c r="A244" s="2">
        <v>10342</v>
      </c>
      <c r="B244" s="2" t="s">
        <v>68</v>
      </c>
      <c r="C244" s="2">
        <v>34</v>
      </c>
      <c r="D244" s="7">
        <v>97</v>
      </c>
      <c r="E244" s="7">
        <f t="shared" si="6"/>
        <v>48.5</v>
      </c>
      <c r="F244" s="7">
        <v>100</v>
      </c>
      <c r="G244" s="7">
        <f>Table1[[#This Row],[QUANTITY_ORDERED]]*Table1[[#This Row],[Selling price ]]</f>
        <v>3400</v>
      </c>
      <c r="H244" s="7">
        <f>F244-(Table1[[#This Row],[Estimated Cost Price (50%)	]])</f>
        <v>51.5</v>
      </c>
      <c r="I244" s="7">
        <f>Table1[[#This Row],[Profit per unit]]*Table1[[#This Row],[QUANTITY_ORDERED]]</f>
        <v>1751</v>
      </c>
      <c r="J244" s="2" t="str">
        <f t="shared" si="7"/>
        <v>Profit</v>
      </c>
      <c r="K244" s="3">
        <v>37769</v>
      </c>
      <c r="L244" s="2" t="str">
        <f>TEXT(Table1[[#This Row],[ORDER_DATE]], "mmm")</f>
        <v>May</v>
      </c>
      <c r="M244" s="2">
        <v>2003</v>
      </c>
      <c r="N244" s="2" t="s">
        <v>202</v>
      </c>
      <c r="O244" s="2" t="s">
        <v>278</v>
      </c>
      <c r="P244" s="2" t="s">
        <v>61</v>
      </c>
      <c r="Q244" s="2" t="s">
        <v>62</v>
      </c>
      <c r="R244" s="2" t="s">
        <v>16</v>
      </c>
    </row>
    <row r="245" spans="1:18" x14ac:dyDescent="0.3">
      <c r="A245" s="2">
        <v>10343</v>
      </c>
      <c r="B245" s="2" t="s">
        <v>68</v>
      </c>
      <c r="C245" s="2">
        <v>43</v>
      </c>
      <c r="D245" s="7">
        <v>96</v>
      </c>
      <c r="E245" s="7">
        <f t="shared" si="6"/>
        <v>48</v>
      </c>
      <c r="F245" s="7">
        <v>96.31</v>
      </c>
      <c r="G245" s="7">
        <f>Table1[[#This Row],[QUANTITY_ORDERED]]*Table1[[#This Row],[Selling price ]]</f>
        <v>4141.33</v>
      </c>
      <c r="H245" s="7">
        <f>F245-(Table1[[#This Row],[Estimated Cost Price (50%)	]])</f>
        <v>48.31</v>
      </c>
      <c r="I245" s="7">
        <f>Table1[[#This Row],[Profit per unit]]*Table1[[#This Row],[QUANTITY_ORDERED]]</f>
        <v>2077.33</v>
      </c>
      <c r="J245" s="2" t="str">
        <f t="shared" si="7"/>
        <v>Profit</v>
      </c>
      <c r="K245" s="3">
        <v>37769</v>
      </c>
      <c r="L245" s="2" t="str">
        <f>TEXT(Table1[[#This Row],[ORDER_DATE]], "mmm")</f>
        <v>May</v>
      </c>
      <c r="M245" s="2">
        <v>2003</v>
      </c>
      <c r="N245" s="2" t="s">
        <v>178</v>
      </c>
      <c r="O245" s="2" t="s">
        <v>281</v>
      </c>
      <c r="P245" s="2" t="s">
        <v>61</v>
      </c>
      <c r="Q245" s="2" t="s">
        <v>62</v>
      </c>
      <c r="R245" s="2" t="s">
        <v>16</v>
      </c>
    </row>
    <row r="246" spans="1:18" x14ac:dyDescent="0.3">
      <c r="A246" s="2">
        <v>10344</v>
      </c>
      <c r="B246" s="2" t="s">
        <v>68</v>
      </c>
      <c r="C246" s="2">
        <v>26</v>
      </c>
      <c r="D246" s="7">
        <v>64</v>
      </c>
      <c r="E246" s="7">
        <f t="shared" si="6"/>
        <v>32</v>
      </c>
      <c r="F246" s="7">
        <v>62.7</v>
      </c>
      <c r="G246" s="7">
        <f>Table1[[#This Row],[QUANTITY_ORDERED]]*Table1[[#This Row],[Selling price ]]</f>
        <v>1630.2</v>
      </c>
      <c r="H246" s="7">
        <f>F246-(Table1[[#This Row],[Estimated Cost Price (50%)	]])</f>
        <v>30.700000000000003</v>
      </c>
      <c r="I246" s="7">
        <f>Table1[[#This Row],[Profit per unit]]*Table1[[#This Row],[QUANTITY_ORDERED]]</f>
        <v>798.2</v>
      </c>
      <c r="J246" s="2" t="str">
        <f t="shared" si="7"/>
        <v>Profit</v>
      </c>
      <c r="K246" s="3">
        <v>37769</v>
      </c>
      <c r="L246" s="2" t="str">
        <f>TEXT(Table1[[#This Row],[ORDER_DATE]], "mmm")</f>
        <v>May</v>
      </c>
      <c r="M246" s="2">
        <v>2003</v>
      </c>
      <c r="N246" s="2" t="s">
        <v>178</v>
      </c>
      <c r="O246" s="2" t="s">
        <v>286</v>
      </c>
      <c r="P246" s="2" t="s">
        <v>61</v>
      </c>
      <c r="Q246" s="2" t="s">
        <v>62</v>
      </c>
      <c r="R246" s="2" t="s">
        <v>10</v>
      </c>
    </row>
    <row r="247" spans="1:18" x14ac:dyDescent="0.3">
      <c r="A247" s="2">
        <v>10345</v>
      </c>
      <c r="B247" s="2" t="s">
        <v>68</v>
      </c>
      <c r="C247" s="2">
        <v>45</v>
      </c>
      <c r="D247" s="7">
        <v>101</v>
      </c>
      <c r="E247" s="7">
        <f t="shared" si="6"/>
        <v>50.5</v>
      </c>
      <c r="F247" s="7">
        <v>100</v>
      </c>
      <c r="G247" s="7">
        <f>Table1[[#This Row],[QUANTITY_ORDERED]]*Table1[[#This Row],[Selling price ]]</f>
        <v>4500</v>
      </c>
      <c r="H247" s="7">
        <f>F247-(Table1[[#This Row],[Estimated Cost Price (50%)	]])</f>
        <v>49.5</v>
      </c>
      <c r="I247" s="7">
        <f>Table1[[#This Row],[Profit per unit]]*Table1[[#This Row],[QUANTITY_ORDERED]]</f>
        <v>2227.5</v>
      </c>
      <c r="J247" s="2" t="str">
        <f t="shared" si="7"/>
        <v>Profit</v>
      </c>
      <c r="K247" s="3">
        <v>37769</v>
      </c>
      <c r="L247" s="2" t="str">
        <f>TEXT(Table1[[#This Row],[ORDER_DATE]], "mmm")</f>
        <v>May</v>
      </c>
      <c r="M247" s="2">
        <v>2003</v>
      </c>
      <c r="N247" s="2" t="s">
        <v>63</v>
      </c>
      <c r="O247" s="2" t="s">
        <v>299</v>
      </c>
      <c r="P247" s="2" t="s">
        <v>61</v>
      </c>
      <c r="Q247" s="2" t="s">
        <v>62</v>
      </c>
      <c r="R247" s="2" t="s">
        <v>16</v>
      </c>
    </row>
    <row r="248" spans="1:18" x14ac:dyDescent="0.3">
      <c r="A248" s="2">
        <v>10346</v>
      </c>
      <c r="B248" s="2" t="s">
        <v>169</v>
      </c>
      <c r="C248" s="2">
        <v>46</v>
      </c>
      <c r="D248" s="7">
        <v>207</v>
      </c>
      <c r="E248" s="7">
        <f t="shared" si="6"/>
        <v>103.5</v>
      </c>
      <c r="F248" s="7">
        <v>100</v>
      </c>
      <c r="G248" s="7">
        <f>Table1[[#This Row],[QUANTITY_ORDERED]]*Table1[[#This Row],[Selling price ]]</f>
        <v>4600</v>
      </c>
      <c r="H248" s="7">
        <f>F248-(Table1[[#This Row],[Estimated Cost Price (50%)	]])</f>
        <v>-3.5</v>
      </c>
      <c r="I248" s="7">
        <f>Table1[[#This Row],[Profit per unit]]*Table1[[#This Row],[QUANTITY_ORDERED]]</f>
        <v>-161</v>
      </c>
      <c r="J248" s="2" t="str">
        <f t="shared" si="7"/>
        <v>Loss</v>
      </c>
      <c r="K248" s="3">
        <v>37686</v>
      </c>
      <c r="L248" s="2" t="str">
        <f>TEXT(Table1[[#This Row],[ORDER_DATE]], "mmm")</f>
        <v>Mar</v>
      </c>
      <c r="M248" s="2">
        <v>2003</v>
      </c>
      <c r="N248" s="2" t="s">
        <v>63</v>
      </c>
      <c r="O248" s="2" t="s">
        <v>168</v>
      </c>
      <c r="P248" s="2" t="s">
        <v>8</v>
      </c>
      <c r="Q248" s="2" t="s">
        <v>9</v>
      </c>
      <c r="R248" s="2" t="s">
        <v>52</v>
      </c>
    </row>
    <row r="249" spans="1:18" x14ac:dyDescent="0.3">
      <c r="A249" s="2">
        <v>10347</v>
      </c>
      <c r="B249" s="2" t="s">
        <v>169</v>
      </c>
      <c r="C249" s="2">
        <v>46</v>
      </c>
      <c r="D249" s="7">
        <v>151</v>
      </c>
      <c r="E249" s="7">
        <f t="shared" si="6"/>
        <v>75.5</v>
      </c>
      <c r="F249" s="7">
        <v>100</v>
      </c>
      <c r="G249" s="7">
        <f>Table1[[#This Row],[QUANTITY_ORDERED]]*Table1[[#This Row],[Selling price ]]</f>
        <v>4600</v>
      </c>
      <c r="H249" s="7">
        <f>F249-(Table1[[#This Row],[Estimated Cost Price (50%)	]])</f>
        <v>24.5</v>
      </c>
      <c r="I249" s="7">
        <f>Table1[[#This Row],[Profit per unit]]*Table1[[#This Row],[QUANTITY_ORDERED]]</f>
        <v>1127</v>
      </c>
      <c r="J249" s="2" t="str">
        <f t="shared" si="7"/>
        <v>Profit</v>
      </c>
      <c r="K249" s="3">
        <v>37686</v>
      </c>
      <c r="L249" s="2" t="str">
        <f>TEXT(Table1[[#This Row],[ORDER_DATE]], "mmm")</f>
        <v>Mar</v>
      </c>
      <c r="M249" s="2">
        <v>2003</v>
      </c>
      <c r="N249" s="2" t="s">
        <v>63</v>
      </c>
      <c r="O249" s="2" t="s">
        <v>182</v>
      </c>
      <c r="P249" s="2" t="s">
        <v>8</v>
      </c>
      <c r="Q249" s="2" t="s">
        <v>9</v>
      </c>
      <c r="R249" s="2" t="s">
        <v>52</v>
      </c>
    </row>
    <row r="250" spans="1:18" x14ac:dyDescent="0.3">
      <c r="A250" s="2">
        <v>10348</v>
      </c>
      <c r="B250" s="2" t="s">
        <v>169</v>
      </c>
      <c r="C250" s="2">
        <v>42</v>
      </c>
      <c r="D250" s="7">
        <v>173</v>
      </c>
      <c r="E250" s="7">
        <f t="shared" si="6"/>
        <v>86.5</v>
      </c>
      <c r="F250" s="7">
        <v>100</v>
      </c>
      <c r="G250" s="7">
        <f>Table1[[#This Row],[QUANTITY_ORDERED]]*Table1[[#This Row],[Selling price ]]</f>
        <v>4200</v>
      </c>
      <c r="H250" s="7">
        <f>F250-(Table1[[#This Row],[Estimated Cost Price (50%)	]])</f>
        <v>13.5</v>
      </c>
      <c r="I250" s="7">
        <f>Table1[[#This Row],[Profit per unit]]*Table1[[#This Row],[QUANTITY_ORDERED]]</f>
        <v>567</v>
      </c>
      <c r="J250" s="2" t="str">
        <f t="shared" si="7"/>
        <v>Profit</v>
      </c>
      <c r="K250" s="3">
        <v>37686</v>
      </c>
      <c r="L250" s="2" t="str">
        <f>TEXT(Table1[[#This Row],[ORDER_DATE]], "mmm")</f>
        <v>Mar</v>
      </c>
      <c r="M250" s="2">
        <v>2003</v>
      </c>
      <c r="N250" s="2" t="s">
        <v>63</v>
      </c>
      <c r="O250" s="2" t="s">
        <v>186</v>
      </c>
      <c r="P250" s="2" t="s">
        <v>8</v>
      </c>
      <c r="Q250" s="2" t="s">
        <v>9</v>
      </c>
      <c r="R250" s="2" t="s">
        <v>52</v>
      </c>
    </row>
    <row r="251" spans="1:18" x14ac:dyDescent="0.3">
      <c r="A251" s="2">
        <v>10349</v>
      </c>
      <c r="B251" s="2" t="s">
        <v>169</v>
      </c>
      <c r="C251" s="2">
        <v>24</v>
      </c>
      <c r="D251" s="7">
        <v>118</v>
      </c>
      <c r="E251" s="7">
        <f t="shared" si="6"/>
        <v>59</v>
      </c>
      <c r="F251" s="7">
        <v>100</v>
      </c>
      <c r="G251" s="7">
        <f>Table1[[#This Row],[QUANTITY_ORDERED]]*Table1[[#This Row],[Selling price ]]</f>
        <v>2400</v>
      </c>
      <c r="H251" s="7">
        <f>F251-(Table1[[#This Row],[Estimated Cost Price (50%)	]])</f>
        <v>41</v>
      </c>
      <c r="I251" s="7">
        <f>Table1[[#This Row],[Profit per unit]]*Table1[[#This Row],[QUANTITY_ORDERED]]</f>
        <v>984</v>
      </c>
      <c r="J251" s="2" t="str">
        <f t="shared" si="7"/>
        <v>Profit</v>
      </c>
      <c r="K251" s="3">
        <v>37686</v>
      </c>
      <c r="L251" s="2" t="str">
        <f>TEXT(Table1[[#This Row],[ORDER_DATE]], "mmm")</f>
        <v>Mar</v>
      </c>
      <c r="M251" s="2">
        <v>2003</v>
      </c>
      <c r="N251" s="2" t="s">
        <v>178</v>
      </c>
      <c r="O251" s="2" t="s">
        <v>188</v>
      </c>
      <c r="P251" s="2" t="s">
        <v>8</v>
      </c>
      <c r="Q251" s="2" t="s">
        <v>9</v>
      </c>
      <c r="R251" s="2" t="s">
        <v>10</v>
      </c>
    </row>
    <row r="252" spans="1:18" x14ac:dyDescent="0.3">
      <c r="A252" s="2">
        <v>10350</v>
      </c>
      <c r="B252" s="2" t="s">
        <v>169</v>
      </c>
      <c r="C252" s="2">
        <v>45</v>
      </c>
      <c r="D252" s="7">
        <v>163</v>
      </c>
      <c r="E252" s="7">
        <f t="shared" si="6"/>
        <v>81.5</v>
      </c>
      <c r="F252" s="7">
        <v>100</v>
      </c>
      <c r="G252" s="7">
        <f>Table1[[#This Row],[QUANTITY_ORDERED]]*Table1[[#This Row],[Selling price ]]</f>
        <v>4500</v>
      </c>
      <c r="H252" s="7">
        <f>F252-(Table1[[#This Row],[Estimated Cost Price (50%)	]])</f>
        <v>18.5</v>
      </c>
      <c r="I252" s="7">
        <f>Table1[[#This Row],[Profit per unit]]*Table1[[#This Row],[QUANTITY_ORDERED]]</f>
        <v>832.5</v>
      </c>
      <c r="J252" s="2" t="str">
        <f t="shared" si="7"/>
        <v>Profit</v>
      </c>
      <c r="K252" s="3">
        <v>37686</v>
      </c>
      <c r="L252" s="2" t="str">
        <f>TEXT(Table1[[#This Row],[ORDER_DATE]], "mmm")</f>
        <v>Mar</v>
      </c>
      <c r="M252" s="2">
        <v>2003</v>
      </c>
      <c r="N252" s="2" t="s">
        <v>63</v>
      </c>
      <c r="O252" s="2" t="s">
        <v>220</v>
      </c>
      <c r="P252" s="2" t="s">
        <v>8</v>
      </c>
      <c r="Q252" s="2" t="s">
        <v>9</v>
      </c>
      <c r="R252" s="2" t="s">
        <v>52</v>
      </c>
    </row>
    <row r="253" spans="1:18" x14ac:dyDescent="0.3">
      <c r="A253" s="2">
        <v>10351</v>
      </c>
      <c r="B253" s="2" t="s">
        <v>169</v>
      </c>
      <c r="C253" s="2">
        <v>45</v>
      </c>
      <c r="D253" s="7">
        <v>122</v>
      </c>
      <c r="E253" s="7">
        <f t="shared" si="6"/>
        <v>61</v>
      </c>
      <c r="F253" s="7">
        <v>100</v>
      </c>
      <c r="G253" s="7">
        <f>Table1[[#This Row],[QUANTITY_ORDERED]]*Table1[[#This Row],[Selling price ]]</f>
        <v>4500</v>
      </c>
      <c r="H253" s="7">
        <f>F253-(Table1[[#This Row],[Estimated Cost Price (50%)	]])</f>
        <v>39</v>
      </c>
      <c r="I253" s="7">
        <f>Table1[[#This Row],[Profit per unit]]*Table1[[#This Row],[QUANTITY_ORDERED]]</f>
        <v>1755</v>
      </c>
      <c r="J253" s="2" t="str">
        <f t="shared" si="7"/>
        <v>Profit</v>
      </c>
      <c r="K253" s="3">
        <v>37686</v>
      </c>
      <c r="L253" s="2" t="str">
        <f>TEXT(Table1[[#This Row],[ORDER_DATE]], "mmm")</f>
        <v>Mar</v>
      </c>
      <c r="M253" s="2">
        <v>2003</v>
      </c>
      <c r="N253" s="2" t="s">
        <v>178</v>
      </c>
      <c r="O253" s="2" t="s">
        <v>222</v>
      </c>
      <c r="P253" s="2" t="s">
        <v>8</v>
      </c>
      <c r="Q253" s="2" t="s">
        <v>9</v>
      </c>
      <c r="R253" s="2" t="s">
        <v>16</v>
      </c>
    </row>
    <row r="254" spans="1:18" x14ac:dyDescent="0.3">
      <c r="A254" s="2">
        <v>10352</v>
      </c>
      <c r="B254" s="2" t="s">
        <v>169</v>
      </c>
      <c r="C254" s="2">
        <v>22</v>
      </c>
      <c r="D254" s="7">
        <v>169</v>
      </c>
      <c r="E254" s="7">
        <f t="shared" si="6"/>
        <v>84.5</v>
      </c>
      <c r="F254" s="7">
        <v>100</v>
      </c>
      <c r="G254" s="7">
        <f>Table1[[#This Row],[QUANTITY_ORDERED]]*Table1[[#This Row],[Selling price ]]</f>
        <v>2200</v>
      </c>
      <c r="H254" s="7">
        <f>F254-(Table1[[#This Row],[Estimated Cost Price (50%)	]])</f>
        <v>15.5</v>
      </c>
      <c r="I254" s="7">
        <f>Table1[[#This Row],[Profit per unit]]*Table1[[#This Row],[QUANTITY_ORDERED]]</f>
        <v>341</v>
      </c>
      <c r="J254" s="2" t="str">
        <f t="shared" si="7"/>
        <v>Profit</v>
      </c>
      <c r="K254" s="3">
        <v>37686</v>
      </c>
      <c r="L254" s="2" t="str">
        <f>TEXT(Table1[[#This Row],[ORDER_DATE]], "mmm")</f>
        <v>Mar</v>
      </c>
      <c r="M254" s="2">
        <v>2003</v>
      </c>
      <c r="N254" s="2" t="s">
        <v>63</v>
      </c>
      <c r="O254" s="2" t="s">
        <v>236</v>
      </c>
      <c r="P254" s="2" t="s">
        <v>8</v>
      </c>
      <c r="Q254" s="2" t="s">
        <v>9</v>
      </c>
      <c r="R254" s="2" t="s">
        <v>16</v>
      </c>
    </row>
    <row r="255" spans="1:18" x14ac:dyDescent="0.3">
      <c r="A255" s="2">
        <v>10353</v>
      </c>
      <c r="B255" s="2" t="s">
        <v>169</v>
      </c>
      <c r="C255" s="2">
        <v>25</v>
      </c>
      <c r="D255" s="7">
        <v>143</v>
      </c>
      <c r="E255" s="7">
        <f t="shared" si="6"/>
        <v>71.5</v>
      </c>
      <c r="F255" s="7">
        <v>100</v>
      </c>
      <c r="G255" s="7">
        <f>Table1[[#This Row],[QUANTITY_ORDERED]]*Table1[[#This Row],[Selling price ]]</f>
        <v>2500</v>
      </c>
      <c r="H255" s="7">
        <f>F255-(Table1[[#This Row],[Estimated Cost Price (50%)	]])</f>
        <v>28.5</v>
      </c>
      <c r="I255" s="7">
        <f>Table1[[#This Row],[Profit per unit]]*Table1[[#This Row],[QUANTITY_ORDERED]]</f>
        <v>712.5</v>
      </c>
      <c r="J255" s="2" t="str">
        <f t="shared" si="7"/>
        <v>Profit</v>
      </c>
      <c r="K255" s="3">
        <v>37686</v>
      </c>
      <c r="L255" s="2" t="str">
        <f>TEXT(Table1[[#This Row],[ORDER_DATE]], "mmm")</f>
        <v>Mar</v>
      </c>
      <c r="M255" s="2">
        <v>2003</v>
      </c>
      <c r="N255" s="2" t="s">
        <v>63</v>
      </c>
      <c r="O255" s="2" t="s">
        <v>245</v>
      </c>
      <c r="P255" s="2" t="s">
        <v>8</v>
      </c>
      <c r="Q255" s="2" t="s">
        <v>9</v>
      </c>
      <c r="R255" s="2" t="s">
        <v>16</v>
      </c>
    </row>
    <row r="256" spans="1:18" x14ac:dyDescent="0.3">
      <c r="A256" s="2">
        <v>10354</v>
      </c>
      <c r="B256" s="2" t="s">
        <v>169</v>
      </c>
      <c r="C256" s="2">
        <v>20</v>
      </c>
      <c r="D256" s="7">
        <v>57</v>
      </c>
      <c r="E256" s="7">
        <f t="shared" si="6"/>
        <v>28.5</v>
      </c>
      <c r="F256" s="7">
        <v>60.69</v>
      </c>
      <c r="G256" s="7">
        <f>Table1[[#This Row],[QUANTITY_ORDERED]]*Table1[[#This Row],[Selling price ]]</f>
        <v>1213.8</v>
      </c>
      <c r="H256" s="7">
        <f>F256-(Table1[[#This Row],[Estimated Cost Price (50%)	]])</f>
        <v>32.19</v>
      </c>
      <c r="I256" s="7">
        <f>Table1[[#This Row],[Profit per unit]]*Table1[[#This Row],[QUANTITY_ORDERED]]</f>
        <v>643.79999999999995</v>
      </c>
      <c r="J256" s="2" t="str">
        <f t="shared" si="7"/>
        <v>Profit</v>
      </c>
      <c r="K256" s="3">
        <v>37686</v>
      </c>
      <c r="L256" s="2" t="str">
        <f>TEXT(Table1[[#This Row],[ORDER_DATE]], "mmm")</f>
        <v>Mar</v>
      </c>
      <c r="M256" s="2">
        <v>2003</v>
      </c>
      <c r="N256" s="2" t="s">
        <v>63</v>
      </c>
      <c r="O256" s="2" t="s">
        <v>253</v>
      </c>
      <c r="P256" s="2" t="s">
        <v>8</v>
      </c>
      <c r="Q256" s="2" t="s">
        <v>9</v>
      </c>
      <c r="R256" s="2" t="s">
        <v>10</v>
      </c>
    </row>
    <row r="257" spans="1:18" x14ac:dyDescent="0.3">
      <c r="A257" s="2">
        <v>10355</v>
      </c>
      <c r="B257" s="2" t="s">
        <v>169</v>
      </c>
      <c r="C257" s="2">
        <v>39</v>
      </c>
      <c r="D257" s="7">
        <v>35</v>
      </c>
      <c r="E257" s="7">
        <f t="shared" si="6"/>
        <v>17.5</v>
      </c>
      <c r="F257" s="7">
        <v>38.19</v>
      </c>
      <c r="G257" s="7">
        <f>Table1[[#This Row],[QUANTITY_ORDERED]]*Table1[[#This Row],[Selling price ]]</f>
        <v>1489.4099999999999</v>
      </c>
      <c r="H257" s="7">
        <f>F257-(Table1[[#This Row],[Estimated Cost Price (50%)	]])</f>
        <v>20.689999999999998</v>
      </c>
      <c r="I257" s="7">
        <f>Table1[[#This Row],[Profit per unit]]*Table1[[#This Row],[QUANTITY_ORDERED]]</f>
        <v>806.90999999999985</v>
      </c>
      <c r="J257" s="2" t="str">
        <f t="shared" si="7"/>
        <v>Profit</v>
      </c>
      <c r="K257" s="3">
        <v>37686</v>
      </c>
      <c r="L257" s="2" t="str">
        <f>TEXT(Table1[[#This Row],[ORDER_DATE]], "mmm")</f>
        <v>Mar</v>
      </c>
      <c r="M257" s="2">
        <v>2003</v>
      </c>
      <c r="N257" s="2" t="s">
        <v>63</v>
      </c>
      <c r="O257" s="2" t="s">
        <v>264</v>
      </c>
      <c r="P257" s="2" t="s">
        <v>8</v>
      </c>
      <c r="Q257" s="2" t="s">
        <v>9</v>
      </c>
      <c r="R257" s="2" t="s">
        <v>10</v>
      </c>
    </row>
    <row r="258" spans="1:18" x14ac:dyDescent="0.3">
      <c r="A258" s="2">
        <v>10356</v>
      </c>
      <c r="B258" s="2" t="s">
        <v>169</v>
      </c>
      <c r="C258" s="2">
        <v>20</v>
      </c>
      <c r="D258" s="7">
        <v>118</v>
      </c>
      <c r="E258" s="7">
        <f t="shared" ref="E258:E321" si="8">D258 * 0.5</f>
        <v>59</v>
      </c>
      <c r="F258" s="7">
        <v>96.99</v>
      </c>
      <c r="G258" s="7">
        <f>Table1[[#This Row],[QUANTITY_ORDERED]]*Table1[[#This Row],[Selling price ]]</f>
        <v>1939.8</v>
      </c>
      <c r="H258" s="7">
        <f>F258-(Table1[[#This Row],[Estimated Cost Price (50%)	]])</f>
        <v>37.989999999999995</v>
      </c>
      <c r="I258" s="7">
        <f>Table1[[#This Row],[Profit per unit]]*Table1[[#This Row],[QUANTITY_ORDERED]]</f>
        <v>759.8</v>
      </c>
      <c r="J258" s="2" t="str">
        <f t="shared" ref="J258:J321" si="9">IF(H258 &gt; 0, "Profit", IF(H258 &lt; 0, "Loss", "No Profit No Loss"))</f>
        <v>Profit</v>
      </c>
      <c r="K258" s="3">
        <v>37686</v>
      </c>
      <c r="L258" s="2" t="str">
        <f>TEXT(Table1[[#This Row],[ORDER_DATE]], "mmm")</f>
        <v>Mar</v>
      </c>
      <c r="M258" s="2">
        <v>2003</v>
      </c>
      <c r="N258" s="2" t="s">
        <v>63</v>
      </c>
      <c r="O258" s="2" t="s">
        <v>277</v>
      </c>
      <c r="P258" s="2" t="s">
        <v>8</v>
      </c>
      <c r="Q258" s="2" t="s">
        <v>9</v>
      </c>
      <c r="R258" s="2" t="s">
        <v>10</v>
      </c>
    </row>
    <row r="259" spans="1:18" x14ac:dyDescent="0.3">
      <c r="A259" s="2">
        <v>10357</v>
      </c>
      <c r="B259" s="2" t="s">
        <v>169</v>
      </c>
      <c r="C259" s="2">
        <v>45</v>
      </c>
      <c r="D259" s="7">
        <v>54</v>
      </c>
      <c r="E259" s="7">
        <f t="shared" si="8"/>
        <v>27</v>
      </c>
      <c r="F259" s="7">
        <v>51.95</v>
      </c>
      <c r="G259" s="7">
        <f>Table1[[#This Row],[QUANTITY_ORDERED]]*Table1[[#This Row],[Selling price ]]</f>
        <v>2337.75</v>
      </c>
      <c r="H259" s="7">
        <f>F259-(Table1[[#This Row],[Estimated Cost Price (50%)	]])</f>
        <v>24.950000000000003</v>
      </c>
      <c r="I259" s="7">
        <f>Table1[[#This Row],[Profit per unit]]*Table1[[#This Row],[QUANTITY_ORDERED]]</f>
        <v>1122.7500000000002</v>
      </c>
      <c r="J259" s="2" t="str">
        <f t="shared" si="9"/>
        <v>Profit</v>
      </c>
      <c r="K259" s="3">
        <v>37686</v>
      </c>
      <c r="L259" s="2" t="str">
        <f>TEXT(Table1[[#This Row],[ORDER_DATE]], "mmm")</f>
        <v>Mar</v>
      </c>
      <c r="M259" s="2">
        <v>2003</v>
      </c>
      <c r="N259" s="2" t="s">
        <v>178</v>
      </c>
      <c r="O259" s="2" t="s">
        <v>284</v>
      </c>
      <c r="P259" s="2" t="s">
        <v>8</v>
      </c>
      <c r="Q259" s="2" t="s">
        <v>9</v>
      </c>
      <c r="R259" s="2" t="s">
        <v>10</v>
      </c>
    </row>
    <row r="260" spans="1:18" x14ac:dyDescent="0.3">
      <c r="A260" s="2">
        <v>10358</v>
      </c>
      <c r="B260" s="2" t="s">
        <v>169</v>
      </c>
      <c r="C260" s="2">
        <v>29</v>
      </c>
      <c r="D260" s="7">
        <v>62</v>
      </c>
      <c r="E260" s="7">
        <f t="shared" si="8"/>
        <v>31</v>
      </c>
      <c r="F260" s="7">
        <v>70.84</v>
      </c>
      <c r="G260" s="7">
        <f>Table1[[#This Row],[QUANTITY_ORDERED]]*Table1[[#This Row],[Selling price ]]</f>
        <v>2054.36</v>
      </c>
      <c r="H260" s="7">
        <f>F260-(Table1[[#This Row],[Estimated Cost Price (50%)	]])</f>
        <v>39.840000000000003</v>
      </c>
      <c r="I260" s="7">
        <f>Table1[[#This Row],[Profit per unit]]*Table1[[#This Row],[QUANTITY_ORDERED]]</f>
        <v>1155.3600000000001</v>
      </c>
      <c r="J260" s="2" t="str">
        <f t="shared" si="9"/>
        <v>Profit</v>
      </c>
      <c r="K260" s="3">
        <v>37686</v>
      </c>
      <c r="L260" s="2" t="str">
        <f>TEXT(Table1[[#This Row],[ORDER_DATE]], "mmm")</f>
        <v>Mar</v>
      </c>
      <c r="M260" s="2">
        <v>2003</v>
      </c>
      <c r="N260" s="2" t="s">
        <v>237</v>
      </c>
      <c r="O260" s="2" t="s">
        <v>285</v>
      </c>
      <c r="P260" s="2" t="s">
        <v>8</v>
      </c>
      <c r="Q260" s="2" t="s">
        <v>9</v>
      </c>
      <c r="R260" s="2" t="s">
        <v>10</v>
      </c>
    </row>
    <row r="261" spans="1:18" x14ac:dyDescent="0.3">
      <c r="A261" s="2">
        <v>10359</v>
      </c>
      <c r="B261" s="2" t="s">
        <v>169</v>
      </c>
      <c r="C261" s="2">
        <v>46</v>
      </c>
      <c r="D261" s="7">
        <v>115</v>
      </c>
      <c r="E261" s="7">
        <f t="shared" si="8"/>
        <v>57.5</v>
      </c>
      <c r="F261" s="7">
        <v>100</v>
      </c>
      <c r="G261" s="7">
        <f>Table1[[#This Row],[QUANTITY_ORDERED]]*Table1[[#This Row],[Selling price ]]</f>
        <v>4600</v>
      </c>
      <c r="H261" s="7">
        <f>F261-(Table1[[#This Row],[Estimated Cost Price (50%)	]])</f>
        <v>42.5</v>
      </c>
      <c r="I261" s="7">
        <f>Table1[[#This Row],[Profit per unit]]*Table1[[#This Row],[QUANTITY_ORDERED]]</f>
        <v>1955</v>
      </c>
      <c r="J261" s="2" t="str">
        <f t="shared" si="9"/>
        <v>Profit</v>
      </c>
      <c r="K261" s="3">
        <v>37686</v>
      </c>
      <c r="L261" s="2" t="str">
        <f>TEXT(Table1[[#This Row],[ORDER_DATE]], "mmm")</f>
        <v>Mar</v>
      </c>
      <c r="M261" s="2">
        <v>2003</v>
      </c>
      <c r="N261" s="2" t="s">
        <v>178</v>
      </c>
      <c r="O261" s="2" t="s">
        <v>290</v>
      </c>
      <c r="P261" s="2" t="s">
        <v>8</v>
      </c>
      <c r="Q261" s="2" t="s">
        <v>9</v>
      </c>
      <c r="R261" s="2" t="s">
        <v>16</v>
      </c>
    </row>
    <row r="262" spans="1:18" x14ac:dyDescent="0.3">
      <c r="A262" s="2">
        <v>10360</v>
      </c>
      <c r="B262" s="2" t="s">
        <v>169</v>
      </c>
      <c r="C262" s="2">
        <v>46</v>
      </c>
      <c r="D262" s="7">
        <v>58</v>
      </c>
      <c r="E262" s="7">
        <f t="shared" si="8"/>
        <v>29</v>
      </c>
      <c r="F262" s="7">
        <v>69.12</v>
      </c>
      <c r="G262" s="7">
        <f>Table1[[#This Row],[QUANTITY_ORDERED]]*Table1[[#This Row],[Selling price ]]</f>
        <v>3179.5200000000004</v>
      </c>
      <c r="H262" s="7">
        <f>F262-(Table1[[#This Row],[Estimated Cost Price (50%)	]])</f>
        <v>40.120000000000005</v>
      </c>
      <c r="I262" s="7">
        <f>Table1[[#This Row],[Profit per unit]]*Table1[[#This Row],[QUANTITY_ORDERED]]</f>
        <v>1845.5200000000002</v>
      </c>
      <c r="J262" s="2" t="str">
        <f t="shared" si="9"/>
        <v>Profit</v>
      </c>
      <c r="K262" s="3">
        <v>37686</v>
      </c>
      <c r="L262" s="2" t="str">
        <f>TEXT(Table1[[#This Row],[ORDER_DATE]], "mmm")</f>
        <v>Mar</v>
      </c>
      <c r="M262" s="2">
        <v>2003</v>
      </c>
      <c r="N262" s="2" t="s">
        <v>237</v>
      </c>
      <c r="O262" s="2" t="s">
        <v>291</v>
      </c>
      <c r="P262" s="2" t="s">
        <v>8</v>
      </c>
      <c r="Q262" s="2" t="s">
        <v>9</v>
      </c>
      <c r="R262" s="2" t="s">
        <v>16</v>
      </c>
    </row>
    <row r="263" spans="1:18" x14ac:dyDescent="0.3">
      <c r="A263" s="2">
        <v>10361</v>
      </c>
      <c r="B263" s="2" t="s">
        <v>60</v>
      </c>
      <c r="C263" s="2">
        <v>41</v>
      </c>
      <c r="D263" s="7">
        <v>136</v>
      </c>
      <c r="E263" s="7">
        <f t="shared" si="8"/>
        <v>68</v>
      </c>
      <c r="F263" s="7">
        <v>100</v>
      </c>
      <c r="G263" s="7">
        <f>Table1[[#This Row],[QUANTITY_ORDERED]]*Table1[[#This Row],[Selling price ]]</f>
        <v>4100</v>
      </c>
      <c r="H263" s="7">
        <f>F263-(Table1[[#This Row],[Estimated Cost Price (50%)	]])</f>
        <v>32</v>
      </c>
      <c r="I263" s="7">
        <f>Table1[[#This Row],[Profit per unit]]*Table1[[#This Row],[QUANTITY_ORDERED]]</f>
        <v>1312</v>
      </c>
      <c r="J263" s="2" t="str">
        <f t="shared" si="9"/>
        <v>Profit</v>
      </c>
      <c r="K263" s="3">
        <v>37778</v>
      </c>
      <c r="L263" s="2" t="str">
        <f>TEXT(Table1[[#This Row],[ORDER_DATE]], "mmm")</f>
        <v>Jun</v>
      </c>
      <c r="M263" s="2">
        <v>2003</v>
      </c>
      <c r="N263" s="2" t="s">
        <v>202</v>
      </c>
      <c r="O263" s="2" t="s">
        <v>235</v>
      </c>
      <c r="P263" s="2" t="s">
        <v>61</v>
      </c>
      <c r="Q263" s="2" t="s">
        <v>62</v>
      </c>
      <c r="R263" s="2" t="s">
        <v>16</v>
      </c>
    </row>
    <row r="264" spans="1:18" x14ac:dyDescent="0.3">
      <c r="A264" s="2">
        <v>10362</v>
      </c>
      <c r="B264" s="2" t="s">
        <v>60</v>
      </c>
      <c r="C264" s="2">
        <v>41</v>
      </c>
      <c r="D264" s="7">
        <v>100</v>
      </c>
      <c r="E264" s="7">
        <f t="shared" si="8"/>
        <v>50</v>
      </c>
      <c r="F264" s="7">
        <v>100</v>
      </c>
      <c r="G264" s="7">
        <f>Table1[[#This Row],[QUANTITY_ORDERED]]*Table1[[#This Row],[Selling price ]]</f>
        <v>4100</v>
      </c>
      <c r="H264" s="7">
        <f>F264-(Table1[[#This Row],[Estimated Cost Price (50%)	]])</f>
        <v>50</v>
      </c>
      <c r="I264" s="7">
        <f>Table1[[#This Row],[Profit per unit]]*Table1[[#This Row],[QUANTITY_ORDERED]]</f>
        <v>2050</v>
      </c>
      <c r="J264" s="2" t="str">
        <f t="shared" si="9"/>
        <v>Profit</v>
      </c>
      <c r="K264" s="3">
        <v>37778</v>
      </c>
      <c r="L264" s="2" t="str">
        <f>TEXT(Table1[[#This Row],[ORDER_DATE]], "mmm")</f>
        <v>Jun</v>
      </c>
      <c r="M264" s="2">
        <v>2003</v>
      </c>
      <c r="N264" s="2" t="s">
        <v>237</v>
      </c>
      <c r="O264" s="2" t="s">
        <v>238</v>
      </c>
      <c r="P264" s="2" t="s">
        <v>61</v>
      </c>
      <c r="Q264" s="2" t="s">
        <v>62</v>
      </c>
      <c r="R264" s="2" t="s">
        <v>16</v>
      </c>
    </row>
    <row r="265" spans="1:18" x14ac:dyDescent="0.3">
      <c r="A265" s="2">
        <v>10363</v>
      </c>
      <c r="B265" s="2" t="s">
        <v>60</v>
      </c>
      <c r="C265" s="2">
        <v>43</v>
      </c>
      <c r="D265" s="7">
        <v>87</v>
      </c>
      <c r="E265" s="7">
        <f t="shared" si="8"/>
        <v>43.5</v>
      </c>
      <c r="F265" s="7">
        <v>92.16</v>
      </c>
      <c r="G265" s="7">
        <f>Table1[[#This Row],[QUANTITY_ORDERED]]*Table1[[#This Row],[Selling price ]]</f>
        <v>3962.8799999999997</v>
      </c>
      <c r="H265" s="7">
        <f>F265-(Table1[[#This Row],[Estimated Cost Price (50%)	]])</f>
        <v>48.66</v>
      </c>
      <c r="I265" s="7">
        <f>Table1[[#This Row],[Profit per unit]]*Table1[[#This Row],[QUANTITY_ORDERED]]</f>
        <v>2092.3799999999997</v>
      </c>
      <c r="J265" s="2" t="str">
        <f t="shared" si="9"/>
        <v>Profit</v>
      </c>
      <c r="K265" s="3">
        <v>37778</v>
      </c>
      <c r="L265" s="2" t="str">
        <f>TEXT(Table1[[#This Row],[ORDER_DATE]], "mmm")</f>
        <v>Jun</v>
      </c>
      <c r="M265" s="2">
        <v>2003</v>
      </c>
      <c r="N265" s="2" t="s">
        <v>202</v>
      </c>
      <c r="O265" s="2" t="s">
        <v>247</v>
      </c>
      <c r="P265" s="2" t="s">
        <v>61</v>
      </c>
      <c r="Q265" s="2" t="s">
        <v>62</v>
      </c>
      <c r="R265" s="2" t="s">
        <v>16</v>
      </c>
    </row>
    <row r="266" spans="1:18" x14ac:dyDescent="0.3">
      <c r="A266" s="2">
        <v>10364</v>
      </c>
      <c r="B266" s="2" t="s">
        <v>60</v>
      </c>
      <c r="C266" s="2">
        <v>32</v>
      </c>
      <c r="D266" s="7">
        <v>86</v>
      </c>
      <c r="E266" s="7">
        <f t="shared" si="8"/>
        <v>43</v>
      </c>
      <c r="F266" s="7">
        <v>97</v>
      </c>
      <c r="G266" s="7">
        <f>Table1[[#This Row],[QUANTITY_ORDERED]]*Table1[[#This Row],[Selling price ]]</f>
        <v>3104</v>
      </c>
      <c r="H266" s="7">
        <f>F266-(Table1[[#This Row],[Estimated Cost Price (50%)	]])</f>
        <v>54</v>
      </c>
      <c r="I266" s="7">
        <f>Table1[[#This Row],[Profit per unit]]*Table1[[#This Row],[QUANTITY_ORDERED]]</f>
        <v>1728</v>
      </c>
      <c r="J266" s="2" t="str">
        <f t="shared" si="9"/>
        <v>Profit</v>
      </c>
      <c r="K266" s="3">
        <v>37778</v>
      </c>
      <c r="L266" s="2" t="str">
        <f>TEXT(Table1[[#This Row],[ORDER_DATE]], "mmm")</f>
        <v>Jun</v>
      </c>
      <c r="M266" s="2">
        <v>2003</v>
      </c>
      <c r="N266" s="2" t="s">
        <v>231</v>
      </c>
      <c r="O266" s="2" t="s">
        <v>295</v>
      </c>
      <c r="P266" s="2" t="s">
        <v>61</v>
      </c>
      <c r="Q266" s="2" t="s">
        <v>62</v>
      </c>
      <c r="R266" s="2" t="s">
        <v>16</v>
      </c>
    </row>
    <row r="267" spans="1:18" x14ac:dyDescent="0.3">
      <c r="A267" s="2">
        <v>10365</v>
      </c>
      <c r="B267" s="2" t="s">
        <v>118</v>
      </c>
      <c r="C267" s="2">
        <v>33</v>
      </c>
      <c r="D267" s="7">
        <v>136</v>
      </c>
      <c r="E267" s="7">
        <f t="shared" si="8"/>
        <v>68</v>
      </c>
      <c r="F267" s="7">
        <v>100</v>
      </c>
      <c r="G267" s="7">
        <f>Table1[[#This Row],[QUANTITY_ORDERED]]*Table1[[#This Row],[Selling price ]]</f>
        <v>3300</v>
      </c>
      <c r="H267" s="7">
        <f>F267-(Table1[[#This Row],[Estimated Cost Price (50%)	]])</f>
        <v>32</v>
      </c>
      <c r="I267" s="7">
        <f>Table1[[#This Row],[Profit per unit]]*Table1[[#This Row],[QUANTITY_ORDERED]]</f>
        <v>1056</v>
      </c>
      <c r="J267" s="2" t="str">
        <f t="shared" si="9"/>
        <v>Profit</v>
      </c>
      <c r="K267" s="3">
        <v>37961</v>
      </c>
      <c r="L267" s="2" t="str">
        <f>TEXT(Table1[[#This Row],[ORDER_DATE]], "mmm")</f>
        <v>Dec</v>
      </c>
      <c r="M267" s="2">
        <v>2003</v>
      </c>
      <c r="N267" s="2" t="s">
        <v>63</v>
      </c>
      <c r="O267" s="2" t="s">
        <v>114</v>
      </c>
      <c r="P267" s="2" t="s">
        <v>119</v>
      </c>
      <c r="Q267" s="2" t="s">
        <v>59</v>
      </c>
      <c r="R267" s="2" t="s">
        <v>16</v>
      </c>
    </row>
    <row r="268" spans="1:18" x14ac:dyDescent="0.3">
      <c r="A268" s="2">
        <v>10366</v>
      </c>
      <c r="B268" s="2" t="s">
        <v>118</v>
      </c>
      <c r="C268" s="2">
        <v>45</v>
      </c>
      <c r="D268" s="7">
        <v>122</v>
      </c>
      <c r="E268" s="7">
        <f t="shared" si="8"/>
        <v>61</v>
      </c>
      <c r="F268" s="7">
        <v>100</v>
      </c>
      <c r="G268" s="7">
        <f>Table1[[#This Row],[QUANTITY_ORDERED]]*Table1[[#This Row],[Selling price ]]</f>
        <v>4500</v>
      </c>
      <c r="H268" s="7">
        <f>F268-(Table1[[#This Row],[Estimated Cost Price (50%)	]])</f>
        <v>39</v>
      </c>
      <c r="I268" s="7">
        <f>Table1[[#This Row],[Profit per unit]]*Table1[[#This Row],[QUANTITY_ORDERED]]</f>
        <v>1755</v>
      </c>
      <c r="J268" s="2" t="str">
        <f t="shared" si="9"/>
        <v>Profit</v>
      </c>
      <c r="K268" s="3">
        <v>37961</v>
      </c>
      <c r="L268" s="2" t="str">
        <f>TEXT(Table1[[#This Row],[ORDER_DATE]], "mmm")</f>
        <v>Dec</v>
      </c>
      <c r="M268" s="2">
        <v>2003</v>
      </c>
      <c r="N268" s="2" t="s">
        <v>231</v>
      </c>
      <c r="O268" s="2" t="s">
        <v>259</v>
      </c>
      <c r="P268" s="2" t="s">
        <v>119</v>
      </c>
      <c r="Q268" s="2" t="s">
        <v>59</v>
      </c>
      <c r="R268" s="2" t="s">
        <v>16</v>
      </c>
    </row>
    <row r="269" spans="1:18" x14ac:dyDescent="0.3">
      <c r="A269" s="2">
        <v>10367</v>
      </c>
      <c r="B269" s="2" t="s">
        <v>118</v>
      </c>
      <c r="C269" s="2">
        <v>41</v>
      </c>
      <c r="D269" s="7">
        <v>88</v>
      </c>
      <c r="E269" s="7">
        <f t="shared" si="8"/>
        <v>44</v>
      </c>
      <c r="F269" s="7">
        <v>94.71</v>
      </c>
      <c r="G269" s="7">
        <f>Table1[[#This Row],[QUANTITY_ORDERED]]*Table1[[#This Row],[Selling price ]]</f>
        <v>3883.1099999999997</v>
      </c>
      <c r="H269" s="7">
        <f>F269-(Table1[[#This Row],[Estimated Cost Price (50%)	]])</f>
        <v>50.709999999999994</v>
      </c>
      <c r="I269" s="7">
        <f>Table1[[#This Row],[Profit per unit]]*Table1[[#This Row],[QUANTITY_ORDERED]]</f>
        <v>2079.1099999999997</v>
      </c>
      <c r="J269" s="2" t="str">
        <f t="shared" si="9"/>
        <v>Profit</v>
      </c>
      <c r="K269" s="3">
        <v>37961</v>
      </c>
      <c r="L269" s="2" t="str">
        <f>TEXT(Table1[[#This Row],[ORDER_DATE]], "mmm")</f>
        <v>Dec</v>
      </c>
      <c r="M269" s="2">
        <v>2003</v>
      </c>
      <c r="N269" s="2" t="s">
        <v>202</v>
      </c>
      <c r="O269" s="2" t="s">
        <v>268</v>
      </c>
      <c r="P269" s="2" t="s">
        <v>119</v>
      </c>
      <c r="Q269" s="2" t="s">
        <v>59</v>
      </c>
      <c r="R269" s="2" t="s">
        <v>16</v>
      </c>
    </row>
    <row r="270" spans="1:18" x14ac:dyDescent="0.3">
      <c r="A270" s="2">
        <v>10368</v>
      </c>
      <c r="B270" s="2" t="s">
        <v>118</v>
      </c>
      <c r="C270" s="2">
        <v>50</v>
      </c>
      <c r="D270" s="7">
        <v>83</v>
      </c>
      <c r="E270" s="7">
        <f t="shared" si="8"/>
        <v>41.5</v>
      </c>
      <c r="F270" s="7">
        <v>77.989999999999995</v>
      </c>
      <c r="G270" s="7">
        <f>Table1[[#This Row],[QUANTITY_ORDERED]]*Table1[[#This Row],[Selling price ]]</f>
        <v>3899.4999999999995</v>
      </c>
      <c r="H270" s="7">
        <f>F270-(Table1[[#This Row],[Estimated Cost Price (50%)	]])</f>
        <v>36.489999999999995</v>
      </c>
      <c r="I270" s="7">
        <f>Table1[[#This Row],[Profit per unit]]*Table1[[#This Row],[QUANTITY_ORDERED]]</f>
        <v>1824.4999999999998</v>
      </c>
      <c r="J270" s="2" t="str">
        <f t="shared" si="9"/>
        <v>Profit</v>
      </c>
      <c r="K270" s="3">
        <v>37961</v>
      </c>
      <c r="L270" s="2" t="str">
        <f>TEXT(Table1[[#This Row],[ORDER_DATE]], "mmm")</f>
        <v>Dec</v>
      </c>
      <c r="M270" s="2">
        <v>2003</v>
      </c>
      <c r="N270" s="2" t="s">
        <v>202</v>
      </c>
      <c r="O270" s="2" t="s">
        <v>273</v>
      </c>
      <c r="P270" s="2" t="s">
        <v>119</v>
      </c>
      <c r="Q270" s="2" t="s">
        <v>59</v>
      </c>
      <c r="R270" s="2" t="s">
        <v>16</v>
      </c>
    </row>
    <row r="271" spans="1:18" x14ac:dyDescent="0.3">
      <c r="A271" s="2">
        <v>10369</v>
      </c>
      <c r="B271" s="2" t="s">
        <v>118</v>
      </c>
      <c r="C271" s="2">
        <v>31</v>
      </c>
      <c r="D271" s="7">
        <v>66</v>
      </c>
      <c r="E271" s="7">
        <f t="shared" si="8"/>
        <v>33</v>
      </c>
      <c r="F271" s="7">
        <v>60</v>
      </c>
      <c r="G271" s="7">
        <f>Table1[[#This Row],[QUANTITY_ORDERED]]*Table1[[#This Row],[Selling price ]]</f>
        <v>1860</v>
      </c>
      <c r="H271" s="7">
        <f>F271-(Table1[[#This Row],[Estimated Cost Price (50%)	]])</f>
        <v>27</v>
      </c>
      <c r="I271" s="7">
        <f>Table1[[#This Row],[Profit per unit]]*Table1[[#This Row],[QUANTITY_ORDERED]]</f>
        <v>837</v>
      </c>
      <c r="J271" s="2" t="str">
        <f t="shared" si="9"/>
        <v>Profit</v>
      </c>
      <c r="K271" s="3">
        <v>37961</v>
      </c>
      <c r="L271" s="2" t="str">
        <f>TEXT(Table1[[#This Row],[ORDER_DATE]], "mmm")</f>
        <v>Dec</v>
      </c>
      <c r="M271" s="2">
        <v>2003</v>
      </c>
      <c r="N271" s="2" t="s">
        <v>231</v>
      </c>
      <c r="O271" s="2" t="s">
        <v>293</v>
      </c>
      <c r="P271" s="2" t="s">
        <v>119</v>
      </c>
      <c r="Q271" s="2" t="s">
        <v>59</v>
      </c>
      <c r="R271" s="2" t="s">
        <v>10</v>
      </c>
    </row>
    <row r="272" spans="1:18" x14ac:dyDescent="0.3">
      <c r="A272" s="2">
        <v>10370</v>
      </c>
      <c r="B272" s="2" t="s">
        <v>118</v>
      </c>
      <c r="C272" s="2">
        <v>45</v>
      </c>
      <c r="D272" s="7">
        <v>72</v>
      </c>
      <c r="E272" s="7">
        <f t="shared" si="8"/>
        <v>36</v>
      </c>
      <c r="F272" s="7">
        <v>85.29</v>
      </c>
      <c r="G272" s="7">
        <f>Table1[[#This Row],[QUANTITY_ORDERED]]*Table1[[#This Row],[Selling price ]]</f>
        <v>3838.05</v>
      </c>
      <c r="H272" s="7">
        <f>F272-(Table1[[#This Row],[Estimated Cost Price (50%)	]])</f>
        <v>49.290000000000006</v>
      </c>
      <c r="I272" s="7">
        <f>Table1[[#This Row],[Profit per unit]]*Table1[[#This Row],[QUANTITY_ORDERED]]</f>
        <v>2218.0500000000002</v>
      </c>
      <c r="J272" s="2" t="str">
        <f t="shared" si="9"/>
        <v>Profit</v>
      </c>
      <c r="K272" s="3">
        <v>37961</v>
      </c>
      <c r="L272" s="2" t="str">
        <f>TEXT(Table1[[#This Row],[ORDER_DATE]], "mmm")</f>
        <v>Dec</v>
      </c>
      <c r="M272" s="2">
        <v>2003</v>
      </c>
      <c r="N272" s="2" t="s">
        <v>231</v>
      </c>
      <c r="O272" s="2" t="s">
        <v>298</v>
      </c>
      <c r="P272" s="2" t="s">
        <v>119</v>
      </c>
      <c r="Q272" s="2" t="s">
        <v>59</v>
      </c>
      <c r="R272" s="2" t="s">
        <v>16</v>
      </c>
    </row>
    <row r="273" spans="1:18" x14ac:dyDescent="0.3">
      <c r="A273" s="2">
        <v>10371</v>
      </c>
      <c r="B273" s="2" t="s">
        <v>118</v>
      </c>
      <c r="C273" s="2">
        <v>42</v>
      </c>
      <c r="D273" s="7">
        <v>100</v>
      </c>
      <c r="E273" s="7">
        <f t="shared" si="8"/>
        <v>50</v>
      </c>
      <c r="F273" s="7">
        <v>91.15</v>
      </c>
      <c r="G273" s="7">
        <f>Table1[[#This Row],[QUANTITY_ORDERED]]*Table1[[#This Row],[Selling price ]]</f>
        <v>3828.3</v>
      </c>
      <c r="H273" s="7">
        <f>F273-(Table1[[#This Row],[Estimated Cost Price (50%)	]])</f>
        <v>41.150000000000006</v>
      </c>
      <c r="I273" s="7">
        <f>Table1[[#This Row],[Profit per unit]]*Table1[[#This Row],[QUANTITY_ORDERED]]</f>
        <v>1728.3000000000002</v>
      </c>
      <c r="J273" s="2" t="str">
        <f t="shared" si="9"/>
        <v>Profit</v>
      </c>
      <c r="K273" s="3">
        <v>37961</v>
      </c>
      <c r="L273" s="2" t="str">
        <f>TEXT(Table1[[#This Row],[ORDER_DATE]], "mmm")</f>
        <v>Dec</v>
      </c>
      <c r="M273" s="2">
        <v>2003</v>
      </c>
      <c r="N273" s="2" t="s">
        <v>231</v>
      </c>
      <c r="O273" s="2" t="s">
        <v>302</v>
      </c>
      <c r="P273" s="2" t="s">
        <v>119</v>
      </c>
      <c r="Q273" s="2" t="s">
        <v>59</v>
      </c>
      <c r="R273" s="2" t="s">
        <v>16</v>
      </c>
    </row>
    <row r="274" spans="1:18" x14ac:dyDescent="0.3">
      <c r="A274" s="2">
        <v>10372</v>
      </c>
      <c r="B274" s="2" t="s">
        <v>118</v>
      </c>
      <c r="C274" s="2">
        <v>30</v>
      </c>
      <c r="D274" s="7">
        <v>99</v>
      </c>
      <c r="E274" s="7">
        <f t="shared" si="8"/>
        <v>49.5</v>
      </c>
      <c r="F274" s="7">
        <v>85.41</v>
      </c>
      <c r="G274" s="7">
        <f>Table1[[#This Row],[QUANTITY_ORDERED]]*Table1[[#This Row],[Selling price ]]</f>
        <v>2562.2999999999997</v>
      </c>
      <c r="H274" s="7">
        <f>F274-(Table1[[#This Row],[Estimated Cost Price (50%)	]])</f>
        <v>35.909999999999997</v>
      </c>
      <c r="I274" s="7">
        <f>Table1[[#This Row],[Profit per unit]]*Table1[[#This Row],[QUANTITY_ORDERED]]</f>
        <v>1077.3</v>
      </c>
      <c r="J274" s="2" t="str">
        <f t="shared" si="9"/>
        <v>Profit</v>
      </c>
      <c r="K274" s="3">
        <v>37961</v>
      </c>
      <c r="L274" s="2" t="str">
        <f>TEXT(Table1[[#This Row],[ORDER_DATE]], "mmm")</f>
        <v>Dec</v>
      </c>
      <c r="M274" s="2">
        <v>2003</v>
      </c>
      <c r="N274" s="2" t="s">
        <v>231</v>
      </c>
      <c r="O274" s="2" t="s">
        <v>303</v>
      </c>
      <c r="P274" s="2" t="s">
        <v>119</v>
      </c>
      <c r="Q274" s="2" t="s">
        <v>59</v>
      </c>
      <c r="R274" s="2" t="s">
        <v>10</v>
      </c>
    </row>
    <row r="275" spans="1:18" x14ac:dyDescent="0.3">
      <c r="A275" s="2">
        <v>10373</v>
      </c>
      <c r="B275" s="2" t="s">
        <v>118</v>
      </c>
      <c r="C275" s="2">
        <v>32</v>
      </c>
      <c r="D275" s="7">
        <v>54</v>
      </c>
      <c r="E275" s="7">
        <f t="shared" si="8"/>
        <v>27</v>
      </c>
      <c r="F275" s="7">
        <v>64.97</v>
      </c>
      <c r="G275" s="7">
        <f>Table1[[#This Row],[QUANTITY_ORDERED]]*Table1[[#This Row],[Selling price ]]</f>
        <v>2079.04</v>
      </c>
      <c r="H275" s="7">
        <f>F275-(Table1[[#This Row],[Estimated Cost Price (50%)	]])</f>
        <v>37.97</v>
      </c>
      <c r="I275" s="7">
        <f>Table1[[#This Row],[Profit per unit]]*Table1[[#This Row],[QUANTITY_ORDERED]]</f>
        <v>1215.04</v>
      </c>
      <c r="J275" s="2" t="str">
        <f t="shared" si="9"/>
        <v>Profit</v>
      </c>
      <c r="K275" s="3">
        <v>37961</v>
      </c>
      <c r="L275" s="2" t="str">
        <f>TEXT(Table1[[#This Row],[ORDER_DATE]], "mmm")</f>
        <v>Dec</v>
      </c>
      <c r="M275" s="2">
        <v>2003</v>
      </c>
      <c r="N275" s="2" t="s">
        <v>231</v>
      </c>
      <c r="O275" s="2" t="s">
        <v>306</v>
      </c>
      <c r="P275" s="2" t="s">
        <v>119</v>
      </c>
      <c r="Q275" s="2" t="s">
        <v>59</v>
      </c>
      <c r="R275" s="2" t="s">
        <v>10</v>
      </c>
    </row>
    <row r="276" spans="1:18" x14ac:dyDescent="0.3">
      <c r="A276" s="2">
        <v>10374</v>
      </c>
      <c r="B276" s="2" t="s">
        <v>233</v>
      </c>
      <c r="C276" s="2">
        <v>40</v>
      </c>
      <c r="D276" s="7">
        <v>86</v>
      </c>
      <c r="E276" s="7">
        <f t="shared" si="8"/>
        <v>43</v>
      </c>
      <c r="F276" s="7">
        <v>96.34</v>
      </c>
      <c r="G276" s="7">
        <f>Table1[[#This Row],[QUANTITY_ORDERED]]*Table1[[#This Row],[Selling price ]]</f>
        <v>3853.6000000000004</v>
      </c>
      <c r="H276" s="7">
        <f>F276-(Table1[[#This Row],[Estimated Cost Price (50%)	]])</f>
        <v>53.34</v>
      </c>
      <c r="I276" s="7">
        <f>Table1[[#This Row],[Profit per unit]]*Table1[[#This Row],[QUANTITY_ORDERED]]</f>
        <v>2133.6000000000004</v>
      </c>
      <c r="J276" s="2" t="str">
        <f t="shared" si="9"/>
        <v>Profit</v>
      </c>
      <c r="K276" s="3">
        <v>37788</v>
      </c>
      <c r="L276" s="2" t="str">
        <f>TEXT(Table1[[#This Row],[ORDER_DATE]], "mmm")</f>
        <v>Jun</v>
      </c>
      <c r="M276" s="2">
        <v>2003</v>
      </c>
      <c r="N276" s="2" t="s">
        <v>231</v>
      </c>
      <c r="O276" s="2" t="s">
        <v>232</v>
      </c>
      <c r="P276" s="2" t="s">
        <v>101</v>
      </c>
      <c r="Q276" s="2" t="s">
        <v>9</v>
      </c>
      <c r="R276" s="2" t="s">
        <v>16</v>
      </c>
    </row>
    <row r="277" spans="1:18" x14ac:dyDescent="0.3">
      <c r="A277" s="2">
        <v>10375</v>
      </c>
      <c r="B277" s="2" t="s">
        <v>233</v>
      </c>
      <c r="C277" s="2">
        <v>33</v>
      </c>
      <c r="D277" s="7">
        <v>105</v>
      </c>
      <c r="E277" s="7">
        <f t="shared" si="8"/>
        <v>52.5</v>
      </c>
      <c r="F277" s="7">
        <v>100</v>
      </c>
      <c r="G277" s="7">
        <f>Table1[[#This Row],[QUANTITY_ORDERED]]*Table1[[#This Row],[Selling price ]]</f>
        <v>3300</v>
      </c>
      <c r="H277" s="7">
        <f>F277-(Table1[[#This Row],[Estimated Cost Price (50%)	]])</f>
        <v>47.5</v>
      </c>
      <c r="I277" s="7">
        <f>Table1[[#This Row],[Profit per unit]]*Table1[[#This Row],[QUANTITY_ORDERED]]</f>
        <v>1567.5</v>
      </c>
      <c r="J277" s="2" t="str">
        <f t="shared" si="9"/>
        <v>Profit</v>
      </c>
      <c r="K277" s="3">
        <v>37788</v>
      </c>
      <c r="L277" s="2" t="str">
        <f>TEXT(Table1[[#This Row],[ORDER_DATE]], "mmm")</f>
        <v>Jun</v>
      </c>
      <c r="M277" s="2">
        <v>2003</v>
      </c>
      <c r="N277" s="2" t="s">
        <v>202</v>
      </c>
      <c r="O277" s="2" t="s">
        <v>244</v>
      </c>
      <c r="P277" s="2" t="s">
        <v>101</v>
      </c>
      <c r="Q277" s="2" t="s">
        <v>9</v>
      </c>
      <c r="R277" s="2" t="s">
        <v>16</v>
      </c>
    </row>
    <row r="278" spans="1:18" x14ac:dyDescent="0.3">
      <c r="A278" s="2">
        <v>10376</v>
      </c>
      <c r="B278" s="2" t="s">
        <v>212</v>
      </c>
      <c r="C278" s="2">
        <v>21</v>
      </c>
      <c r="D278" s="7">
        <v>157</v>
      </c>
      <c r="E278" s="7">
        <f t="shared" si="8"/>
        <v>78.5</v>
      </c>
      <c r="F278" s="7">
        <v>100</v>
      </c>
      <c r="G278" s="7">
        <f>Table1[[#This Row],[QUANTITY_ORDERED]]*Table1[[#This Row],[Selling price ]]</f>
        <v>2100</v>
      </c>
      <c r="H278" s="7">
        <f>F278-(Table1[[#This Row],[Estimated Cost Price (50%)	]])</f>
        <v>21.5</v>
      </c>
      <c r="I278" s="7">
        <f>Table1[[#This Row],[Profit per unit]]*Table1[[#This Row],[QUANTITY_ORDERED]]</f>
        <v>451.5</v>
      </c>
      <c r="J278" s="2" t="str">
        <f t="shared" si="9"/>
        <v>Profit</v>
      </c>
      <c r="K278" s="3">
        <v>37788</v>
      </c>
      <c r="L278" s="2" t="str">
        <f>TEXT(Table1[[#This Row],[ORDER_DATE]], "mmm")</f>
        <v>Jun</v>
      </c>
      <c r="M278" s="2">
        <v>2003</v>
      </c>
      <c r="N278" s="2" t="s">
        <v>210</v>
      </c>
      <c r="O278" s="2" t="s">
        <v>211</v>
      </c>
      <c r="P278" s="2" t="s">
        <v>185</v>
      </c>
      <c r="Q278" s="2" t="s">
        <v>9</v>
      </c>
      <c r="R278" s="2" t="s">
        <v>10</v>
      </c>
    </row>
    <row r="279" spans="1:18" x14ac:dyDescent="0.3">
      <c r="A279" s="2">
        <v>10377</v>
      </c>
      <c r="B279" s="2" t="s">
        <v>212</v>
      </c>
      <c r="C279" s="2">
        <v>35</v>
      </c>
      <c r="D279" s="7">
        <v>68</v>
      </c>
      <c r="E279" s="7">
        <f t="shared" si="8"/>
        <v>34</v>
      </c>
      <c r="F279" s="7">
        <v>67.14</v>
      </c>
      <c r="G279" s="7">
        <f>Table1[[#This Row],[QUANTITY_ORDERED]]*Table1[[#This Row],[Selling price ]]</f>
        <v>2349.9</v>
      </c>
      <c r="H279" s="7">
        <f>F279-(Table1[[#This Row],[Estimated Cost Price (50%)	]])</f>
        <v>33.14</v>
      </c>
      <c r="I279" s="7">
        <f>Table1[[#This Row],[Profit per unit]]*Table1[[#This Row],[QUANTITY_ORDERED]]</f>
        <v>1159.9000000000001</v>
      </c>
      <c r="J279" s="2" t="str">
        <f t="shared" si="9"/>
        <v>Profit</v>
      </c>
      <c r="K279" s="3">
        <v>37788</v>
      </c>
      <c r="L279" s="2" t="str">
        <f>TEXT(Table1[[#This Row],[ORDER_DATE]], "mmm")</f>
        <v>Jun</v>
      </c>
      <c r="M279" s="2">
        <v>2003</v>
      </c>
      <c r="N279" s="2" t="s">
        <v>210</v>
      </c>
      <c r="O279" s="2" t="s">
        <v>265</v>
      </c>
      <c r="P279" s="2" t="s">
        <v>185</v>
      </c>
      <c r="Q279" s="2" t="s">
        <v>9</v>
      </c>
      <c r="R279" s="2" t="s">
        <v>10</v>
      </c>
    </row>
    <row r="280" spans="1:18" x14ac:dyDescent="0.3">
      <c r="A280" s="2">
        <v>10378</v>
      </c>
      <c r="B280" s="2" t="s">
        <v>212</v>
      </c>
      <c r="C280" s="2">
        <v>29</v>
      </c>
      <c r="D280" s="7">
        <v>65</v>
      </c>
      <c r="E280" s="7">
        <f t="shared" si="8"/>
        <v>32.5</v>
      </c>
      <c r="F280" s="7">
        <v>59.18</v>
      </c>
      <c r="G280" s="7">
        <f>Table1[[#This Row],[QUANTITY_ORDERED]]*Table1[[#This Row],[Selling price ]]</f>
        <v>1716.22</v>
      </c>
      <c r="H280" s="7">
        <f>F280-(Table1[[#This Row],[Estimated Cost Price (50%)	]])</f>
        <v>26.68</v>
      </c>
      <c r="I280" s="7">
        <f>Table1[[#This Row],[Profit per unit]]*Table1[[#This Row],[QUANTITY_ORDERED]]</f>
        <v>773.72</v>
      </c>
      <c r="J280" s="2" t="str">
        <f t="shared" si="9"/>
        <v>Profit</v>
      </c>
      <c r="K280" s="3">
        <v>37788</v>
      </c>
      <c r="L280" s="2" t="str">
        <f>TEXT(Table1[[#This Row],[ORDER_DATE]], "mmm")</f>
        <v>Jun</v>
      </c>
      <c r="M280" s="2">
        <v>2003</v>
      </c>
      <c r="N280" s="2" t="s">
        <v>202</v>
      </c>
      <c r="O280" s="2" t="s">
        <v>271</v>
      </c>
      <c r="P280" s="2" t="s">
        <v>185</v>
      </c>
      <c r="Q280" s="2" t="s">
        <v>9</v>
      </c>
      <c r="R280" s="2" t="s">
        <v>10</v>
      </c>
    </row>
    <row r="281" spans="1:18" x14ac:dyDescent="0.3">
      <c r="A281" s="2">
        <v>10379</v>
      </c>
      <c r="B281" s="2" t="s">
        <v>212</v>
      </c>
      <c r="C281" s="2">
        <v>50</v>
      </c>
      <c r="D281" s="7">
        <v>68</v>
      </c>
      <c r="E281" s="7">
        <f t="shared" si="8"/>
        <v>34</v>
      </c>
      <c r="F281" s="7">
        <v>81.89</v>
      </c>
      <c r="G281" s="7">
        <f>Table1[[#This Row],[QUANTITY_ORDERED]]*Table1[[#This Row],[Selling price ]]</f>
        <v>4094.5</v>
      </c>
      <c r="H281" s="7">
        <f>F281-(Table1[[#This Row],[Estimated Cost Price (50%)	]])</f>
        <v>47.89</v>
      </c>
      <c r="I281" s="7">
        <f>Table1[[#This Row],[Profit per unit]]*Table1[[#This Row],[QUANTITY_ORDERED]]</f>
        <v>2394.5</v>
      </c>
      <c r="J281" s="2" t="str">
        <f t="shared" si="9"/>
        <v>Profit</v>
      </c>
      <c r="K281" s="3">
        <v>37788</v>
      </c>
      <c r="L281" s="2" t="str">
        <f>TEXT(Table1[[#This Row],[ORDER_DATE]], "mmm")</f>
        <v>Jun</v>
      </c>
      <c r="M281" s="2">
        <v>2003</v>
      </c>
      <c r="N281" s="2" t="s">
        <v>210</v>
      </c>
      <c r="O281" s="2" t="s">
        <v>275</v>
      </c>
      <c r="P281" s="2" t="s">
        <v>185</v>
      </c>
      <c r="Q281" s="2" t="s">
        <v>9</v>
      </c>
      <c r="R281" s="2" t="s">
        <v>16</v>
      </c>
    </row>
    <row r="282" spans="1:18" x14ac:dyDescent="0.3">
      <c r="A282" s="2">
        <v>10380</v>
      </c>
      <c r="B282" s="2" t="s">
        <v>212</v>
      </c>
      <c r="C282" s="2">
        <v>22</v>
      </c>
      <c r="D282" s="7">
        <v>90</v>
      </c>
      <c r="E282" s="7">
        <f t="shared" si="8"/>
        <v>45</v>
      </c>
      <c r="F282" s="7">
        <v>85.99</v>
      </c>
      <c r="G282" s="7">
        <f>Table1[[#This Row],[QUANTITY_ORDERED]]*Table1[[#This Row],[Selling price ]]</f>
        <v>1891.78</v>
      </c>
      <c r="H282" s="7">
        <f>F282-(Table1[[#This Row],[Estimated Cost Price (50%)	]])</f>
        <v>40.989999999999995</v>
      </c>
      <c r="I282" s="7">
        <f>Table1[[#This Row],[Profit per unit]]*Table1[[#This Row],[QUANTITY_ORDERED]]</f>
        <v>901.77999999999986</v>
      </c>
      <c r="J282" s="2" t="str">
        <f t="shared" si="9"/>
        <v>Profit</v>
      </c>
      <c r="K282" s="3">
        <v>37788</v>
      </c>
      <c r="L282" s="2" t="str">
        <f>TEXT(Table1[[#This Row],[ORDER_DATE]], "mmm")</f>
        <v>Jun</v>
      </c>
      <c r="M282" s="2">
        <v>2003</v>
      </c>
      <c r="N282" s="2" t="s">
        <v>231</v>
      </c>
      <c r="O282" s="2" t="s">
        <v>296</v>
      </c>
      <c r="P282" s="2" t="s">
        <v>185</v>
      </c>
      <c r="Q282" s="2" t="s">
        <v>9</v>
      </c>
      <c r="R282" s="2" t="s">
        <v>10</v>
      </c>
    </row>
    <row r="283" spans="1:18" x14ac:dyDescent="0.3">
      <c r="A283" s="2">
        <v>10381</v>
      </c>
      <c r="B283" s="2" t="s">
        <v>212</v>
      </c>
      <c r="C283" s="2">
        <v>40</v>
      </c>
      <c r="D283" s="7">
        <v>99</v>
      </c>
      <c r="E283" s="7">
        <f t="shared" si="8"/>
        <v>49.5</v>
      </c>
      <c r="F283" s="7">
        <v>100</v>
      </c>
      <c r="G283" s="7">
        <f>Table1[[#This Row],[QUANTITY_ORDERED]]*Table1[[#This Row],[Selling price ]]</f>
        <v>4000</v>
      </c>
      <c r="H283" s="7">
        <f>F283-(Table1[[#This Row],[Estimated Cost Price (50%)	]])</f>
        <v>50.5</v>
      </c>
      <c r="I283" s="7">
        <f>Table1[[#This Row],[Profit per unit]]*Table1[[#This Row],[QUANTITY_ORDERED]]</f>
        <v>2020</v>
      </c>
      <c r="J283" s="2" t="str">
        <f t="shared" si="9"/>
        <v>Profit</v>
      </c>
      <c r="K283" s="3">
        <v>37788</v>
      </c>
      <c r="L283" s="2" t="str">
        <f>TEXT(Table1[[#This Row],[ORDER_DATE]], "mmm")</f>
        <v>Jun</v>
      </c>
      <c r="M283" s="2">
        <v>2003</v>
      </c>
      <c r="N283" s="2" t="s">
        <v>210</v>
      </c>
      <c r="O283" s="2" t="s">
        <v>297</v>
      </c>
      <c r="P283" s="2" t="s">
        <v>185</v>
      </c>
      <c r="Q283" s="2" t="s">
        <v>9</v>
      </c>
      <c r="R283" s="2" t="s">
        <v>16</v>
      </c>
    </row>
    <row r="284" spans="1:18" x14ac:dyDescent="0.3">
      <c r="A284" s="2">
        <v>10382</v>
      </c>
      <c r="B284" s="2" t="s">
        <v>212</v>
      </c>
      <c r="C284" s="2">
        <v>26</v>
      </c>
      <c r="D284" s="7">
        <v>74</v>
      </c>
      <c r="E284" s="7">
        <f t="shared" si="8"/>
        <v>37</v>
      </c>
      <c r="F284" s="7">
        <v>85.13</v>
      </c>
      <c r="G284" s="7">
        <f>Table1[[#This Row],[QUANTITY_ORDERED]]*Table1[[#This Row],[Selling price ]]</f>
        <v>2213.38</v>
      </c>
      <c r="H284" s="7">
        <f>F284-(Table1[[#This Row],[Estimated Cost Price (50%)	]])</f>
        <v>48.129999999999995</v>
      </c>
      <c r="I284" s="7">
        <f>Table1[[#This Row],[Profit per unit]]*Table1[[#This Row],[QUANTITY_ORDERED]]</f>
        <v>1251.3799999999999</v>
      </c>
      <c r="J284" s="2" t="str">
        <f t="shared" si="9"/>
        <v>Profit</v>
      </c>
      <c r="K284" s="3">
        <v>37788</v>
      </c>
      <c r="L284" s="2" t="str">
        <f>TEXT(Table1[[#This Row],[ORDER_DATE]], "mmm")</f>
        <v>Jun</v>
      </c>
      <c r="M284" s="2">
        <v>2003</v>
      </c>
      <c r="N284" s="2" t="s">
        <v>210</v>
      </c>
      <c r="O284" s="2" t="s">
        <v>304</v>
      </c>
      <c r="P284" s="2" t="s">
        <v>185</v>
      </c>
      <c r="Q284" s="2" t="s">
        <v>9</v>
      </c>
      <c r="R284" s="2" t="s">
        <v>10</v>
      </c>
    </row>
    <row r="285" spans="1:18" x14ac:dyDescent="0.3">
      <c r="A285" s="2">
        <v>10383</v>
      </c>
      <c r="B285" s="2" t="s">
        <v>212</v>
      </c>
      <c r="C285" s="2">
        <v>21</v>
      </c>
      <c r="D285" s="7">
        <v>49</v>
      </c>
      <c r="E285" s="7">
        <f t="shared" si="8"/>
        <v>24.5</v>
      </c>
      <c r="F285" s="7">
        <v>41.71</v>
      </c>
      <c r="G285" s="7">
        <f>Table1[[#This Row],[QUANTITY_ORDERED]]*Table1[[#This Row],[Selling price ]]</f>
        <v>875.91</v>
      </c>
      <c r="H285" s="7">
        <f>F285-(Table1[[#This Row],[Estimated Cost Price (50%)	]])</f>
        <v>17.21</v>
      </c>
      <c r="I285" s="7">
        <f>Table1[[#This Row],[Profit per unit]]*Table1[[#This Row],[QUANTITY_ORDERED]]</f>
        <v>361.41</v>
      </c>
      <c r="J285" s="2" t="str">
        <f t="shared" si="9"/>
        <v>Profit</v>
      </c>
      <c r="K285" s="3">
        <v>37788</v>
      </c>
      <c r="L285" s="2" t="str">
        <f>TEXT(Table1[[#This Row],[ORDER_DATE]], "mmm")</f>
        <v>Jun</v>
      </c>
      <c r="M285" s="2">
        <v>2003</v>
      </c>
      <c r="N285" s="2" t="s">
        <v>210</v>
      </c>
      <c r="O285" s="2" t="s">
        <v>305</v>
      </c>
      <c r="P285" s="2" t="s">
        <v>185</v>
      </c>
      <c r="Q285" s="2" t="s">
        <v>9</v>
      </c>
      <c r="R285" s="2" t="s">
        <v>10</v>
      </c>
    </row>
    <row r="286" spans="1:18" x14ac:dyDescent="0.3">
      <c r="A286" s="2">
        <v>10384</v>
      </c>
      <c r="B286" s="2" t="s">
        <v>60</v>
      </c>
      <c r="C286" s="2">
        <v>49</v>
      </c>
      <c r="D286" s="7">
        <v>84</v>
      </c>
      <c r="E286" s="7">
        <f t="shared" si="8"/>
        <v>42</v>
      </c>
      <c r="F286" s="7">
        <v>69.27</v>
      </c>
      <c r="G286" s="7">
        <f>Table1[[#This Row],[QUANTITY_ORDERED]]*Table1[[#This Row],[Selling price ]]</f>
        <v>3394.23</v>
      </c>
      <c r="H286" s="7">
        <f>F286-(Table1[[#This Row],[Estimated Cost Price (50%)	]])</f>
        <v>27.269999999999996</v>
      </c>
      <c r="I286" s="7">
        <f>Table1[[#This Row],[Profit per unit]]*Table1[[#This Row],[QUANTITY_ORDERED]]</f>
        <v>1336.2299999999998</v>
      </c>
      <c r="J286" s="2" t="str">
        <f t="shared" si="9"/>
        <v>Profit</v>
      </c>
      <c r="K286" s="3">
        <v>37799</v>
      </c>
      <c r="L286" s="2" t="str">
        <f>TEXT(Table1[[#This Row],[ORDER_DATE]], "mmm")</f>
        <v>Jun</v>
      </c>
      <c r="M286" s="2">
        <v>2003</v>
      </c>
      <c r="N286" s="2" t="s">
        <v>210</v>
      </c>
      <c r="O286" s="2" t="s">
        <v>225</v>
      </c>
      <c r="P286" s="2" t="s">
        <v>61</v>
      </c>
      <c r="Q286" s="2" t="s">
        <v>62</v>
      </c>
      <c r="R286" s="2" t="s">
        <v>16</v>
      </c>
    </row>
    <row r="287" spans="1:18" x14ac:dyDescent="0.3">
      <c r="A287" s="2">
        <v>10385</v>
      </c>
      <c r="B287" s="2" t="s">
        <v>60</v>
      </c>
      <c r="C287" s="2">
        <v>41</v>
      </c>
      <c r="D287" s="7">
        <v>109</v>
      </c>
      <c r="E287" s="7">
        <f t="shared" si="8"/>
        <v>54.5</v>
      </c>
      <c r="F287" s="7">
        <v>94.1</v>
      </c>
      <c r="G287" s="7">
        <f>Table1[[#This Row],[QUANTITY_ORDERED]]*Table1[[#This Row],[Selling price ]]</f>
        <v>3858.1</v>
      </c>
      <c r="H287" s="7">
        <f>F287-(Table1[[#This Row],[Estimated Cost Price (50%)	]])</f>
        <v>39.599999999999994</v>
      </c>
      <c r="I287" s="7">
        <f>Table1[[#This Row],[Profit per unit]]*Table1[[#This Row],[QUANTITY_ORDERED]]</f>
        <v>1623.5999999999997</v>
      </c>
      <c r="J287" s="2" t="str">
        <f t="shared" si="9"/>
        <v>Profit</v>
      </c>
      <c r="K287" s="3">
        <v>37799</v>
      </c>
      <c r="L287" s="2" t="str">
        <f>TEXT(Table1[[#This Row],[ORDER_DATE]], "mmm")</f>
        <v>Jun</v>
      </c>
      <c r="M287" s="2">
        <v>2003</v>
      </c>
      <c r="N287" s="2" t="s">
        <v>210</v>
      </c>
      <c r="O287" s="2" t="s">
        <v>256</v>
      </c>
      <c r="P287" s="2" t="s">
        <v>61</v>
      </c>
      <c r="Q287" s="2" t="s">
        <v>62</v>
      </c>
      <c r="R287" s="2" t="s">
        <v>16</v>
      </c>
    </row>
    <row r="288" spans="1:18" x14ac:dyDescent="0.3">
      <c r="A288" s="2">
        <v>10386</v>
      </c>
      <c r="B288" s="2" t="s">
        <v>60</v>
      </c>
      <c r="C288" s="2">
        <v>46</v>
      </c>
      <c r="D288" s="7">
        <v>72</v>
      </c>
      <c r="E288" s="7">
        <f t="shared" si="8"/>
        <v>36</v>
      </c>
      <c r="F288" s="7">
        <v>77.52</v>
      </c>
      <c r="G288" s="7">
        <f>Table1[[#This Row],[QUANTITY_ORDERED]]*Table1[[#This Row],[Selling price ]]</f>
        <v>3565.9199999999996</v>
      </c>
      <c r="H288" s="7">
        <f>F288-(Table1[[#This Row],[Estimated Cost Price (50%)	]])</f>
        <v>41.519999999999996</v>
      </c>
      <c r="I288" s="7">
        <f>Table1[[#This Row],[Profit per unit]]*Table1[[#This Row],[QUANTITY_ORDERED]]</f>
        <v>1909.9199999999998</v>
      </c>
      <c r="J288" s="2" t="str">
        <f t="shared" si="9"/>
        <v>Profit</v>
      </c>
      <c r="K288" s="3">
        <v>37799</v>
      </c>
      <c r="L288" s="2" t="str">
        <f>TEXT(Table1[[#This Row],[ORDER_DATE]], "mmm")</f>
        <v>Jun</v>
      </c>
      <c r="M288" s="2">
        <v>2003</v>
      </c>
      <c r="N288" s="2" t="s">
        <v>210</v>
      </c>
      <c r="O288" s="2" t="s">
        <v>279</v>
      </c>
      <c r="P288" s="2" t="s">
        <v>61</v>
      </c>
      <c r="Q288" s="2" t="s">
        <v>62</v>
      </c>
      <c r="R288" s="2" t="s">
        <v>16</v>
      </c>
    </row>
    <row r="289" spans="1:18" x14ac:dyDescent="0.3">
      <c r="A289" s="2">
        <v>10387</v>
      </c>
      <c r="B289" s="2" t="s">
        <v>60</v>
      </c>
      <c r="C289" s="2">
        <v>23</v>
      </c>
      <c r="D289" s="7">
        <v>99</v>
      </c>
      <c r="E289" s="7">
        <f t="shared" si="8"/>
        <v>49.5</v>
      </c>
      <c r="F289" s="7">
        <v>100</v>
      </c>
      <c r="G289" s="7">
        <f>Table1[[#This Row],[QUANTITY_ORDERED]]*Table1[[#This Row],[Selling price ]]</f>
        <v>2300</v>
      </c>
      <c r="H289" s="7">
        <f>F289-(Table1[[#This Row],[Estimated Cost Price (50%)	]])</f>
        <v>50.5</v>
      </c>
      <c r="I289" s="7">
        <f>Table1[[#This Row],[Profit per unit]]*Table1[[#This Row],[QUANTITY_ORDERED]]</f>
        <v>1161.5</v>
      </c>
      <c r="J289" s="2" t="str">
        <f t="shared" si="9"/>
        <v>Profit</v>
      </c>
      <c r="K289" s="3">
        <v>37799</v>
      </c>
      <c r="L289" s="2" t="str">
        <f>TEXT(Table1[[#This Row],[ORDER_DATE]], "mmm")</f>
        <v>Jun</v>
      </c>
      <c r="M289" s="2">
        <v>2003</v>
      </c>
      <c r="N289" s="2" t="s">
        <v>5</v>
      </c>
      <c r="O289" s="2" t="s">
        <v>282</v>
      </c>
      <c r="P289" s="2" t="s">
        <v>61</v>
      </c>
      <c r="Q289" s="2" t="s">
        <v>62</v>
      </c>
      <c r="R289" s="2" t="s">
        <v>10</v>
      </c>
    </row>
    <row r="290" spans="1:18" x14ac:dyDescent="0.3">
      <c r="A290" s="2">
        <v>10388</v>
      </c>
      <c r="B290" s="2" t="s">
        <v>60</v>
      </c>
      <c r="C290" s="2">
        <v>49</v>
      </c>
      <c r="D290" s="7">
        <v>68</v>
      </c>
      <c r="E290" s="7">
        <f t="shared" si="8"/>
        <v>34</v>
      </c>
      <c r="F290" s="7">
        <v>57.1</v>
      </c>
      <c r="G290" s="7">
        <f>Table1[[#This Row],[QUANTITY_ORDERED]]*Table1[[#This Row],[Selling price ]]</f>
        <v>2797.9</v>
      </c>
      <c r="H290" s="7">
        <f>F290-(Table1[[#This Row],[Estimated Cost Price (50%)	]])</f>
        <v>23.1</v>
      </c>
      <c r="I290" s="7">
        <f>Table1[[#This Row],[Profit per unit]]*Table1[[#This Row],[QUANTITY_ORDERED]]</f>
        <v>1131.9000000000001</v>
      </c>
      <c r="J290" s="2" t="str">
        <f t="shared" si="9"/>
        <v>Profit</v>
      </c>
      <c r="K290" s="3">
        <v>37799</v>
      </c>
      <c r="L290" s="2" t="str">
        <f>TEXT(Table1[[#This Row],[ORDER_DATE]], "mmm")</f>
        <v>Jun</v>
      </c>
      <c r="M290" s="2">
        <v>2003</v>
      </c>
      <c r="N290" s="2" t="s">
        <v>202</v>
      </c>
      <c r="O290" s="2" t="s">
        <v>287</v>
      </c>
      <c r="P290" s="2" t="s">
        <v>61</v>
      </c>
      <c r="Q290" s="2" t="s">
        <v>62</v>
      </c>
      <c r="R290" s="2" t="s">
        <v>10</v>
      </c>
    </row>
    <row r="291" spans="1:18" x14ac:dyDescent="0.3">
      <c r="A291" s="2">
        <v>10389</v>
      </c>
      <c r="B291" s="2" t="s">
        <v>60</v>
      </c>
      <c r="C291" s="2">
        <v>27</v>
      </c>
      <c r="D291" s="7">
        <v>43</v>
      </c>
      <c r="E291" s="7">
        <f t="shared" si="8"/>
        <v>21.5</v>
      </c>
      <c r="F291" s="7">
        <v>50.19</v>
      </c>
      <c r="G291" s="7">
        <f>Table1[[#This Row],[QUANTITY_ORDERED]]*Table1[[#This Row],[Selling price ]]</f>
        <v>1355.1299999999999</v>
      </c>
      <c r="H291" s="7">
        <f>F291-(Table1[[#This Row],[Estimated Cost Price (50%)	]])</f>
        <v>28.689999999999998</v>
      </c>
      <c r="I291" s="7">
        <f>Table1[[#This Row],[Profit per unit]]*Table1[[#This Row],[QUANTITY_ORDERED]]</f>
        <v>774.62999999999988</v>
      </c>
      <c r="J291" s="2" t="str">
        <f t="shared" si="9"/>
        <v>Profit</v>
      </c>
      <c r="K291" s="3">
        <v>37799</v>
      </c>
      <c r="L291" s="2" t="str">
        <f>TEXT(Table1[[#This Row],[ORDER_DATE]], "mmm")</f>
        <v>Jun</v>
      </c>
      <c r="M291" s="2">
        <v>2003</v>
      </c>
      <c r="N291" s="2" t="s">
        <v>202</v>
      </c>
      <c r="O291" s="2" t="s">
        <v>289</v>
      </c>
      <c r="P291" s="2" t="s">
        <v>61</v>
      </c>
      <c r="Q291" s="2" t="s">
        <v>62</v>
      </c>
      <c r="R291" s="2" t="s">
        <v>10</v>
      </c>
    </row>
    <row r="292" spans="1:18" x14ac:dyDescent="0.3">
      <c r="A292" s="2">
        <v>10390</v>
      </c>
      <c r="B292" s="2" t="s">
        <v>60</v>
      </c>
      <c r="C292" s="2">
        <v>24</v>
      </c>
      <c r="D292" s="7">
        <v>91</v>
      </c>
      <c r="E292" s="7">
        <f t="shared" si="8"/>
        <v>45.5</v>
      </c>
      <c r="F292" s="7">
        <v>77.64</v>
      </c>
      <c r="G292" s="7">
        <f>Table1[[#This Row],[QUANTITY_ORDERED]]*Table1[[#This Row],[Selling price ]]</f>
        <v>1863.3600000000001</v>
      </c>
      <c r="H292" s="7">
        <f>F292-(Table1[[#This Row],[Estimated Cost Price (50%)	]])</f>
        <v>32.14</v>
      </c>
      <c r="I292" s="7">
        <f>Table1[[#This Row],[Profit per unit]]*Table1[[#This Row],[QUANTITY_ORDERED]]</f>
        <v>771.36</v>
      </c>
      <c r="J292" s="2" t="str">
        <f t="shared" si="9"/>
        <v>Profit</v>
      </c>
      <c r="K292" s="3">
        <v>37799</v>
      </c>
      <c r="L292" s="2" t="str">
        <f>TEXT(Table1[[#This Row],[ORDER_DATE]], "mmm")</f>
        <v>Jun</v>
      </c>
      <c r="M292" s="2">
        <v>2003</v>
      </c>
      <c r="N292" s="2" t="s">
        <v>210</v>
      </c>
      <c r="O292" s="2" t="s">
        <v>294</v>
      </c>
      <c r="P292" s="2" t="s">
        <v>61</v>
      </c>
      <c r="Q292" s="2" t="s">
        <v>62</v>
      </c>
      <c r="R292" s="2" t="s">
        <v>10</v>
      </c>
    </row>
    <row r="293" spans="1:18" x14ac:dyDescent="0.3">
      <c r="A293" s="2">
        <v>10391</v>
      </c>
      <c r="B293" s="2" t="s">
        <v>60</v>
      </c>
      <c r="C293" s="2">
        <v>27</v>
      </c>
      <c r="D293" s="7">
        <v>118</v>
      </c>
      <c r="E293" s="7">
        <f t="shared" si="8"/>
        <v>59</v>
      </c>
      <c r="F293" s="7">
        <v>99.67</v>
      </c>
      <c r="G293" s="7">
        <f>Table1[[#This Row],[QUANTITY_ORDERED]]*Table1[[#This Row],[Selling price ]]</f>
        <v>2691.09</v>
      </c>
      <c r="H293" s="7">
        <f>F293-(Table1[[#This Row],[Estimated Cost Price (50%)	]])</f>
        <v>40.67</v>
      </c>
      <c r="I293" s="7">
        <f>Table1[[#This Row],[Profit per unit]]*Table1[[#This Row],[QUANTITY_ORDERED]]</f>
        <v>1098.0900000000001</v>
      </c>
      <c r="J293" s="2" t="str">
        <f t="shared" si="9"/>
        <v>Profit</v>
      </c>
      <c r="K293" s="3">
        <v>37799</v>
      </c>
      <c r="L293" s="2" t="str">
        <f>TEXT(Table1[[#This Row],[ORDER_DATE]], "mmm")</f>
        <v>Jun</v>
      </c>
      <c r="M293" s="2">
        <v>2003</v>
      </c>
      <c r="N293" s="2" t="s">
        <v>210</v>
      </c>
      <c r="O293" s="2" t="s">
        <v>300</v>
      </c>
      <c r="P293" s="2" t="s">
        <v>61</v>
      </c>
      <c r="Q293" s="2" t="s">
        <v>62</v>
      </c>
      <c r="R293" s="2" t="s">
        <v>10</v>
      </c>
    </row>
    <row r="294" spans="1:18" x14ac:dyDescent="0.3">
      <c r="A294" s="2">
        <v>10392</v>
      </c>
      <c r="B294" s="2" t="s">
        <v>14</v>
      </c>
      <c r="C294" s="2">
        <v>41</v>
      </c>
      <c r="D294" s="7">
        <v>95</v>
      </c>
      <c r="E294" s="7">
        <f t="shared" si="8"/>
        <v>47.5</v>
      </c>
      <c r="F294" s="7">
        <v>94.74</v>
      </c>
      <c r="G294" s="7">
        <f>Table1[[#This Row],[QUANTITY_ORDERED]]*Table1[[#This Row],[Selling price ]]</f>
        <v>3884.3399999999997</v>
      </c>
      <c r="H294" s="7">
        <f>F294-(Table1[[#This Row],[Estimated Cost Price (50%)	]])</f>
        <v>47.239999999999995</v>
      </c>
      <c r="I294" s="7">
        <f>Table1[[#This Row],[Profit per unit]]*Table1[[#This Row],[QUANTITY_ORDERED]]</f>
        <v>1936.8399999999997</v>
      </c>
      <c r="J294" s="2" t="str">
        <f t="shared" si="9"/>
        <v>Profit</v>
      </c>
      <c r="K294" s="3">
        <v>37628</v>
      </c>
      <c r="L294" s="2" t="str">
        <f>TEXT(Table1[[#This Row],[ORDER_DATE]], "mmm")</f>
        <v>Jan</v>
      </c>
      <c r="M294" s="2">
        <v>2003</v>
      </c>
      <c r="N294" s="2" t="s">
        <v>5</v>
      </c>
      <c r="O294" s="2" t="s">
        <v>6</v>
      </c>
      <c r="P294" s="2" t="s">
        <v>15</v>
      </c>
      <c r="Q294" s="2" t="s">
        <v>13</v>
      </c>
      <c r="R294" s="2" t="s">
        <v>16</v>
      </c>
    </row>
    <row r="295" spans="1:18" x14ac:dyDescent="0.3">
      <c r="A295" s="2">
        <v>10393</v>
      </c>
      <c r="B295" s="2" t="s">
        <v>14</v>
      </c>
      <c r="C295" s="2">
        <v>27</v>
      </c>
      <c r="D295" s="7">
        <v>118</v>
      </c>
      <c r="E295" s="7">
        <f t="shared" si="8"/>
        <v>59</v>
      </c>
      <c r="F295" s="7">
        <v>100</v>
      </c>
      <c r="G295" s="7">
        <f>Table1[[#This Row],[QUANTITY_ORDERED]]*Table1[[#This Row],[Selling price ]]</f>
        <v>2700</v>
      </c>
      <c r="H295" s="7">
        <f>F295-(Table1[[#This Row],[Estimated Cost Price (50%)	]])</f>
        <v>41</v>
      </c>
      <c r="I295" s="7">
        <f>Table1[[#This Row],[Profit per unit]]*Table1[[#This Row],[QUANTITY_ORDERED]]</f>
        <v>1107</v>
      </c>
      <c r="J295" s="2" t="str">
        <f t="shared" si="9"/>
        <v>Profit</v>
      </c>
      <c r="K295" s="3">
        <v>37628</v>
      </c>
      <c r="L295" s="2" t="str">
        <f>TEXT(Table1[[#This Row],[ORDER_DATE]], "mmm")</f>
        <v>Jan</v>
      </c>
      <c r="M295" s="2">
        <v>2003</v>
      </c>
      <c r="N295" s="2" t="s">
        <v>5</v>
      </c>
      <c r="O295" s="2" t="s">
        <v>106</v>
      </c>
      <c r="P295" s="2" t="s">
        <v>15</v>
      </c>
      <c r="Q295" s="2" t="s">
        <v>13</v>
      </c>
      <c r="R295" s="2" t="s">
        <v>16</v>
      </c>
    </row>
    <row r="296" spans="1:18" x14ac:dyDescent="0.3">
      <c r="A296" s="2">
        <v>10394</v>
      </c>
      <c r="B296" s="2" t="s">
        <v>14</v>
      </c>
      <c r="C296" s="2">
        <v>31</v>
      </c>
      <c r="D296" s="7">
        <v>193</v>
      </c>
      <c r="E296" s="7">
        <f t="shared" si="8"/>
        <v>96.5</v>
      </c>
      <c r="F296" s="7">
        <v>100</v>
      </c>
      <c r="G296" s="7">
        <f>Table1[[#This Row],[QUANTITY_ORDERED]]*Table1[[#This Row],[Selling price ]]</f>
        <v>3100</v>
      </c>
      <c r="H296" s="7">
        <f>F296-(Table1[[#This Row],[Estimated Cost Price (50%)	]])</f>
        <v>3.5</v>
      </c>
      <c r="I296" s="7">
        <f>Table1[[#This Row],[Profit per unit]]*Table1[[#This Row],[QUANTITY_ORDERED]]</f>
        <v>108.5</v>
      </c>
      <c r="J296" s="2" t="str">
        <f t="shared" si="9"/>
        <v>Profit</v>
      </c>
      <c r="K296" s="3">
        <v>37628</v>
      </c>
      <c r="L296" s="2" t="str">
        <f>TEXT(Table1[[#This Row],[ORDER_DATE]], "mmm")</f>
        <v>Jan</v>
      </c>
      <c r="M296" s="2">
        <v>2003</v>
      </c>
      <c r="N296" s="2" t="s">
        <v>5</v>
      </c>
      <c r="O296" s="2" t="s">
        <v>113</v>
      </c>
      <c r="P296" s="2" t="s">
        <v>15</v>
      </c>
      <c r="Q296" s="2" t="s">
        <v>13</v>
      </c>
      <c r="R296" s="2" t="s">
        <v>52</v>
      </c>
    </row>
    <row r="297" spans="1:18" x14ac:dyDescent="0.3">
      <c r="A297" s="2">
        <v>10395</v>
      </c>
      <c r="B297" s="2" t="s">
        <v>14</v>
      </c>
      <c r="C297" s="2">
        <v>20</v>
      </c>
      <c r="D297" s="7">
        <v>150</v>
      </c>
      <c r="E297" s="7">
        <f t="shared" si="8"/>
        <v>75</v>
      </c>
      <c r="F297" s="7">
        <v>100</v>
      </c>
      <c r="G297" s="7">
        <f>Table1[[#This Row],[QUANTITY_ORDERED]]*Table1[[#This Row],[Selling price ]]</f>
        <v>2000</v>
      </c>
      <c r="H297" s="7">
        <f>F297-(Table1[[#This Row],[Estimated Cost Price (50%)	]])</f>
        <v>25</v>
      </c>
      <c r="I297" s="7">
        <f>Table1[[#This Row],[Profit per unit]]*Table1[[#This Row],[QUANTITY_ORDERED]]</f>
        <v>500</v>
      </c>
      <c r="J297" s="2" t="str">
        <f t="shared" si="9"/>
        <v>Profit</v>
      </c>
      <c r="K297" s="3">
        <v>37628</v>
      </c>
      <c r="L297" s="2" t="str">
        <f>TEXT(Table1[[#This Row],[ORDER_DATE]], "mmm")</f>
        <v>Jan</v>
      </c>
      <c r="M297" s="2">
        <v>2003</v>
      </c>
      <c r="N297" s="2" t="s">
        <v>5</v>
      </c>
      <c r="O297" s="2" t="s">
        <v>180</v>
      </c>
      <c r="P297" s="2" t="s">
        <v>15</v>
      </c>
      <c r="Q297" s="2" t="s">
        <v>13</v>
      </c>
      <c r="R297" s="2" t="s">
        <v>10</v>
      </c>
    </row>
    <row r="298" spans="1:18" x14ac:dyDescent="0.3">
      <c r="A298" s="2">
        <v>10396</v>
      </c>
      <c r="B298" s="2" t="s">
        <v>14</v>
      </c>
      <c r="C298" s="2">
        <v>30</v>
      </c>
      <c r="D298" s="7">
        <v>60</v>
      </c>
      <c r="E298" s="7">
        <f t="shared" si="8"/>
        <v>30</v>
      </c>
      <c r="F298" s="7">
        <v>61.78</v>
      </c>
      <c r="G298" s="7">
        <f>Table1[[#This Row],[QUANTITY_ORDERED]]*Table1[[#This Row],[Selling price ]]</f>
        <v>1853.4</v>
      </c>
      <c r="H298" s="7">
        <f>F298-(Table1[[#This Row],[Estimated Cost Price (50%)	]])</f>
        <v>31.78</v>
      </c>
      <c r="I298" s="7">
        <f>Table1[[#This Row],[Profit per unit]]*Table1[[#This Row],[QUANTITY_ORDERED]]</f>
        <v>953.40000000000009</v>
      </c>
      <c r="J298" s="2" t="str">
        <f t="shared" si="9"/>
        <v>Profit</v>
      </c>
      <c r="K298" s="3">
        <v>37628</v>
      </c>
      <c r="L298" s="2" t="str">
        <f>TEXT(Table1[[#This Row],[ORDER_DATE]], "mmm")</f>
        <v>Jan</v>
      </c>
      <c r="M298" s="2">
        <v>2003</v>
      </c>
      <c r="N298" s="2" t="s">
        <v>5</v>
      </c>
      <c r="O298" s="2" t="s">
        <v>226</v>
      </c>
      <c r="P298" s="2" t="s">
        <v>15</v>
      </c>
      <c r="Q298" s="2" t="s">
        <v>13</v>
      </c>
      <c r="R298" s="2" t="s">
        <v>10</v>
      </c>
    </row>
    <row r="299" spans="1:18" x14ac:dyDescent="0.3">
      <c r="A299" s="2">
        <v>10397</v>
      </c>
      <c r="B299" s="2" t="s">
        <v>14</v>
      </c>
      <c r="C299" s="2">
        <v>35</v>
      </c>
      <c r="D299" s="7">
        <v>112</v>
      </c>
      <c r="E299" s="7">
        <f t="shared" si="8"/>
        <v>56</v>
      </c>
      <c r="F299" s="7">
        <v>93.54</v>
      </c>
      <c r="G299" s="7">
        <f>Table1[[#This Row],[QUANTITY_ORDERED]]*Table1[[#This Row],[Selling price ]]</f>
        <v>3273.9</v>
      </c>
      <c r="H299" s="7">
        <f>F299-(Table1[[#This Row],[Estimated Cost Price (50%)	]])</f>
        <v>37.540000000000006</v>
      </c>
      <c r="I299" s="7">
        <f>Table1[[#This Row],[Profit per unit]]*Table1[[#This Row],[QUANTITY_ORDERED]]</f>
        <v>1313.9000000000003</v>
      </c>
      <c r="J299" s="2" t="str">
        <f t="shared" si="9"/>
        <v>Profit</v>
      </c>
      <c r="K299" s="3">
        <v>37628</v>
      </c>
      <c r="L299" s="2" t="str">
        <f>TEXT(Table1[[#This Row],[ORDER_DATE]], "mmm")</f>
        <v>Jan</v>
      </c>
      <c r="M299" s="2">
        <v>2003</v>
      </c>
      <c r="N299" s="2" t="s">
        <v>5</v>
      </c>
      <c r="O299" s="2" t="s">
        <v>254</v>
      </c>
      <c r="P299" s="2" t="s">
        <v>15</v>
      </c>
      <c r="Q299" s="2" t="s">
        <v>13</v>
      </c>
      <c r="R299" s="2" t="s">
        <v>16</v>
      </c>
    </row>
    <row r="300" spans="1:18" x14ac:dyDescent="0.3">
      <c r="A300" s="2">
        <v>10398</v>
      </c>
      <c r="B300" s="2" t="s">
        <v>14</v>
      </c>
      <c r="C300" s="2">
        <v>43</v>
      </c>
      <c r="D300" s="7">
        <v>76</v>
      </c>
      <c r="E300" s="7">
        <f t="shared" si="8"/>
        <v>38</v>
      </c>
      <c r="F300" s="7">
        <v>83.03</v>
      </c>
      <c r="G300" s="7">
        <f>Table1[[#This Row],[QUANTITY_ORDERED]]*Table1[[#This Row],[Selling price ]]</f>
        <v>3570.29</v>
      </c>
      <c r="H300" s="7">
        <f>F300-(Table1[[#This Row],[Estimated Cost Price (50%)	]])</f>
        <v>45.03</v>
      </c>
      <c r="I300" s="7">
        <f>Table1[[#This Row],[Profit per unit]]*Table1[[#This Row],[QUANTITY_ORDERED]]</f>
        <v>1936.29</v>
      </c>
      <c r="J300" s="2" t="str">
        <f t="shared" si="9"/>
        <v>Profit</v>
      </c>
      <c r="K300" s="3">
        <v>37628</v>
      </c>
      <c r="L300" s="2" t="str">
        <f>TEXT(Table1[[#This Row],[ORDER_DATE]], "mmm")</f>
        <v>Jan</v>
      </c>
      <c r="M300" s="2">
        <v>2003</v>
      </c>
      <c r="N300" s="2" t="s">
        <v>5</v>
      </c>
      <c r="O300" s="2" t="s">
        <v>258</v>
      </c>
      <c r="P300" s="2" t="s">
        <v>15</v>
      </c>
      <c r="Q300" s="2" t="s">
        <v>13</v>
      </c>
      <c r="R300" s="2" t="s">
        <v>16</v>
      </c>
    </row>
    <row r="301" spans="1:18" x14ac:dyDescent="0.3">
      <c r="A301" s="2">
        <v>10399</v>
      </c>
      <c r="B301" s="2" t="s">
        <v>96</v>
      </c>
      <c r="C301" s="2">
        <v>42</v>
      </c>
      <c r="D301" s="7">
        <v>194</v>
      </c>
      <c r="E301" s="7">
        <f t="shared" si="8"/>
        <v>97</v>
      </c>
      <c r="F301" s="7">
        <v>100</v>
      </c>
      <c r="G301" s="7">
        <f>Table1[[#This Row],[QUANTITY_ORDERED]]*Table1[[#This Row],[Selling price ]]</f>
        <v>4200</v>
      </c>
      <c r="H301" s="7">
        <f>F301-(Table1[[#This Row],[Estimated Cost Price (50%)	]])</f>
        <v>3</v>
      </c>
      <c r="I301" s="7">
        <f>Table1[[#This Row],[Profit per unit]]*Table1[[#This Row],[QUANTITY_ORDERED]]</f>
        <v>126</v>
      </c>
      <c r="J301" s="2" t="str">
        <f t="shared" si="9"/>
        <v>Profit</v>
      </c>
      <c r="K301" s="3">
        <v>37659</v>
      </c>
      <c r="L301" s="2" t="str">
        <f>TEXT(Table1[[#This Row],[ORDER_DATE]], "mmm")</f>
        <v>Feb</v>
      </c>
      <c r="M301" s="2">
        <v>2003</v>
      </c>
      <c r="N301" s="2" t="s">
        <v>63</v>
      </c>
      <c r="O301" s="2" t="s">
        <v>149</v>
      </c>
      <c r="P301" s="2" t="s">
        <v>97</v>
      </c>
      <c r="Q301" s="2" t="s">
        <v>9</v>
      </c>
      <c r="R301" s="2" t="s">
        <v>52</v>
      </c>
    </row>
    <row r="302" spans="1:18" x14ac:dyDescent="0.3">
      <c r="A302" s="2">
        <v>10400</v>
      </c>
      <c r="B302" s="2" t="s">
        <v>96</v>
      </c>
      <c r="C302" s="2">
        <v>48</v>
      </c>
      <c r="D302" s="7">
        <v>117</v>
      </c>
      <c r="E302" s="7">
        <f t="shared" si="8"/>
        <v>58.5</v>
      </c>
      <c r="F302" s="7">
        <v>100</v>
      </c>
      <c r="G302" s="7">
        <f>Table1[[#This Row],[QUANTITY_ORDERED]]*Table1[[#This Row],[Selling price ]]</f>
        <v>4800</v>
      </c>
      <c r="H302" s="7">
        <f>F302-(Table1[[#This Row],[Estimated Cost Price (50%)	]])</f>
        <v>41.5</v>
      </c>
      <c r="I302" s="7">
        <f>Table1[[#This Row],[Profit per unit]]*Table1[[#This Row],[QUANTITY_ORDERED]]</f>
        <v>1992</v>
      </c>
      <c r="J302" s="2" t="str">
        <f t="shared" si="9"/>
        <v>Profit</v>
      </c>
      <c r="K302" s="3">
        <v>37659</v>
      </c>
      <c r="L302" s="2" t="str">
        <f>TEXT(Table1[[#This Row],[ORDER_DATE]], "mmm")</f>
        <v>Feb</v>
      </c>
      <c r="M302" s="2">
        <v>2003</v>
      </c>
      <c r="N302" s="2" t="s">
        <v>63</v>
      </c>
      <c r="O302" s="2" t="s">
        <v>183</v>
      </c>
      <c r="P302" s="2" t="s">
        <v>97</v>
      </c>
      <c r="Q302" s="2" t="s">
        <v>9</v>
      </c>
      <c r="R302" s="2" t="s">
        <v>16</v>
      </c>
    </row>
    <row r="303" spans="1:18" x14ac:dyDescent="0.3">
      <c r="A303" s="2">
        <v>10401</v>
      </c>
      <c r="B303" s="2" t="s">
        <v>96</v>
      </c>
      <c r="C303" s="2">
        <v>24</v>
      </c>
      <c r="D303" s="7">
        <v>79</v>
      </c>
      <c r="E303" s="7">
        <f t="shared" si="8"/>
        <v>39.5</v>
      </c>
      <c r="F303" s="7">
        <v>75.010000000000005</v>
      </c>
      <c r="G303" s="7">
        <f>Table1[[#This Row],[QUANTITY_ORDERED]]*Table1[[#This Row],[Selling price ]]</f>
        <v>1800.2400000000002</v>
      </c>
      <c r="H303" s="7">
        <f>F303-(Table1[[#This Row],[Estimated Cost Price (50%)	]])</f>
        <v>35.510000000000005</v>
      </c>
      <c r="I303" s="7">
        <f>Table1[[#This Row],[Profit per unit]]*Table1[[#This Row],[QUANTITY_ORDERED]]</f>
        <v>852.24000000000012</v>
      </c>
      <c r="J303" s="2" t="str">
        <f t="shared" si="9"/>
        <v>Profit</v>
      </c>
      <c r="K303" s="3">
        <v>37659</v>
      </c>
      <c r="L303" s="2" t="str">
        <f>TEXT(Table1[[#This Row],[ORDER_DATE]], "mmm")</f>
        <v>Feb</v>
      </c>
      <c r="M303" s="2">
        <v>2003</v>
      </c>
      <c r="N303" s="2" t="s">
        <v>63</v>
      </c>
      <c r="O303" s="2" t="s">
        <v>187</v>
      </c>
      <c r="P303" s="2" t="s">
        <v>97</v>
      </c>
      <c r="Q303" s="2" t="s">
        <v>9</v>
      </c>
      <c r="R303" s="2" t="s">
        <v>10</v>
      </c>
    </row>
    <row r="304" spans="1:18" x14ac:dyDescent="0.3">
      <c r="A304" s="2">
        <v>10402</v>
      </c>
      <c r="B304" s="2" t="s">
        <v>96</v>
      </c>
      <c r="C304" s="2">
        <v>29</v>
      </c>
      <c r="D304" s="7">
        <v>115</v>
      </c>
      <c r="E304" s="7">
        <f t="shared" si="8"/>
        <v>57.5</v>
      </c>
      <c r="F304" s="7">
        <v>97.89</v>
      </c>
      <c r="G304" s="7">
        <f>Table1[[#This Row],[QUANTITY_ORDERED]]*Table1[[#This Row],[Selling price ]]</f>
        <v>2838.81</v>
      </c>
      <c r="H304" s="7">
        <f>F304-(Table1[[#This Row],[Estimated Cost Price (50%)	]])</f>
        <v>40.39</v>
      </c>
      <c r="I304" s="7">
        <f>Table1[[#This Row],[Profit per unit]]*Table1[[#This Row],[QUANTITY_ORDERED]]</f>
        <v>1171.31</v>
      </c>
      <c r="J304" s="2" t="str">
        <f t="shared" si="9"/>
        <v>Profit</v>
      </c>
      <c r="K304" s="3">
        <v>37659</v>
      </c>
      <c r="L304" s="2" t="str">
        <f>TEXT(Table1[[#This Row],[ORDER_DATE]], "mmm")</f>
        <v>Feb</v>
      </c>
      <c r="M304" s="2">
        <v>2003</v>
      </c>
      <c r="N304" s="2" t="s">
        <v>63</v>
      </c>
      <c r="O304" s="2" t="s">
        <v>193</v>
      </c>
      <c r="P304" s="2" t="s">
        <v>97</v>
      </c>
      <c r="Q304" s="2" t="s">
        <v>9</v>
      </c>
      <c r="R304" s="2" t="s">
        <v>10</v>
      </c>
    </row>
    <row r="305" spans="1:18" x14ac:dyDescent="0.3">
      <c r="A305" s="2">
        <v>10403</v>
      </c>
      <c r="B305" s="2" t="s">
        <v>96</v>
      </c>
      <c r="C305" s="2">
        <v>48</v>
      </c>
      <c r="D305" s="7">
        <v>77</v>
      </c>
      <c r="E305" s="7">
        <f t="shared" si="8"/>
        <v>38.5</v>
      </c>
      <c r="F305" s="7">
        <v>79.31</v>
      </c>
      <c r="G305" s="7">
        <f>Table1[[#This Row],[QUANTITY_ORDERED]]*Table1[[#This Row],[Selling price ]]</f>
        <v>3806.88</v>
      </c>
      <c r="H305" s="7">
        <f>F305-(Table1[[#This Row],[Estimated Cost Price (50%)	]])</f>
        <v>40.81</v>
      </c>
      <c r="I305" s="7">
        <f>Table1[[#This Row],[Profit per unit]]*Table1[[#This Row],[QUANTITY_ORDERED]]</f>
        <v>1958.88</v>
      </c>
      <c r="J305" s="2" t="str">
        <f t="shared" si="9"/>
        <v>Profit</v>
      </c>
      <c r="K305" s="3">
        <v>37659</v>
      </c>
      <c r="L305" s="2" t="str">
        <f>TEXT(Table1[[#This Row],[ORDER_DATE]], "mmm")</f>
        <v>Feb</v>
      </c>
      <c r="M305" s="2">
        <v>2003</v>
      </c>
      <c r="N305" s="2" t="s">
        <v>63</v>
      </c>
      <c r="O305" s="2" t="s">
        <v>218</v>
      </c>
      <c r="P305" s="2" t="s">
        <v>97</v>
      </c>
      <c r="Q305" s="2" t="s">
        <v>9</v>
      </c>
      <c r="R305" s="2" t="s">
        <v>16</v>
      </c>
    </row>
    <row r="306" spans="1:18" x14ac:dyDescent="0.3">
      <c r="A306" s="2">
        <v>10404</v>
      </c>
      <c r="B306" s="2" t="s">
        <v>96</v>
      </c>
      <c r="C306" s="2">
        <v>45</v>
      </c>
      <c r="D306" s="7">
        <v>80</v>
      </c>
      <c r="E306" s="7">
        <f t="shared" si="8"/>
        <v>40</v>
      </c>
      <c r="F306" s="7">
        <v>78</v>
      </c>
      <c r="G306" s="7">
        <f>Table1[[#This Row],[QUANTITY_ORDERED]]*Table1[[#This Row],[Selling price ]]</f>
        <v>3510</v>
      </c>
      <c r="H306" s="7">
        <f>F306-(Table1[[#This Row],[Estimated Cost Price (50%)	]])</f>
        <v>38</v>
      </c>
      <c r="I306" s="7">
        <f>Table1[[#This Row],[Profit per unit]]*Table1[[#This Row],[QUANTITY_ORDERED]]</f>
        <v>1710</v>
      </c>
      <c r="J306" s="2" t="str">
        <f t="shared" si="9"/>
        <v>Profit</v>
      </c>
      <c r="K306" s="3">
        <v>37659</v>
      </c>
      <c r="L306" s="2" t="str">
        <f>TEXT(Table1[[#This Row],[ORDER_DATE]], "mmm")</f>
        <v>Feb</v>
      </c>
      <c r="M306" s="2">
        <v>2003</v>
      </c>
      <c r="N306" s="2" t="s">
        <v>63</v>
      </c>
      <c r="O306" s="2" t="s">
        <v>239</v>
      </c>
      <c r="P306" s="2" t="s">
        <v>97</v>
      </c>
      <c r="Q306" s="2" t="s">
        <v>9</v>
      </c>
      <c r="R306" s="2" t="s">
        <v>16</v>
      </c>
    </row>
    <row r="307" spans="1:18" x14ac:dyDescent="0.3">
      <c r="A307" s="2">
        <v>10405</v>
      </c>
      <c r="B307" s="2" t="s">
        <v>96</v>
      </c>
      <c r="C307" s="2">
        <v>42</v>
      </c>
      <c r="D307" s="7">
        <v>146</v>
      </c>
      <c r="E307" s="7">
        <f t="shared" si="8"/>
        <v>73</v>
      </c>
      <c r="F307" s="7">
        <v>100</v>
      </c>
      <c r="G307" s="7">
        <f>Table1[[#This Row],[QUANTITY_ORDERED]]*Table1[[#This Row],[Selling price ]]</f>
        <v>4200</v>
      </c>
      <c r="H307" s="7">
        <f>F307-(Table1[[#This Row],[Estimated Cost Price (50%)	]])</f>
        <v>27</v>
      </c>
      <c r="I307" s="7">
        <f>Table1[[#This Row],[Profit per unit]]*Table1[[#This Row],[QUANTITY_ORDERED]]</f>
        <v>1134</v>
      </c>
      <c r="J307" s="2" t="str">
        <f t="shared" si="9"/>
        <v>Profit</v>
      </c>
      <c r="K307" s="3">
        <v>37659</v>
      </c>
      <c r="L307" s="2" t="str">
        <f>TEXT(Table1[[#This Row],[ORDER_DATE]], "mmm")</f>
        <v>Feb</v>
      </c>
      <c r="M307" s="2">
        <v>2003</v>
      </c>
      <c r="N307" s="2" t="s">
        <v>63</v>
      </c>
      <c r="O307" s="2" t="s">
        <v>241</v>
      </c>
      <c r="P307" s="2" t="s">
        <v>97</v>
      </c>
      <c r="Q307" s="2" t="s">
        <v>9</v>
      </c>
      <c r="R307" s="2" t="s">
        <v>16</v>
      </c>
    </row>
    <row r="308" spans="1:18" x14ac:dyDescent="0.3">
      <c r="A308" s="2">
        <v>10406</v>
      </c>
      <c r="B308" s="2" t="s">
        <v>96</v>
      </c>
      <c r="C308" s="2">
        <v>45</v>
      </c>
      <c r="D308" s="7">
        <v>62</v>
      </c>
      <c r="E308" s="7">
        <f t="shared" si="8"/>
        <v>31</v>
      </c>
      <c r="F308" s="7">
        <v>50.36</v>
      </c>
      <c r="G308" s="7">
        <f>Table1[[#This Row],[QUANTITY_ORDERED]]*Table1[[#This Row],[Selling price ]]</f>
        <v>2266.1999999999998</v>
      </c>
      <c r="H308" s="7">
        <f>F308-(Table1[[#This Row],[Estimated Cost Price (50%)	]])</f>
        <v>19.36</v>
      </c>
      <c r="I308" s="7">
        <f>Table1[[#This Row],[Profit per unit]]*Table1[[#This Row],[QUANTITY_ORDERED]]</f>
        <v>871.19999999999993</v>
      </c>
      <c r="J308" s="2" t="str">
        <f t="shared" si="9"/>
        <v>Profit</v>
      </c>
      <c r="K308" s="3">
        <v>37659</v>
      </c>
      <c r="L308" s="2" t="str">
        <f>TEXT(Table1[[#This Row],[ORDER_DATE]], "mmm")</f>
        <v>Feb</v>
      </c>
      <c r="M308" s="2">
        <v>2003</v>
      </c>
      <c r="N308" s="2" t="s">
        <v>5</v>
      </c>
      <c r="O308" s="2" t="s">
        <v>243</v>
      </c>
      <c r="P308" s="2" t="s">
        <v>97</v>
      </c>
      <c r="Q308" s="2" t="s">
        <v>9</v>
      </c>
      <c r="R308" s="2" t="s">
        <v>10</v>
      </c>
    </row>
    <row r="309" spans="1:18" x14ac:dyDescent="0.3">
      <c r="A309" s="2">
        <v>10407</v>
      </c>
      <c r="B309" s="2" t="s">
        <v>96</v>
      </c>
      <c r="C309" s="2">
        <v>31</v>
      </c>
      <c r="D309" s="7">
        <v>148</v>
      </c>
      <c r="E309" s="7">
        <f t="shared" si="8"/>
        <v>74</v>
      </c>
      <c r="F309" s="7">
        <v>100</v>
      </c>
      <c r="G309" s="7">
        <f>Table1[[#This Row],[QUANTITY_ORDERED]]*Table1[[#This Row],[Selling price ]]</f>
        <v>3100</v>
      </c>
      <c r="H309" s="7">
        <f>F309-(Table1[[#This Row],[Estimated Cost Price (50%)	]])</f>
        <v>26</v>
      </c>
      <c r="I309" s="7">
        <f>Table1[[#This Row],[Profit per unit]]*Table1[[#This Row],[QUANTITY_ORDERED]]</f>
        <v>806</v>
      </c>
      <c r="J309" s="2" t="str">
        <f t="shared" si="9"/>
        <v>Profit</v>
      </c>
      <c r="K309" s="3">
        <v>37659</v>
      </c>
      <c r="L309" s="2" t="str">
        <f>TEXT(Table1[[#This Row],[ORDER_DATE]], "mmm")</f>
        <v>Feb</v>
      </c>
      <c r="M309" s="2">
        <v>2003</v>
      </c>
      <c r="N309" s="2" t="s">
        <v>63</v>
      </c>
      <c r="O309" s="2" t="s">
        <v>250</v>
      </c>
      <c r="P309" s="2" t="s">
        <v>97</v>
      </c>
      <c r="Q309" s="2" t="s">
        <v>9</v>
      </c>
      <c r="R309" s="2" t="s">
        <v>16</v>
      </c>
    </row>
    <row r="310" spans="1:18" x14ac:dyDescent="0.3">
      <c r="A310" s="2">
        <v>10408</v>
      </c>
      <c r="B310" s="2" t="s">
        <v>96</v>
      </c>
      <c r="C310" s="2">
        <v>29</v>
      </c>
      <c r="D310" s="7">
        <v>69</v>
      </c>
      <c r="E310" s="7">
        <f t="shared" si="8"/>
        <v>34.5</v>
      </c>
      <c r="F310" s="7">
        <v>61.64</v>
      </c>
      <c r="G310" s="7">
        <f>Table1[[#This Row],[QUANTITY_ORDERED]]*Table1[[#This Row],[Selling price ]]</f>
        <v>1787.56</v>
      </c>
      <c r="H310" s="7">
        <f>F310-(Table1[[#This Row],[Estimated Cost Price (50%)	]])</f>
        <v>27.14</v>
      </c>
      <c r="I310" s="7">
        <f>Table1[[#This Row],[Profit per unit]]*Table1[[#This Row],[QUANTITY_ORDERED]]</f>
        <v>787.06000000000006</v>
      </c>
      <c r="J310" s="2" t="str">
        <f t="shared" si="9"/>
        <v>Profit</v>
      </c>
      <c r="K310" s="3">
        <v>37659</v>
      </c>
      <c r="L310" s="2" t="str">
        <f>TEXT(Table1[[#This Row],[ORDER_DATE]], "mmm")</f>
        <v>Feb</v>
      </c>
      <c r="M310" s="2">
        <v>2003</v>
      </c>
      <c r="N310" s="2" t="s">
        <v>5</v>
      </c>
      <c r="O310" s="2" t="s">
        <v>262</v>
      </c>
      <c r="P310" s="2" t="s">
        <v>97</v>
      </c>
      <c r="Q310" s="2" t="s">
        <v>9</v>
      </c>
      <c r="R310" s="2" t="s">
        <v>10</v>
      </c>
    </row>
    <row r="311" spans="1:18" x14ac:dyDescent="0.3">
      <c r="A311" s="2">
        <v>10409</v>
      </c>
      <c r="B311" s="2" t="s">
        <v>96</v>
      </c>
      <c r="C311" s="2">
        <v>20</v>
      </c>
      <c r="D311" s="7">
        <v>37</v>
      </c>
      <c r="E311" s="7">
        <f t="shared" si="8"/>
        <v>18.5</v>
      </c>
      <c r="F311" s="7">
        <v>35.869999999999997</v>
      </c>
      <c r="G311" s="7">
        <f>Table1[[#This Row],[QUANTITY_ORDERED]]*Table1[[#This Row],[Selling price ]]</f>
        <v>717.4</v>
      </c>
      <c r="H311" s="7">
        <f>F311-(Table1[[#This Row],[Estimated Cost Price (50%)	]])</f>
        <v>17.369999999999997</v>
      </c>
      <c r="I311" s="7">
        <f>Table1[[#This Row],[Profit per unit]]*Table1[[#This Row],[QUANTITY_ORDERED]]</f>
        <v>347.4</v>
      </c>
      <c r="J311" s="2" t="str">
        <f t="shared" si="9"/>
        <v>Profit</v>
      </c>
      <c r="K311" s="3">
        <v>37659</v>
      </c>
      <c r="L311" s="2" t="str">
        <f>TEXT(Table1[[#This Row],[ORDER_DATE]], "mmm")</f>
        <v>Feb</v>
      </c>
      <c r="M311" s="2">
        <v>2003</v>
      </c>
      <c r="N311" s="2" t="s">
        <v>63</v>
      </c>
      <c r="O311" s="2" t="s">
        <v>267</v>
      </c>
      <c r="P311" s="2" t="s">
        <v>97</v>
      </c>
      <c r="Q311" s="2" t="s">
        <v>9</v>
      </c>
      <c r="R311" s="2" t="s">
        <v>10</v>
      </c>
    </row>
    <row r="312" spans="1:18" x14ac:dyDescent="0.3">
      <c r="A312" s="2">
        <v>10410</v>
      </c>
      <c r="B312" s="2" t="s">
        <v>96</v>
      </c>
      <c r="C312" s="2">
        <v>27</v>
      </c>
      <c r="D312" s="7">
        <v>61</v>
      </c>
      <c r="E312" s="7">
        <f t="shared" si="8"/>
        <v>30.5</v>
      </c>
      <c r="F312" s="7">
        <v>66.13</v>
      </c>
      <c r="G312" s="7">
        <f>Table1[[#This Row],[QUANTITY_ORDERED]]*Table1[[#This Row],[Selling price ]]</f>
        <v>1785.5099999999998</v>
      </c>
      <c r="H312" s="7">
        <f>F312-(Table1[[#This Row],[Estimated Cost Price (50%)	]])</f>
        <v>35.629999999999995</v>
      </c>
      <c r="I312" s="7">
        <f>Table1[[#This Row],[Profit per unit]]*Table1[[#This Row],[QUANTITY_ORDERED]]</f>
        <v>962.00999999999988</v>
      </c>
      <c r="J312" s="2" t="str">
        <f t="shared" si="9"/>
        <v>Profit</v>
      </c>
      <c r="K312" s="3">
        <v>37659</v>
      </c>
      <c r="L312" s="2" t="str">
        <f>TEXT(Table1[[#This Row],[ORDER_DATE]], "mmm")</f>
        <v>Feb</v>
      </c>
      <c r="M312" s="2">
        <v>2003</v>
      </c>
      <c r="N312" s="2" t="s">
        <v>63</v>
      </c>
      <c r="O312" s="2" t="s">
        <v>270</v>
      </c>
      <c r="P312" s="2" t="s">
        <v>97</v>
      </c>
      <c r="Q312" s="2" t="s">
        <v>9</v>
      </c>
      <c r="R312" s="2" t="s">
        <v>10</v>
      </c>
    </row>
    <row r="313" spans="1:18" x14ac:dyDescent="0.3">
      <c r="A313" s="2">
        <v>10411</v>
      </c>
      <c r="B313" s="2" t="s">
        <v>96</v>
      </c>
      <c r="C313" s="2">
        <v>47</v>
      </c>
      <c r="D313" s="7">
        <v>140</v>
      </c>
      <c r="E313" s="7">
        <f t="shared" si="8"/>
        <v>70</v>
      </c>
      <c r="F313" s="7">
        <v>100</v>
      </c>
      <c r="G313" s="7">
        <f>Table1[[#This Row],[QUANTITY_ORDERED]]*Table1[[#This Row],[Selling price ]]</f>
        <v>4700</v>
      </c>
      <c r="H313" s="7">
        <f>F313-(Table1[[#This Row],[Estimated Cost Price (50%)	]])</f>
        <v>30</v>
      </c>
      <c r="I313" s="7">
        <f>Table1[[#This Row],[Profit per unit]]*Table1[[#This Row],[QUANTITY_ORDERED]]</f>
        <v>1410</v>
      </c>
      <c r="J313" s="2" t="str">
        <f t="shared" si="9"/>
        <v>Profit</v>
      </c>
      <c r="K313" s="3">
        <v>37659</v>
      </c>
      <c r="L313" s="2" t="str">
        <f>TEXT(Table1[[#This Row],[ORDER_DATE]], "mmm")</f>
        <v>Feb</v>
      </c>
      <c r="M313" s="2">
        <v>2003</v>
      </c>
      <c r="N313" s="2" t="s">
        <v>63</v>
      </c>
      <c r="O313" s="2" t="s">
        <v>274</v>
      </c>
      <c r="P313" s="2" t="s">
        <v>97</v>
      </c>
      <c r="Q313" s="2" t="s">
        <v>9</v>
      </c>
      <c r="R313" s="2" t="s">
        <v>16</v>
      </c>
    </row>
    <row r="314" spans="1:18" x14ac:dyDescent="0.3">
      <c r="A314" s="2">
        <v>10412</v>
      </c>
      <c r="B314" s="2" t="s">
        <v>96</v>
      </c>
      <c r="C314" s="2">
        <v>23</v>
      </c>
      <c r="D314" s="7">
        <v>80</v>
      </c>
      <c r="E314" s="7">
        <f t="shared" si="8"/>
        <v>40</v>
      </c>
      <c r="F314" s="7">
        <v>87.31</v>
      </c>
      <c r="G314" s="7">
        <f>Table1[[#This Row],[QUANTITY_ORDERED]]*Table1[[#This Row],[Selling price ]]</f>
        <v>2008.13</v>
      </c>
      <c r="H314" s="7">
        <f>F314-(Table1[[#This Row],[Estimated Cost Price (50%)	]])</f>
        <v>47.31</v>
      </c>
      <c r="I314" s="7">
        <f>Table1[[#This Row],[Profit per unit]]*Table1[[#This Row],[QUANTITY_ORDERED]]</f>
        <v>1088.1300000000001</v>
      </c>
      <c r="J314" s="2" t="str">
        <f t="shared" si="9"/>
        <v>Profit</v>
      </c>
      <c r="K314" s="3">
        <v>37659</v>
      </c>
      <c r="L314" s="2" t="str">
        <f>TEXT(Table1[[#This Row],[ORDER_DATE]], "mmm")</f>
        <v>Feb</v>
      </c>
      <c r="M314" s="2">
        <v>2003</v>
      </c>
      <c r="N314" s="2" t="s">
        <v>63</v>
      </c>
      <c r="O314" s="2" t="s">
        <v>280</v>
      </c>
      <c r="P314" s="2" t="s">
        <v>97</v>
      </c>
      <c r="Q314" s="2" t="s">
        <v>9</v>
      </c>
      <c r="R314" s="2" t="s">
        <v>10</v>
      </c>
    </row>
    <row r="315" spans="1:18" x14ac:dyDescent="0.3">
      <c r="A315" s="2">
        <v>10413</v>
      </c>
      <c r="B315" s="2" t="s">
        <v>96</v>
      </c>
      <c r="C315" s="2">
        <v>33</v>
      </c>
      <c r="D315" s="7">
        <v>40</v>
      </c>
      <c r="E315" s="7">
        <f t="shared" si="8"/>
        <v>20</v>
      </c>
      <c r="F315" s="7">
        <v>40.229999999999997</v>
      </c>
      <c r="G315" s="7">
        <f>Table1[[#This Row],[QUANTITY_ORDERED]]*Table1[[#This Row],[Selling price ]]</f>
        <v>1327.59</v>
      </c>
      <c r="H315" s="7">
        <f>F315-(Table1[[#This Row],[Estimated Cost Price (50%)	]])</f>
        <v>20.229999999999997</v>
      </c>
      <c r="I315" s="7">
        <f>Table1[[#This Row],[Profit per unit]]*Table1[[#This Row],[QUANTITY_ORDERED]]</f>
        <v>667.58999999999992</v>
      </c>
      <c r="J315" s="2" t="str">
        <f t="shared" si="9"/>
        <v>Profit</v>
      </c>
      <c r="K315" s="3">
        <v>37659</v>
      </c>
      <c r="L315" s="2" t="str">
        <f>TEXT(Table1[[#This Row],[ORDER_DATE]], "mmm")</f>
        <v>Feb</v>
      </c>
      <c r="M315" s="2">
        <v>2003</v>
      </c>
      <c r="N315" s="2" t="s">
        <v>5</v>
      </c>
      <c r="O315" s="2" t="s">
        <v>283</v>
      </c>
      <c r="P315" s="2" t="s">
        <v>97</v>
      </c>
      <c r="Q315" s="2" t="s">
        <v>9</v>
      </c>
      <c r="R315" s="2" t="s">
        <v>10</v>
      </c>
    </row>
    <row r="316" spans="1:18" x14ac:dyDescent="0.3">
      <c r="A316" s="2">
        <v>10414</v>
      </c>
      <c r="B316" s="2" t="s">
        <v>96</v>
      </c>
      <c r="C316" s="2">
        <v>30</v>
      </c>
      <c r="D316" s="7">
        <v>102</v>
      </c>
      <c r="E316" s="7">
        <f t="shared" si="8"/>
        <v>51</v>
      </c>
      <c r="F316" s="7">
        <v>89.8</v>
      </c>
      <c r="G316" s="7">
        <f>Table1[[#This Row],[QUANTITY_ORDERED]]*Table1[[#This Row],[Selling price ]]</f>
        <v>2694</v>
      </c>
      <c r="H316" s="7">
        <f>F316-(Table1[[#This Row],[Estimated Cost Price (50%)	]])</f>
        <v>38.799999999999997</v>
      </c>
      <c r="I316" s="7">
        <f>Table1[[#This Row],[Profit per unit]]*Table1[[#This Row],[QUANTITY_ORDERED]]</f>
        <v>1164</v>
      </c>
      <c r="J316" s="2" t="str">
        <f t="shared" si="9"/>
        <v>Profit</v>
      </c>
      <c r="K316" s="3">
        <v>37659</v>
      </c>
      <c r="L316" s="2" t="str">
        <f>TEXT(Table1[[#This Row],[ORDER_DATE]], "mmm")</f>
        <v>Feb</v>
      </c>
      <c r="M316" s="2">
        <v>2003</v>
      </c>
      <c r="N316" s="2" t="s">
        <v>5</v>
      </c>
      <c r="O316" s="2" t="s">
        <v>288</v>
      </c>
      <c r="P316" s="2" t="s">
        <v>97</v>
      </c>
      <c r="Q316" s="2" t="s">
        <v>9</v>
      </c>
      <c r="R316" s="2" t="s">
        <v>10</v>
      </c>
    </row>
    <row r="317" spans="1:18" x14ac:dyDescent="0.3">
      <c r="A317" s="2">
        <v>10415</v>
      </c>
      <c r="B317" s="2" t="s">
        <v>96</v>
      </c>
      <c r="C317" s="2">
        <v>44</v>
      </c>
      <c r="D317" s="7">
        <v>81</v>
      </c>
      <c r="E317" s="7">
        <f t="shared" si="8"/>
        <v>40.5</v>
      </c>
      <c r="F317" s="7">
        <v>96</v>
      </c>
      <c r="G317" s="7">
        <f>Table1[[#This Row],[QUANTITY_ORDERED]]*Table1[[#This Row],[Selling price ]]</f>
        <v>4224</v>
      </c>
      <c r="H317" s="7">
        <f>F317-(Table1[[#This Row],[Estimated Cost Price (50%)	]])</f>
        <v>55.5</v>
      </c>
      <c r="I317" s="7">
        <f>Table1[[#This Row],[Profit per unit]]*Table1[[#This Row],[QUANTITY_ORDERED]]</f>
        <v>2442</v>
      </c>
      <c r="J317" s="2" t="str">
        <f t="shared" si="9"/>
        <v>Profit</v>
      </c>
      <c r="K317" s="3">
        <v>37659</v>
      </c>
      <c r="L317" s="2" t="str">
        <f>TEXT(Table1[[#This Row],[ORDER_DATE]], "mmm")</f>
        <v>Feb</v>
      </c>
      <c r="M317" s="2">
        <v>2003</v>
      </c>
      <c r="N317" s="2" t="s">
        <v>5</v>
      </c>
      <c r="O317" s="2" t="s">
        <v>292</v>
      </c>
      <c r="P317" s="2" t="s">
        <v>97</v>
      </c>
      <c r="Q317" s="2" t="s">
        <v>9</v>
      </c>
      <c r="R317" s="2" t="s">
        <v>16</v>
      </c>
    </row>
    <row r="318" spans="1:18" x14ac:dyDescent="0.3">
      <c r="A318" s="2">
        <v>10416</v>
      </c>
      <c r="B318" s="2" t="s">
        <v>121</v>
      </c>
      <c r="C318" s="2">
        <v>25</v>
      </c>
      <c r="D318" s="7">
        <v>141</v>
      </c>
      <c r="E318" s="7">
        <f t="shared" si="8"/>
        <v>70.5</v>
      </c>
      <c r="F318" s="7">
        <v>100</v>
      </c>
      <c r="G318" s="7">
        <f>Table1[[#This Row],[QUANTITY_ORDERED]]*Table1[[#This Row],[Selling price ]]</f>
        <v>2500</v>
      </c>
      <c r="H318" s="7">
        <f>F318-(Table1[[#This Row],[Estimated Cost Price (50%)	]])</f>
        <v>29.5</v>
      </c>
      <c r="I318" s="7">
        <f>Table1[[#This Row],[Profit per unit]]*Table1[[#This Row],[QUANTITY_ORDERED]]</f>
        <v>737.5</v>
      </c>
      <c r="J318" s="2" t="str">
        <f t="shared" si="9"/>
        <v>Profit</v>
      </c>
      <c r="K318" s="3">
        <v>37718</v>
      </c>
      <c r="L318" s="2" t="str">
        <f>TEXT(Table1[[#This Row],[ORDER_DATE]], "mmm")</f>
        <v>Apr</v>
      </c>
      <c r="M318" s="2">
        <v>2003</v>
      </c>
      <c r="N318" s="2" t="s">
        <v>63</v>
      </c>
      <c r="O318" s="2" t="s">
        <v>197</v>
      </c>
      <c r="P318" s="2" t="s">
        <v>122</v>
      </c>
      <c r="Q318" s="2" t="s">
        <v>13</v>
      </c>
      <c r="R318" s="2" t="s">
        <v>16</v>
      </c>
    </row>
    <row r="319" spans="1:18" x14ac:dyDescent="0.3">
      <c r="A319" s="2">
        <v>10417</v>
      </c>
      <c r="B319" s="2" t="s">
        <v>121</v>
      </c>
      <c r="C319" s="2">
        <v>36</v>
      </c>
      <c r="D319" s="7">
        <v>142</v>
      </c>
      <c r="E319" s="7">
        <f t="shared" si="8"/>
        <v>71</v>
      </c>
      <c r="F319" s="7">
        <v>100</v>
      </c>
      <c r="G319" s="7">
        <f>Table1[[#This Row],[QUANTITY_ORDERED]]*Table1[[#This Row],[Selling price ]]</f>
        <v>3600</v>
      </c>
      <c r="H319" s="7">
        <f>F319-(Table1[[#This Row],[Estimated Cost Price (50%)	]])</f>
        <v>29</v>
      </c>
      <c r="I319" s="7">
        <f>Table1[[#This Row],[Profit per unit]]*Table1[[#This Row],[QUANTITY_ORDERED]]</f>
        <v>1044</v>
      </c>
      <c r="J319" s="2" t="str">
        <f t="shared" si="9"/>
        <v>Profit</v>
      </c>
      <c r="K319" s="3">
        <v>37718</v>
      </c>
      <c r="L319" s="2" t="str">
        <f>TEXT(Table1[[#This Row],[ORDER_DATE]], "mmm")</f>
        <v>Apr</v>
      </c>
      <c r="M319" s="2">
        <v>2003</v>
      </c>
      <c r="N319" s="2" t="s">
        <v>63</v>
      </c>
      <c r="O319" s="2" t="s">
        <v>219</v>
      </c>
      <c r="P319" s="2" t="s">
        <v>122</v>
      </c>
      <c r="Q319" s="2" t="s">
        <v>13</v>
      </c>
      <c r="R319" s="2" t="s">
        <v>16</v>
      </c>
    </row>
    <row r="320" spans="1:18" x14ac:dyDescent="0.3">
      <c r="A320" s="2">
        <v>10418</v>
      </c>
      <c r="B320" s="2" t="s">
        <v>121</v>
      </c>
      <c r="C320" s="2">
        <v>41</v>
      </c>
      <c r="D320" s="7">
        <v>169</v>
      </c>
      <c r="E320" s="7">
        <f t="shared" si="8"/>
        <v>84.5</v>
      </c>
      <c r="F320" s="7">
        <v>120</v>
      </c>
      <c r="G320" s="7">
        <f>Table1[[#This Row],[QUANTITY_ORDERED]]*Table1[[#This Row],[Selling price ]]</f>
        <v>4920</v>
      </c>
      <c r="H320" s="7">
        <f>F320-(Table1[[#This Row],[Estimated Cost Price (50%)	]])</f>
        <v>35.5</v>
      </c>
      <c r="I320" s="7">
        <f>Table1[[#This Row],[Profit per unit]]*Table1[[#This Row],[QUANTITY_ORDERED]]</f>
        <v>1455.5</v>
      </c>
      <c r="J320" s="2" t="str">
        <f t="shared" si="9"/>
        <v>Profit</v>
      </c>
      <c r="K320" s="3">
        <v>37718</v>
      </c>
      <c r="L320" s="2" t="str">
        <f>TEXT(Table1[[#This Row],[ORDER_DATE]], "mmm")</f>
        <v>Apr</v>
      </c>
      <c r="M320" s="2">
        <v>2003</v>
      </c>
      <c r="N320" s="2" t="s">
        <v>63</v>
      </c>
      <c r="O320" s="2" t="s">
        <v>236</v>
      </c>
      <c r="P320" s="2" t="s">
        <v>122</v>
      </c>
      <c r="Q320" s="2" t="s">
        <v>13</v>
      </c>
      <c r="R320" s="2" t="s">
        <v>52</v>
      </c>
    </row>
    <row r="321" spans="1:18" x14ac:dyDescent="0.3">
      <c r="A321" s="2">
        <v>10419</v>
      </c>
      <c r="B321" s="2" t="s">
        <v>11</v>
      </c>
      <c r="C321" s="2">
        <v>44</v>
      </c>
      <c r="D321" s="7">
        <v>124</v>
      </c>
      <c r="E321" s="7">
        <f t="shared" si="8"/>
        <v>62</v>
      </c>
      <c r="F321" s="7">
        <v>99.55</v>
      </c>
      <c r="G321" s="7">
        <f>Table1[[#This Row],[QUANTITY_ORDERED]]*Table1[[#This Row],[Selling price ]]</f>
        <v>4380.2</v>
      </c>
      <c r="H321" s="7">
        <f>F321-(Table1[[#This Row],[Estimated Cost Price (50%)	]])</f>
        <v>37.549999999999997</v>
      </c>
      <c r="I321" s="7">
        <f>Table1[[#This Row],[Profit per unit]]*Table1[[#This Row],[QUANTITY_ORDERED]]</f>
        <v>1652.1999999999998</v>
      </c>
      <c r="J321" s="2" t="str">
        <f t="shared" si="9"/>
        <v>Profit</v>
      </c>
      <c r="K321" s="3">
        <v>37901</v>
      </c>
      <c r="L321" s="2" t="str">
        <f>TEXT(Table1[[#This Row],[ORDER_DATE]], "mmm")</f>
        <v>Oct</v>
      </c>
      <c r="M321" s="2">
        <v>2003</v>
      </c>
      <c r="N321" s="2" t="s">
        <v>63</v>
      </c>
      <c r="O321" s="2" t="s">
        <v>209</v>
      </c>
      <c r="P321" s="2" t="s">
        <v>12</v>
      </c>
      <c r="Q321" s="2" t="s">
        <v>13</v>
      </c>
      <c r="R321" s="2" t="s">
        <v>16</v>
      </c>
    </row>
    <row r="322" spans="1:18" x14ac:dyDescent="0.3">
      <c r="A322" s="2">
        <v>10420</v>
      </c>
      <c r="B322" s="2" t="s">
        <v>11</v>
      </c>
      <c r="C322" s="2">
        <v>37</v>
      </c>
      <c r="D322" s="7">
        <v>132</v>
      </c>
      <c r="E322" s="7">
        <f t="shared" ref="E322:E385" si="10">D322 * 0.5</f>
        <v>66</v>
      </c>
      <c r="F322" s="7">
        <v>100</v>
      </c>
      <c r="G322" s="7">
        <f>Table1[[#This Row],[QUANTITY_ORDERED]]*Table1[[#This Row],[Selling price ]]</f>
        <v>3700</v>
      </c>
      <c r="H322" s="7">
        <f>F322-(Table1[[#This Row],[Estimated Cost Price (50%)	]])</f>
        <v>34</v>
      </c>
      <c r="I322" s="7">
        <f>Table1[[#This Row],[Profit per unit]]*Table1[[#This Row],[QUANTITY_ORDERED]]</f>
        <v>1258</v>
      </c>
      <c r="J322" s="2" t="str">
        <f t="shared" ref="J322:J385" si="11">IF(H322 &gt; 0, "Profit", IF(H322 &lt; 0, "Loss", "No Profit No Loss"))</f>
        <v>Profit</v>
      </c>
      <c r="K322" s="3">
        <v>37901</v>
      </c>
      <c r="L322" s="2" t="str">
        <f>TEXT(Table1[[#This Row],[ORDER_DATE]], "mmm")</f>
        <v>Oct</v>
      </c>
      <c r="M322" s="2">
        <v>2003</v>
      </c>
      <c r="N322" s="2" t="s">
        <v>63</v>
      </c>
      <c r="O322" s="2" t="s">
        <v>228</v>
      </c>
      <c r="P322" s="2" t="s">
        <v>12</v>
      </c>
      <c r="Q322" s="2" t="s">
        <v>13</v>
      </c>
      <c r="R322" s="2" t="s">
        <v>16</v>
      </c>
    </row>
    <row r="323" spans="1:18" x14ac:dyDescent="0.3">
      <c r="A323" s="2">
        <v>10421</v>
      </c>
      <c r="B323" s="2" t="s">
        <v>11</v>
      </c>
      <c r="C323" s="2">
        <v>31</v>
      </c>
      <c r="D323" s="7">
        <v>141</v>
      </c>
      <c r="E323" s="7">
        <f t="shared" si="10"/>
        <v>70.5</v>
      </c>
      <c r="F323" s="7">
        <v>100</v>
      </c>
      <c r="G323" s="7">
        <f>Table1[[#This Row],[QUANTITY_ORDERED]]*Table1[[#This Row],[Selling price ]]</f>
        <v>3100</v>
      </c>
      <c r="H323" s="7">
        <f>F323-(Table1[[#This Row],[Estimated Cost Price (50%)	]])</f>
        <v>29.5</v>
      </c>
      <c r="I323" s="7">
        <f>Table1[[#This Row],[Profit per unit]]*Table1[[#This Row],[QUANTITY_ORDERED]]</f>
        <v>914.5</v>
      </c>
      <c r="J323" s="2" t="str">
        <f t="shared" si="11"/>
        <v>Profit</v>
      </c>
      <c r="K323" s="3">
        <v>37901</v>
      </c>
      <c r="L323" s="2" t="str">
        <f>TEXT(Table1[[#This Row],[ORDER_DATE]], "mmm")</f>
        <v>Oct</v>
      </c>
      <c r="M323" s="2">
        <v>2003</v>
      </c>
      <c r="N323" s="2" t="s">
        <v>63</v>
      </c>
      <c r="O323" s="2" t="s">
        <v>242</v>
      </c>
      <c r="P323" s="2" t="s">
        <v>12</v>
      </c>
      <c r="Q323" s="2" t="s">
        <v>13</v>
      </c>
      <c r="R323" s="2" t="s">
        <v>16</v>
      </c>
    </row>
    <row r="324" spans="1:18" x14ac:dyDescent="0.3">
      <c r="A324" s="2">
        <v>10422</v>
      </c>
      <c r="B324" s="2" t="s">
        <v>11</v>
      </c>
      <c r="C324" s="2">
        <v>26</v>
      </c>
      <c r="D324" s="7">
        <v>50</v>
      </c>
      <c r="E324" s="7">
        <f t="shared" si="10"/>
        <v>25</v>
      </c>
      <c r="F324" s="7">
        <v>49.81</v>
      </c>
      <c r="G324" s="7">
        <f>Table1[[#This Row],[QUANTITY_ORDERED]]*Table1[[#This Row],[Selling price ]]</f>
        <v>1295.06</v>
      </c>
      <c r="H324" s="7">
        <f>F324-(Table1[[#This Row],[Estimated Cost Price (50%)	]])</f>
        <v>24.810000000000002</v>
      </c>
      <c r="I324" s="7">
        <f>Table1[[#This Row],[Profit per unit]]*Table1[[#This Row],[QUANTITY_ORDERED]]</f>
        <v>645.06000000000006</v>
      </c>
      <c r="J324" s="2" t="str">
        <f t="shared" si="11"/>
        <v>Profit</v>
      </c>
      <c r="K324" s="3">
        <v>37901</v>
      </c>
      <c r="L324" s="2" t="str">
        <f>TEXT(Table1[[#This Row],[ORDER_DATE]], "mmm")</f>
        <v>Oct</v>
      </c>
      <c r="M324" s="2">
        <v>2003</v>
      </c>
      <c r="N324" s="2" t="s">
        <v>63</v>
      </c>
      <c r="O324" s="2" t="s">
        <v>255</v>
      </c>
      <c r="P324" s="2" t="s">
        <v>12</v>
      </c>
      <c r="Q324" s="2" t="s">
        <v>13</v>
      </c>
      <c r="R324" s="2" t="s">
        <v>10</v>
      </c>
    </row>
    <row r="325" spans="1:18" x14ac:dyDescent="0.3">
      <c r="A325" s="2">
        <v>10423</v>
      </c>
      <c r="B325" s="2" t="s">
        <v>53</v>
      </c>
      <c r="C325" s="2">
        <v>31</v>
      </c>
      <c r="D325" s="7">
        <v>102</v>
      </c>
      <c r="E325" s="7">
        <f t="shared" si="10"/>
        <v>51</v>
      </c>
      <c r="F325" s="7">
        <v>100</v>
      </c>
      <c r="G325" s="7">
        <f>Table1[[#This Row],[QUANTITY_ORDERED]]*Table1[[#This Row],[Selling price ]]</f>
        <v>3100</v>
      </c>
      <c r="H325" s="7">
        <f>F325-(Table1[[#This Row],[Estimated Cost Price (50%)	]])</f>
        <v>49</v>
      </c>
      <c r="I325" s="7">
        <f>Table1[[#This Row],[Profit per unit]]*Table1[[#This Row],[QUANTITY_ORDERED]]</f>
        <v>1519</v>
      </c>
      <c r="J325" s="2" t="str">
        <f t="shared" si="11"/>
        <v>Profit</v>
      </c>
      <c r="K325" s="3">
        <v>37818</v>
      </c>
      <c r="L325" s="2" t="str">
        <f>TEXT(Table1[[#This Row],[ORDER_DATE]], "mmm")</f>
        <v>Jul</v>
      </c>
      <c r="M325" s="2">
        <v>2003</v>
      </c>
      <c r="N325" s="2" t="s">
        <v>202</v>
      </c>
      <c r="O325" s="2" t="s">
        <v>203</v>
      </c>
      <c r="P325" s="2" t="s">
        <v>54</v>
      </c>
      <c r="Q325" s="2" t="s">
        <v>32</v>
      </c>
      <c r="R325" s="2" t="s">
        <v>16</v>
      </c>
    </row>
    <row r="326" spans="1:18" x14ac:dyDescent="0.3">
      <c r="A326" s="2">
        <v>10424</v>
      </c>
      <c r="B326" s="2" t="s">
        <v>53</v>
      </c>
      <c r="C326" s="2">
        <v>49</v>
      </c>
      <c r="D326" s="7">
        <v>53</v>
      </c>
      <c r="E326" s="7">
        <f t="shared" si="10"/>
        <v>26.5</v>
      </c>
      <c r="F326" s="7">
        <v>43.13</v>
      </c>
      <c r="G326" s="7">
        <f>Table1[[#This Row],[QUANTITY_ORDERED]]*Table1[[#This Row],[Selling price ]]</f>
        <v>2113.3700000000003</v>
      </c>
      <c r="H326" s="7">
        <f>F326-(Table1[[#This Row],[Estimated Cost Price (50%)	]])</f>
        <v>16.630000000000003</v>
      </c>
      <c r="I326" s="7">
        <f>Table1[[#This Row],[Profit per unit]]*Table1[[#This Row],[QUANTITY_ORDERED]]</f>
        <v>814.87000000000012</v>
      </c>
      <c r="J326" s="2" t="str">
        <f t="shared" si="11"/>
        <v>Profit</v>
      </c>
      <c r="K326" s="3">
        <v>37818</v>
      </c>
      <c r="L326" s="2" t="str">
        <f>TEXT(Table1[[#This Row],[ORDER_DATE]], "mmm")</f>
        <v>Jul</v>
      </c>
      <c r="M326" s="2">
        <v>2003</v>
      </c>
      <c r="N326" s="2" t="s">
        <v>202</v>
      </c>
      <c r="O326" s="2" t="s">
        <v>208</v>
      </c>
      <c r="P326" s="2" t="s">
        <v>54</v>
      </c>
      <c r="Q326" s="2" t="s">
        <v>32</v>
      </c>
      <c r="R326" s="2" t="s">
        <v>10</v>
      </c>
    </row>
    <row r="327" spans="1:18" x14ac:dyDescent="0.3">
      <c r="A327" s="2">
        <v>10425</v>
      </c>
      <c r="B327" s="2" t="s">
        <v>53</v>
      </c>
      <c r="C327" s="2">
        <v>41</v>
      </c>
      <c r="D327" s="7">
        <v>168</v>
      </c>
      <c r="E327" s="7">
        <f t="shared" si="10"/>
        <v>84</v>
      </c>
      <c r="F327" s="7">
        <v>100</v>
      </c>
      <c r="G327" s="7">
        <f>Table1[[#This Row],[QUANTITY_ORDERED]]*Table1[[#This Row],[Selling price ]]</f>
        <v>4100</v>
      </c>
      <c r="H327" s="7">
        <f>F327-(Table1[[#This Row],[Estimated Cost Price (50%)	]])</f>
        <v>16</v>
      </c>
      <c r="I327" s="7">
        <f>Table1[[#This Row],[Profit per unit]]*Table1[[#This Row],[QUANTITY_ORDERED]]</f>
        <v>656</v>
      </c>
      <c r="J327" s="2" t="str">
        <f t="shared" si="11"/>
        <v>Profit</v>
      </c>
      <c r="K327" s="3">
        <v>37818</v>
      </c>
      <c r="L327" s="2" t="str">
        <f>TEXT(Table1[[#This Row],[ORDER_DATE]], "mmm")</f>
        <v>Jul</v>
      </c>
      <c r="M327" s="2">
        <v>2003</v>
      </c>
      <c r="N327" s="2" t="s">
        <v>202</v>
      </c>
      <c r="O327" s="2" t="s">
        <v>227</v>
      </c>
      <c r="P327" s="2" t="s">
        <v>54</v>
      </c>
      <c r="Q327" s="2" t="s">
        <v>32</v>
      </c>
      <c r="R327" s="2" t="s">
        <v>52</v>
      </c>
    </row>
    <row r="328" spans="1:18" x14ac:dyDescent="0.3">
      <c r="A328" s="2">
        <v>10426</v>
      </c>
      <c r="B328" s="2" t="s">
        <v>53</v>
      </c>
      <c r="C328" s="2">
        <v>46</v>
      </c>
      <c r="D328" s="7">
        <v>101</v>
      </c>
      <c r="E328" s="7">
        <f t="shared" si="10"/>
        <v>50.5</v>
      </c>
      <c r="F328" s="7">
        <v>100</v>
      </c>
      <c r="G328" s="7">
        <f>Table1[[#This Row],[QUANTITY_ORDERED]]*Table1[[#This Row],[Selling price ]]</f>
        <v>4600</v>
      </c>
      <c r="H328" s="7">
        <f>F328-(Table1[[#This Row],[Estimated Cost Price (50%)	]])</f>
        <v>49.5</v>
      </c>
      <c r="I328" s="7">
        <f>Table1[[#This Row],[Profit per unit]]*Table1[[#This Row],[QUANTITY_ORDERED]]</f>
        <v>2277</v>
      </c>
      <c r="J328" s="2" t="str">
        <f t="shared" si="11"/>
        <v>Profit</v>
      </c>
      <c r="K328" s="3">
        <v>37818</v>
      </c>
      <c r="L328" s="2" t="str">
        <f>TEXT(Table1[[#This Row],[ORDER_DATE]], "mmm")</f>
        <v>Jul</v>
      </c>
      <c r="M328" s="2">
        <v>2003</v>
      </c>
      <c r="N328" s="2" t="s">
        <v>202</v>
      </c>
      <c r="O328" s="2" t="s">
        <v>229</v>
      </c>
      <c r="P328" s="2" t="s">
        <v>54</v>
      </c>
      <c r="Q328" s="2" t="s">
        <v>32</v>
      </c>
      <c r="R328" s="2" t="s">
        <v>16</v>
      </c>
    </row>
    <row r="329" spans="1:18" x14ac:dyDescent="0.3">
      <c r="A329" s="2">
        <v>10427</v>
      </c>
      <c r="B329" s="2" t="s">
        <v>53</v>
      </c>
      <c r="C329" s="2">
        <v>20</v>
      </c>
      <c r="D329" s="7">
        <v>62</v>
      </c>
      <c r="E329" s="7">
        <f t="shared" si="10"/>
        <v>31</v>
      </c>
      <c r="F329" s="7">
        <v>71.2</v>
      </c>
      <c r="G329" s="7">
        <f>Table1[[#This Row],[QUANTITY_ORDERED]]*Table1[[#This Row],[Selling price ]]</f>
        <v>1424</v>
      </c>
      <c r="H329" s="7">
        <f>F329-(Table1[[#This Row],[Estimated Cost Price (50%)	]])</f>
        <v>40.200000000000003</v>
      </c>
      <c r="I329" s="7">
        <f>Table1[[#This Row],[Profit per unit]]*Table1[[#This Row],[QUANTITY_ORDERED]]</f>
        <v>804</v>
      </c>
      <c r="J329" s="2" t="str">
        <f t="shared" si="11"/>
        <v>Profit</v>
      </c>
      <c r="K329" s="3">
        <v>37818</v>
      </c>
      <c r="L329" s="2" t="str">
        <f>TEXT(Table1[[#This Row],[ORDER_DATE]], "mmm")</f>
        <v>Jul</v>
      </c>
      <c r="M329" s="2">
        <v>2003</v>
      </c>
      <c r="N329" s="2" t="s">
        <v>202</v>
      </c>
      <c r="O329" s="2" t="s">
        <v>230</v>
      </c>
      <c r="P329" s="2" t="s">
        <v>54</v>
      </c>
      <c r="Q329" s="2" t="s">
        <v>32</v>
      </c>
      <c r="R329" s="2" t="s">
        <v>10</v>
      </c>
    </row>
    <row r="330" spans="1:18" x14ac:dyDescent="0.3">
      <c r="A330" s="2">
        <v>10428</v>
      </c>
      <c r="B330" s="2" t="s">
        <v>53</v>
      </c>
      <c r="C330" s="2">
        <v>20</v>
      </c>
      <c r="D330" s="7">
        <v>104</v>
      </c>
      <c r="E330" s="7">
        <f t="shared" si="10"/>
        <v>52</v>
      </c>
      <c r="F330" s="7">
        <v>90.06</v>
      </c>
      <c r="G330" s="7">
        <f>Table1[[#This Row],[QUANTITY_ORDERED]]*Table1[[#This Row],[Selling price ]]</f>
        <v>1801.2</v>
      </c>
      <c r="H330" s="7">
        <f>F330-(Table1[[#This Row],[Estimated Cost Price (50%)	]])</f>
        <v>38.06</v>
      </c>
      <c r="I330" s="7">
        <f>Table1[[#This Row],[Profit per unit]]*Table1[[#This Row],[QUANTITY_ORDERED]]</f>
        <v>761.2</v>
      </c>
      <c r="J330" s="2" t="str">
        <f t="shared" si="11"/>
        <v>Profit</v>
      </c>
      <c r="K330" s="3">
        <v>37818</v>
      </c>
      <c r="L330" s="2" t="str">
        <f>TEXT(Table1[[#This Row],[ORDER_DATE]], "mmm")</f>
        <v>Jul</v>
      </c>
      <c r="M330" s="2">
        <v>2003</v>
      </c>
      <c r="N330" s="2" t="s">
        <v>202</v>
      </c>
      <c r="O330" s="2" t="s">
        <v>234</v>
      </c>
      <c r="P330" s="2" t="s">
        <v>54</v>
      </c>
      <c r="Q330" s="2" t="s">
        <v>32</v>
      </c>
      <c r="R330" s="2" t="s">
        <v>10</v>
      </c>
    </row>
    <row r="331" spans="1:18" x14ac:dyDescent="0.3">
      <c r="A331" s="2">
        <v>10429</v>
      </c>
      <c r="B331" s="2" t="s">
        <v>53</v>
      </c>
      <c r="C331" s="2">
        <v>30</v>
      </c>
      <c r="D331" s="7">
        <v>99</v>
      </c>
      <c r="E331" s="7">
        <f t="shared" si="10"/>
        <v>49.5</v>
      </c>
      <c r="F331" s="7">
        <v>100</v>
      </c>
      <c r="G331" s="7">
        <f>Table1[[#This Row],[QUANTITY_ORDERED]]*Table1[[#This Row],[Selling price ]]</f>
        <v>3000</v>
      </c>
      <c r="H331" s="7">
        <f>F331-(Table1[[#This Row],[Estimated Cost Price (50%)	]])</f>
        <v>50.5</v>
      </c>
      <c r="I331" s="7">
        <f>Table1[[#This Row],[Profit per unit]]*Table1[[#This Row],[QUANTITY_ORDERED]]</f>
        <v>1515</v>
      </c>
      <c r="J331" s="2" t="str">
        <f t="shared" si="11"/>
        <v>Profit</v>
      </c>
      <c r="K331" s="3">
        <v>37818</v>
      </c>
      <c r="L331" s="2" t="str">
        <f>TEXT(Table1[[#This Row],[ORDER_DATE]], "mmm")</f>
        <v>Jul</v>
      </c>
      <c r="M331" s="2">
        <v>2003</v>
      </c>
      <c r="N331" s="2" t="s">
        <v>202</v>
      </c>
      <c r="O331" s="2" t="s">
        <v>240</v>
      </c>
      <c r="P331" s="2" t="s">
        <v>54</v>
      </c>
      <c r="Q331" s="2" t="s">
        <v>32</v>
      </c>
      <c r="R331" s="2" t="s">
        <v>16</v>
      </c>
    </row>
    <row r="332" spans="1:18" x14ac:dyDescent="0.3">
      <c r="A332" s="2">
        <v>10430</v>
      </c>
      <c r="B332" s="2" t="s">
        <v>53</v>
      </c>
      <c r="C332" s="2">
        <v>29</v>
      </c>
      <c r="D332" s="7">
        <v>97</v>
      </c>
      <c r="E332" s="7">
        <f t="shared" si="10"/>
        <v>48.5</v>
      </c>
      <c r="F332" s="7">
        <v>100</v>
      </c>
      <c r="G332" s="7">
        <f>Table1[[#This Row],[QUANTITY_ORDERED]]*Table1[[#This Row],[Selling price ]]</f>
        <v>2900</v>
      </c>
      <c r="H332" s="7">
        <f>F332-(Table1[[#This Row],[Estimated Cost Price (50%)	]])</f>
        <v>51.5</v>
      </c>
      <c r="I332" s="7">
        <f>Table1[[#This Row],[Profit per unit]]*Table1[[#This Row],[QUANTITY_ORDERED]]</f>
        <v>1493.5</v>
      </c>
      <c r="J332" s="2" t="str">
        <f t="shared" si="11"/>
        <v>Profit</v>
      </c>
      <c r="K332" s="3">
        <v>37818</v>
      </c>
      <c r="L332" s="2" t="str">
        <f>TEXT(Table1[[#This Row],[ORDER_DATE]], "mmm")</f>
        <v>Jul</v>
      </c>
      <c r="M332" s="2">
        <v>2003</v>
      </c>
      <c r="N332" s="2" t="s">
        <v>202</v>
      </c>
      <c r="O332" s="2" t="s">
        <v>278</v>
      </c>
      <c r="P332" s="2" t="s">
        <v>54</v>
      </c>
      <c r="Q332" s="2" t="s">
        <v>32</v>
      </c>
      <c r="R332" s="2" t="s">
        <v>16</v>
      </c>
    </row>
    <row r="333" spans="1:18" x14ac:dyDescent="0.3">
      <c r="A333" s="2">
        <v>10431</v>
      </c>
      <c r="B333" s="2" t="s">
        <v>21</v>
      </c>
      <c r="C333" s="2">
        <v>37</v>
      </c>
      <c r="D333" s="7">
        <v>214</v>
      </c>
      <c r="E333" s="7">
        <f t="shared" si="10"/>
        <v>107</v>
      </c>
      <c r="F333" s="7">
        <v>100</v>
      </c>
      <c r="G333" s="7">
        <f>Table1[[#This Row],[QUANTITY_ORDERED]]*Table1[[#This Row],[Selling price ]]</f>
        <v>3700</v>
      </c>
      <c r="H333" s="7">
        <f>F333-(Table1[[#This Row],[Estimated Cost Price (50%)	]])</f>
        <v>-7</v>
      </c>
      <c r="I333" s="7">
        <f>Table1[[#This Row],[Profit per unit]]*Table1[[#This Row],[QUANTITY_ORDERED]]</f>
        <v>-259</v>
      </c>
      <c r="J333" s="2" t="str">
        <f t="shared" si="11"/>
        <v>Loss</v>
      </c>
      <c r="K333" s="3">
        <v>37826</v>
      </c>
      <c r="L333" s="2" t="str">
        <f>TEXT(Table1[[#This Row],[ORDER_DATE]], "mmm")</f>
        <v>Jul</v>
      </c>
      <c r="M333" s="2">
        <v>2003</v>
      </c>
      <c r="N333" s="2" t="s">
        <v>63</v>
      </c>
      <c r="O333" s="2" t="s">
        <v>64</v>
      </c>
      <c r="P333" s="2" t="s">
        <v>22</v>
      </c>
      <c r="Q333" s="2" t="s">
        <v>9</v>
      </c>
      <c r="R333" s="2" t="s">
        <v>52</v>
      </c>
    </row>
    <row r="334" spans="1:18" x14ac:dyDescent="0.3">
      <c r="A334" s="2">
        <v>10432</v>
      </c>
      <c r="B334" s="2" t="s">
        <v>21</v>
      </c>
      <c r="C334" s="2">
        <v>26</v>
      </c>
      <c r="D334" s="7">
        <v>147</v>
      </c>
      <c r="E334" s="7">
        <f t="shared" si="10"/>
        <v>73.5</v>
      </c>
      <c r="F334" s="7">
        <v>100</v>
      </c>
      <c r="G334" s="7">
        <f>Table1[[#This Row],[QUANTITY_ORDERED]]*Table1[[#This Row],[Selling price ]]</f>
        <v>2600</v>
      </c>
      <c r="H334" s="7">
        <f>F334-(Table1[[#This Row],[Estimated Cost Price (50%)	]])</f>
        <v>26.5</v>
      </c>
      <c r="I334" s="7">
        <f>Table1[[#This Row],[Profit per unit]]*Table1[[#This Row],[QUANTITY_ORDERED]]</f>
        <v>689</v>
      </c>
      <c r="J334" s="2" t="str">
        <f t="shared" si="11"/>
        <v>Profit</v>
      </c>
      <c r="K334" s="3">
        <v>37826</v>
      </c>
      <c r="L334" s="2" t="str">
        <f>TEXT(Table1[[#This Row],[ORDER_DATE]], "mmm")</f>
        <v>Jul</v>
      </c>
      <c r="M334" s="2">
        <v>2003</v>
      </c>
      <c r="N334" s="2" t="s">
        <v>63</v>
      </c>
      <c r="O334" s="2" t="s">
        <v>143</v>
      </c>
      <c r="P334" s="2" t="s">
        <v>22</v>
      </c>
      <c r="Q334" s="2" t="s">
        <v>9</v>
      </c>
      <c r="R334" s="2" t="s">
        <v>16</v>
      </c>
    </row>
    <row r="335" spans="1:18" x14ac:dyDescent="0.3">
      <c r="A335" s="2">
        <v>10433</v>
      </c>
      <c r="B335" s="2" t="s">
        <v>21</v>
      </c>
      <c r="C335" s="2">
        <v>38</v>
      </c>
      <c r="D335" s="7">
        <v>136</v>
      </c>
      <c r="E335" s="7">
        <f t="shared" si="10"/>
        <v>68</v>
      </c>
      <c r="F335" s="7">
        <v>100</v>
      </c>
      <c r="G335" s="7">
        <f>Table1[[#This Row],[QUANTITY_ORDERED]]*Table1[[#This Row],[Selling price ]]</f>
        <v>3800</v>
      </c>
      <c r="H335" s="7">
        <f>F335-(Table1[[#This Row],[Estimated Cost Price (50%)	]])</f>
        <v>32</v>
      </c>
      <c r="I335" s="7">
        <f>Table1[[#This Row],[Profit per unit]]*Table1[[#This Row],[QUANTITY_ORDERED]]</f>
        <v>1216</v>
      </c>
      <c r="J335" s="2" t="str">
        <f t="shared" si="11"/>
        <v>Profit</v>
      </c>
      <c r="K335" s="3">
        <v>37826</v>
      </c>
      <c r="L335" s="2" t="str">
        <f>TEXT(Table1[[#This Row],[ORDER_DATE]], "mmm")</f>
        <v>Jul</v>
      </c>
      <c r="M335" s="2">
        <v>2003</v>
      </c>
      <c r="N335" s="2" t="s">
        <v>178</v>
      </c>
      <c r="O335" s="2" t="s">
        <v>179</v>
      </c>
      <c r="P335" s="2" t="s">
        <v>22</v>
      </c>
      <c r="Q335" s="2" t="s">
        <v>9</v>
      </c>
      <c r="R335" s="2" t="s">
        <v>16</v>
      </c>
    </row>
    <row r="336" spans="1:18" x14ac:dyDescent="0.3">
      <c r="A336" s="2">
        <v>10434</v>
      </c>
      <c r="B336" s="2" t="s">
        <v>21</v>
      </c>
      <c r="C336" s="2">
        <v>32</v>
      </c>
      <c r="D336" s="7">
        <v>116</v>
      </c>
      <c r="E336" s="7">
        <f t="shared" si="10"/>
        <v>58</v>
      </c>
      <c r="F336" s="7">
        <v>100</v>
      </c>
      <c r="G336" s="7">
        <f>Table1[[#This Row],[QUANTITY_ORDERED]]*Table1[[#This Row],[Selling price ]]</f>
        <v>3200</v>
      </c>
      <c r="H336" s="7">
        <f>F336-(Table1[[#This Row],[Estimated Cost Price (50%)	]])</f>
        <v>42</v>
      </c>
      <c r="I336" s="7">
        <f>Table1[[#This Row],[Profit per unit]]*Table1[[#This Row],[QUANTITY_ORDERED]]</f>
        <v>1344</v>
      </c>
      <c r="J336" s="2" t="str">
        <f t="shared" si="11"/>
        <v>Profit</v>
      </c>
      <c r="K336" s="3">
        <v>37826</v>
      </c>
      <c r="L336" s="2" t="str">
        <f>TEXT(Table1[[#This Row],[ORDER_DATE]], "mmm")</f>
        <v>Jul</v>
      </c>
      <c r="M336" s="2">
        <v>2003</v>
      </c>
      <c r="N336" s="2" t="s">
        <v>178</v>
      </c>
      <c r="O336" s="2" t="s">
        <v>196</v>
      </c>
      <c r="P336" s="2" t="s">
        <v>22</v>
      </c>
      <c r="Q336" s="2" t="s">
        <v>9</v>
      </c>
      <c r="R336" s="2" t="s">
        <v>16</v>
      </c>
    </row>
    <row r="337" spans="1:18" x14ac:dyDescent="0.3">
      <c r="A337" s="2">
        <v>10435</v>
      </c>
      <c r="B337" s="2" t="s">
        <v>21</v>
      </c>
      <c r="C337" s="2">
        <v>46</v>
      </c>
      <c r="D337" s="7">
        <v>60</v>
      </c>
      <c r="E337" s="7">
        <f t="shared" si="10"/>
        <v>30</v>
      </c>
      <c r="F337" s="7">
        <v>61.99</v>
      </c>
      <c r="G337" s="7">
        <f>Table1[[#This Row],[QUANTITY_ORDERED]]*Table1[[#This Row],[Selling price ]]</f>
        <v>2851.54</v>
      </c>
      <c r="H337" s="7">
        <f>F337-(Table1[[#This Row],[Estimated Cost Price (50%)	]])</f>
        <v>31.990000000000002</v>
      </c>
      <c r="I337" s="7">
        <f>Table1[[#This Row],[Profit per unit]]*Table1[[#This Row],[QUANTITY_ORDERED]]</f>
        <v>1471.5400000000002</v>
      </c>
      <c r="J337" s="2" t="str">
        <f t="shared" si="11"/>
        <v>Profit</v>
      </c>
      <c r="K337" s="3">
        <v>37826</v>
      </c>
      <c r="L337" s="2" t="str">
        <f>TEXT(Table1[[#This Row],[ORDER_DATE]], "mmm")</f>
        <v>Jul</v>
      </c>
      <c r="M337" s="2">
        <v>2003</v>
      </c>
      <c r="N337" s="2" t="s">
        <v>178</v>
      </c>
      <c r="O337" s="2" t="s">
        <v>224</v>
      </c>
      <c r="P337" s="2" t="s">
        <v>22</v>
      </c>
      <c r="Q337" s="2" t="s">
        <v>9</v>
      </c>
      <c r="R337" s="2" t="s">
        <v>10</v>
      </c>
    </row>
    <row r="338" spans="1:18" x14ac:dyDescent="0.3">
      <c r="A338" s="2">
        <v>10436</v>
      </c>
      <c r="B338" s="2" t="s">
        <v>21</v>
      </c>
      <c r="C338" s="2">
        <v>40</v>
      </c>
      <c r="D338" s="7">
        <v>121</v>
      </c>
      <c r="E338" s="7">
        <f t="shared" si="10"/>
        <v>60.5</v>
      </c>
      <c r="F338" s="7">
        <v>100</v>
      </c>
      <c r="G338" s="7">
        <f>Table1[[#This Row],[QUANTITY_ORDERED]]*Table1[[#This Row],[Selling price ]]</f>
        <v>4000</v>
      </c>
      <c r="H338" s="7">
        <f>F338-(Table1[[#This Row],[Estimated Cost Price (50%)	]])</f>
        <v>39.5</v>
      </c>
      <c r="I338" s="7">
        <f>Table1[[#This Row],[Profit per unit]]*Table1[[#This Row],[QUANTITY_ORDERED]]</f>
        <v>1580</v>
      </c>
      <c r="J338" s="2" t="str">
        <f t="shared" si="11"/>
        <v>Profit</v>
      </c>
      <c r="K338" s="3">
        <v>37826</v>
      </c>
      <c r="L338" s="2" t="str">
        <f>TEXT(Table1[[#This Row],[ORDER_DATE]], "mmm")</f>
        <v>Jul</v>
      </c>
      <c r="M338" s="2">
        <v>2003</v>
      </c>
      <c r="N338" s="2" t="s">
        <v>178</v>
      </c>
      <c r="O338" s="2" t="s">
        <v>248</v>
      </c>
      <c r="P338" s="2" t="s">
        <v>22</v>
      </c>
      <c r="Q338" s="2" t="s">
        <v>9</v>
      </c>
      <c r="R338" s="2" t="s">
        <v>16</v>
      </c>
    </row>
    <row r="339" spans="1:18" x14ac:dyDescent="0.3">
      <c r="A339" s="2">
        <v>10437</v>
      </c>
      <c r="B339" s="2" t="s">
        <v>21</v>
      </c>
      <c r="C339" s="2">
        <v>29</v>
      </c>
      <c r="D339" s="7">
        <v>50</v>
      </c>
      <c r="E339" s="7">
        <f t="shared" si="10"/>
        <v>25</v>
      </c>
      <c r="F339" s="7">
        <v>43.27</v>
      </c>
      <c r="G339" s="7">
        <f>Table1[[#This Row],[QUANTITY_ORDERED]]*Table1[[#This Row],[Selling price ]]</f>
        <v>1254.8300000000002</v>
      </c>
      <c r="H339" s="7">
        <f>F339-(Table1[[#This Row],[Estimated Cost Price (50%)	]])</f>
        <v>18.270000000000003</v>
      </c>
      <c r="I339" s="7">
        <f>Table1[[#This Row],[Profit per unit]]*Table1[[#This Row],[QUANTITY_ORDERED]]</f>
        <v>529.83000000000004</v>
      </c>
      <c r="J339" s="2" t="str">
        <f t="shared" si="11"/>
        <v>Profit</v>
      </c>
      <c r="K339" s="3">
        <v>37826</v>
      </c>
      <c r="L339" s="2" t="str">
        <f>TEXT(Table1[[#This Row],[ORDER_DATE]], "mmm")</f>
        <v>Jul</v>
      </c>
      <c r="M339" s="2">
        <v>2003</v>
      </c>
      <c r="N339" s="2" t="s">
        <v>202</v>
      </c>
      <c r="O339" s="2" t="s">
        <v>249</v>
      </c>
      <c r="P339" s="2" t="s">
        <v>22</v>
      </c>
      <c r="Q339" s="2" t="s">
        <v>9</v>
      </c>
      <c r="R339" s="2" t="s">
        <v>10</v>
      </c>
    </row>
    <row r="340" spans="1:18" x14ac:dyDescent="0.3">
      <c r="A340" s="2">
        <v>10438</v>
      </c>
      <c r="B340" s="2" t="s">
        <v>21</v>
      </c>
      <c r="C340" s="2">
        <v>47</v>
      </c>
      <c r="D340" s="7">
        <v>127</v>
      </c>
      <c r="E340" s="7">
        <f t="shared" si="10"/>
        <v>63.5</v>
      </c>
      <c r="F340" s="7">
        <v>100</v>
      </c>
      <c r="G340" s="7">
        <f>Table1[[#This Row],[QUANTITY_ORDERED]]*Table1[[#This Row],[Selling price ]]</f>
        <v>4700</v>
      </c>
      <c r="H340" s="7">
        <f>F340-(Table1[[#This Row],[Estimated Cost Price (50%)	]])</f>
        <v>36.5</v>
      </c>
      <c r="I340" s="7">
        <f>Table1[[#This Row],[Profit per unit]]*Table1[[#This Row],[QUANTITY_ORDERED]]</f>
        <v>1715.5</v>
      </c>
      <c r="J340" s="2" t="str">
        <f t="shared" si="11"/>
        <v>Profit</v>
      </c>
      <c r="K340" s="3">
        <v>37826</v>
      </c>
      <c r="L340" s="2" t="str">
        <f>TEXT(Table1[[#This Row],[ORDER_DATE]], "mmm")</f>
        <v>Jul</v>
      </c>
      <c r="M340" s="2">
        <v>2003</v>
      </c>
      <c r="N340" s="2" t="s">
        <v>178</v>
      </c>
      <c r="O340" s="2" t="s">
        <v>261</v>
      </c>
      <c r="P340" s="2" t="s">
        <v>22</v>
      </c>
      <c r="Q340" s="2" t="s">
        <v>9</v>
      </c>
      <c r="R340" s="2" t="s">
        <v>16</v>
      </c>
    </row>
    <row r="341" spans="1:18" x14ac:dyDescent="0.3">
      <c r="A341" s="2">
        <v>10439</v>
      </c>
      <c r="B341" s="2" t="s">
        <v>21</v>
      </c>
      <c r="C341" s="2">
        <v>26</v>
      </c>
      <c r="D341" s="7">
        <v>96</v>
      </c>
      <c r="E341" s="7">
        <f t="shared" si="10"/>
        <v>48</v>
      </c>
      <c r="F341" s="7">
        <v>100</v>
      </c>
      <c r="G341" s="7">
        <f>Table1[[#This Row],[QUANTITY_ORDERED]]*Table1[[#This Row],[Selling price ]]</f>
        <v>2600</v>
      </c>
      <c r="H341" s="7">
        <f>F341-(Table1[[#This Row],[Estimated Cost Price (50%)	]])</f>
        <v>52</v>
      </c>
      <c r="I341" s="7">
        <f>Table1[[#This Row],[Profit per unit]]*Table1[[#This Row],[QUANTITY_ORDERED]]</f>
        <v>1352</v>
      </c>
      <c r="J341" s="2" t="str">
        <f t="shared" si="11"/>
        <v>Profit</v>
      </c>
      <c r="K341" s="3">
        <v>37826</v>
      </c>
      <c r="L341" s="2" t="str">
        <f>TEXT(Table1[[#This Row],[ORDER_DATE]], "mmm")</f>
        <v>Jul</v>
      </c>
      <c r="M341" s="2">
        <v>2003</v>
      </c>
      <c r="N341" s="2" t="s">
        <v>178</v>
      </c>
      <c r="O341" s="2" t="s">
        <v>281</v>
      </c>
      <c r="P341" s="2" t="s">
        <v>22</v>
      </c>
      <c r="Q341" s="2" t="s">
        <v>9</v>
      </c>
      <c r="R341" s="2" t="s">
        <v>10</v>
      </c>
    </row>
    <row r="342" spans="1:18" x14ac:dyDescent="0.3">
      <c r="A342" s="2">
        <v>10440</v>
      </c>
      <c r="B342" s="2" t="s">
        <v>21</v>
      </c>
      <c r="C342" s="2">
        <v>28</v>
      </c>
      <c r="D342" s="7">
        <v>64</v>
      </c>
      <c r="E342" s="7">
        <f t="shared" si="10"/>
        <v>32</v>
      </c>
      <c r="F342" s="7">
        <v>60.76</v>
      </c>
      <c r="G342" s="7">
        <f>Table1[[#This Row],[QUANTITY_ORDERED]]*Table1[[#This Row],[Selling price ]]</f>
        <v>1701.28</v>
      </c>
      <c r="H342" s="7">
        <f>F342-(Table1[[#This Row],[Estimated Cost Price (50%)	]])</f>
        <v>28.759999999999998</v>
      </c>
      <c r="I342" s="7">
        <f>Table1[[#This Row],[Profit per unit]]*Table1[[#This Row],[QUANTITY_ORDERED]]</f>
        <v>805.28</v>
      </c>
      <c r="J342" s="2" t="str">
        <f t="shared" si="11"/>
        <v>Profit</v>
      </c>
      <c r="K342" s="3">
        <v>37826</v>
      </c>
      <c r="L342" s="2" t="str">
        <f>TEXT(Table1[[#This Row],[ORDER_DATE]], "mmm")</f>
        <v>Jul</v>
      </c>
      <c r="M342" s="2">
        <v>2003</v>
      </c>
      <c r="N342" s="2" t="s">
        <v>178</v>
      </c>
      <c r="O342" s="2" t="s">
        <v>286</v>
      </c>
      <c r="P342" s="2" t="s">
        <v>22</v>
      </c>
      <c r="Q342" s="2" t="s">
        <v>9</v>
      </c>
      <c r="R342" s="2" t="s">
        <v>10</v>
      </c>
    </row>
    <row r="343" spans="1:18" x14ac:dyDescent="0.3">
      <c r="A343" s="2">
        <v>10441</v>
      </c>
      <c r="B343" s="2" t="s">
        <v>21</v>
      </c>
      <c r="C343" s="2">
        <v>36</v>
      </c>
      <c r="D343" s="7">
        <v>101</v>
      </c>
      <c r="E343" s="7">
        <f t="shared" si="10"/>
        <v>50.5</v>
      </c>
      <c r="F343" s="7">
        <v>100</v>
      </c>
      <c r="G343" s="7">
        <f>Table1[[#This Row],[QUANTITY_ORDERED]]*Table1[[#This Row],[Selling price ]]</f>
        <v>3600</v>
      </c>
      <c r="H343" s="7">
        <f>F343-(Table1[[#This Row],[Estimated Cost Price (50%)	]])</f>
        <v>49.5</v>
      </c>
      <c r="I343" s="7">
        <f>Table1[[#This Row],[Profit per unit]]*Table1[[#This Row],[QUANTITY_ORDERED]]</f>
        <v>1782</v>
      </c>
      <c r="J343" s="2" t="str">
        <f t="shared" si="11"/>
        <v>Profit</v>
      </c>
      <c r="K343" s="3">
        <v>37826</v>
      </c>
      <c r="L343" s="2" t="str">
        <f>TEXT(Table1[[#This Row],[ORDER_DATE]], "mmm")</f>
        <v>Jul</v>
      </c>
      <c r="M343" s="2">
        <v>2003</v>
      </c>
      <c r="N343" s="2" t="s">
        <v>63</v>
      </c>
      <c r="O343" s="2" t="s">
        <v>299</v>
      </c>
      <c r="P343" s="2" t="s">
        <v>22</v>
      </c>
      <c r="Q343" s="2" t="s">
        <v>9</v>
      </c>
      <c r="R343" s="2" t="s">
        <v>16</v>
      </c>
    </row>
    <row r="344" spans="1:18" x14ac:dyDescent="0.3">
      <c r="A344" s="2">
        <v>10442</v>
      </c>
      <c r="B344" s="2" t="s">
        <v>166</v>
      </c>
      <c r="C344" s="2">
        <v>21</v>
      </c>
      <c r="D344" s="7">
        <v>118</v>
      </c>
      <c r="E344" s="7">
        <f t="shared" si="10"/>
        <v>59</v>
      </c>
      <c r="F344" s="7">
        <v>100</v>
      </c>
      <c r="G344" s="7">
        <f>Table1[[#This Row],[QUANTITY_ORDERED]]*Table1[[#This Row],[Selling price ]]</f>
        <v>2100</v>
      </c>
      <c r="H344" s="7">
        <f>F344-(Table1[[#This Row],[Estimated Cost Price (50%)	]])</f>
        <v>41</v>
      </c>
      <c r="I344" s="7">
        <f>Table1[[#This Row],[Profit per unit]]*Table1[[#This Row],[QUANTITY_ORDERED]]</f>
        <v>861</v>
      </c>
      <c r="J344" s="2" t="str">
        <f t="shared" si="11"/>
        <v>Profit</v>
      </c>
      <c r="K344" s="3">
        <v>37629</v>
      </c>
      <c r="L344" s="2" t="str">
        <f>TEXT(Table1[[#This Row],[ORDER_DATE]], "mmm")</f>
        <v>Jan</v>
      </c>
      <c r="M344" s="2">
        <v>2003</v>
      </c>
      <c r="N344" s="2" t="s">
        <v>178</v>
      </c>
      <c r="O344" s="2" t="s">
        <v>188</v>
      </c>
      <c r="P344" s="2" t="s">
        <v>167</v>
      </c>
      <c r="Q344" s="2" t="s">
        <v>44</v>
      </c>
      <c r="R344" s="2" t="s">
        <v>10</v>
      </c>
    </row>
    <row r="345" spans="1:18" x14ac:dyDescent="0.3">
      <c r="A345" s="2">
        <v>10443</v>
      </c>
      <c r="B345" s="2" t="s">
        <v>166</v>
      </c>
      <c r="C345" s="2">
        <v>39</v>
      </c>
      <c r="D345" s="7">
        <v>163</v>
      </c>
      <c r="E345" s="7">
        <f t="shared" si="10"/>
        <v>81.5</v>
      </c>
      <c r="F345" s="7">
        <v>100</v>
      </c>
      <c r="G345" s="7">
        <f>Table1[[#This Row],[QUANTITY_ORDERED]]*Table1[[#This Row],[Selling price ]]</f>
        <v>3900</v>
      </c>
      <c r="H345" s="7">
        <f>F345-(Table1[[#This Row],[Estimated Cost Price (50%)	]])</f>
        <v>18.5</v>
      </c>
      <c r="I345" s="7">
        <f>Table1[[#This Row],[Profit per unit]]*Table1[[#This Row],[QUANTITY_ORDERED]]</f>
        <v>721.5</v>
      </c>
      <c r="J345" s="2" t="str">
        <f t="shared" si="11"/>
        <v>Profit</v>
      </c>
      <c r="K345" s="3">
        <v>37629</v>
      </c>
      <c r="L345" s="2" t="str">
        <f>TEXT(Table1[[#This Row],[ORDER_DATE]], "mmm")</f>
        <v>Jan</v>
      </c>
      <c r="M345" s="2">
        <v>2003</v>
      </c>
      <c r="N345" s="2" t="s">
        <v>63</v>
      </c>
      <c r="O345" s="2" t="s">
        <v>220</v>
      </c>
      <c r="P345" s="2" t="s">
        <v>167</v>
      </c>
      <c r="Q345" s="2" t="s">
        <v>44</v>
      </c>
      <c r="R345" s="2" t="s">
        <v>16</v>
      </c>
    </row>
    <row r="346" spans="1:18" x14ac:dyDescent="0.3">
      <c r="A346" s="2">
        <v>10444</v>
      </c>
      <c r="B346" s="2" t="s">
        <v>166</v>
      </c>
      <c r="C346" s="2">
        <v>47</v>
      </c>
      <c r="D346" s="7">
        <v>122</v>
      </c>
      <c r="E346" s="7">
        <f t="shared" si="10"/>
        <v>61</v>
      </c>
      <c r="F346" s="7">
        <v>100</v>
      </c>
      <c r="G346" s="7">
        <f>Table1[[#This Row],[QUANTITY_ORDERED]]*Table1[[#This Row],[Selling price ]]</f>
        <v>4700</v>
      </c>
      <c r="H346" s="7">
        <f>F346-(Table1[[#This Row],[Estimated Cost Price (50%)	]])</f>
        <v>39</v>
      </c>
      <c r="I346" s="7">
        <f>Table1[[#This Row],[Profit per unit]]*Table1[[#This Row],[QUANTITY_ORDERED]]</f>
        <v>1833</v>
      </c>
      <c r="J346" s="2" t="str">
        <f t="shared" si="11"/>
        <v>Profit</v>
      </c>
      <c r="K346" s="3">
        <v>37629</v>
      </c>
      <c r="L346" s="2" t="str">
        <f>TEXT(Table1[[#This Row],[ORDER_DATE]], "mmm")</f>
        <v>Jan</v>
      </c>
      <c r="M346" s="2">
        <v>2003</v>
      </c>
      <c r="N346" s="2" t="s">
        <v>178</v>
      </c>
      <c r="O346" s="2" t="s">
        <v>222</v>
      </c>
      <c r="P346" s="2" t="s">
        <v>167</v>
      </c>
      <c r="Q346" s="2" t="s">
        <v>44</v>
      </c>
      <c r="R346" s="2" t="s">
        <v>16</v>
      </c>
    </row>
    <row r="347" spans="1:18" x14ac:dyDescent="0.3">
      <c r="A347" s="2">
        <v>10445</v>
      </c>
      <c r="B347" s="2" t="s">
        <v>166</v>
      </c>
      <c r="C347" s="2">
        <v>34</v>
      </c>
      <c r="D347" s="7">
        <v>169</v>
      </c>
      <c r="E347" s="7">
        <f t="shared" si="10"/>
        <v>84.5</v>
      </c>
      <c r="F347" s="7">
        <v>100</v>
      </c>
      <c r="G347" s="7">
        <f>Table1[[#This Row],[QUANTITY_ORDERED]]*Table1[[#This Row],[Selling price ]]</f>
        <v>3400</v>
      </c>
      <c r="H347" s="7">
        <f>F347-(Table1[[#This Row],[Estimated Cost Price (50%)	]])</f>
        <v>15.5</v>
      </c>
      <c r="I347" s="7">
        <f>Table1[[#This Row],[Profit per unit]]*Table1[[#This Row],[QUANTITY_ORDERED]]</f>
        <v>527</v>
      </c>
      <c r="J347" s="2" t="str">
        <f t="shared" si="11"/>
        <v>Profit</v>
      </c>
      <c r="K347" s="3">
        <v>37629</v>
      </c>
      <c r="L347" s="2" t="str">
        <f>TEXT(Table1[[#This Row],[ORDER_DATE]], "mmm")</f>
        <v>Jan</v>
      </c>
      <c r="M347" s="2">
        <v>2003</v>
      </c>
      <c r="N347" s="2" t="s">
        <v>63</v>
      </c>
      <c r="O347" s="2" t="s">
        <v>236</v>
      </c>
      <c r="P347" s="2" t="s">
        <v>167</v>
      </c>
      <c r="Q347" s="2" t="s">
        <v>44</v>
      </c>
      <c r="R347" s="2" t="s">
        <v>16</v>
      </c>
    </row>
    <row r="348" spans="1:18" x14ac:dyDescent="0.3">
      <c r="A348" s="2">
        <v>10446</v>
      </c>
      <c r="B348" s="2" t="s">
        <v>166</v>
      </c>
      <c r="C348" s="2">
        <v>20</v>
      </c>
      <c r="D348" s="7">
        <v>57</v>
      </c>
      <c r="E348" s="7">
        <f t="shared" si="10"/>
        <v>28.5</v>
      </c>
      <c r="F348" s="7">
        <v>54.33</v>
      </c>
      <c r="G348" s="7">
        <f>Table1[[#This Row],[QUANTITY_ORDERED]]*Table1[[#This Row],[Selling price ]]</f>
        <v>1086.5999999999999</v>
      </c>
      <c r="H348" s="7">
        <f>F348-(Table1[[#This Row],[Estimated Cost Price (50%)	]])</f>
        <v>25.83</v>
      </c>
      <c r="I348" s="7">
        <f>Table1[[#This Row],[Profit per unit]]*Table1[[#This Row],[QUANTITY_ORDERED]]</f>
        <v>516.59999999999991</v>
      </c>
      <c r="J348" s="2" t="str">
        <f t="shared" si="11"/>
        <v>Profit</v>
      </c>
      <c r="K348" s="3">
        <v>37629</v>
      </c>
      <c r="L348" s="2" t="str">
        <f>TEXT(Table1[[#This Row],[ORDER_DATE]], "mmm")</f>
        <v>Jan</v>
      </c>
      <c r="M348" s="2">
        <v>2003</v>
      </c>
      <c r="N348" s="2" t="s">
        <v>63</v>
      </c>
      <c r="O348" s="2" t="s">
        <v>253</v>
      </c>
      <c r="P348" s="2" t="s">
        <v>167</v>
      </c>
      <c r="Q348" s="2" t="s">
        <v>44</v>
      </c>
      <c r="R348" s="2" t="s">
        <v>10</v>
      </c>
    </row>
    <row r="349" spans="1:18" x14ac:dyDescent="0.3">
      <c r="A349" s="2">
        <v>10447</v>
      </c>
      <c r="B349" s="2" t="s">
        <v>166</v>
      </c>
      <c r="C349" s="2">
        <v>21</v>
      </c>
      <c r="D349" s="7">
        <v>35</v>
      </c>
      <c r="E349" s="7">
        <f t="shared" si="10"/>
        <v>17.5</v>
      </c>
      <c r="F349" s="7">
        <v>42.43</v>
      </c>
      <c r="G349" s="7">
        <f>Table1[[#This Row],[QUANTITY_ORDERED]]*Table1[[#This Row],[Selling price ]]</f>
        <v>891.03</v>
      </c>
      <c r="H349" s="7">
        <f>F349-(Table1[[#This Row],[Estimated Cost Price (50%)	]])</f>
        <v>24.93</v>
      </c>
      <c r="I349" s="7">
        <f>Table1[[#This Row],[Profit per unit]]*Table1[[#This Row],[QUANTITY_ORDERED]]</f>
        <v>523.53</v>
      </c>
      <c r="J349" s="2" t="str">
        <f t="shared" si="11"/>
        <v>Profit</v>
      </c>
      <c r="K349" s="3">
        <v>37629</v>
      </c>
      <c r="L349" s="2" t="str">
        <f>TEXT(Table1[[#This Row],[ORDER_DATE]], "mmm")</f>
        <v>Jan</v>
      </c>
      <c r="M349" s="2">
        <v>2003</v>
      </c>
      <c r="N349" s="2" t="s">
        <v>63</v>
      </c>
      <c r="O349" s="2" t="s">
        <v>264</v>
      </c>
      <c r="P349" s="2" t="s">
        <v>167</v>
      </c>
      <c r="Q349" s="2" t="s">
        <v>44</v>
      </c>
      <c r="R349" s="2" t="s">
        <v>10</v>
      </c>
    </row>
    <row r="350" spans="1:18" x14ac:dyDescent="0.3">
      <c r="A350" s="2">
        <v>10448</v>
      </c>
      <c r="B350" s="2" t="s">
        <v>166</v>
      </c>
      <c r="C350" s="2">
        <v>40</v>
      </c>
      <c r="D350" s="7">
        <v>118</v>
      </c>
      <c r="E350" s="7">
        <f t="shared" si="10"/>
        <v>59</v>
      </c>
      <c r="F350" s="7">
        <v>94.62</v>
      </c>
      <c r="G350" s="7">
        <f>Table1[[#This Row],[QUANTITY_ORDERED]]*Table1[[#This Row],[Selling price ]]</f>
        <v>3784.8</v>
      </c>
      <c r="H350" s="7">
        <f>F350-(Table1[[#This Row],[Estimated Cost Price (50%)	]])</f>
        <v>35.620000000000005</v>
      </c>
      <c r="I350" s="7">
        <f>Table1[[#This Row],[Profit per unit]]*Table1[[#This Row],[QUANTITY_ORDERED]]</f>
        <v>1424.8000000000002</v>
      </c>
      <c r="J350" s="2" t="str">
        <f t="shared" si="11"/>
        <v>Profit</v>
      </c>
      <c r="K350" s="3">
        <v>37629</v>
      </c>
      <c r="L350" s="2" t="str">
        <f>TEXT(Table1[[#This Row],[ORDER_DATE]], "mmm")</f>
        <v>Jan</v>
      </c>
      <c r="M350" s="2">
        <v>2003</v>
      </c>
      <c r="N350" s="2" t="s">
        <v>63</v>
      </c>
      <c r="O350" s="2" t="s">
        <v>277</v>
      </c>
      <c r="P350" s="2" t="s">
        <v>167</v>
      </c>
      <c r="Q350" s="2" t="s">
        <v>44</v>
      </c>
      <c r="R350" s="2" t="s">
        <v>16</v>
      </c>
    </row>
    <row r="351" spans="1:18" x14ac:dyDescent="0.3">
      <c r="A351" s="2">
        <v>10449</v>
      </c>
      <c r="B351" s="2" t="s">
        <v>166</v>
      </c>
      <c r="C351" s="2">
        <v>24</v>
      </c>
      <c r="D351" s="7">
        <v>54</v>
      </c>
      <c r="E351" s="7">
        <f t="shared" si="10"/>
        <v>27</v>
      </c>
      <c r="F351" s="7">
        <v>45.99</v>
      </c>
      <c r="G351" s="7">
        <f>Table1[[#This Row],[QUANTITY_ORDERED]]*Table1[[#This Row],[Selling price ]]</f>
        <v>1103.76</v>
      </c>
      <c r="H351" s="7">
        <f>F351-(Table1[[#This Row],[Estimated Cost Price (50%)	]])</f>
        <v>18.990000000000002</v>
      </c>
      <c r="I351" s="7">
        <f>Table1[[#This Row],[Profit per unit]]*Table1[[#This Row],[QUANTITY_ORDERED]]</f>
        <v>455.76000000000005</v>
      </c>
      <c r="J351" s="2" t="str">
        <f t="shared" si="11"/>
        <v>Profit</v>
      </c>
      <c r="K351" s="3">
        <v>37629</v>
      </c>
      <c r="L351" s="2" t="str">
        <f>TEXT(Table1[[#This Row],[ORDER_DATE]], "mmm")</f>
        <v>Jan</v>
      </c>
      <c r="M351" s="2">
        <v>2003</v>
      </c>
      <c r="N351" s="2" t="s">
        <v>178</v>
      </c>
      <c r="O351" s="2" t="s">
        <v>284</v>
      </c>
      <c r="P351" s="2" t="s">
        <v>167</v>
      </c>
      <c r="Q351" s="2" t="s">
        <v>44</v>
      </c>
      <c r="R351" s="2" t="s">
        <v>10</v>
      </c>
    </row>
    <row r="352" spans="1:18" x14ac:dyDescent="0.3">
      <c r="A352" s="2">
        <v>10450</v>
      </c>
      <c r="B352" s="2" t="s">
        <v>166</v>
      </c>
      <c r="C352" s="2">
        <v>44</v>
      </c>
      <c r="D352" s="7">
        <v>115</v>
      </c>
      <c r="E352" s="7">
        <f t="shared" si="10"/>
        <v>57.5</v>
      </c>
      <c r="F352" s="7">
        <v>100</v>
      </c>
      <c r="G352" s="7">
        <f>Table1[[#This Row],[QUANTITY_ORDERED]]*Table1[[#This Row],[Selling price ]]</f>
        <v>4400</v>
      </c>
      <c r="H352" s="7">
        <f>F352-(Table1[[#This Row],[Estimated Cost Price (50%)	]])</f>
        <v>42.5</v>
      </c>
      <c r="I352" s="7">
        <f>Table1[[#This Row],[Profit per unit]]*Table1[[#This Row],[QUANTITY_ORDERED]]</f>
        <v>1870</v>
      </c>
      <c r="J352" s="2" t="str">
        <f t="shared" si="11"/>
        <v>Profit</v>
      </c>
      <c r="K352" s="3">
        <v>37629</v>
      </c>
      <c r="L352" s="2" t="str">
        <f>TEXT(Table1[[#This Row],[ORDER_DATE]], "mmm")</f>
        <v>Jan</v>
      </c>
      <c r="M352" s="2">
        <v>2003</v>
      </c>
      <c r="N352" s="2" t="s">
        <v>178</v>
      </c>
      <c r="O352" s="2" t="s">
        <v>290</v>
      </c>
      <c r="P352" s="2" t="s">
        <v>167</v>
      </c>
      <c r="Q352" s="2" t="s">
        <v>44</v>
      </c>
      <c r="R352" s="2" t="s">
        <v>16</v>
      </c>
    </row>
    <row r="353" spans="1:18" x14ac:dyDescent="0.3">
      <c r="A353" s="2">
        <v>10451</v>
      </c>
      <c r="B353" s="2" t="s">
        <v>96</v>
      </c>
      <c r="C353" s="2">
        <v>33</v>
      </c>
      <c r="D353" s="7">
        <v>207</v>
      </c>
      <c r="E353" s="7">
        <f t="shared" si="10"/>
        <v>103.5</v>
      </c>
      <c r="F353" s="7">
        <v>100</v>
      </c>
      <c r="G353" s="7">
        <f>Table1[[#This Row],[QUANTITY_ORDERED]]*Table1[[#This Row],[Selling price ]]</f>
        <v>3300</v>
      </c>
      <c r="H353" s="7">
        <f>F353-(Table1[[#This Row],[Estimated Cost Price (50%)	]])</f>
        <v>-3.5</v>
      </c>
      <c r="I353" s="7">
        <f>Table1[[#This Row],[Profit per unit]]*Table1[[#This Row],[QUANTITY_ORDERED]]</f>
        <v>-115.5</v>
      </c>
      <c r="J353" s="2" t="str">
        <f t="shared" si="11"/>
        <v>Loss</v>
      </c>
      <c r="K353" s="3">
        <v>37841</v>
      </c>
      <c r="L353" s="2" t="str">
        <f>TEXT(Table1[[#This Row],[ORDER_DATE]], "mmm")</f>
        <v>Aug</v>
      </c>
      <c r="M353" s="2">
        <v>2003</v>
      </c>
      <c r="N353" s="2" t="s">
        <v>63</v>
      </c>
      <c r="O353" s="2" t="s">
        <v>168</v>
      </c>
      <c r="P353" s="2" t="s">
        <v>97</v>
      </c>
      <c r="Q353" s="2" t="s">
        <v>9</v>
      </c>
      <c r="R353" s="2" t="s">
        <v>52</v>
      </c>
    </row>
    <row r="354" spans="1:18" x14ac:dyDescent="0.3">
      <c r="A354" s="2">
        <v>10452</v>
      </c>
      <c r="B354" s="2" t="s">
        <v>96</v>
      </c>
      <c r="C354" s="2">
        <v>33</v>
      </c>
      <c r="D354" s="7">
        <v>151</v>
      </c>
      <c r="E354" s="7">
        <f t="shared" si="10"/>
        <v>75.5</v>
      </c>
      <c r="F354" s="7">
        <v>100</v>
      </c>
      <c r="G354" s="7">
        <f>Table1[[#This Row],[QUANTITY_ORDERED]]*Table1[[#This Row],[Selling price ]]</f>
        <v>3300</v>
      </c>
      <c r="H354" s="7">
        <f>F354-(Table1[[#This Row],[Estimated Cost Price (50%)	]])</f>
        <v>24.5</v>
      </c>
      <c r="I354" s="7">
        <f>Table1[[#This Row],[Profit per unit]]*Table1[[#This Row],[QUANTITY_ORDERED]]</f>
        <v>808.5</v>
      </c>
      <c r="J354" s="2" t="str">
        <f t="shared" si="11"/>
        <v>Profit</v>
      </c>
      <c r="K354" s="3">
        <v>37841</v>
      </c>
      <c r="L354" s="2" t="str">
        <f>TEXT(Table1[[#This Row],[ORDER_DATE]], "mmm")</f>
        <v>Aug</v>
      </c>
      <c r="M354" s="2">
        <v>2003</v>
      </c>
      <c r="N354" s="2" t="s">
        <v>63</v>
      </c>
      <c r="O354" s="2" t="s">
        <v>182</v>
      </c>
      <c r="P354" s="2" t="s">
        <v>97</v>
      </c>
      <c r="Q354" s="2" t="s">
        <v>9</v>
      </c>
      <c r="R354" s="2" t="s">
        <v>16</v>
      </c>
    </row>
    <row r="355" spans="1:18" x14ac:dyDescent="0.3">
      <c r="A355" s="2">
        <v>10453</v>
      </c>
      <c r="B355" s="2" t="s">
        <v>96</v>
      </c>
      <c r="C355" s="2">
        <v>46</v>
      </c>
      <c r="D355" s="7">
        <v>173</v>
      </c>
      <c r="E355" s="7">
        <f t="shared" si="10"/>
        <v>86.5</v>
      </c>
      <c r="F355" s="7">
        <v>100</v>
      </c>
      <c r="G355" s="7">
        <f>Table1[[#This Row],[QUANTITY_ORDERED]]*Table1[[#This Row],[Selling price ]]</f>
        <v>4600</v>
      </c>
      <c r="H355" s="7">
        <f>F355-(Table1[[#This Row],[Estimated Cost Price (50%)	]])</f>
        <v>13.5</v>
      </c>
      <c r="I355" s="7">
        <f>Table1[[#This Row],[Profit per unit]]*Table1[[#This Row],[QUANTITY_ORDERED]]</f>
        <v>621</v>
      </c>
      <c r="J355" s="2" t="str">
        <f t="shared" si="11"/>
        <v>Profit</v>
      </c>
      <c r="K355" s="3">
        <v>37841</v>
      </c>
      <c r="L355" s="2" t="str">
        <f>TEXT(Table1[[#This Row],[ORDER_DATE]], "mmm")</f>
        <v>Aug</v>
      </c>
      <c r="M355" s="2">
        <v>2003</v>
      </c>
      <c r="N355" s="2" t="s">
        <v>63</v>
      </c>
      <c r="O355" s="2" t="s">
        <v>186</v>
      </c>
      <c r="P355" s="2" t="s">
        <v>97</v>
      </c>
      <c r="Q355" s="2" t="s">
        <v>9</v>
      </c>
      <c r="R355" s="2" t="s">
        <v>52</v>
      </c>
    </row>
    <row r="356" spans="1:18" x14ac:dyDescent="0.3">
      <c r="A356" s="2">
        <v>10454</v>
      </c>
      <c r="B356" s="2" t="s">
        <v>96</v>
      </c>
      <c r="C356" s="2">
        <v>47</v>
      </c>
      <c r="D356" s="7">
        <v>136</v>
      </c>
      <c r="E356" s="7">
        <f t="shared" si="10"/>
        <v>68</v>
      </c>
      <c r="F356" s="7">
        <v>100</v>
      </c>
      <c r="G356" s="7">
        <f>Table1[[#This Row],[QUANTITY_ORDERED]]*Table1[[#This Row],[Selling price ]]</f>
        <v>4700</v>
      </c>
      <c r="H356" s="7">
        <f>F356-(Table1[[#This Row],[Estimated Cost Price (50%)	]])</f>
        <v>32</v>
      </c>
      <c r="I356" s="7">
        <f>Table1[[#This Row],[Profit per unit]]*Table1[[#This Row],[QUANTITY_ORDERED]]</f>
        <v>1504</v>
      </c>
      <c r="J356" s="2" t="str">
        <f t="shared" si="11"/>
        <v>Profit</v>
      </c>
      <c r="K356" s="3">
        <v>37841</v>
      </c>
      <c r="L356" s="2" t="str">
        <f>TEXT(Table1[[#This Row],[ORDER_DATE]], "mmm")</f>
        <v>Aug</v>
      </c>
      <c r="M356" s="2">
        <v>2003</v>
      </c>
      <c r="N356" s="2" t="s">
        <v>202</v>
      </c>
      <c r="O356" s="2" t="s">
        <v>235</v>
      </c>
      <c r="P356" s="2" t="s">
        <v>97</v>
      </c>
      <c r="Q356" s="2" t="s">
        <v>9</v>
      </c>
      <c r="R356" s="2" t="s">
        <v>16</v>
      </c>
    </row>
    <row r="357" spans="1:18" x14ac:dyDescent="0.3">
      <c r="A357" s="2">
        <v>10455</v>
      </c>
      <c r="B357" s="2" t="s">
        <v>96</v>
      </c>
      <c r="C357" s="2">
        <v>22</v>
      </c>
      <c r="D357" s="7">
        <v>100</v>
      </c>
      <c r="E357" s="7">
        <f t="shared" si="10"/>
        <v>50</v>
      </c>
      <c r="F357" s="7">
        <v>97.81</v>
      </c>
      <c r="G357" s="7">
        <f>Table1[[#This Row],[QUANTITY_ORDERED]]*Table1[[#This Row],[Selling price ]]</f>
        <v>2151.8200000000002</v>
      </c>
      <c r="H357" s="7">
        <f>F357-(Table1[[#This Row],[Estimated Cost Price (50%)	]])</f>
        <v>47.81</v>
      </c>
      <c r="I357" s="7">
        <f>Table1[[#This Row],[Profit per unit]]*Table1[[#This Row],[QUANTITY_ORDERED]]</f>
        <v>1051.8200000000002</v>
      </c>
      <c r="J357" s="2" t="str">
        <f t="shared" si="11"/>
        <v>Profit</v>
      </c>
      <c r="K357" s="3">
        <v>37841</v>
      </c>
      <c r="L357" s="2" t="str">
        <f>TEXT(Table1[[#This Row],[ORDER_DATE]], "mmm")</f>
        <v>Aug</v>
      </c>
      <c r="M357" s="2">
        <v>2003</v>
      </c>
      <c r="N357" s="2" t="s">
        <v>237</v>
      </c>
      <c r="O357" s="2" t="s">
        <v>238</v>
      </c>
      <c r="P357" s="2" t="s">
        <v>97</v>
      </c>
      <c r="Q357" s="2" t="s">
        <v>9</v>
      </c>
      <c r="R357" s="2" t="s">
        <v>10</v>
      </c>
    </row>
    <row r="358" spans="1:18" x14ac:dyDescent="0.3">
      <c r="A358" s="2">
        <v>10456</v>
      </c>
      <c r="B358" s="2" t="s">
        <v>96</v>
      </c>
      <c r="C358" s="2">
        <v>24</v>
      </c>
      <c r="D358" s="7">
        <v>143</v>
      </c>
      <c r="E358" s="7">
        <f t="shared" si="10"/>
        <v>71.5</v>
      </c>
      <c r="F358" s="7">
        <v>100</v>
      </c>
      <c r="G358" s="7">
        <f>Table1[[#This Row],[QUANTITY_ORDERED]]*Table1[[#This Row],[Selling price ]]</f>
        <v>2400</v>
      </c>
      <c r="H358" s="7">
        <f>F358-(Table1[[#This Row],[Estimated Cost Price (50%)	]])</f>
        <v>28.5</v>
      </c>
      <c r="I358" s="7">
        <f>Table1[[#This Row],[Profit per unit]]*Table1[[#This Row],[QUANTITY_ORDERED]]</f>
        <v>684</v>
      </c>
      <c r="J358" s="2" t="str">
        <f t="shared" si="11"/>
        <v>Profit</v>
      </c>
      <c r="K358" s="3">
        <v>37841</v>
      </c>
      <c r="L358" s="2" t="str">
        <f>TEXT(Table1[[#This Row],[ORDER_DATE]], "mmm")</f>
        <v>Aug</v>
      </c>
      <c r="M358" s="2">
        <v>2003</v>
      </c>
      <c r="N358" s="2" t="s">
        <v>63</v>
      </c>
      <c r="O358" s="2" t="s">
        <v>245</v>
      </c>
      <c r="P358" s="2" t="s">
        <v>97</v>
      </c>
      <c r="Q358" s="2" t="s">
        <v>9</v>
      </c>
      <c r="R358" s="2" t="s">
        <v>16</v>
      </c>
    </row>
    <row r="359" spans="1:18" x14ac:dyDescent="0.3">
      <c r="A359" s="2">
        <v>10457</v>
      </c>
      <c r="B359" s="2" t="s">
        <v>96</v>
      </c>
      <c r="C359" s="2">
        <v>24</v>
      </c>
      <c r="D359" s="7">
        <v>87</v>
      </c>
      <c r="E359" s="7">
        <f t="shared" si="10"/>
        <v>43.5</v>
      </c>
      <c r="F359" s="7">
        <v>70.22</v>
      </c>
      <c r="G359" s="7">
        <f>Table1[[#This Row],[QUANTITY_ORDERED]]*Table1[[#This Row],[Selling price ]]</f>
        <v>1685.28</v>
      </c>
      <c r="H359" s="7">
        <f>F359-(Table1[[#This Row],[Estimated Cost Price (50%)	]])</f>
        <v>26.72</v>
      </c>
      <c r="I359" s="7">
        <f>Table1[[#This Row],[Profit per unit]]*Table1[[#This Row],[QUANTITY_ORDERED]]</f>
        <v>641.28</v>
      </c>
      <c r="J359" s="2" t="str">
        <f t="shared" si="11"/>
        <v>Profit</v>
      </c>
      <c r="K359" s="3">
        <v>37841</v>
      </c>
      <c r="L359" s="2" t="str">
        <f>TEXT(Table1[[#This Row],[ORDER_DATE]], "mmm")</f>
        <v>Aug</v>
      </c>
      <c r="M359" s="2">
        <v>2003</v>
      </c>
      <c r="N359" s="2" t="s">
        <v>202</v>
      </c>
      <c r="O359" s="2" t="s">
        <v>247</v>
      </c>
      <c r="P359" s="2" t="s">
        <v>97</v>
      </c>
      <c r="Q359" s="2" t="s">
        <v>9</v>
      </c>
      <c r="R359" s="2" t="s">
        <v>10</v>
      </c>
    </row>
    <row r="360" spans="1:18" x14ac:dyDescent="0.3">
      <c r="A360" s="2">
        <v>10458</v>
      </c>
      <c r="B360" s="2" t="s">
        <v>96</v>
      </c>
      <c r="C360" s="2">
        <v>33</v>
      </c>
      <c r="D360" s="7">
        <v>122</v>
      </c>
      <c r="E360" s="7">
        <f t="shared" si="10"/>
        <v>61</v>
      </c>
      <c r="F360" s="7">
        <v>100</v>
      </c>
      <c r="G360" s="7">
        <f>Table1[[#This Row],[QUANTITY_ORDERED]]*Table1[[#This Row],[Selling price ]]</f>
        <v>3300</v>
      </c>
      <c r="H360" s="7">
        <f>F360-(Table1[[#This Row],[Estimated Cost Price (50%)	]])</f>
        <v>39</v>
      </c>
      <c r="I360" s="7">
        <f>Table1[[#This Row],[Profit per unit]]*Table1[[#This Row],[QUANTITY_ORDERED]]</f>
        <v>1287</v>
      </c>
      <c r="J360" s="2" t="str">
        <f t="shared" si="11"/>
        <v>Profit</v>
      </c>
      <c r="K360" s="3">
        <v>37841</v>
      </c>
      <c r="L360" s="2" t="str">
        <f>TEXT(Table1[[#This Row],[ORDER_DATE]], "mmm")</f>
        <v>Aug</v>
      </c>
      <c r="M360" s="2">
        <v>2003</v>
      </c>
      <c r="N360" s="2" t="s">
        <v>231</v>
      </c>
      <c r="O360" s="2" t="s">
        <v>259</v>
      </c>
      <c r="P360" s="2" t="s">
        <v>97</v>
      </c>
      <c r="Q360" s="2" t="s">
        <v>9</v>
      </c>
      <c r="R360" s="2" t="s">
        <v>16</v>
      </c>
    </row>
    <row r="361" spans="1:18" x14ac:dyDescent="0.3">
      <c r="A361" s="2">
        <v>10459</v>
      </c>
      <c r="B361" s="2" t="s">
        <v>96</v>
      </c>
      <c r="C361" s="2">
        <v>49</v>
      </c>
      <c r="D361" s="7">
        <v>88</v>
      </c>
      <c r="E361" s="7">
        <f t="shared" si="10"/>
        <v>44</v>
      </c>
      <c r="F361" s="7">
        <v>98.25</v>
      </c>
      <c r="G361" s="7">
        <f>Table1[[#This Row],[QUANTITY_ORDERED]]*Table1[[#This Row],[Selling price ]]</f>
        <v>4814.25</v>
      </c>
      <c r="H361" s="7">
        <f>F361-(Table1[[#This Row],[Estimated Cost Price (50%)	]])</f>
        <v>54.25</v>
      </c>
      <c r="I361" s="7">
        <f>Table1[[#This Row],[Profit per unit]]*Table1[[#This Row],[QUANTITY_ORDERED]]</f>
        <v>2658.25</v>
      </c>
      <c r="J361" s="2" t="str">
        <f t="shared" si="11"/>
        <v>Profit</v>
      </c>
      <c r="K361" s="3">
        <v>37841</v>
      </c>
      <c r="L361" s="2" t="str">
        <f>TEXT(Table1[[#This Row],[ORDER_DATE]], "mmm")</f>
        <v>Aug</v>
      </c>
      <c r="M361" s="2">
        <v>2003</v>
      </c>
      <c r="N361" s="2" t="s">
        <v>202</v>
      </c>
      <c r="O361" s="2" t="s">
        <v>268</v>
      </c>
      <c r="P361" s="2" t="s">
        <v>97</v>
      </c>
      <c r="Q361" s="2" t="s">
        <v>9</v>
      </c>
      <c r="R361" s="2" t="s">
        <v>16</v>
      </c>
    </row>
    <row r="362" spans="1:18" x14ac:dyDescent="0.3">
      <c r="A362" s="2">
        <v>10460</v>
      </c>
      <c r="B362" s="2" t="s">
        <v>96</v>
      </c>
      <c r="C362" s="2">
        <v>42</v>
      </c>
      <c r="D362" s="7">
        <v>62</v>
      </c>
      <c r="E362" s="7">
        <f t="shared" si="10"/>
        <v>31</v>
      </c>
      <c r="F362" s="7">
        <v>74.569999999999993</v>
      </c>
      <c r="G362" s="7">
        <f>Table1[[#This Row],[QUANTITY_ORDERED]]*Table1[[#This Row],[Selling price ]]</f>
        <v>3131.9399999999996</v>
      </c>
      <c r="H362" s="7">
        <f>F362-(Table1[[#This Row],[Estimated Cost Price (50%)	]])</f>
        <v>43.569999999999993</v>
      </c>
      <c r="I362" s="7">
        <f>Table1[[#This Row],[Profit per unit]]*Table1[[#This Row],[QUANTITY_ORDERED]]</f>
        <v>1829.9399999999996</v>
      </c>
      <c r="J362" s="2" t="str">
        <f t="shared" si="11"/>
        <v>Profit</v>
      </c>
      <c r="K362" s="3">
        <v>37841</v>
      </c>
      <c r="L362" s="2" t="str">
        <f>TEXT(Table1[[#This Row],[ORDER_DATE]], "mmm")</f>
        <v>Aug</v>
      </c>
      <c r="M362" s="2">
        <v>2003</v>
      </c>
      <c r="N362" s="2" t="s">
        <v>237</v>
      </c>
      <c r="O362" s="2" t="s">
        <v>285</v>
      </c>
      <c r="P362" s="2" t="s">
        <v>97</v>
      </c>
      <c r="Q362" s="2" t="s">
        <v>9</v>
      </c>
      <c r="R362" s="2" t="s">
        <v>16</v>
      </c>
    </row>
    <row r="363" spans="1:18" x14ac:dyDescent="0.3">
      <c r="A363" s="2">
        <v>10461</v>
      </c>
      <c r="B363" s="2" t="s">
        <v>96</v>
      </c>
      <c r="C363" s="2">
        <v>42</v>
      </c>
      <c r="D363" s="7">
        <v>58</v>
      </c>
      <c r="E363" s="7">
        <f t="shared" si="10"/>
        <v>29</v>
      </c>
      <c r="F363" s="7">
        <v>49.79</v>
      </c>
      <c r="G363" s="7">
        <f>Table1[[#This Row],[QUANTITY_ORDERED]]*Table1[[#This Row],[Selling price ]]</f>
        <v>2091.1799999999998</v>
      </c>
      <c r="H363" s="7">
        <f>F363-(Table1[[#This Row],[Estimated Cost Price (50%)	]])</f>
        <v>20.79</v>
      </c>
      <c r="I363" s="7">
        <f>Table1[[#This Row],[Profit per unit]]*Table1[[#This Row],[QUANTITY_ORDERED]]</f>
        <v>873.18</v>
      </c>
      <c r="J363" s="2" t="str">
        <f t="shared" si="11"/>
        <v>Profit</v>
      </c>
      <c r="K363" s="3">
        <v>37841</v>
      </c>
      <c r="L363" s="2" t="str">
        <f>TEXT(Table1[[#This Row],[ORDER_DATE]], "mmm")</f>
        <v>Aug</v>
      </c>
      <c r="M363" s="2">
        <v>2003</v>
      </c>
      <c r="N363" s="2" t="s">
        <v>237</v>
      </c>
      <c r="O363" s="2" t="s">
        <v>291</v>
      </c>
      <c r="P363" s="2" t="s">
        <v>97</v>
      </c>
      <c r="Q363" s="2" t="s">
        <v>9</v>
      </c>
      <c r="R363" s="2" t="s">
        <v>10</v>
      </c>
    </row>
    <row r="364" spans="1:18" x14ac:dyDescent="0.3">
      <c r="A364" s="2">
        <v>10462</v>
      </c>
      <c r="B364" s="2" t="s">
        <v>96</v>
      </c>
      <c r="C364" s="2">
        <v>41</v>
      </c>
      <c r="D364" s="7">
        <v>66</v>
      </c>
      <c r="E364" s="7">
        <f t="shared" si="10"/>
        <v>33</v>
      </c>
      <c r="F364" s="7">
        <v>64</v>
      </c>
      <c r="G364" s="7">
        <f>Table1[[#This Row],[QUANTITY_ORDERED]]*Table1[[#This Row],[Selling price ]]</f>
        <v>2624</v>
      </c>
      <c r="H364" s="7">
        <f>F364-(Table1[[#This Row],[Estimated Cost Price (50%)	]])</f>
        <v>31</v>
      </c>
      <c r="I364" s="7">
        <f>Table1[[#This Row],[Profit per unit]]*Table1[[#This Row],[QUANTITY_ORDERED]]</f>
        <v>1271</v>
      </c>
      <c r="J364" s="2" t="str">
        <f t="shared" si="11"/>
        <v>Profit</v>
      </c>
      <c r="K364" s="3">
        <v>37841</v>
      </c>
      <c r="L364" s="2" t="str">
        <f>TEXT(Table1[[#This Row],[ORDER_DATE]], "mmm")</f>
        <v>Aug</v>
      </c>
      <c r="M364" s="2">
        <v>2003</v>
      </c>
      <c r="N364" s="2" t="s">
        <v>231</v>
      </c>
      <c r="O364" s="2" t="s">
        <v>293</v>
      </c>
      <c r="P364" s="2" t="s">
        <v>97</v>
      </c>
      <c r="Q364" s="2" t="s">
        <v>9</v>
      </c>
      <c r="R364" s="2" t="s">
        <v>10</v>
      </c>
    </row>
    <row r="365" spans="1:18" x14ac:dyDescent="0.3">
      <c r="A365" s="2">
        <v>10463</v>
      </c>
      <c r="B365" s="2" t="s">
        <v>96</v>
      </c>
      <c r="C365" s="2">
        <v>43</v>
      </c>
      <c r="D365" s="7">
        <v>86</v>
      </c>
      <c r="E365" s="7">
        <f t="shared" si="10"/>
        <v>43</v>
      </c>
      <c r="F365" s="7">
        <v>84.01</v>
      </c>
      <c r="G365" s="7">
        <f>Table1[[#This Row],[QUANTITY_ORDERED]]*Table1[[#This Row],[Selling price ]]</f>
        <v>3612.4300000000003</v>
      </c>
      <c r="H365" s="7">
        <f>F365-(Table1[[#This Row],[Estimated Cost Price (50%)	]])</f>
        <v>41.010000000000005</v>
      </c>
      <c r="I365" s="7">
        <f>Table1[[#This Row],[Profit per unit]]*Table1[[#This Row],[QUANTITY_ORDERED]]</f>
        <v>1763.4300000000003</v>
      </c>
      <c r="J365" s="2" t="str">
        <f t="shared" si="11"/>
        <v>Profit</v>
      </c>
      <c r="K365" s="3">
        <v>37841</v>
      </c>
      <c r="L365" s="2" t="str">
        <f>TEXT(Table1[[#This Row],[ORDER_DATE]], "mmm")</f>
        <v>Aug</v>
      </c>
      <c r="M365" s="2">
        <v>2003</v>
      </c>
      <c r="N365" s="2" t="s">
        <v>231</v>
      </c>
      <c r="O365" s="2" t="s">
        <v>295</v>
      </c>
      <c r="P365" s="2" t="s">
        <v>97</v>
      </c>
      <c r="Q365" s="2" t="s">
        <v>9</v>
      </c>
      <c r="R365" s="2" t="s">
        <v>16</v>
      </c>
    </row>
    <row r="366" spans="1:18" x14ac:dyDescent="0.3">
      <c r="A366" s="2">
        <v>10464</v>
      </c>
      <c r="B366" s="2" t="s">
        <v>96</v>
      </c>
      <c r="C366" s="2">
        <v>21</v>
      </c>
      <c r="D366" s="7">
        <v>100</v>
      </c>
      <c r="E366" s="7">
        <f t="shared" si="10"/>
        <v>50</v>
      </c>
      <c r="F366" s="7">
        <v>100</v>
      </c>
      <c r="G366" s="7">
        <f>Table1[[#This Row],[QUANTITY_ORDERED]]*Table1[[#This Row],[Selling price ]]</f>
        <v>2100</v>
      </c>
      <c r="H366" s="7">
        <f>F366-(Table1[[#This Row],[Estimated Cost Price (50%)	]])</f>
        <v>50</v>
      </c>
      <c r="I366" s="7">
        <f>Table1[[#This Row],[Profit per unit]]*Table1[[#This Row],[QUANTITY_ORDERED]]</f>
        <v>1050</v>
      </c>
      <c r="J366" s="2" t="str">
        <f t="shared" si="11"/>
        <v>Profit</v>
      </c>
      <c r="K366" s="3">
        <v>37841</v>
      </c>
      <c r="L366" s="2" t="str">
        <f>TEXT(Table1[[#This Row],[ORDER_DATE]], "mmm")</f>
        <v>Aug</v>
      </c>
      <c r="M366" s="2">
        <v>2003</v>
      </c>
      <c r="N366" s="2" t="s">
        <v>231</v>
      </c>
      <c r="O366" s="2" t="s">
        <v>302</v>
      </c>
      <c r="P366" s="2" t="s">
        <v>97</v>
      </c>
      <c r="Q366" s="2" t="s">
        <v>9</v>
      </c>
      <c r="R366" s="2" t="s">
        <v>10</v>
      </c>
    </row>
    <row r="367" spans="1:18" x14ac:dyDescent="0.3">
      <c r="A367" s="2">
        <v>10465</v>
      </c>
      <c r="B367" s="2" t="s">
        <v>96</v>
      </c>
      <c r="C367" s="2">
        <v>38</v>
      </c>
      <c r="D367" s="7">
        <v>99</v>
      </c>
      <c r="E367" s="7">
        <f t="shared" si="10"/>
        <v>49.5</v>
      </c>
      <c r="F367" s="7">
        <v>85.41</v>
      </c>
      <c r="G367" s="7">
        <f>Table1[[#This Row],[QUANTITY_ORDERED]]*Table1[[#This Row],[Selling price ]]</f>
        <v>3245.58</v>
      </c>
      <c r="H367" s="7">
        <f>F367-(Table1[[#This Row],[Estimated Cost Price (50%)	]])</f>
        <v>35.909999999999997</v>
      </c>
      <c r="I367" s="7">
        <f>Table1[[#This Row],[Profit per unit]]*Table1[[#This Row],[QUANTITY_ORDERED]]</f>
        <v>1364.58</v>
      </c>
      <c r="J367" s="2" t="str">
        <f t="shared" si="11"/>
        <v>Profit</v>
      </c>
      <c r="K367" s="3">
        <v>37841</v>
      </c>
      <c r="L367" s="2" t="str">
        <f>TEXT(Table1[[#This Row],[ORDER_DATE]], "mmm")</f>
        <v>Aug</v>
      </c>
      <c r="M367" s="2">
        <v>2003</v>
      </c>
      <c r="N367" s="2" t="s">
        <v>231</v>
      </c>
      <c r="O367" s="2" t="s">
        <v>303</v>
      </c>
      <c r="P367" s="2" t="s">
        <v>97</v>
      </c>
      <c r="Q367" s="2" t="s">
        <v>9</v>
      </c>
      <c r="R367" s="2" t="s">
        <v>16</v>
      </c>
    </row>
    <row r="368" spans="1:18" x14ac:dyDescent="0.3">
      <c r="A368" s="2">
        <v>10466</v>
      </c>
      <c r="B368" s="2" t="s">
        <v>96</v>
      </c>
      <c r="C368" s="2">
        <v>39</v>
      </c>
      <c r="D368" s="7">
        <v>54</v>
      </c>
      <c r="E368" s="7">
        <f t="shared" si="10"/>
        <v>27</v>
      </c>
      <c r="F368" s="7">
        <v>44.23</v>
      </c>
      <c r="G368" s="7">
        <f>Table1[[#This Row],[QUANTITY_ORDERED]]*Table1[[#This Row],[Selling price ]]</f>
        <v>1724.9699999999998</v>
      </c>
      <c r="H368" s="7">
        <f>F368-(Table1[[#This Row],[Estimated Cost Price (50%)	]])</f>
        <v>17.229999999999997</v>
      </c>
      <c r="I368" s="7">
        <f>Table1[[#This Row],[Profit per unit]]*Table1[[#This Row],[QUANTITY_ORDERED]]</f>
        <v>671.96999999999991</v>
      </c>
      <c r="J368" s="2" t="str">
        <f t="shared" si="11"/>
        <v>Profit</v>
      </c>
      <c r="K368" s="3">
        <v>37841</v>
      </c>
      <c r="L368" s="2" t="str">
        <f>TEXT(Table1[[#This Row],[ORDER_DATE]], "mmm")</f>
        <v>Aug</v>
      </c>
      <c r="M368" s="2">
        <v>2003</v>
      </c>
      <c r="N368" s="2" t="s">
        <v>231</v>
      </c>
      <c r="O368" s="2" t="s">
        <v>306</v>
      </c>
      <c r="P368" s="2" t="s">
        <v>97</v>
      </c>
      <c r="Q368" s="2" t="s">
        <v>9</v>
      </c>
      <c r="R368" s="2" t="s">
        <v>10</v>
      </c>
    </row>
    <row r="369" spans="1:18" x14ac:dyDescent="0.3">
      <c r="A369" s="2">
        <v>10467</v>
      </c>
      <c r="B369" s="2" t="s">
        <v>120</v>
      </c>
      <c r="C369" s="2">
        <v>49</v>
      </c>
      <c r="D369" s="7">
        <v>136</v>
      </c>
      <c r="E369" s="7">
        <f t="shared" si="10"/>
        <v>68</v>
      </c>
      <c r="F369" s="7">
        <v>100</v>
      </c>
      <c r="G369" s="7">
        <f>Table1[[#This Row],[QUANTITY_ORDERED]]*Table1[[#This Row],[Selling price ]]</f>
        <v>4900</v>
      </c>
      <c r="H369" s="7">
        <f>F369-(Table1[[#This Row],[Estimated Cost Price (50%)	]])</f>
        <v>32</v>
      </c>
      <c r="I369" s="7">
        <f>Table1[[#This Row],[Profit per unit]]*Table1[[#This Row],[QUANTITY_ORDERED]]</f>
        <v>1568</v>
      </c>
      <c r="J369" s="2" t="str">
        <f t="shared" si="11"/>
        <v>Profit</v>
      </c>
      <c r="K369" s="3">
        <v>37902</v>
      </c>
      <c r="L369" s="2" t="str">
        <f>TEXT(Table1[[#This Row],[ORDER_DATE]], "mmm")</f>
        <v>Oct</v>
      </c>
      <c r="M369" s="2">
        <v>2003</v>
      </c>
      <c r="N369" s="2" t="s">
        <v>63</v>
      </c>
      <c r="O369" s="2" t="s">
        <v>114</v>
      </c>
      <c r="P369" s="2" t="s">
        <v>56</v>
      </c>
      <c r="Q369" s="2" t="s">
        <v>9</v>
      </c>
      <c r="R369" s="2" t="s">
        <v>16</v>
      </c>
    </row>
    <row r="370" spans="1:18" x14ac:dyDescent="0.3">
      <c r="A370" s="2">
        <v>10468</v>
      </c>
      <c r="B370" s="2" t="s">
        <v>120</v>
      </c>
      <c r="C370" s="2">
        <v>32</v>
      </c>
      <c r="D370" s="7">
        <v>157</v>
      </c>
      <c r="E370" s="7">
        <f t="shared" si="10"/>
        <v>78.5</v>
      </c>
      <c r="F370" s="7">
        <v>100</v>
      </c>
      <c r="G370" s="7">
        <f>Table1[[#This Row],[QUANTITY_ORDERED]]*Table1[[#This Row],[Selling price ]]</f>
        <v>3200</v>
      </c>
      <c r="H370" s="7">
        <f>F370-(Table1[[#This Row],[Estimated Cost Price (50%)	]])</f>
        <v>21.5</v>
      </c>
      <c r="I370" s="7">
        <f>Table1[[#This Row],[Profit per unit]]*Table1[[#This Row],[QUANTITY_ORDERED]]</f>
        <v>688</v>
      </c>
      <c r="J370" s="2" t="str">
        <f t="shared" si="11"/>
        <v>Profit</v>
      </c>
      <c r="K370" s="3">
        <v>37902</v>
      </c>
      <c r="L370" s="2" t="str">
        <f>TEXT(Table1[[#This Row],[ORDER_DATE]], "mmm")</f>
        <v>Oct</v>
      </c>
      <c r="M370" s="2">
        <v>2003</v>
      </c>
      <c r="N370" s="2" t="s">
        <v>210</v>
      </c>
      <c r="O370" s="2" t="s">
        <v>211</v>
      </c>
      <c r="P370" s="2" t="s">
        <v>56</v>
      </c>
      <c r="Q370" s="2" t="s">
        <v>9</v>
      </c>
      <c r="R370" s="2" t="s">
        <v>16</v>
      </c>
    </row>
    <row r="371" spans="1:18" x14ac:dyDescent="0.3">
      <c r="A371" s="2">
        <v>10469</v>
      </c>
      <c r="B371" s="2" t="s">
        <v>120</v>
      </c>
      <c r="C371" s="2">
        <v>46</v>
      </c>
      <c r="D371" s="7">
        <v>86</v>
      </c>
      <c r="E371" s="7">
        <f t="shared" si="10"/>
        <v>43</v>
      </c>
      <c r="F371" s="7">
        <v>74.84</v>
      </c>
      <c r="G371" s="7">
        <f>Table1[[#This Row],[QUANTITY_ORDERED]]*Table1[[#This Row],[Selling price ]]</f>
        <v>3442.6400000000003</v>
      </c>
      <c r="H371" s="7">
        <f>F371-(Table1[[#This Row],[Estimated Cost Price (50%)	]])</f>
        <v>31.840000000000003</v>
      </c>
      <c r="I371" s="7">
        <f>Table1[[#This Row],[Profit per unit]]*Table1[[#This Row],[QUANTITY_ORDERED]]</f>
        <v>1464.64</v>
      </c>
      <c r="J371" s="2" t="str">
        <f t="shared" si="11"/>
        <v>Profit</v>
      </c>
      <c r="K371" s="3">
        <v>37902</v>
      </c>
      <c r="L371" s="2" t="str">
        <f>TEXT(Table1[[#This Row],[ORDER_DATE]], "mmm")</f>
        <v>Oct</v>
      </c>
      <c r="M371" s="2">
        <v>2003</v>
      </c>
      <c r="N371" s="2" t="s">
        <v>231</v>
      </c>
      <c r="O371" s="2" t="s">
        <v>232</v>
      </c>
      <c r="P371" s="2" t="s">
        <v>56</v>
      </c>
      <c r="Q371" s="2" t="s">
        <v>9</v>
      </c>
      <c r="R371" s="2" t="s">
        <v>16</v>
      </c>
    </row>
    <row r="372" spans="1:18" x14ac:dyDescent="0.3">
      <c r="A372" s="2">
        <v>10470</v>
      </c>
      <c r="B372" s="2" t="s">
        <v>120</v>
      </c>
      <c r="C372" s="2">
        <v>34</v>
      </c>
      <c r="D372" s="7">
        <v>105</v>
      </c>
      <c r="E372" s="7">
        <f t="shared" si="10"/>
        <v>52.5</v>
      </c>
      <c r="F372" s="7">
        <v>100</v>
      </c>
      <c r="G372" s="7">
        <f>Table1[[#This Row],[QUANTITY_ORDERED]]*Table1[[#This Row],[Selling price ]]</f>
        <v>3400</v>
      </c>
      <c r="H372" s="7">
        <f>F372-(Table1[[#This Row],[Estimated Cost Price (50%)	]])</f>
        <v>47.5</v>
      </c>
      <c r="I372" s="7">
        <f>Table1[[#This Row],[Profit per unit]]*Table1[[#This Row],[QUANTITY_ORDERED]]</f>
        <v>1615</v>
      </c>
      <c r="J372" s="2" t="str">
        <f t="shared" si="11"/>
        <v>Profit</v>
      </c>
      <c r="K372" s="3">
        <v>37902</v>
      </c>
      <c r="L372" s="2" t="str">
        <f>TEXT(Table1[[#This Row],[ORDER_DATE]], "mmm")</f>
        <v>Oct</v>
      </c>
      <c r="M372" s="2">
        <v>2003</v>
      </c>
      <c r="N372" s="2" t="s">
        <v>202</v>
      </c>
      <c r="O372" s="2" t="s">
        <v>244</v>
      </c>
      <c r="P372" s="2" t="s">
        <v>56</v>
      </c>
      <c r="Q372" s="2" t="s">
        <v>9</v>
      </c>
      <c r="R372" s="2" t="s">
        <v>16</v>
      </c>
    </row>
    <row r="373" spans="1:18" x14ac:dyDescent="0.3">
      <c r="A373" s="2">
        <v>10471</v>
      </c>
      <c r="B373" s="2" t="s">
        <v>120</v>
      </c>
      <c r="C373" s="2">
        <v>27</v>
      </c>
      <c r="D373" s="7">
        <v>68</v>
      </c>
      <c r="E373" s="7">
        <f t="shared" si="10"/>
        <v>34</v>
      </c>
      <c r="F373" s="7">
        <v>60.97</v>
      </c>
      <c r="G373" s="7">
        <f>Table1[[#This Row],[QUANTITY_ORDERED]]*Table1[[#This Row],[Selling price ]]</f>
        <v>1646.19</v>
      </c>
      <c r="H373" s="7">
        <f>F373-(Table1[[#This Row],[Estimated Cost Price (50%)	]])</f>
        <v>26.97</v>
      </c>
      <c r="I373" s="7">
        <f>Table1[[#This Row],[Profit per unit]]*Table1[[#This Row],[QUANTITY_ORDERED]]</f>
        <v>728.18999999999994</v>
      </c>
      <c r="J373" s="2" t="str">
        <f t="shared" si="11"/>
        <v>Profit</v>
      </c>
      <c r="K373" s="3">
        <v>37902</v>
      </c>
      <c r="L373" s="2" t="str">
        <f>TEXT(Table1[[#This Row],[ORDER_DATE]], "mmm")</f>
        <v>Oct</v>
      </c>
      <c r="M373" s="2">
        <v>2003</v>
      </c>
      <c r="N373" s="2" t="s">
        <v>210</v>
      </c>
      <c r="O373" s="2" t="s">
        <v>265</v>
      </c>
      <c r="P373" s="2" t="s">
        <v>56</v>
      </c>
      <c r="Q373" s="2" t="s">
        <v>9</v>
      </c>
      <c r="R373" s="2" t="s">
        <v>10</v>
      </c>
    </row>
    <row r="374" spans="1:18" x14ac:dyDescent="0.3">
      <c r="A374" s="2">
        <v>10472</v>
      </c>
      <c r="B374" s="2" t="s">
        <v>120</v>
      </c>
      <c r="C374" s="2">
        <v>33</v>
      </c>
      <c r="D374" s="7">
        <v>65</v>
      </c>
      <c r="E374" s="7">
        <f t="shared" si="10"/>
        <v>32.5</v>
      </c>
      <c r="F374" s="7">
        <v>77.59</v>
      </c>
      <c r="G374" s="7">
        <f>Table1[[#This Row],[QUANTITY_ORDERED]]*Table1[[#This Row],[Selling price ]]</f>
        <v>2560.4700000000003</v>
      </c>
      <c r="H374" s="7">
        <f>F374-(Table1[[#This Row],[Estimated Cost Price (50%)	]])</f>
        <v>45.09</v>
      </c>
      <c r="I374" s="7">
        <f>Table1[[#This Row],[Profit per unit]]*Table1[[#This Row],[QUANTITY_ORDERED]]</f>
        <v>1487.97</v>
      </c>
      <c r="J374" s="2" t="str">
        <f t="shared" si="11"/>
        <v>Profit</v>
      </c>
      <c r="K374" s="3">
        <v>37902</v>
      </c>
      <c r="L374" s="2" t="str">
        <f>TEXT(Table1[[#This Row],[ORDER_DATE]], "mmm")</f>
        <v>Oct</v>
      </c>
      <c r="M374" s="2">
        <v>2003</v>
      </c>
      <c r="N374" s="2" t="s">
        <v>202</v>
      </c>
      <c r="O374" s="2" t="s">
        <v>271</v>
      </c>
      <c r="P374" s="2" t="s">
        <v>56</v>
      </c>
      <c r="Q374" s="2" t="s">
        <v>9</v>
      </c>
      <c r="R374" s="2" t="s">
        <v>10</v>
      </c>
    </row>
    <row r="375" spans="1:18" x14ac:dyDescent="0.3">
      <c r="A375" s="2">
        <v>10473</v>
      </c>
      <c r="B375" s="2" t="s">
        <v>120</v>
      </c>
      <c r="C375" s="2">
        <v>23</v>
      </c>
      <c r="D375" s="7">
        <v>83</v>
      </c>
      <c r="E375" s="7">
        <f t="shared" si="10"/>
        <v>41.5</v>
      </c>
      <c r="F375" s="7">
        <v>80.510000000000005</v>
      </c>
      <c r="G375" s="7">
        <f>Table1[[#This Row],[QUANTITY_ORDERED]]*Table1[[#This Row],[Selling price ]]</f>
        <v>1851.73</v>
      </c>
      <c r="H375" s="7">
        <f>F375-(Table1[[#This Row],[Estimated Cost Price (50%)	]])</f>
        <v>39.010000000000005</v>
      </c>
      <c r="I375" s="7">
        <f>Table1[[#This Row],[Profit per unit]]*Table1[[#This Row],[QUANTITY_ORDERED]]</f>
        <v>897.23000000000013</v>
      </c>
      <c r="J375" s="2" t="str">
        <f t="shared" si="11"/>
        <v>Profit</v>
      </c>
      <c r="K375" s="3">
        <v>37902</v>
      </c>
      <c r="L375" s="2" t="str">
        <f>TEXT(Table1[[#This Row],[ORDER_DATE]], "mmm")</f>
        <v>Oct</v>
      </c>
      <c r="M375" s="2">
        <v>2003</v>
      </c>
      <c r="N375" s="2" t="s">
        <v>202</v>
      </c>
      <c r="O375" s="2" t="s">
        <v>273</v>
      </c>
      <c r="P375" s="2" t="s">
        <v>56</v>
      </c>
      <c r="Q375" s="2" t="s">
        <v>9</v>
      </c>
      <c r="R375" s="2" t="s">
        <v>10</v>
      </c>
    </row>
    <row r="376" spans="1:18" x14ac:dyDescent="0.3">
      <c r="A376" s="2">
        <v>10474</v>
      </c>
      <c r="B376" s="2" t="s">
        <v>120</v>
      </c>
      <c r="C376" s="2">
        <v>28</v>
      </c>
      <c r="D376" s="7">
        <v>68</v>
      </c>
      <c r="E376" s="7">
        <f t="shared" si="10"/>
        <v>34</v>
      </c>
      <c r="F376" s="7">
        <v>66.19</v>
      </c>
      <c r="G376" s="7">
        <f>Table1[[#This Row],[QUANTITY_ORDERED]]*Table1[[#This Row],[Selling price ]]</f>
        <v>1853.32</v>
      </c>
      <c r="H376" s="7">
        <f>F376-(Table1[[#This Row],[Estimated Cost Price (50%)	]])</f>
        <v>32.19</v>
      </c>
      <c r="I376" s="7">
        <f>Table1[[#This Row],[Profit per unit]]*Table1[[#This Row],[QUANTITY_ORDERED]]</f>
        <v>901.31999999999994</v>
      </c>
      <c r="J376" s="2" t="str">
        <f t="shared" si="11"/>
        <v>Profit</v>
      </c>
      <c r="K376" s="3">
        <v>37902</v>
      </c>
      <c r="L376" s="2" t="str">
        <f>TEXT(Table1[[#This Row],[ORDER_DATE]], "mmm")</f>
        <v>Oct</v>
      </c>
      <c r="M376" s="2">
        <v>2003</v>
      </c>
      <c r="N376" s="2" t="s">
        <v>210</v>
      </c>
      <c r="O376" s="2" t="s">
        <v>275</v>
      </c>
      <c r="P376" s="2" t="s">
        <v>56</v>
      </c>
      <c r="Q376" s="2" t="s">
        <v>9</v>
      </c>
      <c r="R376" s="2" t="s">
        <v>10</v>
      </c>
    </row>
    <row r="377" spans="1:18" x14ac:dyDescent="0.3">
      <c r="A377" s="2">
        <v>10475</v>
      </c>
      <c r="B377" s="2" t="s">
        <v>120</v>
      </c>
      <c r="C377" s="2">
        <v>34</v>
      </c>
      <c r="D377" s="7">
        <v>43</v>
      </c>
      <c r="E377" s="7">
        <f t="shared" si="10"/>
        <v>21.5</v>
      </c>
      <c r="F377" s="7">
        <v>36.659999999999997</v>
      </c>
      <c r="G377" s="7">
        <f>Table1[[#This Row],[QUANTITY_ORDERED]]*Table1[[#This Row],[Selling price ]]</f>
        <v>1246.4399999999998</v>
      </c>
      <c r="H377" s="7">
        <f>F377-(Table1[[#This Row],[Estimated Cost Price (50%)	]])</f>
        <v>15.159999999999997</v>
      </c>
      <c r="I377" s="7">
        <f>Table1[[#This Row],[Profit per unit]]*Table1[[#This Row],[QUANTITY_ORDERED]]</f>
        <v>515.43999999999983</v>
      </c>
      <c r="J377" s="2" t="str">
        <f t="shared" si="11"/>
        <v>Profit</v>
      </c>
      <c r="K377" s="3">
        <v>37902</v>
      </c>
      <c r="L377" s="2" t="str">
        <f>TEXT(Table1[[#This Row],[ORDER_DATE]], "mmm")</f>
        <v>Oct</v>
      </c>
      <c r="M377" s="2">
        <v>2003</v>
      </c>
      <c r="N377" s="2" t="s">
        <v>202</v>
      </c>
      <c r="O377" s="2" t="s">
        <v>289</v>
      </c>
      <c r="P377" s="2" t="s">
        <v>56</v>
      </c>
      <c r="Q377" s="2" t="s">
        <v>9</v>
      </c>
      <c r="R377" s="2" t="s">
        <v>10</v>
      </c>
    </row>
    <row r="378" spans="1:18" x14ac:dyDescent="0.3">
      <c r="A378" s="2">
        <v>10476</v>
      </c>
      <c r="B378" s="2" t="s">
        <v>120</v>
      </c>
      <c r="C378" s="2">
        <v>36</v>
      </c>
      <c r="D378" s="7">
        <v>91</v>
      </c>
      <c r="E378" s="7">
        <f t="shared" si="10"/>
        <v>45.5</v>
      </c>
      <c r="F378" s="7">
        <v>100</v>
      </c>
      <c r="G378" s="7">
        <f>Table1[[#This Row],[QUANTITY_ORDERED]]*Table1[[#This Row],[Selling price ]]</f>
        <v>3600</v>
      </c>
      <c r="H378" s="7">
        <f>F378-(Table1[[#This Row],[Estimated Cost Price (50%)	]])</f>
        <v>54.5</v>
      </c>
      <c r="I378" s="7">
        <f>Table1[[#This Row],[Profit per unit]]*Table1[[#This Row],[QUANTITY_ORDERED]]</f>
        <v>1962</v>
      </c>
      <c r="J378" s="2" t="str">
        <f t="shared" si="11"/>
        <v>Profit</v>
      </c>
      <c r="K378" s="3">
        <v>37902</v>
      </c>
      <c r="L378" s="2" t="str">
        <f>TEXT(Table1[[#This Row],[ORDER_DATE]], "mmm")</f>
        <v>Oct</v>
      </c>
      <c r="M378" s="2">
        <v>2003</v>
      </c>
      <c r="N378" s="2" t="s">
        <v>210</v>
      </c>
      <c r="O378" s="2" t="s">
        <v>294</v>
      </c>
      <c r="P378" s="2" t="s">
        <v>56</v>
      </c>
      <c r="Q378" s="2" t="s">
        <v>9</v>
      </c>
      <c r="R378" s="2" t="s">
        <v>16</v>
      </c>
    </row>
    <row r="379" spans="1:18" x14ac:dyDescent="0.3">
      <c r="A379" s="2">
        <v>10477</v>
      </c>
      <c r="B379" s="2" t="s">
        <v>120</v>
      </c>
      <c r="C379" s="2">
        <v>26</v>
      </c>
      <c r="D379" s="7">
        <v>90</v>
      </c>
      <c r="E379" s="7">
        <f t="shared" si="10"/>
        <v>45</v>
      </c>
      <c r="F379" s="7">
        <v>100</v>
      </c>
      <c r="G379" s="7">
        <f>Table1[[#This Row],[QUANTITY_ORDERED]]*Table1[[#This Row],[Selling price ]]</f>
        <v>2600</v>
      </c>
      <c r="H379" s="7">
        <f>F379-(Table1[[#This Row],[Estimated Cost Price (50%)	]])</f>
        <v>55</v>
      </c>
      <c r="I379" s="7">
        <f>Table1[[#This Row],[Profit per unit]]*Table1[[#This Row],[QUANTITY_ORDERED]]</f>
        <v>1430</v>
      </c>
      <c r="J379" s="2" t="str">
        <f t="shared" si="11"/>
        <v>Profit</v>
      </c>
      <c r="K379" s="3">
        <v>37902</v>
      </c>
      <c r="L379" s="2" t="str">
        <f>TEXT(Table1[[#This Row],[ORDER_DATE]], "mmm")</f>
        <v>Oct</v>
      </c>
      <c r="M379" s="2">
        <v>2003</v>
      </c>
      <c r="N379" s="2" t="s">
        <v>231</v>
      </c>
      <c r="O379" s="2" t="s">
        <v>296</v>
      </c>
      <c r="P379" s="2" t="s">
        <v>56</v>
      </c>
      <c r="Q379" s="2" t="s">
        <v>9</v>
      </c>
      <c r="R379" s="2" t="s">
        <v>10</v>
      </c>
    </row>
    <row r="380" spans="1:18" x14ac:dyDescent="0.3">
      <c r="A380" s="2">
        <v>10478</v>
      </c>
      <c r="B380" s="2" t="s">
        <v>120</v>
      </c>
      <c r="C380" s="2">
        <v>26</v>
      </c>
      <c r="D380" s="7">
        <v>99</v>
      </c>
      <c r="E380" s="7">
        <f t="shared" si="10"/>
        <v>49.5</v>
      </c>
      <c r="F380" s="7">
        <v>82.77</v>
      </c>
      <c r="G380" s="7">
        <f>Table1[[#This Row],[QUANTITY_ORDERED]]*Table1[[#This Row],[Selling price ]]</f>
        <v>2152.02</v>
      </c>
      <c r="H380" s="7">
        <f>F380-(Table1[[#This Row],[Estimated Cost Price (50%)	]])</f>
        <v>33.269999999999996</v>
      </c>
      <c r="I380" s="7">
        <f>Table1[[#This Row],[Profit per unit]]*Table1[[#This Row],[QUANTITY_ORDERED]]</f>
        <v>865.01999999999987</v>
      </c>
      <c r="J380" s="2" t="str">
        <f t="shared" si="11"/>
        <v>Profit</v>
      </c>
      <c r="K380" s="3">
        <v>37902</v>
      </c>
      <c r="L380" s="2" t="str">
        <f>TEXT(Table1[[#This Row],[ORDER_DATE]], "mmm")</f>
        <v>Oct</v>
      </c>
      <c r="M380" s="2">
        <v>2003</v>
      </c>
      <c r="N380" s="2" t="s">
        <v>210</v>
      </c>
      <c r="O380" s="2" t="s">
        <v>297</v>
      </c>
      <c r="P380" s="2" t="s">
        <v>56</v>
      </c>
      <c r="Q380" s="2" t="s">
        <v>9</v>
      </c>
      <c r="R380" s="2" t="s">
        <v>10</v>
      </c>
    </row>
    <row r="381" spans="1:18" x14ac:dyDescent="0.3">
      <c r="A381" s="2">
        <v>10479</v>
      </c>
      <c r="B381" s="2" t="s">
        <v>120</v>
      </c>
      <c r="C381" s="2">
        <v>31</v>
      </c>
      <c r="D381" s="7">
        <v>72</v>
      </c>
      <c r="E381" s="7">
        <f t="shared" si="10"/>
        <v>36</v>
      </c>
      <c r="F381" s="7">
        <v>85.29</v>
      </c>
      <c r="G381" s="7">
        <f>Table1[[#This Row],[QUANTITY_ORDERED]]*Table1[[#This Row],[Selling price ]]</f>
        <v>2643.9900000000002</v>
      </c>
      <c r="H381" s="7">
        <f>F381-(Table1[[#This Row],[Estimated Cost Price (50%)	]])</f>
        <v>49.290000000000006</v>
      </c>
      <c r="I381" s="7">
        <f>Table1[[#This Row],[Profit per unit]]*Table1[[#This Row],[QUANTITY_ORDERED]]</f>
        <v>1527.9900000000002</v>
      </c>
      <c r="J381" s="2" t="str">
        <f t="shared" si="11"/>
        <v>Profit</v>
      </c>
      <c r="K381" s="3">
        <v>37902</v>
      </c>
      <c r="L381" s="2" t="str">
        <f>TEXT(Table1[[#This Row],[ORDER_DATE]], "mmm")</f>
        <v>Oct</v>
      </c>
      <c r="M381" s="2">
        <v>2003</v>
      </c>
      <c r="N381" s="2" t="s">
        <v>231</v>
      </c>
      <c r="O381" s="2" t="s">
        <v>298</v>
      </c>
      <c r="P381" s="2" t="s">
        <v>56</v>
      </c>
      <c r="Q381" s="2" t="s">
        <v>9</v>
      </c>
      <c r="R381" s="2" t="s">
        <v>10</v>
      </c>
    </row>
    <row r="382" spans="1:18" x14ac:dyDescent="0.3">
      <c r="A382" s="2">
        <v>10480</v>
      </c>
      <c r="B382" s="2" t="s">
        <v>120</v>
      </c>
      <c r="C382" s="2">
        <v>28</v>
      </c>
      <c r="D382" s="7">
        <v>80</v>
      </c>
      <c r="E382" s="7">
        <f t="shared" si="10"/>
        <v>40</v>
      </c>
      <c r="F382" s="7">
        <v>96</v>
      </c>
      <c r="G382" s="7">
        <f>Table1[[#This Row],[QUANTITY_ORDERED]]*Table1[[#This Row],[Selling price ]]</f>
        <v>2688</v>
      </c>
      <c r="H382" s="7">
        <f>F382-(Table1[[#This Row],[Estimated Cost Price (50%)	]])</f>
        <v>56</v>
      </c>
      <c r="I382" s="7">
        <f>Table1[[#This Row],[Profit per unit]]*Table1[[#This Row],[QUANTITY_ORDERED]]</f>
        <v>1568</v>
      </c>
      <c r="J382" s="2" t="str">
        <f t="shared" si="11"/>
        <v>Profit</v>
      </c>
      <c r="K382" s="3">
        <v>37902</v>
      </c>
      <c r="L382" s="2" t="str">
        <f>TEXT(Table1[[#This Row],[ORDER_DATE]], "mmm")</f>
        <v>Oct</v>
      </c>
      <c r="M382" s="2">
        <v>2003</v>
      </c>
      <c r="N382" s="2" t="s">
        <v>210</v>
      </c>
      <c r="O382" s="2" t="s">
        <v>301</v>
      </c>
      <c r="P382" s="2" t="s">
        <v>56</v>
      </c>
      <c r="Q382" s="2" t="s">
        <v>9</v>
      </c>
      <c r="R382" s="2" t="s">
        <v>10</v>
      </c>
    </row>
    <row r="383" spans="1:18" x14ac:dyDescent="0.3">
      <c r="A383" s="2">
        <v>10481</v>
      </c>
      <c r="B383" s="2" t="s">
        <v>120</v>
      </c>
      <c r="C383" s="2">
        <v>34</v>
      </c>
      <c r="D383" s="7">
        <v>74</v>
      </c>
      <c r="E383" s="7">
        <f t="shared" si="10"/>
        <v>37</v>
      </c>
      <c r="F383" s="7">
        <v>85.87</v>
      </c>
      <c r="G383" s="7">
        <f>Table1[[#This Row],[QUANTITY_ORDERED]]*Table1[[#This Row],[Selling price ]]</f>
        <v>2919.58</v>
      </c>
      <c r="H383" s="7">
        <f>F383-(Table1[[#This Row],[Estimated Cost Price (50%)	]])</f>
        <v>48.870000000000005</v>
      </c>
      <c r="I383" s="7">
        <f>Table1[[#This Row],[Profit per unit]]*Table1[[#This Row],[QUANTITY_ORDERED]]</f>
        <v>1661.5800000000002</v>
      </c>
      <c r="J383" s="2" t="str">
        <f t="shared" si="11"/>
        <v>Profit</v>
      </c>
      <c r="K383" s="3">
        <v>37902</v>
      </c>
      <c r="L383" s="2" t="str">
        <f>TEXT(Table1[[#This Row],[ORDER_DATE]], "mmm")</f>
        <v>Oct</v>
      </c>
      <c r="M383" s="2">
        <v>2003</v>
      </c>
      <c r="N383" s="2" t="s">
        <v>210</v>
      </c>
      <c r="O383" s="2" t="s">
        <v>304</v>
      </c>
      <c r="P383" s="2" t="s">
        <v>56</v>
      </c>
      <c r="Q383" s="2" t="s">
        <v>9</v>
      </c>
      <c r="R383" s="2" t="s">
        <v>10</v>
      </c>
    </row>
    <row r="384" spans="1:18" x14ac:dyDescent="0.3">
      <c r="A384" s="2">
        <v>10482</v>
      </c>
      <c r="B384" s="2" t="s">
        <v>120</v>
      </c>
      <c r="C384" s="2">
        <v>37</v>
      </c>
      <c r="D384" s="7">
        <v>49</v>
      </c>
      <c r="E384" s="7">
        <f t="shared" si="10"/>
        <v>24.5</v>
      </c>
      <c r="F384" s="7">
        <v>50.65</v>
      </c>
      <c r="G384" s="7">
        <f>Table1[[#This Row],[QUANTITY_ORDERED]]*Table1[[#This Row],[Selling price ]]</f>
        <v>1874.05</v>
      </c>
      <c r="H384" s="7">
        <f>F384-(Table1[[#This Row],[Estimated Cost Price (50%)	]])</f>
        <v>26.15</v>
      </c>
      <c r="I384" s="7">
        <f>Table1[[#This Row],[Profit per unit]]*Table1[[#This Row],[QUANTITY_ORDERED]]</f>
        <v>967.55</v>
      </c>
      <c r="J384" s="2" t="str">
        <f t="shared" si="11"/>
        <v>Profit</v>
      </c>
      <c r="K384" s="3">
        <v>37902</v>
      </c>
      <c r="L384" s="2" t="str">
        <f>TEXT(Table1[[#This Row],[ORDER_DATE]], "mmm")</f>
        <v>Oct</v>
      </c>
      <c r="M384" s="2">
        <v>2003</v>
      </c>
      <c r="N384" s="2" t="s">
        <v>210</v>
      </c>
      <c r="O384" s="2" t="s">
        <v>305</v>
      </c>
      <c r="P384" s="2" t="s">
        <v>56</v>
      </c>
      <c r="Q384" s="2" t="s">
        <v>9</v>
      </c>
      <c r="R384" s="2" t="s">
        <v>10</v>
      </c>
    </row>
    <row r="385" spans="1:18" x14ac:dyDescent="0.3">
      <c r="A385" s="2">
        <v>10483</v>
      </c>
      <c r="B385" s="2" t="s">
        <v>215</v>
      </c>
      <c r="C385" s="2">
        <v>20</v>
      </c>
      <c r="D385" s="7">
        <v>68</v>
      </c>
      <c r="E385" s="7">
        <f t="shared" si="10"/>
        <v>34</v>
      </c>
      <c r="F385" s="7">
        <v>81.86</v>
      </c>
      <c r="G385" s="7">
        <f>Table1[[#This Row],[QUANTITY_ORDERED]]*Table1[[#This Row],[Selling price ]]</f>
        <v>1637.2</v>
      </c>
      <c r="H385" s="7">
        <f>F385-(Table1[[#This Row],[Estimated Cost Price (50%)	]])</f>
        <v>47.86</v>
      </c>
      <c r="I385" s="7">
        <f>Table1[[#This Row],[Profit per unit]]*Table1[[#This Row],[QUANTITY_ORDERED]]</f>
        <v>957.2</v>
      </c>
      <c r="J385" s="2" t="str">
        <f t="shared" si="11"/>
        <v>Profit</v>
      </c>
      <c r="K385" s="3">
        <v>37846</v>
      </c>
      <c r="L385" s="2" t="str">
        <f>TEXT(Table1[[#This Row],[ORDER_DATE]], "mmm")</f>
        <v>Aug</v>
      </c>
      <c r="M385" s="2">
        <v>2003</v>
      </c>
      <c r="N385" s="2" t="s">
        <v>202</v>
      </c>
      <c r="O385" s="2" t="s">
        <v>287</v>
      </c>
      <c r="P385" s="2" t="s">
        <v>216</v>
      </c>
      <c r="Q385" s="2" t="s">
        <v>132</v>
      </c>
      <c r="R385" s="2" t="s">
        <v>10</v>
      </c>
    </row>
    <row r="386" spans="1:18" x14ac:dyDescent="0.3">
      <c r="A386" s="2">
        <v>10484</v>
      </c>
      <c r="B386" s="2" t="s">
        <v>17</v>
      </c>
      <c r="C386" s="2">
        <v>45</v>
      </c>
      <c r="D386" s="7">
        <v>95</v>
      </c>
      <c r="E386" s="7">
        <f t="shared" ref="E386:E449" si="12">D386 * 0.5</f>
        <v>47.5</v>
      </c>
      <c r="F386" s="7">
        <v>83.26</v>
      </c>
      <c r="G386" s="7">
        <f>Table1[[#This Row],[QUANTITY_ORDERED]]*Table1[[#This Row],[Selling price ]]</f>
        <v>3746.7000000000003</v>
      </c>
      <c r="H386" s="7">
        <f>F386-(Table1[[#This Row],[Estimated Cost Price (50%)	]])</f>
        <v>35.760000000000005</v>
      </c>
      <c r="I386" s="7">
        <f>Table1[[#This Row],[Profit per unit]]*Table1[[#This Row],[QUANTITY_ORDERED]]</f>
        <v>1609.2000000000003</v>
      </c>
      <c r="J386" s="2" t="str">
        <f t="shared" ref="J386:J449" si="13">IF(H386 &gt; 0, "Profit", IF(H386 &lt; 0, "Loss", "No Profit No Loss"))</f>
        <v>Profit</v>
      </c>
      <c r="K386" s="3">
        <v>37858</v>
      </c>
      <c r="L386" s="2" t="str">
        <f>TEXT(Table1[[#This Row],[ORDER_DATE]], "mmm")</f>
        <v>Aug</v>
      </c>
      <c r="M386" s="2">
        <v>2003</v>
      </c>
      <c r="N386" s="2" t="s">
        <v>5</v>
      </c>
      <c r="O386" s="2" t="s">
        <v>6</v>
      </c>
      <c r="P386" s="2" t="s">
        <v>18</v>
      </c>
      <c r="Q386" s="2" t="s">
        <v>9</v>
      </c>
      <c r="R386" s="2" t="s">
        <v>16</v>
      </c>
    </row>
    <row r="387" spans="1:18" x14ac:dyDescent="0.3">
      <c r="A387" s="2">
        <v>10485</v>
      </c>
      <c r="B387" s="2" t="s">
        <v>17</v>
      </c>
      <c r="C387" s="2">
        <v>37</v>
      </c>
      <c r="D387" s="7">
        <v>118</v>
      </c>
      <c r="E387" s="7">
        <f t="shared" si="12"/>
        <v>59</v>
      </c>
      <c r="F387" s="7">
        <v>100</v>
      </c>
      <c r="G387" s="7">
        <f>Table1[[#This Row],[QUANTITY_ORDERED]]*Table1[[#This Row],[Selling price ]]</f>
        <v>3700</v>
      </c>
      <c r="H387" s="7">
        <f>F387-(Table1[[#This Row],[Estimated Cost Price (50%)	]])</f>
        <v>41</v>
      </c>
      <c r="I387" s="7">
        <f>Table1[[#This Row],[Profit per unit]]*Table1[[#This Row],[QUANTITY_ORDERED]]</f>
        <v>1517</v>
      </c>
      <c r="J387" s="2" t="str">
        <f t="shared" si="13"/>
        <v>Profit</v>
      </c>
      <c r="K387" s="3">
        <v>37858</v>
      </c>
      <c r="L387" s="2" t="str">
        <f>TEXT(Table1[[#This Row],[ORDER_DATE]], "mmm")</f>
        <v>Aug</v>
      </c>
      <c r="M387" s="2">
        <v>2003</v>
      </c>
      <c r="N387" s="2" t="s">
        <v>5</v>
      </c>
      <c r="O387" s="2" t="s">
        <v>106</v>
      </c>
      <c r="P387" s="2" t="s">
        <v>18</v>
      </c>
      <c r="Q387" s="2" t="s">
        <v>9</v>
      </c>
      <c r="R387" s="2" t="s">
        <v>16</v>
      </c>
    </row>
    <row r="388" spans="1:18" x14ac:dyDescent="0.3">
      <c r="A388" s="2">
        <v>10486</v>
      </c>
      <c r="B388" s="2" t="s">
        <v>17</v>
      </c>
      <c r="C388" s="2">
        <v>33</v>
      </c>
      <c r="D388" s="7">
        <v>193</v>
      </c>
      <c r="E388" s="7">
        <f t="shared" si="12"/>
        <v>96.5</v>
      </c>
      <c r="F388" s="7">
        <v>100</v>
      </c>
      <c r="G388" s="7">
        <f>Table1[[#This Row],[QUANTITY_ORDERED]]*Table1[[#This Row],[Selling price ]]</f>
        <v>3300</v>
      </c>
      <c r="H388" s="7">
        <f>F388-(Table1[[#This Row],[Estimated Cost Price (50%)	]])</f>
        <v>3.5</v>
      </c>
      <c r="I388" s="7">
        <f>Table1[[#This Row],[Profit per unit]]*Table1[[#This Row],[QUANTITY_ORDERED]]</f>
        <v>115.5</v>
      </c>
      <c r="J388" s="2" t="str">
        <f t="shared" si="13"/>
        <v>Profit</v>
      </c>
      <c r="K388" s="3">
        <v>37858</v>
      </c>
      <c r="L388" s="2" t="str">
        <f>TEXT(Table1[[#This Row],[ORDER_DATE]], "mmm")</f>
        <v>Aug</v>
      </c>
      <c r="M388" s="2">
        <v>2003</v>
      </c>
      <c r="N388" s="2" t="s">
        <v>5</v>
      </c>
      <c r="O388" s="2" t="s">
        <v>113</v>
      </c>
      <c r="P388" s="2" t="s">
        <v>18</v>
      </c>
      <c r="Q388" s="2" t="s">
        <v>9</v>
      </c>
      <c r="R388" s="2" t="s">
        <v>16</v>
      </c>
    </row>
    <row r="389" spans="1:18" x14ac:dyDescent="0.3">
      <c r="A389" s="2">
        <v>10487</v>
      </c>
      <c r="B389" s="2" t="s">
        <v>17</v>
      </c>
      <c r="C389" s="2">
        <v>49</v>
      </c>
      <c r="D389" s="7">
        <v>150</v>
      </c>
      <c r="E389" s="7">
        <f t="shared" si="12"/>
        <v>75</v>
      </c>
      <c r="F389" s="7">
        <v>100</v>
      </c>
      <c r="G389" s="7">
        <f>Table1[[#This Row],[QUANTITY_ORDERED]]*Table1[[#This Row],[Selling price ]]</f>
        <v>4900</v>
      </c>
      <c r="H389" s="7">
        <f>F389-(Table1[[#This Row],[Estimated Cost Price (50%)	]])</f>
        <v>25</v>
      </c>
      <c r="I389" s="7">
        <f>Table1[[#This Row],[Profit per unit]]*Table1[[#This Row],[QUANTITY_ORDERED]]</f>
        <v>1225</v>
      </c>
      <c r="J389" s="2" t="str">
        <f t="shared" si="13"/>
        <v>Profit</v>
      </c>
      <c r="K389" s="3">
        <v>37858</v>
      </c>
      <c r="L389" s="2" t="str">
        <f>TEXT(Table1[[#This Row],[ORDER_DATE]], "mmm")</f>
        <v>Aug</v>
      </c>
      <c r="M389" s="2">
        <v>2003</v>
      </c>
      <c r="N389" s="2" t="s">
        <v>5</v>
      </c>
      <c r="O389" s="2" t="s">
        <v>180</v>
      </c>
      <c r="P389" s="2" t="s">
        <v>18</v>
      </c>
      <c r="Q389" s="2" t="s">
        <v>9</v>
      </c>
      <c r="R389" s="2" t="s">
        <v>52</v>
      </c>
    </row>
    <row r="390" spans="1:18" x14ac:dyDescent="0.3">
      <c r="A390" s="2">
        <v>10488</v>
      </c>
      <c r="B390" s="2" t="s">
        <v>17</v>
      </c>
      <c r="C390" s="2">
        <v>30</v>
      </c>
      <c r="D390" s="7">
        <v>84</v>
      </c>
      <c r="E390" s="7">
        <f t="shared" si="12"/>
        <v>42</v>
      </c>
      <c r="F390" s="7">
        <v>85.32</v>
      </c>
      <c r="G390" s="7">
        <f>Table1[[#This Row],[QUANTITY_ORDERED]]*Table1[[#This Row],[Selling price ]]</f>
        <v>2559.6</v>
      </c>
      <c r="H390" s="7">
        <f>F390-(Table1[[#This Row],[Estimated Cost Price (50%)	]])</f>
        <v>43.319999999999993</v>
      </c>
      <c r="I390" s="7">
        <f>Table1[[#This Row],[Profit per unit]]*Table1[[#This Row],[QUANTITY_ORDERED]]</f>
        <v>1299.5999999999999</v>
      </c>
      <c r="J390" s="2" t="str">
        <f t="shared" si="13"/>
        <v>Profit</v>
      </c>
      <c r="K390" s="3">
        <v>37858</v>
      </c>
      <c r="L390" s="2" t="str">
        <f>TEXT(Table1[[#This Row],[ORDER_DATE]], "mmm")</f>
        <v>Aug</v>
      </c>
      <c r="M390" s="2">
        <v>2003</v>
      </c>
      <c r="N390" s="2" t="s">
        <v>210</v>
      </c>
      <c r="O390" s="2" t="s">
        <v>225</v>
      </c>
      <c r="P390" s="2" t="s">
        <v>18</v>
      </c>
      <c r="Q390" s="2" t="s">
        <v>9</v>
      </c>
      <c r="R390" s="2" t="s">
        <v>10</v>
      </c>
    </row>
    <row r="391" spans="1:18" x14ac:dyDescent="0.3">
      <c r="A391" s="2">
        <v>10489</v>
      </c>
      <c r="B391" s="2" t="s">
        <v>17</v>
      </c>
      <c r="C391" s="2">
        <v>30</v>
      </c>
      <c r="D391" s="7">
        <v>60</v>
      </c>
      <c r="E391" s="7">
        <f t="shared" si="12"/>
        <v>30</v>
      </c>
      <c r="F391" s="7">
        <v>49.67</v>
      </c>
      <c r="G391" s="7">
        <f>Table1[[#This Row],[QUANTITY_ORDERED]]*Table1[[#This Row],[Selling price ]]</f>
        <v>1490.1000000000001</v>
      </c>
      <c r="H391" s="7">
        <f>F391-(Table1[[#This Row],[Estimated Cost Price (50%)	]])</f>
        <v>19.670000000000002</v>
      </c>
      <c r="I391" s="7">
        <f>Table1[[#This Row],[Profit per unit]]*Table1[[#This Row],[QUANTITY_ORDERED]]</f>
        <v>590.1</v>
      </c>
      <c r="J391" s="2" t="str">
        <f t="shared" si="13"/>
        <v>Profit</v>
      </c>
      <c r="K391" s="3">
        <v>37858</v>
      </c>
      <c r="L391" s="2" t="str">
        <f>TEXT(Table1[[#This Row],[ORDER_DATE]], "mmm")</f>
        <v>Aug</v>
      </c>
      <c r="M391" s="2">
        <v>2003</v>
      </c>
      <c r="N391" s="2" t="s">
        <v>5</v>
      </c>
      <c r="O391" s="2" t="s">
        <v>226</v>
      </c>
      <c r="P391" s="2" t="s">
        <v>18</v>
      </c>
      <c r="Q391" s="2" t="s">
        <v>9</v>
      </c>
      <c r="R391" s="2" t="s">
        <v>10</v>
      </c>
    </row>
    <row r="392" spans="1:18" x14ac:dyDescent="0.3">
      <c r="A392" s="2">
        <v>10490</v>
      </c>
      <c r="B392" s="2" t="s">
        <v>17</v>
      </c>
      <c r="C392" s="2">
        <v>43</v>
      </c>
      <c r="D392" s="7">
        <v>112</v>
      </c>
      <c r="E392" s="7">
        <f t="shared" si="12"/>
        <v>56</v>
      </c>
      <c r="F392" s="7">
        <v>95.8</v>
      </c>
      <c r="G392" s="7">
        <f>Table1[[#This Row],[QUANTITY_ORDERED]]*Table1[[#This Row],[Selling price ]]</f>
        <v>4119.3999999999996</v>
      </c>
      <c r="H392" s="7">
        <f>F392-(Table1[[#This Row],[Estimated Cost Price (50%)	]])</f>
        <v>39.799999999999997</v>
      </c>
      <c r="I392" s="7">
        <f>Table1[[#This Row],[Profit per unit]]*Table1[[#This Row],[QUANTITY_ORDERED]]</f>
        <v>1711.3999999999999</v>
      </c>
      <c r="J392" s="2" t="str">
        <f t="shared" si="13"/>
        <v>Profit</v>
      </c>
      <c r="K392" s="3">
        <v>37858</v>
      </c>
      <c r="L392" s="2" t="str">
        <f>TEXT(Table1[[#This Row],[ORDER_DATE]], "mmm")</f>
        <v>Aug</v>
      </c>
      <c r="M392" s="2">
        <v>2003</v>
      </c>
      <c r="N392" s="2" t="s">
        <v>5</v>
      </c>
      <c r="O392" s="2" t="s">
        <v>254</v>
      </c>
      <c r="P392" s="2" t="s">
        <v>18</v>
      </c>
      <c r="Q392" s="2" t="s">
        <v>9</v>
      </c>
      <c r="R392" s="2" t="s">
        <v>16</v>
      </c>
    </row>
    <row r="393" spans="1:18" x14ac:dyDescent="0.3">
      <c r="A393" s="2">
        <v>10491</v>
      </c>
      <c r="B393" s="2" t="s">
        <v>17</v>
      </c>
      <c r="C393" s="2">
        <v>40</v>
      </c>
      <c r="D393" s="7">
        <v>109</v>
      </c>
      <c r="E393" s="7">
        <f t="shared" si="12"/>
        <v>54.5</v>
      </c>
      <c r="F393" s="7">
        <v>87.54</v>
      </c>
      <c r="G393" s="7">
        <f>Table1[[#This Row],[QUANTITY_ORDERED]]*Table1[[#This Row],[Selling price ]]</f>
        <v>3501.6000000000004</v>
      </c>
      <c r="H393" s="7">
        <f>F393-(Table1[[#This Row],[Estimated Cost Price (50%)	]])</f>
        <v>33.040000000000006</v>
      </c>
      <c r="I393" s="7">
        <f>Table1[[#This Row],[Profit per unit]]*Table1[[#This Row],[QUANTITY_ORDERED]]</f>
        <v>1321.6000000000004</v>
      </c>
      <c r="J393" s="2" t="str">
        <f t="shared" si="13"/>
        <v>Profit</v>
      </c>
      <c r="K393" s="3">
        <v>37858</v>
      </c>
      <c r="L393" s="2" t="str">
        <f>TEXT(Table1[[#This Row],[ORDER_DATE]], "mmm")</f>
        <v>Aug</v>
      </c>
      <c r="M393" s="2">
        <v>2003</v>
      </c>
      <c r="N393" s="2" t="s">
        <v>210</v>
      </c>
      <c r="O393" s="2" t="s">
        <v>256</v>
      </c>
      <c r="P393" s="2" t="s">
        <v>18</v>
      </c>
      <c r="Q393" s="2" t="s">
        <v>9</v>
      </c>
      <c r="R393" s="2" t="s">
        <v>16</v>
      </c>
    </row>
    <row r="394" spans="1:18" x14ac:dyDescent="0.3">
      <c r="A394" s="2">
        <v>10492</v>
      </c>
      <c r="B394" s="2" t="s">
        <v>17</v>
      </c>
      <c r="C394" s="2">
        <v>47</v>
      </c>
      <c r="D394" s="7">
        <v>76</v>
      </c>
      <c r="E394" s="7">
        <f t="shared" si="12"/>
        <v>38</v>
      </c>
      <c r="F394" s="7">
        <v>83.03</v>
      </c>
      <c r="G394" s="7">
        <f>Table1[[#This Row],[QUANTITY_ORDERED]]*Table1[[#This Row],[Selling price ]]</f>
        <v>3902.41</v>
      </c>
      <c r="H394" s="7">
        <f>F394-(Table1[[#This Row],[Estimated Cost Price (50%)	]])</f>
        <v>45.03</v>
      </c>
      <c r="I394" s="7">
        <f>Table1[[#This Row],[Profit per unit]]*Table1[[#This Row],[QUANTITY_ORDERED]]</f>
        <v>2116.41</v>
      </c>
      <c r="J394" s="2" t="str">
        <f t="shared" si="13"/>
        <v>Profit</v>
      </c>
      <c r="K394" s="3">
        <v>37858</v>
      </c>
      <c r="L394" s="2" t="str">
        <f>TEXT(Table1[[#This Row],[ORDER_DATE]], "mmm")</f>
        <v>Aug</v>
      </c>
      <c r="M394" s="2">
        <v>2003</v>
      </c>
      <c r="N394" s="2" t="s">
        <v>5</v>
      </c>
      <c r="O394" s="2" t="s">
        <v>258</v>
      </c>
      <c r="P394" s="2" t="s">
        <v>18</v>
      </c>
      <c r="Q394" s="2" t="s">
        <v>9</v>
      </c>
      <c r="R394" s="2" t="s">
        <v>16</v>
      </c>
    </row>
    <row r="395" spans="1:18" x14ac:dyDescent="0.3">
      <c r="A395" s="2">
        <v>10493</v>
      </c>
      <c r="B395" s="2" t="s">
        <v>17</v>
      </c>
      <c r="C395" s="2">
        <v>27</v>
      </c>
      <c r="D395" s="7">
        <v>69</v>
      </c>
      <c r="E395" s="7">
        <f t="shared" si="12"/>
        <v>34.5</v>
      </c>
      <c r="F395" s="7">
        <v>60.95</v>
      </c>
      <c r="G395" s="7">
        <f>Table1[[#This Row],[QUANTITY_ORDERED]]*Table1[[#This Row],[Selling price ]]</f>
        <v>1645.65</v>
      </c>
      <c r="H395" s="7">
        <f>F395-(Table1[[#This Row],[Estimated Cost Price (50%)	]])</f>
        <v>26.450000000000003</v>
      </c>
      <c r="I395" s="7">
        <f>Table1[[#This Row],[Profit per unit]]*Table1[[#This Row],[QUANTITY_ORDERED]]</f>
        <v>714.15000000000009</v>
      </c>
      <c r="J395" s="2" t="str">
        <f t="shared" si="13"/>
        <v>Profit</v>
      </c>
      <c r="K395" s="3">
        <v>37858</v>
      </c>
      <c r="L395" s="2" t="str">
        <f>TEXT(Table1[[#This Row],[ORDER_DATE]], "mmm")</f>
        <v>Aug</v>
      </c>
      <c r="M395" s="2">
        <v>2003</v>
      </c>
      <c r="N395" s="2" t="s">
        <v>5</v>
      </c>
      <c r="O395" s="2" t="s">
        <v>262</v>
      </c>
      <c r="P395" s="2" t="s">
        <v>18</v>
      </c>
      <c r="Q395" s="2" t="s">
        <v>9</v>
      </c>
      <c r="R395" s="2" t="s">
        <v>10</v>
      </c>
    </row>
    <row r="396" spans="1:18" x14ac:dyDescent="0.3">
      <c r="A396" s="2">
        <v>10494</v>
      </c>
      <c r="B396" s="2" t="s">
        <v>17</v>
      </c>
      <c r="C396" s="2">
        <v>33</v>
      </c>
      <c r="D396" s="7">
        <v>72</v>
      </c>
      <c r="E396" s="7">
        <f t="shared" si="12"/>
        <v>36</v>
      </c>
      <c r="F396" s="7">
        <v>84.77</v>
      </c>
      <c r="G396" s="7">
        <f>Table1[[#This Row],[QUANTITY_ORDERED]]*Table1[[#This Row],[Selling price ]]</f>
        <v>2797.41</v>
      </c>
      <c r="H396" s="7">
        <f>F396-(Table1[[#This Row],[Estimated Cost Price (50%)	]])</f>
        <v>48.769999999999996</v>
      </c>
      <c r="I396" s="7">
        <f>Table1[[#This Row],[Profit per unit]]*Table1[[#This Row],[QUANTITY_ORDERED]]</f>
        <v>1609.4099999999999</v>
      </c>
      <c r="J396" s="2" t="str">
        <f t="shared" si="13"/>
        <v>Profit</v>
      </c>
      <c r="K396" s="3">
        <v>37858</v>
      </c>
      <c r="L396" s="2" t="str">
        <f>TEXT(Table1[[#This Row],[ORDER_DATE]], "mmm")</f>
        <v>Aug</v>
      </c>
      <c r="M396" s="2">
        <v>2003</v>
      </c>
      <c r="N396" s="2" t="s">
        <v>210</v>
      </c>
      <c r="O396" s="2" t="s">
        <v>279</v>
      </c>
      <c r="P396" s="2" t="s">
        <v>18</v>
      </c>
      <c r="Q396" s="2" t="s">
        <v>9</v>
      </c>
      <c r="R396" s="2" t="s">
        <v>10</v>
      </c>
    </row>
    <row r="397" spans="1:18" x14ac:dyDescent="0.3">
      <c r="A397" s="2">
        <v>10495</v>
      </c>
      <c r="B397" s="2" t="s">
        <v>17</v>
      </c>
      <c r="C397" s="2">
        <v>33</v>
      </c>
      <c r="D397" s="7">
        <v>99</v>
      </c>
      <c r="E397" s="7">
        <f t="shared" si="12"/>
        <v>49.5</v>
      </c>
      <c r="F397" s="7">
        <v>93.9</v>
      </c>
      <c r="G397" s="7">
        <f>Table1[[#This Row],[QUANTITY_ORDERED]]*Table1[[#This Row],[Selling price ]]</f>
        <v>3098.7000000000003</v>
      </c>
      <c r="H397" s="7">
        <f>F397-(Table1[[#This Row],[Estimated Cost Price (50%)	]])</f>
        <v>44.400000000000006</v>
      </c>
      <c r="I397" s="7">
        <f>Table1[[#This Row],[Profit per unit]]*Table1[[#This Row],[QUANTITY_ORDERED]]</f>
        <v>1465.2000000000003</v>
      </c>
      <c r="J397" s="2" t="str">
        <f t="shared" si="13"/>
        <v>Profit</v>
      </c>
      <c r="K397" s="3">
        <v>37858</v>
      </c>
      <c r="L397" s="2" t="str">
        <f>TEXT(Table1[[#This Row],[ORDER_DATE]], "mmm")</f>
        <v>Aug</v>
      </c>
      <c r="M397" s="2">
        <v>2003</v>
      </c>
      <c r="N397" s="2" t="s">
        <v>5</v>
      </c>
      <c r="O397" s="2" t="s">
        <v>282</v>
      </c>
      <c r="P397" s="2" t="s">
        <v>18</v>
      </c>
      <c r="Q397" s="2" t="s">
        <v>9</v>
      </c>
      <c r="R397" s="2" t="s">
        <v>16</v>
      </c>
    </row>
    <row r="398" spans="1:18" x14ac:dyDescent="0.3">
      <c r="A398" s="2">
        <v>10496</v>
      </c>
      <c r="B398" s="2" t="s">
        <v>17</v>
      </c>
      <c r="C398" s="2">
        <v>31</v>
      </c>
      <c r="D398" s="7">
        <v>40</v>
      </c>
      <c r="E398" s="7">
        <f t="shared" si="12"/>
        <v>20</v>
      </c>
      <c r="F398" s="7">
        <v>35.799999999999997</v>
      </c>
      <c r="G398" s="7">
        <f>Table1[[#This Row],[QUANTITY_ORDERED]]*Table1[[#This Row],[Selling price ]]</f>
        <v>1109.8</v>
      </c>
      <c r="H398" s="7">
        <f>F398-(Table1[[#This Row],[Estimated Cost Price (50%)	]])</f>
        <v>15.799999999999997</v>
      </c>
      <c r="I398" s="7">
        <f>Table1[[#This Row],[Profit per unit]]*Table1[[#This Row],[QUANTITY_ORDERED]]</f>
        <v>489.7999999999999</v>
      </c>
      <c r="J398" s="2" t="str">
        <f t="shared" si="13"/>
        <v>Profit</v>
      </c>
      <c r="K398" s="3">
        <v>37858</v>
      </c>
      <c r="L398" s="2" t="str">
        <f>TEXT(Table1[[#This Row],[ORDER_DATE]], "mmm")</f>
        <v>Aug</v>
      </c>
      <c r="M398" s="2">
        <v>2003</v>
      </c>
      <c r="N398" s="2" t="s">
        <v>5</v>
      </c>
      <c r="O398" s="2" t="s">
        <v>283</v>
      </c>
      <c r="P398" s="2" t="s">
        <v>18</v>
      </c>
      <c r="Q398" s="2" t="s">
        <v>9</v>
      </c>
      <c r="R398" s="2" t="s">
        <v>10</v>
      </c>
    </row>
    <row r="399" spans="1:18" x14ac:dyDescent="0.3">
      <c r="A399" s="2">
        <v>10497</v>
      </c>
      <c r="B399" s="2" t="s">
        <v>17</v>
      </c>
      <c r="C399" s="2">
        <v>27</v>
      </c>
      <c r="D399" s="7">
        <v>102</v>
      </c>
      <c r="E399" s="7">
        <f t="shared" si="12"/>
        <v>51</v>
      </c>
      <c r="F399" s="7">
        <v>100</v>
      </c>
      <c r="G399" s="7">
        <f>Table1[[#This Row],[QUANTITY_ORDERED]]*Table1[[#This Row],[Selling price ]]</f>
        <v>2700</v>
      </c>
      <c r="H399" s="7">
        <f>F399-(Table1[[#This Row],[Estimated Cost Price (50%)	]])</f>
        <v>49</v>
      </c>
      <c r="I399" s="7">
        <f>Table1[[#This Row],[Profit per unit]]*Table1[[#This Row],[QUANTITY_ORDERED]]</f>
        <v>1323</v>
      </c>
      <c r="J399" s="2" t="str">
        <f t="shared" si="13"/>
        <v>Profit</v>
      </c>
      <c r="K399" s="3">
        <v>37858</v>
      </c>
      <c r="L399" s="2" t="str">
        <f>TEXT(Table1[[#This Row],[ORDER_DATE]], "mmm")</f>
        <v>Aug</v>
      </c>
      <c r="M399" s="2">
        <v>2003</v>
      </c>
      <c r="N399" s="2" t="s">
        <v>5</v>
      </c>
      <c r="O399" s="2" t="s">
        <v>288</v>
      </c>
      <c r="P399" s="2" t="s">
        <v>18</v>
      </c>
      <c r="Q399" s="2" t="s">
        <v>9</v>
      </c>
      <c r="R399" s="2" t="s">
        <v>16</v>
      </c>
    </row>
    <row r="400" spans="1:18" x14ac:dyDescent="0.3">
      <c r="A400" s="2">
        <v>10498</v>
      </c>
      <c r="B400" s="2" t="s">
        <v>17</v>
      </c>
      <c r="C400" s="2">
        <v>38</v>
      </c>
      <c r="D400" s="7">
        <v>81</v>
      </c>
      <c r="E400" s="7">
        <f t="shared" si="12"/>
        <v>40.5</v>
      </c>
      <c r="F400" s="7">
        <v>81.36</v>
      </c>
      <c r="G400" s="7">
        <f>Table1[[#This Row],[QUANTITY_ORDERED]]*Table1[[#This Row],[Selling price ]]</f>
        <v>3091.68</v>
      </c>
      <c r="H400" s="7">
        <f>F400-(Table1[[#This Row],[Estimated Cost Price (50%)	]])</f>
        <v>40.86</v>
      </c>
      <c r="I400" s="7">
        <f>Table1[[#This Row],[Profit per unit]]*Table1[[#This Row],[QUANTITY_ORDERED]]</f>
        <v>1552.68</v>
      </c>
      <c r="J400" s="2" t="str">
        <f t="shared" si="13"/>
        <v>Profit</v>
      </c>
      <c r="K400" s="3">
        <v>37858</v>
      </c>
      <c r="L400" s="2" t="str">
        <f>TEXT(Table1[[#This Row],[ORDER_DATE]], "mmm")</f>
        <v>Aug</v>
      </c>
      <c r="M400" s="2">
        <v>2003</v>
      </c>
      <c r="N400" s="2" t="s">
        <v>5</v>
      </c>
      <c r="O400" s="2" t="s">
        <v>292</v>
      </c>
      <c r="P400" s="2" t="s">
        <v>18</v>
      </c>
      <c r="Q400" s="2" t="s">
        <v>9</v>
      </c>
      <c r="R400" s="2" t="s">
        <v>16</v>
      </c>
    </row>
    <row r="401" spans="1:18" x14ac:dyDescent="0.3">
      <c r="A401" s="2">
        <v>10499</v>
      </c>
      <c r="B401" s="2" t="s">
        <v>17</v>
      </c>
      <c r="C401" s="2">
        <v>20</v>
      </c>
      <c r="D401" s="7">
        <v>118</v>
      </c>
      <c r="E401" s="7">
        <f t="shared" si="12"/>
        <v>59</v>
      </c>
      <c r="F401" s="7">
        <v>100</v>
      </c>
      <c r="G401" s="7">
        <f>Table1[[#This Row],[QUANTITY_ORDERED]]*Table1[[#This Row],[Selling price ]]</f>
        <v>2000</v>
      </c>
      <c r="H401" s="7">
        <f>F401-(Table1[[#This Row],[Estimated Cost Price (50%)	]])</f>
        <v>41</v>
      </c>
      <c r="I401" s="7">
        <f>Table1[[#This Row],[Profit per unit]]*Table1[[#This Row],[QUANTITY_ORDERED]]</f>
        <v>820</v>
      </c>
      <c r="J401" s="2" t="str">
        <f t="shared" si="13"/>
        <v>Profit</v>
      </c>
      <c r="K401" s="3">
        <v>37858</v>
      </c>
      <c r="L401" s="2" t="str">
        <f>TEXT(Table1[[#This Row],[ORDER_DATE]], "mmm")</f>
        <v>Aug</v>
      </c>
      <c r="M401" s="2">
        <v>2003</v>
      </c>
      <c r="N401" s="2" t="s">
        <v>210</v>
      </c>
      <c r="O401" s="2" t="s">
        <v>300</v>
      </c>
      <c r="P401" s="2" t="s">
        <v>18</v>
      </c>
      <c r="Q401" s="2" t="s">
        <v>9</v>
      </c>
      <c r="R401" s="2" t="s">
        <v>10</v>
      </c>
    </row>
    <row r="402" spans="1:18" x14ac:dyDescent="0.3">
      <c r="A402" s="2">
        <v>10500</v>
      </c>
      <c r="B402" s="2" t="s">
        <v>212</v>
      </c>
      <c r="C402" s="2">
        <v>47</v>
      </c>
      <c r="D402" s="7">
        <v>62</v>
      </c>
      <c r="E402" s="7">
        <f t="shared" si="12"/>
        <v>31</v>
      </c>
      <c r="F402" s="7">
        <v>67.14</v>
      </c>
      <c r="G402" s="7">
        <f>Table1[[#This Row],[QUANTITY_ORDERED]]*Table1[[#This Row],[Selling price ]]</f>
        <v>3155.58</v>
      </c>
      <c r="H402" s="7">
        <f>F402-(Table1[[#This Row],[Estimated Cost Price (50%)	]])</f>
        <v>36.14</v>
      </c>
      <c r="I402" s="7">
        <f>Table1[[#This Row],[Profit per unit]]*Table1[[#This Row],[QUANTITY_ORDERED]]</f>
        <v>1698.58</v>
      </c>
      <c r="J402" s="2" t="str">
        <f t="shared" si="13"/>
        <v>Profit</v>
      </c>
      <c r="K402" s="3">
        <v>37689</v>
      </c>
      <c r="L402" s="2" t="str">
        <f>TEXT(Table1[[#This Row],[ORDER_DATE]], "mmm")</f>
        <v>Mar</v>
      </c>
      <c r="M402" s="2">
        <v>2003</v>
      </c>
      <c r="N402" s="2" t="s">
        <v>5</v>
      </c>
      <c r="O402" s="2" t="s">
        <v>243</v>
      </c>
      <c r="P402" s="2" t="s">
        <v>185</v>
      </c>
      <c r="Q402" s="2" t="s">
        <v>9</v>
      </c>
      <c r="R402" s="2" t="s">
        <v>16</v>
      </c>
    </row>
    <row r="403" spans="1:18" x14ac:dyDescent="0.3">
      <c r="A403" s="2">
        <v>10501</v>
      </c>
      <c r="B403" s="2" t="s">
        <v>212</v>
      </c>
      <c r="C403" s="2">
        <v>29</v>
      </c>
      <c r="D403" s="7">
        <v>148</v>
      </c>
      <c r="E403" s="7">
        <f t="shared" si="12"/>
        <v>74</v>
      </c>
      <c r="F403" s="7">
        <v>100</v>
      </c>
      <c r="G403" s="7">
        <f>Table1[[#This Row],[QUANTITY_ORDERED]]*Table1[[#This Row],[Selling price ]]</f>
        <v>2900</v>
      </c>
      <c r="H403" s="7">
        <f>F403-(Table1[[#This Row],[Estimated Cost Price (50%)	]])</f>
        <v>26</v>
      </c>
      <c r="I403" s="7">
        <f>Table1[[#This Row],[Profit per unit]]*Table1[[#This Row],[QUANTITY_ORDERED]]</f>
        <v>754</v>
      </c>
      <c r="J403" s="2" t="str">
        <f t="shared" si="13"/>
        <v>Profit</v>
      </c>
      <c r="K403" s="3">
        <v>37689</v>
      </c>
      <c r="L403" s="2" t="str">
        <f>TEXT(Table1[[#This Row],[ORDER_DATE]], "mmm")</f>
        <v>Mar</v>
      </c>
      <c r="M403" s="2">
        <v>2003</v>
      </c>
      <c r="N403" s="2" t="s">
        <v>63</v>
      </c>
      <c r="O403" s="2" t="s">
        <v>250</v>
      </c>
      <c r="P403" s="2" t="s">
        <v>185</v>
      </c>
      <c r="Q403" s="2" t="s">
        <v>9</v>
      </c>
      <c r="R403" s="2" t="s">
        <v>16</v>
      </c>
    </row>
    <row r="404" spans="1:18" x14ac:dyDescent="0.3">
      <c r="A404" s="2">
        <v>10502</v>
      </c>
      <c r="B404" s="2" t="s">
        <v>100</v>
      </c>
      <c r="C404" s="2">
        <v>48</v>
      </c>
      <c r="D404" s="7">
        <v>194</v>
      </c>
      <c r="E404" s="7">
        <f t="shared" si="12"/>
        <v>97</v>
      </c>
      <c r="F404" s="7">
        <v>100</v>
      </c>
      <c r="G404" s="7">
        <f>Table1[[#This Row],[QUANTITY_ORDERED]]*Table1[[#This Row],[Selling price ]]</f>
        <v>4800</v>
      </c>
      <c r="H404" s="7">
        <f>F404-(Table1[[#This Row],[Estimated Cost Price (50%)	]])</f>
        <v>3</v>
      </c>
      <c r="I404" s="7">
        <f>Table1[[#This Row],[Profit per unit]]*Table1[[#This Row],[QUANTITY_ORDERED]]</f>
        <v>144</v>
      </c>
      <c r="J404" s="2" t="str">
        <f t="shared" si="13"/>
        <v>Profit</v>
      </c>
      <c r="K404" s="3">
        <v>37750</v>
      </c>
      <c r="L404" s="2" t="str">
        <f>TEXT(Table1[[#This Row],[ORDER_DATE]], "mmm")</f>
        <v>May</v>
      </c>
      <c r="M404" s="2">
        <v>2003</v>
      </c>
      <c r="N404" s="2" t="s">
        <v>63</v>
      </c>
      <c r="O404" s="2" t="s">
        <v>149</v>
      </c>
      <c r="P404" s="2" t="s">
        <v>101</v>
      </c>
      <c r="Q404" s="2" t="s">
        <v>9</v>
      </c>
      <c r="R404" s="2" t="s">
        <v>52</v>
      </c>
    </row>
    <row r="405" spans="1:18" x14ac:dyDescent="0.3">
      <c r="A405" s="2">
        <v>10503</v>
      </c>
      <c r="B405" s="2" t="s">
        <v>100</v>
      </c>
      <c r="C405" s="2">
        <v>31</v>
      </c>
      <c r="D405" s="7">
        <v>117</v>
      </c>
      <c r="E405" s="7">
        <f t="shared" si="12"/>
        <v>58.5</v>
      </c>
      <c r="F405" s="7">
        <v>100</v>
      </c>
      <c r="G405" s="7">
        <f>Table1[[#This Row],[QUANTITY_ORDERED]]*Table1[[#This Row],[Selling price ]]</f>
        <v>3100</v>
      </c>
      <c r="H405" s="7">
        <f>F405-(Table1[[#This Row],[Estimated Cost Price (50%)	]])</f>
        <v>41.5</v>
      </c>
      <c r="I405" s="7">
        <f>Table1[[#This Row],[Profit per unit]]*Table1[[#This Row],[QUANTITY_ORDERED]]</f>
        <v>1286.5</v>
      </c>
      <c r="J405" s="2" t="str">
        <f t="shared" si="13"/>
        <v>Profit</v>
      </c>
      <c r="K405" s="3">
        <v>37750</v>
      </c>
      <c r="L405" s="2" t="str">
        <f>TEXT(Table1[[#This Row],[ORDER_DATE]], "mmm")</f>
        <v>May</v>
      </c>
      <c r="M405" s="2">
        <v>2003</v>
      </c>
      <c r="N405" s="2" t="s">
        <v>63</v>
      </c>
      <c r="O405" s="2" t="s">
        <v>183</v>
      </c>
      <c r="P405" s="2" t="s">
        <v>101</v>
      </c>
      <c r="Q405" s="2" t="s">
        <v>9</v>
      </c>
      <c r="R405" s="2" t="s">
        <v>16</v>
      </c>
    </row>
    <row r="406" spans="1:18" x14ac:dyDescent="0.3">
      <c r="A406" s="2">
        <v>10504</v>
      </c>
      <c r="B406" s="2" t="s">
        <v>100</v>
      </c>
      <c r="C406" s="2">
        <v>21</v>
      </c>
      <c r="D406" s="7">
        <v>79</v>
      </c>
      <c r="E406" s="7">
        <f t="shared" si="12"/>
        <v>39.5</v>
      </c>
      <c r="F406" s="7">
        <v>63.84</v>
      </c>
      <c r="G406" s="7">
        <f>Table1[[#This Row],[QUANTITY_ORDERED]]*Table1[[#This Row],[Selling price ]]</f>
        <v>1340.64</v>
      </c>
      <c r="H406" s="7">
        <f>F406-(Table1[[#This Row],[Estimated Cost Price (50%)	]])</f>
        <v>24.340000000000003</v>
      </c>
      <c r="I406" s="7">
        <f>Table1[[#This Row],[Profit per unit]]*Table1[[#This Row],[QUANTITY_ORDERED]]</f>
        <v>511.1400000000001</v>
      </c>
      <c r="J406" s="2" t="str">
        <f t="shared" si="13"/>
        <v>Profit</v>
      </c>
      <c r="K406" s="3">
        <v>37750</v>
      </c>
      <c r="L406" s="2" t="str">
        <f>TEXT(Table1[[#This Row],[ORDER_DATE]], "mmm")</f>
        <v>May</v>
      </c>
      <c r="M406" s="2">
        <v>2003</v>
      </c>
      <c r="N406" s="2" t="s">
        <v>63</v>
      </c>
      <c r="O406" s="2" t="s">
        <v>187</v>
      </c>
      <c r="P406" s="2" t="s">
        <v>101</v>
      </c>
      <c r="Q406" s="2" t="s">
        <v>9</v>
      </c>
      <c r="R406" s="2" t="s">
        <v>10</v>
      </c>
    </row>
    <row r="407" spans="1:18" x14ac:dyDescent="0.3">
      <c r="A407" s="2">
        <v>10505</v>
      </c>
      <c r="B407" s="2" t="s">
        <v>100</v>
      </c>
      <c r="C407" s="2">
        <v>33</v>
      </c>
      <c r="D407" s="7">
        <v>115</v>
      </c>
      <c r="E407" s="7">
        <f t="shared" si="12"/>
        <v>57.5</v>
      </c>
      <c r="F407" s="7">
        <v>97.89</v>
      </c>
      <c r="G407" s="7">
        <f>Table1[[#This Row],[QUANTITY_ORDERED]]*Table1[[#This Row],[Selling price ]]</f>
        <v>3230.37</v>
      </c>
      <c r="H407" s="7">
        <f>F407-(Table1[[#This Row],[Estimated Cost Price (50%)	]])</f>
        <v>40.39</v>
      </c>
      <c r="I407" s="7">
        <f>Table1[[#This Row],[Profit per unit]]*Table1[[#This Row],[QUANTITY_ORDERED]]</f>
        <v>1332.8700000000001</v>
      </c>
      <c r="J407" s="2" t="str">
        <f t="shared" si="13"/>
        <v>Profit</v>
      </c>
      <c r="K407" s="3">
        <v>37750</v>
      </c>
      <c r="L407" s="2" t="str">
        <f>TEXT(Table1[[#This Row],[ORDER_DATE]], "mmm")</f>
        <v>May</v>
      </c>
      <c r="M407" s="2">
        <v>2003</v>
      </c>
      <c r="N407" s="2" t="s">
        <v>63</v>
      </c>
      <c r="O407" s="2" t="s">
        <v>193</v>
      </c>
      <c r="P407" s="2" t="s">
        <v>101</v>
      </c>
      <c r="Q407" s="2" t="s">
        <v>9</v>
      </c>
      <c r="R407" s="2" t="s">
        <v>16</v>
      </c>
    </row>
    <row r="408" spans="1:18" x14ac:dyDescent="0.3">
      <c r="A408" s="2">
        <v>10506</v>
      </c>
      <c r="B408" s="2" t="s">
        <v>100</v>
      </c>
      <c r="C408" s="2">
        <v>26</v>
      </c>
      <c r="D408" s="7">
        <v>77</v>
      </c>
      <c r="E408" s="7">
        <f t="shared" si="12"/>
        <v>38.5</v>
      </c>
      <c r="F408" s="7">
        <v>82.39</v>
      </c>
      <c r="G408" s="7">
        <f>Table1[[#This Row],[QUANTITY_ORDERED]]*Table1[[#This Row],[Selling price ]]</f>
        <v>2142.14</v>
      </c>
      <c r="H408" s="7">
        <f>F408-(Table1[[#This Row],[Estimated Cost Price (50%)	]])</f>
        <v>43.89</v>
      </c>
      <c r="I408" s="7">
        <f>Table1[[#This Row],[Profit per unit]]*Table1[[#This Row],[QUANTITY_ORDERED]]</f>
        <v>1141.1400000000001</v>
      </c>
      <c r="J408" s="2" t="str">
        <f t="shared" si="13"/>
        <v>Profit</v>
      </c>
      <c r="K408" s="3">
        <v>37750</v>
      </c>
      <c r="L408" s="2" t="str">
        <f>TEXT(Table1[[#This Row],[ORDER_DATE]], "mmm")</f>
        <v>May</v>
      </c>
      <c r="M408" s="2">
        <v>2003</v>
      </c>
      <c r="N408" s="2" t="s">
        <v>63</v>
      </c>
      <c r="O408" s="2" t="s">
        <v>218</v>
      </c>
      <c r="P408" s="2" t="s">
        <v>101</v>
      </c>
      <c r="Q408" s="2" t="s">
        <v>9</v>
      </c>
      <c r="R408" s="2" t="s">
        <v>10</v>
      </c>
    </row>
    <row r="409" spans="1:18" x14ac:dyDescent="0.3">
      <c r="A409" s="2">
        <v>10507</v>
      </c>
      <c r="B409" s="2" t="s">
        <v>100</v>
      </c>
      <c r="C409" s="2">
        <v>36</v>
      </c>
      <c r="D409" s="7">
        <v>80</v>
      </c>
      <c r="E409" s="7">
        <f t="shared" si="12"/>
        <v>40</v>
      </c>
      <c r="F409" s="7">
        <v>86.04</v>
      </c>
      <c r="G409" s="7">
        <f>Table1[[#This Row],[QUANTITY_ORDERED]]*Table1[[#This Row],[Selling price ]]</f>
        <v>3097.44</v>
      </c>
      <c r="H409" s="7">
        <f>F409-(Table1[[#This Row],[Estimated Cost Price (50%)	]])</f>
        <v>46.040000000000006</v>
      </c>
      <c r="I409" s="7">
        <f>Table1[[#This Row],[Profit per unit]]*Table1[[#This Row],[QUANTITY_ORDERED]]</f>
        <v>1657.4400000000003</v>
      </c>
      <c r="J409" s="2" t="str">
        <f t="shared" si="13"/>
        <v>Profit</v>
      </c>
      <c r="K409" s="3">
        <v>37750</v>
      </c>
      <c r="L409" s="2" t="str">
        <f>TEXT(Table1[[#This Row],[ORDER_DATE]], "mmm")</f>
        <v>May</v>
      </c>
      <c r="M409" s="2">
        <v>2003</v>
      </c>
      <c r="N409" s="2" t="s">
        <v>63</v>
      </c>
      <c r="O409" s="2" t="s">
        <v>239</v>
      </c>
      <c r="P409" s="2" t="s">
        <v>101</v>
      </c>
      <c r="Q409" s="2" t="s">
        <v>9</v>
      </c>
      <c r="R409" s="2" t="s">
        <v>16</v>
      </c>
    </row>
    <row r="410" spans="1:18" x14ac:dyDescent="0.3">
      <c r="A410" s="2">
        <v>10508</v>
      </c>
      <c r="B410" s="2" t="s">
        <v>100</v>
      </c>
      <c r="C410" s="2">
        <v>37</v>
      </c>
      <c r="D410" s="7">
        <v>146</v>
      </c>
      <c r="E410" s="7">
        <f t="shared" si="12"/>
        <v>73</v>
      </c>
      <c r="F410" s="7">
        <v>100</v>
      </c>
      <c r="G410" s="7">
        <f>Table1[[#This Row],[QUANTITY_ORDERED]]*Table1[[#This Row],[Selling price ]]</f>
        <v>3700</v>
      </c>
      <c r="H410" s="7">
        <f>F410-(Table1[[#This Row],[Estimated Cost Price (50%)	]])</f>
        <v>27</v>
      </c>
      <c r="I410" s="7">
        <f>Table1[[#This Row],[Profit per unit]]*Table1[[#This Row],[QUANTITY_ORDERED]]</f>
        <v>999</v>
      </c>
      <c r="J410" s="2" t="str">
        <f t="shared" si="13"/>
        <v>Profit</v>
      </c>
      <c r="K410" s="3">
        <v>37750</v>
      </c>
      <c r="L410" s="2" t="str">
        <f>TEXT(Table1[[#This Row],[ORDER_DATE]], "mmm")</f>
        <v>May</v>
      </c>
      <c r="M410" s="2">
        <v>2003</v>
      </c>
      <c r="N410" s="2" t="s">
        <v>63</v>
      </c>
      <c r="O410" s="2" t="s">
        <v>241</v>
      </c>
      <c r="P410" s="2" t="s">
        <v>101</v>
      </c>
      <c r="Q410" s="2" t="s">
        <v>9</v>
      </c>
      <c r="R410" s="2" t="s">
        <v>16</v>
      </c>
    </row>
    <row r="411" spans="1:18" x14ac:dyDescent="0.3">
      <c r="A411" s="2">
        <v>10509</v>
      </c>
      <c r="B411" s="2" t="s">
        <v>100</v>
      </c>
      <c r="C411" s="2">
        <v>25</v>
      </c>
      <c r="D411" s="7">
        <v>37</v>
      </c>
      <c r="E411" s="7">
        <f t="shared" si="12"/>
        <v>18.5</v>
      </c>
      <c r="F411" s="7">
        <v>42.67</v>
      </c>
      <c r="G411" s="7">
        <f>Table1[[#This Row],[QUANTITY_ORDERED]]*Table1[[#This Row],[Selling price ]]</f>
        <v>1066.75</v>
      </c>
      <c r="H411" s="7">
        <f>F411-(Table1[[#This Row],[Estimated Cost Price (50%)	]])</f>
        <v>24.17</v>
      </c>
      <c r="I411" s="7">
        <f>Table1[[#This Row],[Profit per unit]]*Table1[[#This Row],[QUANTITY_ORDERED]]</f>
        <v>604.25</v>
      </c>
      <c r="J411" s="2" t="str">
        <f t="shared" si="13"/>
        <v>Profit</v>
      </c>
      <c r="K411" s="3">
        <v>37750</v>
      </c>
      <c r="L411" s="2" t="str">
        <f>TEXT(Table1[[#This Row],[ORDER_DATE]], "mmm")</f>
        <v>May</v>
      </c>
      <c r="M411" s="2">
        <v>2003</v>
      </c>
      <c r="N411" s="2" t="s">
        <v>63</v>
      </c>
      <c r="O411" s="2" t="s">
        <v>267</v>
      </c>
      <c r="P411" s="2" t="s">
        <v>101</v>
      </c>
      <c r="Q411" s="2" t="s">
        <v>9</v>
      </c>
      <c r="R411" s="2" t="s">
        <v>10</v>
      </c>
    </row>
    <row r="412" spans="1:18" x14ac:dyDescent="0.3">
      <c r="A412" s="2">
        <v>10510</v>
      </c>
      <c r="B412" s="2" t="s">
        <v>100</v>
      </c>
      <c r="C412" s="2">
        <v>30</v>
      </c>
      <c r="D412" s="7">
        <v>61</v>
      </c>
      <c r="E412" s="7">
        <f t="shared" si="12"/>
        <v>30.5</v>
      </c>
      <c r="F412" s="7">
        <v>68.58</v>
      </c>
      <c r="G412" s="7">
        <f>Table1[[#This Row],[QUANTITY_ORDERED]]*Table1[[#This Row],[Selling price ]]</f>
        <v>2057.4</v>
      </c>
      <c r="H412" s="7">
        <f>F412-(Table1[[#This Row],[Estimated Cost Price (50%)	]])</f>
        <v>38.08</v>
      </c>
      <c r="I412" s="7">
        <f>Table1[[#This Row],[Profit per unit]]*Table1[[#This Row],[QUANTITY_ORDERED]]</f>
        <v>1142.3999999999999</v>
      </c>
      <c r="J412" s="2" t="str">
        <f t="shared" si="13"/>
        <v>Profit</v>
      </c>
      <c r="K412" s="3">
        <v>37750</v>
      </c>
      <c r="L412" s="2" t="str">
        <f>TEXT(Table1[[#This Row],[ORDER_DATE]], "mmm")</f>
        <v>May</v>
      </c>
      <c r="M412" s="2">
        <v>2003</v>
      </c>
      <c r="N412" s="2" t="s">
        <v>63</v>
      </c>
      <c r="O412" s="2" t="s">
        <v>270</v>
      </c>
      <c r="P412" s="2" t="s">
        <v>101</v>
      </c>
      <c r="Q412" s="2" t="s">
        <v>9</v>
      </c>
      <c r="R412" s="2" t="s">
        <v>10</v>
      </c>
    </row>
    <row r="413" spans="1:18" x14ac:dyDescent="0.3">
      <c r="A413" s="2">
        <v>10511</v>
      </c>
      <c r="B413" s="2" t="s">
        <v>100</v>
      </c>
      <c r="C413" s="2">
        <v>23</v>
      </c>
      <c r="D413" s="7">
        <v>140</v>
      </c>
      <c r="E413" s="7">
        <f t="shared" si="12"/>
        <v>70</v>
      </c>
      <c r="F413" s="7">
        <v>100</v>
      </c>
      <c r="G413" s="7">
        <f>Table1[[#This Row],[QUANTITY_ORDERED]]*Table1[[#This Row],[Selling price ]]</f>
        <v>2300</v>
      </c>
      <c r="H413" s="7">
        <f>F413-(Table1[[#This Row],[Estimated Cost Price (50%)	]])</f>
        <v>30</v>
      </c>
      <c r="I413" s="7">
        <f>Table1[[#This Row],[Profit per unit]]*Table1[[#This Row],[QUANTITY_ORDERED]]</f>
        <v>690</v>
      </c>
      <c r="J413" s="2" t="str">
        <f t="shared" si="13"/>
        <v>Profit</v>
      </c>
      <c r="K413" s="3">
        <v>37750</v>
      </c>
      <c r="L413" s="2" t="str">
        <f>TEXT(Table1[[#This Row],[ORDER_DATE]], "mmm")</f>
        <v>May</v>
      </c>
      <c r="M413" s="2">
        <v>2003</v>
      </c>
      <c r="N413" s="2" t="s">
        <v>63</v>
      </c>
      <c r="O413" s="2" t="s">
        <v>274</v>
      </c>
      <c r="P413" s="2" t="s">
        <v>101</v>
      </c>
      <c r="Q413" s="2" t="s">
        <v>9</v>
      </c>
      <c r="R413" s="2" t="s">
        <v>10</v>
      </c>
    </row>
    <row r="414" spans="1:18" x14ac:dyDescent="0.3">
      <c r="A414" s="2">
        <v>10512</v>
      </c>
      <c r="B414" s="2" t="s">
        <v>100</v>
      </c>
      <c r="C414" s="2">
        <v>31</v>
      </c>
      <c r="D414" s="7">
        <v>80</v>
      </c>
      <c r="E414" s="7">
        <f t="shared" si="12"/>
        <v>40</v>
      </c>
      <c r="F414" s="7">
        <v>64.67</v>
      </c>
      <c r="G414" s="7">
        <f>Table1[[#This Row],[QUANTITY_ORDERED]]*Table1[[#This Row],[Selling price ]]</f>
        <v>2004.77</v>
      </c>
      <c r="H414" s="7">
        <f>F414-(Table1[[#This Row],[Estimated Cost Price (50%)	]])</f>
        <v>24.67</v>
      </c>
      <c r="I414" s="7">
        <f>Table1[[#This Row],[Profit per unit]]*Table1[[#This Row],[QUANTITY_ORDERED]]</f>
        <v>764.7700000000001</v>
      </c>
      <c r="J414" s="2" t="str">
        <f t="shared" si="13"/>
        <v>Profit</v>
      </c>
      <c r="K414" s="3">
        <v>37750</v>
      </c>
      <c r="L414" s="2" t="str">
        <f>TEXT(Table1[[#This Row],[ORDER_DATE]], "mmm")</f>
        <v>May</v>
      </c>
      <c r="M414" s="2">
        <v>2003</v>
      </c>
      <c r="N414" s="2" t="s">
        <v>63</v>
      </c>
      <c r="O414" s="2" t="s">
        <v>280</v>
      </c>
      <c r="P414" s="2" t="s">
        <v>101</v>
      </c>
      <c r="Q414" s="2" t="s">
        <v>9</v>
      </c>
      <c r="R414" s="2" t="s">
        <v>10</v>
      </c>
    </row>
    <row r="415" spans="1:18" x14ac:dyDescent="0.3">
      <c r="A415" s="2">
        <v>10513</v>
      </c>
      <c r="B415" s="2" t="s">
        <v>102</v>
      </c>
      <c r="C415" s="2">
        <v>23</v>
      </c>
      <c r="D415" s="7">
        <v>141</v>
      </c>
      <c r="E415" s="7">
        <f t="shared" si="12"/>
        <v>70.5</v>
      </c>
      <c r="F415" s="7">
        <v>100</v>
      </c>
      <c r="G415" s="7">
        <f>Table1[[#This Row],[QUANTITY_ORDERED]]*Table1[[#This Row],[Selling price ]]</f>
        <v>2300</v>
      </c>
      <c r="H415" s="7">
        <f>F415-(Table1[[#This Row],[Estimated Cost Price (50%)	]])</f>
        <v>29.5</v>
      </c>
      <c r="I415" s="7">
        <f>Table1[[#This Row],[Profit per unit]]*Table1[[#This Row],[QUANTITY_ORDERED]]</f>
        <v>678.5</v>
      </c>
      <c r="J415" s="2" t="str">
        <f t="shared" si="13"/>
        <v>Profit</v>
      </c>
      <c r="K415" s="3">
        <v>37934</v>
      </c>
      <c r="L415" s="2" t="str">
        <f>TEXT(Table1[[#This Row],[ORDER_DATE]], "mmm")</f>
        <v>Nov</v>
      </c>
      <c r="M415" s="2">
        <v>2003</v>
      </c>
      <c r="N415" s="2" t="s">
        <v>63</v>
      </c>
      <c r="O415" s="2" t="s">
        <v>197</v>
      </c>
      <c r="P415" s="2" t="s">
        <v>103</v>
      </c>
      <c r="Q415" s="2" t="s">
        <v>32</v>
      </c>
      <c r="R415" s="2" t="s">
        <v>10</v>
      </c>
    </row>
    <row r="416" spans="1:18" x14ac:dyDescent="0.3">
      <c r="A416" s="2">
        <v>10514</v>
      </c>
      <c r="B416" s="2" t="s">
        <v>102</v>
      </c>
      <c r="C416" s="2">
        <v>47</v>
      </c>
      <c r="D416" s="7">
        <v>124</v>
      </c>
      <c r="E416" s="7">
        <f t="shared" si="12"/>
        <v>62</v>
      </c>
      <c r="F416" s="7">
        <v>100</v>
      </c>
      <c r="G416" s="7">
        <f>Table1[[#This Row],[QUANTITY_ORDERED]]*Table1[[#This Row],[Selling price ]]</f>
        <v>4700</v>
      </c>
      <c r="H416" s="7">
        <f>F416-(Table1[[#This Row],[Estimated Cost Price (50%)	]])</f>
        <v>38</v>
      </c>
      <c r="I416" s="7">
        <f>Table1[[#This Row],[Profit per unit]]*Table1[[#This Row],[QUANTITY_ORDERED]]</f>
        <v>1786</v>
      </c>
      <c r="J416" s="2" t="str">
        <f t="shared" si="13"/>
        <v>Profit</v>
      </c>
      <c r="K416" s="3">
        <v>37934</v>
      </c>
      <c r="L416" s="2" t="str">
        <f>TEXT(Table1[[#This Row],[ORDER_DATE]], "mmm")</f>
        <v>Nov</v>
      </c>
      <c r="M416" s="2">
        <v>2003</v>
      </c>
      <c r="N416" s="2" t="s">
        <v>63</v>
      </c>
      <c r="O416" s="2" t="s">
        <v>209</v>
      </c>
      <c r="P416" s="2" t="s">
        <v>103</v>
      </c>
      <c r="Q416" s="2" t="s">
        <v>32</v>
      </c>
      <c r="R416" s="2" t="s">
        <v>16</v>
      </c>
    </row>
    <row r="417" spans="1:18" x14ac:dyDescent="0.3">
      <c r="A417" s="2">
        <v>10515</v>
      </c>
      <c r="B417" s="2" t="s">
        <v>102</v>
      </c>
      <c r="C417" s="2">
        <v>25</v>
      </c>
      <c r="D417" s="7">
        <v>142</v>
      </c>
      <c r="E417" s="7">
        <f t="shared" si="12"/>
        <v>71</v>
      </c>
      <c r="F417" s="7">
        <v>100</v>
      </c>
      <c r="G417" s="7">
        <f>Table1[[#This Row],[QUANTITY_ORDERED]]*Table1[[#This Row],[Selling price ]]</f>
        <v>2500</v>
      </c>
      <c r="H417" s="7">
        <f>F417-(Table1[[#This Row],[Estimated Cost Price (50%)	]])</f>
        <v>29</v>
      </c>
      <c r="I417" s="7">
        <f>Table1[[#This Row],[Profit per unit]]*Table1[[#This Row],[QUANTITY_ORDERED]]</f>
        <v>725</v>
      </c>
      <c r="J417" s="2" t="str">
        <f t="shared" si="13"/>
        <v>Profit</v>
      </c>
      <c r="K417" s="3">
        <v>37934</v>
      </c>
      <c r="L417" s="2" t="str">
        <f>TEXT(Table1[[#This Row],[ORDER_DATE]], "mmm")</f>
        <v>Nov</v>
      </c>
      <c r="M417" s="2">
        <v>2003</v>
      </c>
      <c r="N417" s="2" t="s">
        <v>63</v>
      </c>
      <c r="O417" s="2" t="s">
        <v>219</v>
      </c>
      <c r="P417" s="2" t="s">
        <v>103</v>
      </c>
      <c r="Q417" s="2" t="s">
        <v>32</v>
      </c>
      <c r="R417" s="2" t="s">
        <v>16</v>
      </c>
    </row>
    <row r="418" spans="1:18" x14ac:dyDescent="0.3">
      <c r="A418" s="2">
        <v>10516</v>
      </c>
      <c r="B418" s="2" t="s">
        <v>102</v>
      </c>
      <c r="C418" s="2">
        <v>27</v>
      </c>
      <c r="D418" s="7">
        <v>132</v>
      </c>
      <c r="E418" s="7">
        <f t="shared" si="12"/>
        <v>66</v>
      </c>
      <c r="F418" s="7">
        <v>100</v>
      </c>
      <c r="G418" s="7">
        <f>Table1[[#This Row],[QUANTITY_ORDERED]]*Table1[[#This Row],[Selling price ]]</f>
        <v>2700</v>
      </c>
      <c r="H418" s="7">
        <f>F418-(Table1[[#This Row],[Estimated Cost Price (50%)	]])</f>
        <v>34</v>
      </c>
      <c r="I418" s="7">
        <f>Table1[[#This Row],[Profit per unit]]*Table1[[#This Row],[QUANTITY_ORDERED]]</f>
        <v>918</v>
      </c>
      <c r="J418" s="2" t="str">
        <f t="shared" si="13"/>
        <v>Profit</v>
      </c>
      <c r="K418" s="3">
        <v>37934</v>
      </c>
      <c r="L418" s="2" t="str">
        <f>TEXT(Table1[[#This Row],[ORDER_DATE]], "mmm")</f>
        <v>Nov</v>
      </c>
      <c r="M418" s="2">
        <v>2003</v>
      </c>
      <c r="N418" s="2" t="s">
        <v>63</v>
      </c>
      <c r="O418" s="2" t="s">
        <v>228</v>
      </c>
      <c r="P418" s="2" t="s">
        <v>103</v>
      </c>
      <c r="Q418" s="2" t="s">
        <v>32</v>
      </c>
      <c r="R418" s="2" t="s">
        <v>16</v>
      </c>
    </row>
    <row r="419" spans="1:18" x14ac:dyDescent="0.3">
      <c r="A419" s="2">
        <v>10517</v>
      </c>
      <c r="B419" s="2" t="s">
        <v>102</v>
      </c>
      <c r="C419" s="2">
        <v>32</v>
      </c>
      <c r="D419" s="7">
        <v>169</v>
      </c>
      <c r="E419" s="7">
        <f t="shared" si="12"/>
        <v>84.5</v>
      </c>
      <c r="F419" s="7">
        <v>100</v>
      </c>
      <c r="G419" s="7">
        <f>Table1[[#This Row],[QUANTITY_ORDERED]]*Table1[[#This Row],[Selling price ]]</f>
        <v>3200</v>
      </c>
      <c r="H419" s="7">
        <f>F419-(Table1[[#This Row],[Estimated Cost Price (50%)	]])</f>
        <v>15.5</v>
      </c>
      <c r="I419" s="7">
        <f>Table1[[#This Row],[Profit per unit]]*Table1[[#This Row],[QUANTITY_ORDERED]]</f>
        <v>496</v>
      </c>
      <c r="J419" s="2" t="str">
        <f t="shared" si="13"/>
        <v>Profit</v>
      </c>
      <c r="K419" s="3">
        <v>37934</v>
      </c>
      <c r="L419" s="2" t="str">
        <f>TEXT(Table1[[#This Row],[ORDER_DATE]], "mmm")</f>
        <v>Nov</v>
      </c>
      <c r="M419" s="2">
        <v>2003</v>
      </c>
      <c r="N419" s="2" t="s">
        <v>63</v>
      </c>
      <c r="O419" s="2" t="s">
        <v>236</v>
      </c>
      <c r="P419" s="2" t="s">
        <v>103</v>
      </c>
      <c r="Q419" s="2" t="s">
        <v>32</v>
      </c>
      <c r="R419" s="2" t="s">
        <v>16</v>
      </c>
    </row>
    <row r="420" spans="1:18" x14ac:dyDescent="0.3">
      <c r="A420" s="2">
        <v>10518</v>
      </c>
      <c r="B420" s="2" t="s">
        <v>102</v>
      </c>
      <c r="C420" s="2">
        <v>28</v>
      </c>
      <c r="D420" s="7">
        <v>141</v>
      </c>
      <c r="E420" s="7">
        <f t="shared" si="12"/>
        <v>70.5</v>
      </c>
      <c r="F420" s="7">
        <v>100</v>
      </c>
      <c r="G420" s="7">
        <f>Table1[[#This Row],[QUANTITY_ORDERED]]*Table1[[#This Row],[Selling price ]]</f>
        <v>2800</v>
      </c>
      <c r="H420" s="7">
        <f>F420-(Table1[[#This Row],[Estimated Cost Price (50%)	]])</f>
        <v>29.5</v>
      </c>
      <c r="I420" s="7">
        <f>Table1[[#This Row],[Profit per unit]]*Table1[[#This Row],[QUANTITY_ORDERED]]</f>
        <v>826</v>
      </c>
      <c r="J420" s="2" t="str">
        <f t="shared" si="13"/>
        <v>Profit</v>
      </c>
      <c r="K420" s="3">
        <v>37934</v>
      </c>
      <c r="L420" s="2" t="str">
        <f>TEXT(Table1[[#This Row],[ORDER_DATE]], "mmm")</f>
        <v>Nov</v>
      </c>
      <c r="M420" s="2">
        <v>2003</v>
      </c>
      <c r="N420" s="2" t="s">
        <v>63</v>
      </c>
      <c r="O420" s="2" t="s">
        <v>242</v>
      </c>
      <c r="P420" s="2" t="s">
        <v>103</v>
      </c>
      <c r="Q420" s="2" t="s">
        <v>32</v>
      </c>
      <c r="R420" s="2" t="s">
        <v>16</v>
      </c>
    </row>
    <row r="421" spans="1:18" x14ac:dyDescent="0.3">
      <c r="A421" s="2">
        <v>10519</v>
      </c>
      <c r="B421" s="2" t="s">
        <v>102</v>
      </c>
      <c r="C421" s="2">
        <v>34</v>
      </c>
      <c r="D421" s="7">
        <v>92</v>
      </c>
      <c r="E421" s="7">
        <f t="shared" si="12"/>
        <v>46</v>
      </c>
      <c r="F421" s="7">
        <v>100</v>
      </c>
      <c r="G421" s="7">
        <f>Table1[[#This Row],[QUANTITY_ORDERED]]*Table1[[#This Row],[Selling price ]]</f>
        <v>3400</v>
      </c>
      <c r="H421" s="7">
        <f>F421-(Table1[[#This Row],[Estimated Cost Price (50%)	]])</f>
        <v>54</v>
      </c>
      <c r="I421" s="7">
        <f>Table1[[#This Row],[Profit per unit]]*Table1[[#This Row],[QUANTITY_ORDERED]]</f>
        <v>1836</v>
      </c>
      <c r="J421" s="2" t="str">
        <f t="shared" si="13"/>
        <v>Profit</v>
      </c>
      <c r="K421" s="3">
        <v>37934</v>
      </c>
      <c r="L421" s="2" t="str">
        <f>TEXT(Table1[[#This Row],[ORDER_DATE]], "mmm")</f>
        <v>Nov</v>
      </c>
      <c r="M421" s="2">
        <v>2003</v>
      </c>
      <c r="N421" s="2" t="s">
        <v>202</v>
      </c>
      <c r="O421" s="2" t="s">
        <v>246</v>
      </c>
      <c r="P421" s="2" t="s">
        <v>103</v>
      </c>
      <c r="Q421" s="2" t="s">
        <v>32</v>
      </c>
      <c r="R421" s="2" t="s">
        <v>16</v>
      </c>
    </row>
    <row r="422" spans="1:18" x14ac:dyDescent="0.3">
      <c r="A422" s="2">
        <v>10520</v>
      </c>
      <c r="B422" s="2" t="s">
        <v>102</v>
      </c>
      <c r="C422" s="2">
        <v>29</v>
      </c>
      <c r="D422" s="7">
        <v>71</v>
      </c>
      <c r="E422" s="7">
        <f t="shared" si="12"/>
        <v>35.5</v>
      </c>
      <c r="F422" s="7">
        <v>81.25</v>
      </c>
      <c r="G422" s="7">
        <f>Table1[[#This Row],[QUANTITY_ORDERED]]*Table1[[#This Row],[Selling price ]]</f>
        <v>2356.25</v>
      </c>
      <c r="H422" s="7">
        <f>F422-(Table1[[#This Row],[Estimated Cost Price (50%)	]])</f>
        <v>45.75</v>
      </c>
      <c r="I422" s="7">
        <f>Table1[[#This Row],[Profit per unit]]*Table1[[#This Row],[QUANTITY_ORDERED]]</f>
        <v>1326.75</v>
      </c>
      <c r="J422" s="2" t="str">
        <f t="shared" si="13"/>
        <v>Profit</v>
      </c>
      <c r="K422" s="3">
        <v>37934</v>
      </c>
      <c r="L422" s="2" t="str">
        <f>TEXT(Table1[[#This Row],[ORDER_DATE]], "mmm")</f>
        <v>Nov</v>
      </c>
      <c r="M422" s="2">
        <v>2003</v>
      </c>
      <c r="N422" s="2" t="s">
        <v>63</v>
      </c>
      <c r="O422" s="2" t="s">
        <v>251</v>
      </c>
      <c r="P422" s="2" t="s">
        <v>103</v>
      </c>
      <c r="Q422" s="2" t="s">
        <v>32</v>
      </c>
      <c r="R422" s="2" t="s">
        <v>10</v>
      </c>
    </row>
    <row r="423" spans="1:18" x14ac:dyDescent="0.3">
      <c r="A423" s="2">
        <v>10521</v>
      </c>
      <c r="B423" s="2" t="s">
        <v>102</v>
      </c>
      <c r="C423" s="2">
        <v>25</v>
      </c>
      <c r="D423" s="7">
        <v>73</v>
      </c>
      <c r="E423" s="7">
        <f t="shared" si="12"/>
        <v>36.5</v>
      </c>
      <c r="F423" s="7">
        <v>60.26</v>
      </c>
      <c r="G423" s="7">
        <f>Table1[[#This Row],[QUANTITY_ORDERED]]*Table1[[#This Row],[Selling price ]]</f>
        <v>1506.5</v>
      </c>
      <c r="H423" s="7">
        <f>F423-(Table1[[#This Row],[Estimated Cost Price (50%)	]])</f>
        <v>23.759999999999998</v>
      </c>
      <c r="I423" s="7">
        <f>Table1[[#This Row],[Profit per unit]]*Table1[[#This Row],[QUANTITY_ORDERED]]</f>
        <v>594</v>
      </c>
      <c r="J423" s="2" t="str">
        <f t="shared" si="13"/>
        <v>Profit</v>
      </c>
      <c r="K423" s="3">
        <v>37934</v>
      </c>
      <c r="L423" s="2" t="str">
        <f>TEXT(Table1[[#This Row],[ORDER_DATE]], "mmm")</f>
        <v>Nov</v>
      </c>
      <c r="M423" s="2">
        <v>2003</v>
      </c>
      <c r="N423" s="2" t="s">
        <v>63</v>
      </c>
      <c r="O423" s="2" t="s">
        <v>252</v>
      </c>
      <c r="P423" s="2" t="s">
        <v>103</v>
      </c>
      <c r="Q423" s="2" t="s">
        <v>32</v>
      </c>
      <c r="R423" s="2" t="s">
        <v>10</v>
      </c>
    </row>
    <row r="424" spans="1:18" x14ac:dyDescent="0.3">
      <c r="A424" s="2">
        <v>10522</v>
      </c>
      <c r="B424" s="2" t="s">
        <v>102</v>
      </c>
      <c r="C424" s="2">
        <v>47</v>
      </c>
      <c r="D424" s="7">
        <v>50</v>
      </c>
      <c r="E424" s="7">
        <f t="shared" si="12"/>
        <v>25</v>
      </c>
      <c r="F424" s="7">
        <v>56.85</v>
      </c>
      <c r="G424" s="7">
        <f>Table1[[#This Row],[QUANTITY_ORDERED]]*Table1[[#This Row],[Selling price ]]</f>
        <v>2671.9500000000003</v>
      </c>
      <c r="H424" s="7">
        <f>F424-(Table1[[#This Row],[Estimated Cost Price (50%)	]])</f>
        <v>31.85</v>
      </c>
      <c r="I424" s="7">
        <f>Table1[[#This Row],[Profit per unit]]*Table1[[#This Row],[QUANTITY_ORDERED]]</f>
        <v>1496.95</v>
      </c>
      <c r="J424" s="2" t="str">
        <f t="shared" si="13"/>
        <v>Profit</v>
      </c>
      <c r="K424" s="3">
        <v>37934</v>
      </c>
      <c r="L424" s="2" t="str">
        <f>TEXT(Table1[[#This Row],[ORDER_DATE]], "mmm")</f>
        <v>Nov</v>
      </c>
      <c r="M424" s="2">
        <v>2003</v>
      </c>
      <c r="N424" s="2" t="s">
        <v>63</v>
      </c>
      <c r="O424" s="2" t="s">
        <v>255</v>
      </c>
      <c r="P424" s="2" t="s">
        <v>103</v>
      </c>
      <c r="Q424" s="2" t="s">
        <v>32</v>
      </c>
      <c r="R424" s="2" t="s">
        <v>10</v>
      </c>
    </row>
    <row r="425" spans="1:18" x14ac:dyDescent="0.3">
      <c r="A425" s="2">
        <v>10523</v>
      </c>
      <c r="B425" s="2" t="s">
        <v>102</v>
      </c>
      <c r="C425" s="2">
        <v>21</v>
      </c>
      <c r="D425" s="7">
        <v>90</v>
      </c>
      <c r="E425" s="7">
        <f t="shared" si="12"/>
        <v>45</v>
      </c>
      <c r="F425" s="7">
        <v>73.599999999999994</v>
      </c>
      <c r="G425" s="7">
        <f>Table1[[#This Row],[QUANTITY_ORDERED]]*Table1[[#This Row],[Selling price ]]</f>
        <v>1545.6</v>
      </c>
      <c r="H425" s="7">
        <f>F425-(Table1[[#This Row],[Estimated Cost Price (50%)	]])</f>
        <v>28.599999999999994</v>
      </c>
      <c r="I425" s="7">
        <f>Table1[[#This Row],[Profit per unit]]*Table1[[#This Row],[QUANTITY_ORDERED]]</f>
        <v>600.59999999999991</v>
      </c>
      <c r="J425" s="2" t="str">
        <f t="shared" si="13"/>
        <v>Profit</v>
      </c>
      <c r="K425" s="3">
        <v>37934</v>
      </c>
      <c r="L425" s="2" t="str">
        <f>TEXT(Table1[[#This Row],[ORDER_DATE]], "mmm")</f>
        <v>Nov</v>
      </c>
      <c r="M425" s="2">
        <v>2003</v>
      </c>
      <c r="N425" s="2" t="s">
        <v>63</v>
      </c>
      <c r="O425" s="2" t="s">
        <v>263</v>
      </c>
      <c r="P425" s="2" t="s">
        <v>103</v>
      </c>
      <c r="Q425" s="2" t="s">
        <v>32</v>
      </c>
      <c r="R425" s="2" t="s">
        <v>10</v>
      </c>
    </row>
    <row r="426" spans="1:18" x14ac:dyDescent="0.3">
      <c r="A426" s="2">
        <v>10524</v>
      </c>
      <c r="B426" s="2" t="s">
        <v>102</v>
      </c>
      <c r="C426" s="2">
        <v>34</v>
      </c>
      <c r="D426" s="7">
        <v>117</v>
      </c>
      <c r="E426" s="7">
        <f t="shared" si="12"/>
        <v>58.5</v>
      </c>
      <c r="F426" s="7">
        <v>100</v>
      </c>
      <c r="G426" s="7">
        <f>Table1[[#This Row],[QUANTITY_ORDERED]]*Table1[[#This Row],[Selling price ]]</f>
        <v>3400</v>
      </c>
      <c r="H426" s="7">
        <f>F426-(Table1[[#This Row],[Estimated Cost Price (50%)	]])</f>
        <v>41.5</v>
      </c>
      <c r="I426" s="7">
        <f>Table1[[#This Row],[Profit per unit]]*Table1[[#This Row],[QUANTITY_ORDERED]]</f>
        <v>1411</v>
      </c>
      <c r="J426" s="2" t="str">
        <f t="shared" si="13"/>
        <v>Profit</v>
      </c>
      <c r="K426" s="3">
        <v>37934</v>
      </c>
      <c r="L426" s="2" t="str">
        <f>TEXT(Table1[[#This Row],[ORDER_DATE]], "mmm")</f>
        <v>Nov</v>
      </c>
      <c r="M426" s="2">
        <v>2003</v>
      </c>
      <c r="N426" s="2" t="s">
        <v>63</v>
      </c>
      <c r="O426" s="2" t="s">
        <v>266</v>
      </c>
      <c r="P426" s="2" t="s">
        <v>103</v>
      </c>
      <c r="Q426" s="2" t="s">
        <v>32</v>
      </c>
      <c r="R426" s="2" t="s">
        <v>16</v>
      </c>
    </row>
    <row r="427" spans="1:18" x14ac:dyDescent="0.3">
      <c r="A427" s="2">
        <v>10525</v>
      </c>
      <c r="B427" s="2" t="s">
        <v>102</v>
      </c>
      <c r="C427" s="2">
        <v>31</v>
      </c>
      <c r="D427" s="7">
        <v>85</v>
      </c>
      <c r="E427" s="7">
        <f t="shared" si="12"/>
        <v>42.5</v>
      </c>
      <c r="F427" s="7">
        <v>73.62</v>
      </c>
      <c r="G427" s="7">
        <f>Table1[[#This Row],[QUANTITY_ORDERED]]*Table1[[#This Row],[Selling price ]]</f>
        <v>2282.2200000000003</v>
      </c>
      <c r="H427" s="7">
        <f>F427-(Table1[[#This Row],[Estimated Cost Price (50%)	]])</f>
        <v>31.120000000000005</v>
      </c>
      <c r="I427" s="7">
        <f>Table1[[#This Row],[Profit per unit]]*Table1[[#This Row],[QUANTITY_ORDERED]]</f>
        <v>964.72000000000014</v>
      </c>
      <c r="J427" s="2" t="str">
        <f t="shared" si="13"/>
        <v>Profit</v>
      </c>
      <c r="K427" s="3">
        <v>37934</v>
      </c>
      <c r="L427" s="2" t="str">
        <f>TEXT(Table1[[#This Row],[ORDER_DATE]], "mmm")</f>
        <v>Nov</v>
      </c>
      <c r="M427" s="2">
        <v>2003</v>
      </c>
      <c r="N427" s="2" t="s">
        <v>63</v>
      </c>
      <c r="O427" s="2" t="s">
        <v>269</v>
      </c>
      <c r="P427" s="2" t="s">
        <v>103</v>
      </c>
      <c r="Q427" s="2" t="s">
        <v>32</v>
      </c>
      <c r="R427" s="2" t="s">
        <v>10</v>
      </c>
    </row>
    <row r="428" spans="1:18" x14ac:dyDescent="0.3">
      <c r="A428" s="2">
        <v>10526</v>
      </c>
      <c r="B428" s="2" t="s">
        <v>102</v>
      </c>
      <c r="C428" s="2">
        <v>27</v>
      </c>
      <c r="D428" s="7">
        <v>107</v>
      </c>
      <c r="E428" s="7">
        <f t="shared" si="12"/>
        <v>53.5</v>
      </c>
      <c r="F428" s="7">
        <v>100</v>
      </c>
      <c r="G428" s="7">
        <f>Table1[[#This Row],[QUANTITY_ORDERED]]*Table1[[#This Row],[Selling price ]]</f>
        <v>2700</v>
      </c>
      <c r="H428" s="7">
        <f>F428-(Table1[[#This Row],[Estimated Cost Price (50%)	]])</f>
        <v>46.5</v>
      </c>
      <c r="I428" s="7">
        <f>Table1[[#This Row],[Profit per unit]]*Table1[[#This Row],[QUANTITY_ORDERED]]</f>
        <v>1255.5</v>
      </c>
      <c r="J428" s="2" t="str">
        <f t="shared" si="13"/>
        <v>Profit</v>
      </c>
      <c r="K428" s="3">
        <v>37934</v>
      </c>
      <c r="L428" s="2" t="str">
        <f>TEXT(Table1[[#This Row],[ORDER_DATE]], "mmm")</f>
        <v>Nov</v>
      </c>
      <c r="M428" s="2">
        <v>2003</v>
      </c>
      <c r="N428" s="2" t="s">
        <v>63</v>
      </c>
      <c r="O428" s="2" t="s">
        <v>272</v>
      </c>
      <c r="P428" s="2" t="s">
        <v>103</v>
      </c>
      <c r="Q428" s="2" t="s">
        <v>32</v>
      </c>
      <c r="R428" s="2" t="s">
        <v>16</v>
      </c>
    </row>
    <row r="429" spans="1:18" x14ac:dyDescent="0.3">
      <c r="A429" s="2">
        <v>10527</v>
      </c>
      <c r="B429" s="2" t="s">
        <v>191</v>
      </c>
      <c r="C429" s="2">
        <v>50</v>
      </c>
      <c r="D429" s="7">
        <v>102</v>
      </c>
      <c r="E429" s="7">
        <f t="shared" si="12"/>
        <v>51</v>
      </c>
      <c r="F429" s="7">
        <v>100</v>
      </c>
      <c r="G429" s="7">
        <f>Table1[[#This Row],[QUANTITY_ORDERED]]*Table1[[#This Row],[Selling price ]]</f>
        <v>5000</v>
      </c>
      <c r="H429" s="7">
        <f>F429-(Table1[[#This Row],[Estimated Cost Price (50%)	]])</f>
        <v>49</v>
      </c>
      <c r="I429" s="7">
        <f>Table1[[#This Row],[Profit per unit]]*Table1[[#This Row],[QUANTITY_ORDERED]]</f>
        <v>2450</v>
      </c>
      <c r="J429" s="2" t="str">
        <f t="shared" si="13"/>
        <v>Profit</v>
      </c>
      <c r="K429" s="3">
        <v>37964</v>
      </c>
      <c r="L429" s="2" t="str">
        <f>TEXT(Table1[[#This Row],[ORDER_DATE]], "mmm")</f>
        <v>Dec</v>
      </c>
      <c r="M429" s="2">
        <v>2003</v>
      </c>
      <c r="N429" s="2" t="s">
        <v>202</v>
      </c>
      <c r="O429" s="2" t="s">
        <v>203</v>
      </c>
      <c r="P429" s="2" t="s">
        <v>192</v>
      </c>
      <c r="Q429" s="2" t="s">
        <v>9</v>
      </c>
      <c r="R429" s="2" t="s">
        <v>16</v>
      </c>
    </row>
    <row r="430" spans="1:18" x14ac:dyDescent="0.3">
      <c r="A430" s="2">
        <v>10528</v>
      </c>
      <c r="B430" s="2" t="s">
        <v>191</v>
      </c>
      <c r="C430" s="2">
        <v>30</v>
      </c>
      <c r="D430" s="7">
        <v>53</v>
      </c>
      <c r="E430" s="7">
        <f t="shared" si="12"/>
        <v>26.5</v>
      </c>
      <c r="F430" s="7">
        <v>58.22</v>
      </c>
      <c r="G430" s="7">
        <f>Table1[[#This Row],[QUANTITY_ORDERED]]*Table1[[#This Row],[Selling price ]]</f>
        <v>1746.6</v>
      </c>
      <c r="H430" s="7">
        <f>F430-(Table1[[#This Row],[Estimated Cost Price (50%)	]])</f>
        <v>31.72</v>
      </c>
      <c r="I430" s="7">
        <f>Table1[[#This Row],[Profit per unit]]*Table1[[#This Row],[QUANTITY_ORDERED]]</f>
        <v>951.59999999999991</v>
      </c>
      <c r="J430" s="2" t="str">
        <f t="shared" si="13"/>
        <v>Profit</v>
      </c>
      <c r="K430" s="3">
        <v>37964</v>
      </c>
      <c r="L430" s="2" t="str">
        <f>TEXT(Table1[[#This Row],[ORDER_DATE]], "mmm")</f>
        <v>Dec</v>
      </c>
      <c r="M430" s="2">
        <v>2003</v>
      </c>
      <c r="N430" s="2" t="s">
        <v>202</v>
      </c>
      <c r="O430" s="2" t="s">
        <v>208</v>
      </c>
      <c r="P430" s="2" t="s">
        <v>192</v>
      </c>
      <c r="Q430" s="2" t="s">
        <v>9</v>
      </c>
      <c r="R430" s="2" t="s">
        <v>10</v>
      </c>
    </row>
    <row r="431" spans="1:18" x14ac:dyDescent="0.3">
      <c r="A431" s="2">
        <v>10529</v>
      </c>
      <c r="B431" s="2" t="s">
        <v>191</v>
      </c>
      <c r="C431" s="2">
        <v>34</v>
      </c>
      <c r="D431" s="7">
        <v>170</v>
      </c>
      <c r="E431" s="7">
        <f t="shared" si="12"/>
        <v>85</v>
      </c>
      <c r="F431" s="7">
        <v>100</v>
      </c>
      <c r="G431" s="7">
        <f>Table1[[#This Row],[QUANTITY_ORDERED]]*Table1[[#This Row],[Selling price ]]</f>
        <v>3400</v>
      </c>
      <c r="H431" s="7">
        <f>F431-(Table1[[#This Row],[Estimated Cost Price (50%)	]])</f>
        <v>15</v>
      </c>
      <c r="I431" s="7">
        <f>Table1[[#This Row],[Profit per unit]]*Table1[[#This Row],[QUANTITY_ORDERED]]</f>
        <v>510</v>
      </c>
      <c r="J431" s="2" t="str">
        <f t="shared" si="13"/>
        <v>Profit</v>
      </c>
      <c r="K431" s="3">
        <v>37964</v>
      </c>
      <c r="L431" s="2" t="str">
        <f>TEXT(Table1[[#This Row],[ORDER_DATE]], "mmm")</f>
        <v>Dec</v>
      </c>
      <c r="M431" s="2">
        <v>2003</v>
      </c>
      <c r="N431" s="2" t="s">
        <v>202</v>
      </c>
      <c r="O431" s="2" t="s">
        <v>217</v>
      </c>
      <c r="P431" s="2" t="s">
        <v>192</v>
      </c>
      <c r="Q431" s="2" t="s">
        <v>9</v>
      </c>
      <c r="R431" s="2" t="s">
        <v>16</v>
      </c>
    </row>
    <row r="432" spans="1:18" x14ac:dyDescent="0.3">
      <c r="A432" s="2">
        <v>10530</v>
      </c>
      <c r="B432" s="2" t="s">
        <v>191</v>
      </c>
      <c r="C432" s="2">
        <v>24</v>
      </c>
      <c r="D432" s="7">
        <v>60</v>
      </c>
      <c r="E432" s="7">
        <f t="shared" si="12"/>
        <v>30</v>
      </c>
      <c r="F432" s="7">
        <v>62.36</v>
      </c>
      <c r="G432" s="7">
        <f>Table1[[#This Row],[QUANTITY_ORDERED]]*Table1[[#This Row],[Selling price ]]</f>
        <v>1496.6399999999999</v>
      </c>
      <c r="H432" s="7">
        <f>F432-(Table1[[#This Row],[Estimated Cost Price (50%)	]])</f>
        <v>32.36</v>
      </c>
      <c r="I432" s="7">
        <f>Table1[[#This Row],[Profit per unit]]*Table1[[#This Row],[QUANTITY_ORDERED]]</f>
        <v>776.64</v>
      </c>
      <c r="J432" s="2" t="str">
        <f t="shared" si="13"/>
        <v>Profit</v>
      </c>
      <c r="K432" s="3">
        <v>37964</v>
      </c>
      <c r="L432" s="2" t="str">
        <f>TEXT(Table1[[#This Row],[ORDER_DATE]], "mmm")</f>
        <v>Dec</v>
      </c>
      <c r="M432" s="2">
        <v>2003</v>
      </c>
      <c r="N432" s="2" t="s">
        <v>202</v>
      </c>
      <c r="O432" s="2" t="s">
        <v>221</v>
      </c>
      <c r="P432" s="2" t="s">
        <v>192</v>
      </c>
      <c r="Q432" s="2" t="s">
        <v>9</v>
      </c>
      <c r="R432" s="2" t="s">
        <v>10</v>
      </c>
    </row>
    <row r="433" spans="1:18" x14ac:dyDescent="0.3">
      <c r="A433" s="2">
        <v>10531</v>
      </c>
      <c r="B433" s="2" t="s">
        <v>191</v>
      </c>
      <c r="C433" s="2">
        <v>33</v>
      </c>
      <c r="D433" s="7">
        <v>127</v>
      </c>
      <c r="E433" s="7">
        <f t="shared" si="12"/>
        <v>63.5</v>
      </c>
      <c r="F433" s="7">
        <v>100</v>
      </c>
      <c r="G433" s="7">
        <f>Table1[[#This Row],[QUANTITY_ORDERED]]*Table1[[#This Row],[Selling price ]]</f>
        <v>3300</v>
      </c>
      <c r="H433" s="7">
        <f>F433-(Table1[[#This Row],[Estimated Cost Price (50%)	]])</f>
        <v>36.5</v>
      </c>
      <c r="I433" s="7">
        <f>Table1[[#This Row],[Profit per unit]]*Table1[[#This Row],[QUANTITY_ORDERED]]</f>
        <v>1204.5</v>
      </c>
      <c r="J433" s="2" t="str">
        <f t="shared" si="13"/>
        <v>Profit</v>
      </c>
      <c r="K433" s="3">
        <v>37964</v>
      </c>
      <c r="L433" s="2" t="str">
        <f>TEXT(Table1[[#This Row],[ORDER_DATE]], "mmm")</f>
        <v>Dec</v>
      </c>
      <c r="M433" s="2">
        <v>2003</v>
      </c>
      <c r="N433" s="2" t="s">
        <v>202</v>
      </c>
      <c r="O433" s="2" t="s">
        <v>223</v>
      </c>
      <c r="P433" s="2" t="s">
        <v>192</v>
      </c>
      <c r="Q433" s="2" t="s">
        <v>9</v>
      </c>
      <c r="R433" s="2" t="s">
        <v>16</v>
      </c>
    </row>
    <row r="434" spans="1:18" x14ac:dyDescent="0.3">
      <c r="A434" s="2">
        <v>10532</v>
      </c>
      <c r="B434" s="2" t="s">
        <v>191</v>
      </c>
      <c r="C434" s="2">
        <v>23</v>
      </c>
      <c r="D434" s="7">
        <v>168</v>
      </c>
      <c r="E434" s="7">
        <f t="shared" si="12"/>
        <v>84</v>
      </c>
      <c r="F434" s="7">
        <v>100</v>
      </c>
      <c r="G434" s="7">
        <f>Table1[[#This Row],[QUANTITY_ORDERED]]*Table1[[#This Row],[Selling price ]]</f>
        <v>2300</v>
      </c>
      <c r="H434" s="7">
        <f>F434-(Table1[[#This Row],[Estimated Cost Price (50%)	]])</f>
        <v>16</v>
      </c>
      <c r="I434" s="7">
        <f>Table1[[#This Row],[Profit per unit]]*Table1[[#This Row],[QUANTITY_ORDERED]]</f>
        <v>368</v>
      </c>
      <c r="J434" s="2" t="str">
        <f t="shared" si="13"/>
        <v>Profit</v>
      </c>
      <c r="K434" s="3">
        <v>37964</v>
      </c>
      <c r="L434" s="2" t="str">
        <f>TEXT(Table1[[#This Row],[ORDER_DATE]], "mmm")</f>
        <v>Dec</v>
      </c>
      <c r="M434" s="2">
        <v>2003</v>
      </c>
      <c r="N434" s="2" t="s">
        <v>202</v>
      </c>
      <c r="O434" s="2" t="s">
        <v>227</v>
      </c>
      <c r="P434" s="2" t="s">
        <v>192</v>
      </c>
      <c r="Q434" s="2" t="s">
        <v>9</v>
      </c>
      <c r="R434" s="2" t="s">
        <v>16</v>
      </c>
    </row>
    <row r="435" spans="1:18" x14ac:dyDescent="0.3">
      <c r="A435" s="2">
        <v>10533</v>
      </c>
      <c r="B435" s="2" t="s">
        <v>191</v>
      </c>
      <c r="C435" s="2">
        <v>42</v>
      </c>
      <c r="D435" s="7">
        <v>99</v>
      </c>
      <c r="E435" s="7">
        <f t="shared" si="12"/>
        <v>49.5</v>
      </c>
      <c r="F435" s="7">
        <v>94.25</v>
      </c>
      <c r="G435" s="7">
        <f>Table1[[#This Row],[QUANTITY_ORDERED]]*Table1[[#This Row],[Selling price ]]</f>
        <v>3958.5</v>
      </c>
      <c r="H435" s="7">
        <f>F435-(Table1[[#This Row],[Estimated Cost Price (50%)	]])</f>
        <v>44.75</v>
      </c>
      <c r="I435" s="7">
        <f>Table1[[#This Row],[Profit per unit]]*Table1[[#This Row],[QUANTITY_ORDERED]]</f>
        <v>1879.5</v>
      </c>
      <c r="J435" s="2" t="str">
        <f t="shared" si="13"/>
        <v>Profit</v>
      </c>
      <c r="K435" s="3">
        <v>37964</v>
      </c>
      <c r="L435" s="2" t="str">
        <f>TEXT(Table1[[#This Row],[ORDER_DATE]], "mmm")</f>
        <v>Dec</v>
      </c>
      <c r="M435" s="2">
        <v>2003</v>
      </c>
      <c r="N435" s="2" t="s">
        <v>202</v>
      </c>
      <c r="O435" s="2" t="s">
        <v>240</v>
      </c>
      <c r="P435" s="2" t="s">
        <v>192</v>
      </c>
      <c r="Q435" s="2" t="s">
        <v>9</v>
      </c>
      <c r="R435" s="2" t="s">
        <v>16</v>
      </c>
    </row>
    <row r="436" spans="1:18" x14ac:dyDescent="0.3">
      <c r="A436" s="2">
        <v>10534</v>
      </c>
      <c r="B436" s="2" t="s">
        <v>191</v>
      </c>
      <c r="C436" s="2">
        <v>36</v>
      </c>
      <c r="D436" s="7">
        <v>33</v>
      </c>
      <c r="E436" s="7">
        <f t="shared" si="12"/>
        <v>16.5</v>
      </c>
      <c r="F436" s="7">
        <v>33.19</v>
      </c>
      <c r="G436" s="7">
        <f>Table1[[#This Row],[QUANTITY_ORDERED]]*Table1[[#This Row],[Selling price ]]</f>
        <v>1194.8399999999999</v>
      </c>
      <c r="H436" s="7">
        <f>F436-(Table1[[#This Row],[Estimated Cost Price (50%)	]])</f>
        <v>16.689999999999998</v>
      </c>
      <c r="I436" s="7">
        <f>Table1[[#This Row],[Profit per unit]]*Table1[[#This Row],[QUANTITY_ORDERED]]</f>
        <v>600.83999999999992</v>
      </c>
      <c r="J436" s="2" t="str">
        <f t="shared" si="13"/>
        <v>Profit</v>
      </c>
      <c r="K436" s="3">
        <v>37964</v>
      </c>
      <c r="L436" s="2" t="str">
        <f>TEXT(Table1[[#This Row],[ORDER_DATE]], "mmm")</f>
        <v>Dec</v>
      </c>
      <c r="M436" s="2">
        <v>2003</v>
      </c>
      <c r="N436" s="2" t="s">
        <v>202</v>
      </c>
      <c r="O436" s="2" t="s">
        <v>257</v>
      </c>
      <c r="P436" s="2" t="s">
        <v>192</v>
      </c>
      <c r="Q436" s="2" t="s">
        <v>9</v>
      </c>
      <c r="R436" s="2" t="s">
        <v>10</v>
      </c>
    </row>
    <row r="437" spans="1:18" x14ac:dyDescent="0.3">
      <c r="A437" s="2">
        <v>10535</v>
      </c>
      <c r="B437" s="2" t="s">
        <v>191</v>
      </c>
      <c r="C437" s="2">
        <v>49</v>
      </c>
      <c r="D437" s="7">
        <v>44</v>
      </c>
      <c r="E437" s="7">
        <f t="shared" si="12"/>
        <v>22</v>
      </c>
      <c r="F437" s="7">
        <v>49.28</v>
      </c>
      <c r="G437" s="7">
        <f>Table1[[#This Row],[QUANTITY_ORDERED]]*Table1[[#This Row],[Selling price ]]</f>
        <v>2414.7200000000003</v>
      </c>
      <c r="H437" s="7">
        <f>F437-(Table1[[#This Row],[Estimated Cost Price (50%)	]])</f>
        <v>27.28</v>
      </c>
      <c r="I437" s="7">
        <f>Table1[[#This Row],[Profit per unit]]*Table1[[#This Row],[QUANTITY_ORDERED]]</f>
        <v>1336.72</v>
      </c>
      <c r="J437" s="2" t="str">
        <f t="shared" si="13"/>
        <v>Profit</v>
      </c>
      <c r="K437" s="3">
        <v>37964</v>
      </c>
      <c r="L437" s="2" t="str">
        <f>TEXT(Table1[[#This Row],[ORDER_DATE]], "mmm")</f>
        <v>Dec</v>
      </c>
      <c r="M437" s="2">
        <v>2003</v>
      </c>
      <c r="N437" s="2" t="s">
        <v>202</v>
      </c>
      <c r="O437" s="2" t="s">
        <v>260</v>
      </c>
      <c r="P437" s="2" t="s">
        <v>192</v>
      </c>
      <c r="Q437" s="2" t="s">
        <v>9</v>
      </c>
      <c r="R437" s="2" t="s">
        <v>10</v>
      </c>
    </row>
    <row r="438" spans="1:18" x14ac:dyDescent="0.3">
      <c r="A438" s="2">
        <v>10536</v>
      </c>
      <c r="B438" s="2" t="s">
        <v>191</v>
      </c>
      <c r="C438" s="2">
        <v>26</v>
      </c>
      <c r="D438" s="7">
        <v>41</v>
      </c>
      <c r="E438" s="7">
        <f t="shared" si="12"/>
        <v>20.5</v>
      </c>
      <c r="F438" s="7">
        <v>38.979999999999997</v>
      </c>
      <c r="G438" s="7">
        <f>Table1[[#This Row],[QUANTITY_ORDERED]]*Table1[[#This Row],[Selling price ]]</f>
        <v>1013.4799999999999</v>
      </c>
      <c r="H438" s="7">
        <f>F438-(Table1[[#This Row],[Estimated Cost Price (50%)	]])</f>
        <v>18.479999999999997</v>
      </c>
      <c r="I438" s="7">
        <f>Table1[[#This Row],[Profit per unit]]*Table1[[#This Row],[QUANTITY_ORDERED]]</f>
        <v>480.4799999999999</v>
      </c>
      <c r="J438" s="2" t="str">
        <f t="shared" si="13"/>
        <v>Profit</v>
      </c>
      <c r="K438" s="3">
        <v>37964</v>
      </c>
      <c r="L438" s="2" t="str">
        <f>TEXT(Table1[[#This Row],[ORDER_DATE]], "mmm")</f>
        <v>Dec</v>
      </c>
      <c r="M438" s="2">
        <v>2003</v>
      </c>
      <c r="N438" s="2" t="s">
        <v>202</v>
      </c>
      <c r="O438" s="2" t="s">
        <v>276</v>
      </c>
      <c r="P438" s="2" t="s">
        <v>192</v>
      </c>
      <c r="Q438" s="2" t="s">
        <v>9</v>
      </c>
      <c r="R438" s="2" t="s">
        <v>10</v>
      </c>
    </row>
    <row r="439" spans="1:18" x14ac:dyDescent="0.3">
      <c r="A439" s="2">
        <v>10537</v>
      </c>
      <c r="B439" s="2" t="s">
        <v>191</v>
      </c>
      <c r="C439" s="2">
        <v>20</v>
      </c>
      <c r="D439" s="7">
        <v>97</v>
      </c>
      <c r="E439" s="7">
        <f t="shared" si="12"/>
        <v>48.5</v>
      </c>
      <c r="F439" s="7">
        <v>90.57</v>
      </c>
      <c r="G439" s="7">
        <f>Table1[[#This Row],[QUANTITY_ORDERED]]*Table1[[#This Row],[Selling price ]]</f>
        <v>1811.3999999999999</v>
      </c>
      <c r="H439" s="7">
        <f>F439-(Table1[[#This Row],[Estimated Cost Price (50%)	]])</f>
        <v>42.069999999999993</v>
      </c>
      <c r="I439" s="7">
        <f>Table1[[#This Row],[Profit per unit]]*Table1[[#This Row],[QUANTITY_ORDERED]]</f>
        <v>841.39999999999986</v>
      </c>
      <c r="J439" s="2" t="str">
        <f t="shared" si="13"/>
        <v>Profit</v>
      </c>
      <c r="K439" s="3">
        <v>37964</v>
      </c>
      <c r="L439" s="2" t="str">
        <f>TEXT(Table1[[#This Row],[ORDER_DATE]], "mmm")</f>
        <v>Dec</v>
      </c>
      <c r="M439" s="2">
        <v>2003</v>
      </c>
      <c r="N439" s="2" t="s">
        <v>202</v>
      </c>
      <c r="O439" s="2" t="s">
        <v>278</v>
      </c>
      <c r="P439" s="2" t="s">
        <v>192</v>
      </c>
      <c r="Q439" s="2" t="s">
        <v>9</v>
      </c>
      <c r="R439" s="2" t="s">
        <v>10</v>
      </c>
    </row>
    <row r="440" spans="1:18" x14ac:dyDescent="0.3">
      <c r="A440" s="2">
        <v>10538</v>
      </c>
      <c r="B440" s="2" t="s">
        <v>69</v>
      </c>
      <c r="C440" s="2">
        <v>45</v>
      </c>
      <c r="D440" s="7">
        <v>214</v>
      </c>
      <c r="E440" s="7">
        <f t="shared" si="12"/>
        <v>107</v>
      </c>
      <c r="F440" s="7">
        <v>100</v>
      </c>
      <c r="G440" s="7">
        <f>Table1[[#This Row],[QUANTITY_ORDERED]]*Table1[[#This Row],[Selling price ]]</f>
        <v>4500</v>
      </c>
      <c r="H440" s="7">
        <f>F440-(Table1[[#This Row],[Estimated Cost Price (50%)	]])</f>
        <v>-7</v>
      </c>
      <c r="I440" s="7">
        <f>Table1[[#This Row],[Profit per unit]]*Table1[[#This Row],[QUANTITY_ORDERED]]</f>
        <v>-315</v>
      </c>
      <c r="J440" s="2" t="str">
        <f t="shared" si="13"/>
        <v>Loss</v>
      </c>
      <c r="K440" s="3">
        <v>37883</v>
      </c>
      <c r="L440" s="2" t="str">
        <f>TEXT(Table1[[#This Row],[ORDER_DATE]], "mmm")</f>
        <v>Sep</v>
      </c>
      <c r="M440" s="2">
        <v>2003</v>
      </c>
      <c r="N440" s="2" t="s">
        <v>63</v>
      </c>
      <c r="O440" s="2" t="s">
        <v>64</v>
      </c>
      <c r="P440" s="2" t="s">
        <v>70</v>
      </c>
      <c r="Q440" s="2" t="s">
        <v>70</v>
      </c>
      <c r="R440" s="2" t="s">
        <v>52</v>
      </c>
    </row>
    <row r="441" spans="1:18" x14ac:dyDescent="0.3">
      <c r="A441" s="2">
        <v>10539</v>
      </c>
      <c r="B441" s="2" t="s">
        <v>69</v>
      </c>
      <c r="C441" s="2">
        <v>20</v>
      </c>
      <c r="D441" s="7">
        <v>147</v>
      </c>
      <c r="E441" s="7">
        <f t="shared" si="12"/>
        <v>73.5</v>
      </c>
      <c r="F441" s="7">
        <v>100</v>
      </c>
      <c r="G441" s="7">
        <f>Table1[[#This Row],[QUANTITY_ORDERED]]*Table1[[#This Row],[Selling price ]]</f>
        <v>2000</v>
      </c>
      <c r="H441" s="7">
        <f>F441-(Table1[[#This Row],[Estimated Cost Price (50%)	]])</f>
        <v>26.5</v>
      </c>
      <c r="I441" s="7">
        <f>Table1[[#This Row],[Profit per unit]]*Table1[[#This Row],[QUANTITY_ORDERED]]</f>
        <v>530</v>
      </c>
      <c r="J441" s="2" t="str">
        <f t="shared" si="13"/>
        <v>Profit</v>
      </c>
      <c r="K441" s="3">
        <v>37883</v>
      </c>
      <c r="L441" s="2" t="str">
        <f>TEXT(Table1[[#This Row],[ORDER_DATE]], "mmm")</f>
        <v>Sep</v>
      </c>
      <c r="M441" s="2">
        <v>2003</v>
      </c>
      <c r="N441" s="2" t="s">
        <v>63</v>
      </c>
      <c r="O441" s="2" t="s">
        <v>143</v>
      </c>
      <c r="P441" s="2" t="s">
        <v>70</v>
      </c>
      <c r="Q441" s="2" t="s">
        <v>70</v>
      </c>
      <c r="R441" s="2" t="s">
        <v>16</v>
      </c>
    </row>
    <row r="442" spans="1:18" x14ac:dyDescent="0.3">
      <c r="A442" s="2">
        <v>10540</v>
      </c>
      <c r="B442" s="2" t="s">
        <v>69</v>
      </c>
      <c r="C442" s="2">
        <v>30</v>
      </c>
      <c r="D442" s="7">
        <v>136</v>
      </c>
      <c r="E442" s="7">
        <f t="shared" si="12"/>
        <v>68</v>
      </c>
      <c r="F442" s="7">
        <v>100</v>
      </c>
      <c r="G442" s="7">
        <f>Table1[[#This Row],[QUANTITY_ORDERED]]*Table1[[#This Row],[Selling price ]]</f>
        <v>3000</v>
      </c>
      <c r="H442" s="7">
        <f>F442-(Table1[[#This Row],[Estimated Cost Price (50%)	]])</f>
        <v>32</v>
      </c>
      <c r="I442" s="7">
        <f>Table1[[#This Row],[Profit per unit]]*Table1[[#This Row],[QUANTITY_ORDERED]]</f>
        <v>960</v>
      </c>
      <c r="J442" s="2" t="str">
        <f t="shared" si="13"/>
        <v>Profit</v>
      </c>
      <c r="K442" s="3">
        <v>37883</v>
      </c>
      <c r="L442" s="2" t="str">
        <f>TEXT(Table1[[#This Row],[ORDER_DATE]], "mmm")</f>
        <v>Sep</v>
      </c>
      <c r="M442" s="2">
        <v>2003</v>
      </c>
      <c r="N442" s="2" t="s">
        <v>178</v>
      </c>
      <c r="O442" s="2" t="s">
        <v>179</v>
      </c>
      <c r="P442" s="2" t="s">
        <v>70</v>
      </c>
      <c r="Q442" s="2" t="s">
        <v>70</v>
      </c>
      <c r="R442" s="2" t="s">
        <v>16</v>
      </c>
    </row>
    <row r="443" spans="1:18" x14ac:dyDescent="0.3">
      <c r="A443" s="2">
        <v>10541</v>
      </c>
      <c r="B443" s="2" t="s">
        <v>69</v>
      </c>
      <c r="C443" s="2">
        <v>34</v>
      </c>
      <c r="D443" s="7">
        <v>116</v>
      </c>
      <c r="E443" s="7">
        <f t="shared" si="12"/>
        <v>58</v>
      </c>
      <c r="F443" s="7">
        <v>100</v>
      </c>
      <c r="G443" s="7">
        <f>Table1[[#This Row],[QUANTITY_ORDERED]]*Table1[[#This Row],[Selling price ]]</f>
        <v>3400</v>
      </c>
      <c r="H443" s="7">
        <f>F443-(Table1[[#This Row],[Estimated Cost Price (50%)	]])</f>
        <v>42</v>
      </c>
      <c r="I443" s="7">
        <f>Table1[[#This Row],[Profit per unit]]*Table1[[#This Row],[QUANTITY_ORDERED]]</f>
        <v>1428</v>
      </c>
      <c r="J443" s="2" t="str">
        <f t="shared" si="13"/>
        <v>Profit</v>
      </c>
      <c r="K443" s="3">
        <v>37883</v>
      </c>
      <c r="L443" s="2" t="str">
        <f>TEXT(Table1[[#This Row],[ORDER_DATE]], "mmm")</f>
        <v>Sep</v>
      </c>
      <c r="M443" s="2">
        <v>2003</v>
      </c>
      <c r="N443" s="2" t="s">
        <v>178</v>
      </c>
      <c r="O443" s="2" t="s">
        <v>196</v>
      </c>
      <c r="P443" s="2" t="s">
        <v>70</v>
      </c>
      <c r="Q443" s="2" t="s">
        <v>70</v>
      </c>
      <c r="R443" s="2" t="s">
        <v>16</v>
      </c>
    </row>
    <row r="444" spans="1:18" x14ac:dyDescent="0.3">
      <c r="A444" s="2">
        <v>10542</v>
      </c>
      <c r="B444" s="2" t="s">
        <v>69</v>
      </c>
      <c r="C444" s="2">
        <v>47</v>
      </c>
      <c r="D444" s="7">
        <v>101</v>
      </c>
      <c r="E444" s="7">
        <f t="shared" si="12"/>
        <v>50.5</v>
      </c>
      <c r="F444" s="7">
        <v>91.18</v>
      </c>
      <c r="G444" s="7">
        <f>Table1[[#This Row],[QUANTITY_ORDERED]]*Table1[[#This Row],[Selling price ]]</f>
        <v>4285.46</v>
      </c>
      <c r="H444" s="7">
        <f>F444-(Table1[[#This Row],[Estimated Cost Price (50%)	]])</f>
        <v>40.680000000000007</v>
      </c>
      <c r="I444" s="7">
        <f>Table1[[#This Row],[Profit per unit]]*Table1[[#This Row],[QUANTITY_ORDERED]]</f>
        <v>1911.9600000000003</v>
      </c>
      <c r="J444" s="2" t="str">
        <f t="shared" si="13"/>
        <v>Profit</v>
      </c>
      <c r="K444" s="3">
        <v>37883</v>
      </c>
      <c r="L444" s="2" t="str">
        <f>TEXT(Table1[[#This Row],[ORDER_DATE]], "mmm")</f>
        <v>Sep</v>
      </c>
      <c r="M444" s="2">
        <v>2003</v>
      </c>
      <c r="N444" s="2" t="s">
        <v>202</v>
      </c>
      <c r="O444" s="2" t="s">
        <v>229</v>
      </c>
      <c r="P444" s="2" t="s">
        <v>70</v>
      </c>
      <c r="Q444" s="2" t="s">
        <v>70</v>
      </c>
      <c r="R444" s="2" t="s">
        <v>16</v>
      </c>
    </row>
    <row r="445" spans="1:18" x14ac:dyDescent="0.3">
      <c r="A445" s="2">
        <v>10543</v>
      </c>
      <c r="B445" s="2" t="s">
        <v>69</v>
      </c>
      <c r="C445" s="2">
        <v>30</v>
      </c>
      <c r="D445" s="7">
        <v>62</v>
      </c>
      <c r="E445" s="7">
        <f t="shared" si="12"/>
        <v>31</v>
      </c>
      <c r="F445" s="7">
        <v>49.97</v>
      </c>
      <c r="G445" s="7">
        <f>Table1[[#This Row],[QUANTITY_ORDERED]]*Table1[[#This Row],[Selling price ]]</f>
        <v>1499.1</v>
      </c>
      <c r="H445" s="7">
        <f>F445-(Table1[[#This Row],[Estimated Cost Price (50%)	]])</f>
        <v>18.97</v>
      </c>
      <c r="I445" s="7">
        <f>Table1[[#This Row],[Profit per unit]]*Table1[[#This Row],[QUANTITY_ORDERED]]</f>
        <v>569.09999999999991</v>
      </c>
      <c r="J445" s="2" t="str">
        <f t="shared" si="13"/>
        <v>Profit</v>
      </c>
      <c r="K445" s="3">
        <v>37883</v>
      </c>
      <c r="L445" s="2" t="str">
        <f>TEXT(Table1[[#This Row],[ORDER_DATE]], "mmm")</f>
        <v>Sep</v>
      </c>
      <c r="M445" s="2">
        <v>2003</v>
      </c>
      <c r="N445" s="2" t="s">
        <v>202</v>
      </c>
      <c r="O445" s="2" t="s">
        <v>230</v>
      </c>
      <c r="P445" s="2" t="s">
        <v>70</v>
      </c>
      <c r="Q445" s="2" t="s">
        <v>70</v>
      </c>
      <c r="R445" s="2" t="s">
        <v>10</v>
      </c>
    </row>
    <row r="446" spans="1:18" x14ac:dyDescent="0.3">
      <c r="A446" s="2">
        <v>10544</v>
      </c>
      <c r="B446" s="2" t="s">
        <v>69</v>
      </c>
      <c r="C446" s="2">
        <v>26</v>
      </c>
      <c r="D446" s="7">
        <v>104</v>
      </c>
      <c r="E446" s="7">
        <f t="shared" si="12"/>
        <v>52</v>
      </c>
      <c r="F446" s="7">
        <v>100</v>
      </c>
      <c r="G446" s="7">
        <f>Table1[[#This Row],[QUANTITY_ORDERED]]*Table1[[#This Row],[Selling price ]]</f>
        <v>2600</v>
      </c>
      <c r="H446" s="7">
        <f>F446-(Table1[[#This Row],[Estimated Cost Price (50%)	]])</f>
        <v>48</v>
      </c>
      <c r="I446" s="7">
        <f>Table1[[#This Row],[Profit per unit]]*Table1[[#This Row],[QUANTITY_ORDERED]]</f>
        <v>1248</v>
      </c>
      <c r="J446" s="2" t="str">
        <f t="shared" si="13"/>
        <v>Profit</v>
      </c>
      <c r="K446" s="3">
        <v>37883</v>
      </c>
      <c r="L446" s="2" t="str">
        <f>TEXT(Table1[[#This Row],[ORDER_DATE]], "mmm")</f>
        <v>Sep</v>
      </c>
      <c r="M446" s="2">
        <v>2003</v>
      </c>
      <c r="N446" s="2" t="s">
        <v>202</v>
      </c>
      <c r="O446" s="2" t="s">
        <v>234</v>
      </c>
      <c r="P446" s="2" t="s">
        <v>70</v>
      </c>
      <c r="Q446" s="2" t="s">
        <v>70</v>
      </c>
      <c r="R446" s="2" t="s">
        <v>10</v>
      </c>
    </row>
    <row r="447" spans="1:18" x14ac:dyDescent="0.3">
      <c r="A447" s="2">
        <v>10545</v>
      </c>
      <c r="B447" s="2" t="s">
        <v>69</v>
      </c>
      <c r="C447" s="2">
        <v>49</v>
      </c>
      <c r="D447" s="7">
        <v>121</v>
      </c>
      <c r="E447" s="7">
        <f t="shared" si="12"/>
        <v>60.5</v>
      </c>
      <c r="F447" s="7">
        <v>100</v>
      </c>
      <c r="G447" s="7">
        <f>Table1[[#This Row],[QUANTITY_ORDERED]]*Table1[[#This Row],[Selling price ]]</f>
        <v>4900</v>
      </c>
      <c r="H447" s="7">
        <f>F447-(Table1[[#This Row],[Estimated Cost Price (50%)	]])</f>
        <v>39.5</v>
      </c>
      <c r="I447" s="7">
        <f>Table1[[#This Row],[Profit per unit]]*Table1[[#This Row],[QUANTITY_ORDERED]]</f>
        <v>1935.5</v>
      </c>
      <c r="J447" s="2" t="str">
        <f t="shared" si="13"/>
        <v>Profit</v>
      </c>
      <c r="K447" s="3">
        <v>37883</v>
      </c>
      <c r="L447" s="2" t="str">
        <f>TEXT(Table1[[#This Row],[ORDER_DATE]], "mmm")</f>
        <v>Sep</v>
      </c>
      <c r="M447" s="2">
        <v>2003</v>
      </c>
      <c r="N447" s="2" t="s">
        <v>178</v>
      </c>
      <c r="O447" s="2" t="s">
        <v>248</v>
      </c>
      <c r="P447" s="2" t="s">
        <v>70</v>
      </c>
      <c r="Q447" s="2" t="s">
        <v>70</v>
      </c>
      <c r="R447" s="2" t="s">
        <v>16</v>
      </c>
    </row>
    <row r="448" spans="1:18" x14ac:dyDescent="0.3">
      <c r="A448" s="2">
        <v>10546</v>
      </c>
      <c r="B448" s="2" t="s">
        <v>69</v>
      </c>
      <c r="C448" s="2">
        <v>30</v>
      </c>
      <c r="D448" s="7">
        <v>50</v>
      </c>
      <c r="E448" s="7">
        <f t="shared" si="12"/>
        <v>25</v>
      </c>
      <c r="F448" s="7">
        <v>42.76</v>
      </c>
      <c r="G448" s="7">
        <f>Table1[[#This Row],[QUANTITY_ORDERED]]*Table1[[#This Row],[Selling price ]]</f>
        <v>1282.8</v>
      </c>
      <c r="H448" s="7">
        <f>F448-(Table1[[#This Row],[Estimated Cost Price (50%)	]])</f>
        <v>17.759999999999998</v>
      </c>
      <c r="I448" s="7">
        <f>Table1[[#This Row],[Profit per unit]]*Table1[[#This Row],[QUANTITY_ORDERED]]</f>
        <v>532.79999999999995</v>
      </c>
      <c r="J448" s="2" t="str">
        <f t="shared" si="13"/>
        <v>Profit</v>
      </c>
      <c r="K448" s="3">
        <v>37883</v>
      </c>
      <c r="L448" s="2" t="str">
        <f>TEXT(Table1[[#This Row],[ORDER_DATE]], "mmm")</f>
        <v>Sep</v>
      </c>
      <c r="M448" s="2">
        <v>2003</v>
      </c>
      <c r="N448" s="2" t="s">
        <v>202</v>
      </c>
      <c r="O448" s="2" t="s">
        <v>249</v>
      </c>
      <c r="P448" s="2" t="s">
        <v>70</v>
      </c>
      <c r="Q448" s="2" t="s">
        <v>70</v>
      </c>
      <c r="R448" s="2" t="s">
        <v>10</v>
      </c>
    </row>
    <row r="449" spans="1:18" x14ac:dyDescent="0.3">
      <c r="A449" s="2">
        <v>10547</v>
      </c>
      <c r="B449" s="2" t="s">
        <v>69</v>
      </c>
      <c r="C449" s="2">
        <v>49</v>
      </c>
      <c r="D449" s="7">
        <v>64</v>
      </c>
      <c r="E449" s="7">
        <f t="shared" si="12"/>
        <v>32</v>
      </c>
      <c r="F449" s="7">
        <v>58.18</v>
      </c>
      <c r="G449" s="7">
        <f>Table1[[#This Row],[QUANTITY_ORDERED]]*Table1[[#This Row],[Selling price ]]</f>
        <v>2850.82</v>
      </c>
      <c r="H449" s="7">
        <f>F449-(Table1[[#This Row],[Estimated Cost Price (50%)	]])</f>
        <v>26.18</v>
      </c>
      <c r="I449" s="7">
        <f>Table1[[#This Row],[Profit per unit]]*Table1[[#This Row],[QUANTITY_ORDERED]]</f>
        <v>1282.82</v>
      </c>
      <c r="J449" s="2" t="str">
        <f t="shared" si="13"/>
        <v>Profit</v>
      </c>
      <c r="K449" s="3">
        <v>37883</v>
      </c>
      <c r="L449" s="2" t="str">
        <f>TEXT(Table1[[#This Row],[ORDER_DATE]], "mmm")</f>
        <v>Sep</v>
      </c>
      <c r="M449" s="2">
        <v>2003</v>
      </c>
      <c r="N449" s="2" t="s">
        <v>178</v>
      </c>
      <c r="O449" s="2" t="s">
        <v>286</v>
      </c>
      <c r="P449" s="2" t="s">
        <v>70</v>
      </c>
      <c r="Q449" s="2" t="s">
        <v>70</v>
      </c>
      <c r="R449" s="2" t="s">
        <v>10</v>
      </c>
    </row>
    <row r="450" spans="1:18" x14ac:dyDescent="0.3">
      <c r="A450" s="2">
        <v>10548</v>
      </c>
      <c r="B450" s="2" t="s">
        <v>69</v>
      </c>
      <c r="C450" s="2">
        <v>20</v>
      </c>
      <c r="D450" s="7">
        <v>101</v>
      </c>
      <c r="E450" s="7">
        <f t="shared" ref="E450:E513" si="14">D450 * 0.5</f>
        <v>50.5</v>
      </c>
      <c r="F450" s="7">
        <v>100</v>
      </c>
      <c r="G450" s="7">
        <f>Table1[[#This Row],[QUANTITY_ORDERED]]*Table1[[#This Row],[Selling price ]]</f>
        <v>2000</v>
      </c>
      <c r="H450" s="7">
        <f>F450-(Table1[[#This Row],[Estimated Cost Price (50%)	]])</f>
        <v>49.5</v>
      </c>
      <c r="I450" s="7">
        <f>Table1[[#This Row],[Profit per unit]]*Table1[[#This Row],[QUANTITY_ORDERED]]</f>
        <v>990</v>
      </c>
      <c r="J450" s="2" t="str">
        <f t="shared" ref="J450:J513" si="15">IF(H450 &gt; 0, "Profit", IF(H450 &lt; 0, "Loss", "No Profit No Loss"))</f>
        <v>Profit</v>
      </c>
      <c r="K450" s="3">
        <v>37883</v>
      </c>
      <c r="L450" s="2" t="str">
        <f>TEXT(Table1[[#This Row],[ORDER_DATE]], "mmm")</f>
        <v>Sep</v>
      </c>
      <c r="M450" s="2">
        <v>2003</v>
      </c>
      <c r="N450" s="2" t="s">
        <v>63</v>
      </c>
      <c r="O450" s="2" t="s">
        <v>299</v>
      </c>
      <c r="P450" s="2" t="s">
        <v>70</v>
      </c>
      <c r="Q450" s="2" t="s">
        <v>70</v>
      </c>
      <c r="R450" s="2" t="s">
        <v>10</v>
      </c>
    </row>
    <row r="451" spans="1:18" x14ac:dyDescent="0.3">
      <c r="A451" s="2">
        <v>10549</v>
      </c>
      <c r="B451" s="2" t="s">
        <v>139</v>
      </c>
      <c r="C451" s="2">
        <v>24</v>
      </c>
      <c r="D451" s="7">
        <v>118</v>
      </c>
      <c r="E451" s="7">
        <f t="shared" si="14"/>
        <v>59</v>
      </c>
      <c r="F451" s="7">
        <v>100</v>
      </c>
      <c r="G451" s="7">
        <f>Table1[[#This Row],[QUANTITY_ORDERED]]*Table1[[#This Row],[Selling price ]]</f>
        <v>2400</v>
      </c>
      <c r="H451" s="7">
        <f>F451-(Table1[[#This Row],[Estimated Cost Price (50%)	]])</f>
        <v>41</v>
      </c>
      <c r="I451" s="7">
        <f>Table1[[#This Row],[Profit per unit]]*Table1[[#This Row],[QUANTITY_ORDERED]]</f>
        <v>984</v>
      </c>
      <c r="J451" s="2" t="str">
        <f t="shared" si="15"/>
        <v>Profit</v>
      </c>
      <c r="K451" s="3">
        <v>37885</v>
      </c>
      <c r="L451" s="2" t="str">
        <f>TEXT(Table1[[#This Row],[ORDER_DATE]], "mmm")</f>
        <v>Sep</v>
      </c>
      <c r="M451" s="2">
        <v>2003</v>
      </c>
      <c r="N451" s="2" t="s">
        <v>178</v>
      </c>
      <c r="O451" s="2" t="s">
        <v>188</v>
      </c>
      <c r="P451" s="2" t="s">
        <v>140</v>
      </c>
      <c r="Q451" s="2" t="s">
        <v>44</v>
      </c>
      <c r="R451" s="2" t="s">
        <v>16</v>
      </c>
    </row>
    <row r="452" spans="1:18" x14ac:dyDescent="0.3">
      <c r="A452" s="2">
        <v>10550</v>
      </c>
      <c r="B452" s="2" t="s">
        <v>139</v>
      </c>
      <c r="C452" s="2">
        <v>43</v>
      </c>
      <c r="D452" s="7">
        <v>163</v>
      </c>
      <c r="E452" s="7">
        <f t="shared" si="14"/>
        <v>81.5</v>
      </c>
      <c r="F452" s="7">
        <v>100</v>
      </c>
      <c r="G452" s="7">
        <f>Table1[[#This Row],[QUANTITY_ORDERED]]*Table1[[#This Row],[Selling price ]]</f>
        <v>4300</v>
      </c>
      <c r="H452" s="7">
        <f>F452-(Table1[[#This Row],[Estimated Cost Price (50%)	]])</f>
        <v>18.5</v>
      </c>
      <c r="I452" s="7">
        <f>Table1[[#This Row],[Profit per unit]]*Table1[[#This Row],[QUANTITY_ORDERED]]</f>
        <v>795.5</v>
      </c>
      <c r="J452" s="2" t="str">
        <f t="shared" si="15"/>
        <v>Profit</v>
      </c>
      <c r="K452" s="3">
        <v>37885</v>
      </c>
      <c r="L452" s="2" t="str">
        <f>TEXT(Table1[[#This Row],[ORDER_DATE]], "mmm")</f>
        <v>Sep</v>
      </c>
      <c r="M452" s="2">
        <v>2003</v>
      </c>
      <c r="N452" s="2" t="s">
        <v>63</v>
      </c>
      <c r="O452" s="2" t="s">
        <v>220</v>
      </c>
      <c r="P452" s="2" t="s">
        <v>140</v>
      </c>
      <c r="Q452" s="2" t="s">
        <v>44</v>
      </c>
      <c r="R452" s="2" t="s">
        <v>52</v>
      </c>
    </row>
    <row r="453" spans="1:18" x14ac:dyDescent="0.3">
      <c r="A453" s="2">
        <v>10551</v>
      </c>
      <c r="B453" s="2" t="s">
        <v>139</v>
      </c>
      <c r="C453" s="2">
        <v>49</v>
      </c>
      <c r="D453" s="7">
        <v>122</v>
      </c>
      <c r="E453" s="7">
        <f t="shared" si="14"/>
        <v>61</v>
      </c>
      <c r="F453" s="7">
        <v>100</v>
      </c>
      <c r="G453" s="7">
        <f>Table1[[#This Row],[QUANTITY_ORDERED]]*Table1[[#This Row],[Selling price ]]</f>
        <v>4900</v>
      </c>
      <c r="H453" s="7">
        <f>F453-(Table1[[#This Row],[Estimated Cost Price (50%)	]])</f>
        <v>39</v>
      </c>
      <c r="I453" s="7">
        <f>Table1[[#This Row],[Profit per unit]]*Table1[[#This Row],[QUANTITY_ORDERED]]</f>
        <v>1911</v>
      </c>
      <c r="J453" s="2" t="str">
        <f t="shared" si="15"/>
        <v>Profit</v>
      </c>
      <c r="K453" s="3">
        <v>37885</v>
      </c>
      <c r="L453" s="2" t="str">
        <f>TEXT(Table1[[#This Row],[ORDER_DATE]], "mmm")</f>
        <v>Sep</v>
      </c>
      <c r="M453" s="2">
        <v>2003</v>
      </c>
      <c r="N453" s="2" t="s">
        <v>178</v>
      </c>
      <c r="O453" s="2" t="s">
        <v>222</v>
      </c>
      <c r="P453" s="2" t="s">
        <v>140</v>
      </c>
      <c r="Q453" s="2" t="s">
        <v>44</v>
      </c>
      <c r="R453" s="2" t="s">
        <v>16</v>
      </c>
    </row>
    <row r="454" spans="1:18" x14ac:dyDescent="0.3">
      <c r="A454" s="2">
        <v>10552</v>
      </c>
      <c r="B454" s="2" t="s">
        <v>139</v>
      </c>
      <c r="C454" s="2">
        <v>39</v>
      </c>
      <c r="D454" s="7">
        <v>60</v>
      </c>
      <c r="E454" s="7">
        <f t="shared" si="14"/>
        <v>30</v>
      </c>
      <c r="F454" s="7">
        <v>69.28</v>
      </c>
      <c r="G454" s="7">
        <f>Table1[[#This Row],[QUANTITY_ORDERED]]*Table1[[#This Row],[Selling price ]]</f>
        <v>2701.92</v>
      </c>
      <c r="H454" s="7">
        <f>F454-(Table1[[#This Row],[Estimated Cost Price (50%)	]])</f>
        <v>39.28</v>
      </c>
      <c r="I454" s="7">
        <f>Table1[[#This Row],[Profit per unit]]*Table1[[#This Row],[QUANTITY_ORDERED]]</f>
        <v>1531.92</v>
      </c>
      <c r="J454" s="2" t="str">
        <f t="shared" si="15"/>
        <v>Profit</v>
      </c>
      <c r="K454" s="3">
        <v>37885</v>
      </c>
      <c r="L454" s="2" t="str">
        <f>TEXT(Table1[[#This Row],[ORDER_DATE]], "mmm")</f>
        <v>Sep</v>
      </c>
      <c r="M454" s="2">
        <v>2003</v>
      </c>
      <c r="N454" s="2" t="s">
        <v>178</v>
      </c>
      <c r="O454" s="2" t="s">
        <v>224</v>
      </c>
      <c r="P454" s="2" t="s">
        <v>140</v>
      </c>
      <c r="Q454" s="2" t="s">
        <v>44</v>
      </c>
      <c r="R454" s="2" t="s">
        <v>10</v>
      </c>
    </row>
    <row r="455" spans="1:18" x14ac:dyDescent="0.3">
      <c r="A455" s="2">
        <v>10553</v>
      </c>
      <c r="B455" s="2" t="s">
        <v>139</v>
      </c>
      <c r="C455" s="2">
        <v>21</v>
      </c>
      <c r="D455" s="7">
        <v>169</v>
      </c>
      <c r="E455" s="7">
        <f t="shared" si="14"/>
        <v>84.5</v>
      </c>
      <c r="F455" s="7">
        <v>100</v>
      </c>
      <c r="G455" s="7">
        <f>Table1[[#This Row],[QUANTITY_ORDERED]]*Table1[[#This Row],[Selling price ]]</f>
        <v>2100</v>
      </c>
      <c r="H455" s="7">
        <f>F455-(Table1[[#This Row],[Estimated Cost Price (50%)	]])</f>
        <v>15.5</v>
      </c>
      <c r="I455" s="7">
        <f>Table1[[#This Row],[Profit per unit]]*Table1[[#This Row],[QUANTITY_ORDERED]]</f>
        <v>325.5</v>
      </c>
      <c r="J455" s="2" t="str">
        <f t="shared" si="15"/>
        <v>Profit</v>
      </c>
      <c r="K455" s="3">
        <v>37885</v>
      </c>
      <c r="L455" s="2" t="str">
        <f>TEXT(Table1[[#This Row],[ORDER_DATE]], "mmm")</f>
        <v>Sep</v>
      </c>
      <c r="M455" s="2">
        <v>2003</v>
      </c>
      <c r="N455" s="2" t="s">
        <v>63</v>
      </c>
      <c r="O455" s="2" t="s">
        <v>236</v>
      </c>
      <c r="P455" s="2" t="s">
        <v>140</v>
      </c>
      <c r="Q455" s="2" t="s">
        <v>44</v>
      </c>
      <c r="R455" s="2" t="s">
        <v>16</v>
      </c>
    </row>
    <row r="456" spans="1:18" x14ac:dyDescent="0.3">
      <c r="A456" s="2">
        <v>10554</v>
      </c>
      <c r="B456" s="2" t="s">
        <v>139</v>
      </c>
      <c r="C456" s="2">
        <v>42</v>
      </c>
      <c r="D456" s="7">
        <v>127</v>
      </c>
      <c r="E456" s="7">
        <f t="shared" si="14"/>
        <v>63.5</v>
      </c>
      <c r="F456" s="7">
        <v>100</v>
      </c>
      <c r="G456" s="7">
        <f>Table1[[#This Row],[QUANTITY_ORDERED]]*Table1[[#This Row],[Selling price ]]</f>
        <v>4200</v>
      </c>
      <c r="H456" s="7">
        <f>F456-(Table1[[#This Row],[Estimated Cost Price (50%)	]])</f>
        <v>36.5</v>
      </c>
      <c r="I456" s="7">
        <f>Table1[[#This Row],[Profit per unit]]*Table1[[#This Row],[QUANTITY_ORDERED]]</f>
        <v>1533</v>
      </c>
      <c r="J456" s="2" t="str">
        <f t="shared" si="15"/>
        <v>Profit</v>
      </c>
      <c r="K456" s="3">
        <v>37885</v>
      </c>
      <c r="L456" s="2" t="str">
        <f>TEXT(Table1[[#This Row],[ORDER_DATE]], "mmm")</f>
        <v>Sep</v>
      </c>
      <c r="M456" s="2">
        <v>2003</v>
      </c>
      <c r="N456" s="2" t="s">
        <v>178</v>
      </c>
      <c r="O456" s="2" t="s">
        <v>261</v>
      </c>
      <c r="P456" s="2" t="s">
        <v>140</v>
      </c>
      <c r="Q456" s="2" t="s">
        <v>44</v>
      </c>
      <c r="R456" s="2" t="s">
        <v>16</v>
      </c>
    </row>
    <row r="457" spans="1:18" x14ac:dyDescent="0.3">
      <c r="A457" s="2">
        <v>10555</v>
      </c>
      <c r="B457" s="2" t="s">
        <v>139</v>
      </c>
      <c r="C457" s="2">
        <v>30</v>
      </c>
      <c r="D457" s="7">
        <v>35</v>
      </c>
      <c r="E457" s="7">
        <f t="shared" si="14"/>
        <v>17.5</v>
      </c>
      <c r="F457" s="7">
        <v>40.31</v>
      </c>
      <c r="G457" s="7">
        <f>Table1[[#This Row],[QUANTITY_ORDERED]]*Table1[[#This Row],[Selling price ]]</f>
        <v>1209.3000000000002</v>
      </c>
      <c r="H457" s="7">
        <f>F457-(Table1[[#This Row],[Estimated Cost Price (50%)	]])</f>
        <v>22.810000000000002</v>
      </c>
      <c r="I457" s="7">
        <f>Table1[[#This Row],[Profit per unit]]*Table1[[#This Row],[QUANTITY_ORDERED]]</f>
        <v>684.30000000000007</v>
      </c>
      <c r="J457" s="2" t="str">
        <f t="shared" si="15"/>
        <v>Profit</v>
      </c>
      <c r="K457" s="3">
        <v>37885</v>
      </c>
      <c r="L457" s="2" t="str">
        <f>TEXT(Table1[[#This Row],[ORDER_DATE]], "mmm")</f>
        <v>Sep</v>
      </c>
      <c r="M457" s="2">
        <v>2003</v>
      </c>
      <c r="N457" s="2" t="s">
        <v>63</v>
      </c>
      <c r="O457" s="2" t="s">
        <v>264</v>
      </c>
      <c r="P457" s="2" t="s">
        <v>140</v>
      </c>
      <c r="Q457" s="2" t="s">
        <v>44</v>
      </c>
      <c r="R457" s="2" t="s">
        <v>10</v>
      </c>
    </row>
    <row r="458" spans="1:18" x14ac:dyDescent="0.3">
      <c r="A458" s="2">
        <v>10556</v>
      </c>
      <c r="B458" s="2" t="s">
        <v>139</v>
      </c>
      <c r="C458" s="2">
        <v>27</v>
      </c>
      <c r="D458" s="7">
        <v>96</v>
      </c>
      <c r="E458" s="7">
        <f t="shared" si="14"/>
        <v>48</v>
      </c>
      <c r="F458" s="7">
        <v>100</v>
      </c>
      <c r="G458" s="7">
        <f>Table1[[#This Row],[QUANTITY_ORDERED]]*Table1[[#This Row],[Selling price ]]</f>
        <v>2700</v>
      </c>
      <c r="H458" s="7">
        <f>F458-(Table1[[#This Row],[Estimated Cost Price (50%)	]])</f>
        <v>52</v>
      </c>
      <c r="I458" s="7">
        <f>Table1[[#This Row],[Profit per unit]]*Table1[[#This Row],[QUANTITY_ORDERED]]</f>
        <v>1404</v>
      </c>
      <c r="J458" s="2" t="str">
        <f t="shared" si="15"/>
        <v>Profit</v>
      </c>
      <c r="K458" s="3">
        <v>37885</v>
      </c>
      <c r="L458" s="2" t="str">
        <f>TEXT(Table1[[#This Row],[ORDER_DATE]], "mmm")</f>
        <v>Sep</v>
      </c>
      <c r="M458" s="2">
        <v>2003</v>
      </c>
      <c r="N458" s="2" t="s">
        <v>178</v>
      </c>
      <c r="O458" s="2" t="s">
        <v>281</v>
      </c>
      <c r="P458" s="2" t="s">
        <v>140</v>
      </c>
      <c r="Q458" s="2" t="s">
        <v>44</v>
      </c>
      <c r="R458" s="2" t="s">
        <v>16</v>
      </c>
    </row>
    <row r="459" spans="1:18" x14ac:dyDescent="0.3">
      <c r="A459" s="2">
        <v>10557</v>
      </c>
      <c r="B459" s="2" t="s">
        <v>139</v>
      </c>
      <c r="C459" s="2">
        <v>41</v>
      </c>
      <c r="D459" s="7">
        <v>54</v>
      </c>
      <c r="E459" s="7">
        <f t="shared" si="14"/>
        <v>27</v>
      </c>
      <c r="F459" s="7">
        <v>63.85</v>
      </c>
      <c r="G459" s="7">
        <f>Table1[[#This Row],[QUANTITY_ORDERED]]*Table1[[#This Row],[Selling price ]]</f>
        <v>2617.85</v>
      </c>
      <c r="H459" s="7">
        <f>F459-(Table1[[#This Row],[Estimated Cost Price (50%)	]])</f>
        <v>36.85</v>
      </c>
      <c r="I459" s="7">
        <f>Table1[[#This Row],[Profit per unit]]*Table1[[#This Row],[QUANTITY_ORDERED]]</f>
        <v>1510.8500000000001</v>
      </c>
      <c r="J459" s="2" t="str">
        <f t="shared" si="15"/>
        <v>Profit</v>
      </c>
      <c r="K459" s="3">
        <v>37885</v>
      </c>
      <c r="L459" s="2" t="str">
        <f>TEXT(Table1[[#This Row],[ORDER_DATE]], "mmm")</f>
        <v>Sep</v>
      </c>
      <c r="M459" s="2">
        <v>2003</v>
      </c>
      <c r="N459" s="2" t="s">
        <v>178</v>
      </c>
      <c r="O459" s="2" t="s">
        <v>284</v>
      </c>
      <c r="P459" s="2" t="s">
        <v>140</v>
      </c>
      <c r="Q459" s="2" t="s">
        <v>44</v>
      </c>
      <c r="R459" s="2" t="s">
        <v>10</v>
      </c>
    </row>
    <row r="460" spans="1:18" x14ac:dyDescent="0.3">
      <c r="A460" s="2">
        <v>10558</v>
      </c>
      <c r="B460" s="2" t="s">
        <v>139</v>
      </c>
      <c r="C460" s="2">
        <v>26</v>
      </c>
      <c r="D460" s="7">
        <v>115</v>
      </c>
      <c r="E460" s="7">
        <f t="shared" si="14"/>
        <v>57.5</v>
      </c>
      <c r="F460" s="7">
        <v>100</v>
      </c>
      <c r="G460" s="7">
        <f>Table1[[#This Row],[QUANTITY_ORDERED]]*Table1[[#This Row],[Selling price ]]</f>
        <v>2600</v>
      </c>
      <c r="H460" s="7">
        <f>F460-(Table1[[#This Row],[Estimated Cost Price (50%)	]])</f>
        <v>42.5</v>
      </c>
      <c r="I460" s="7">
        <f>Table1[[#This Row],[Profit per unit]]*Table1[[#This Row],[QUANTITY_ORDERED]]</f>
        <v>1105</v>
      </c>
      <c r="J460" s="2" t="str">
        <f t="shared" si="15"/>
        <v>Profit</v>
      </c>
      <c r="K460" s="3">
        <v>37885</v>
      </c>
      <c r="L460" s="2" t="str">
        <f>TEXT(Table1[[#This Row],[ORDER_DATE]], "mmm")</f>
        <v>Sep</v>
      </c>
      <c r="M460" s="2">
        <v>2003</v>
      </c>
      <c r="N460" s="2" t="s">
        <v>178</v>
      </c>
      <c r="O460" s="2" t="s">
        <v>290</v>
      </c>
      <c r="P460" s="2" t="s">
        <v>140</v>
      </c>
      <c r="Q460" s="2" t="s">
        <v>44</v>
      </c>
      <c r="R460" s="2" t="s">
        <v>16</v>
      </c>
    </row>
    <row r="461" spans="1:18" x14ac:dyDescent="0.3">
      <c r="A461" s="2">
        <v>10559</v>
      </c>
      <c r="B461" s="2" t="s">
        <v>73</v>
      </c>
      <c r="C461" s="2">
        <v>35</v>
      </c>
      <c r="D461" s="7">
        <v>143</v>
      </c>
      <c r="E461" s="7">
        <f t="shared" si="14"/>
        <v>71.5</v>
      </c>
      <c r="F461" s="7">
        <v>100</v>
      </c>
      <c r="G461" s="7">
        <f>Table1[[#This Row],[QUANTITY_ORDERED]]*Table1[[#This Row],[Selling price ]]</f>
        <v>3500</v>
      </c>
      <c r="H461" s="7">
        <f>F461-(Table1[[#This Row],[Estimated Cost Price (50%)	]])</f>
        <v>28.5</v>
      </c>
      <c r="I461" s="7">
        <f>Table1[[#This Row],[Profit per unit]]*Table1[[#This Row],[QUANTITY_ORDERED]]</f>
        <v>997.5</v>
      </c>
      <c r="J461" s="2" t="str">
        <f t="shared" si="15"/>
        <v>Profit</v>
      </c>
      <c r="K461" s="3">
        <v>37889</v>
      </c>
      <c r="L461" s="2" t="str">
        <f>TEXT(Table1[[#This Row],[ORDER_DATE]], "mmm")</f>
        <v>Sep</v>
      </c>
      <c r="M461" s="2">
        <v>2003</v>
      </c>
      <c r="N461" s="2" t="s">
        <v>63</v>
      </c>
      <c r="O461" s="2" t="s">
        <v>245</v>
      </c>
      <c r="P461" s="2" t="s">
        <v>74</v>
      </c>
      <c r="Q461" s="2" t="s">
        <v>32</v>
      </c>
      <c r="R461" s="2" t="s">
        <v>16</v>
      </c>
    </row>
    <row r="462" spans="1:18" x14ac:dyDescent="0.3">
      <c r="A462" s="2">
        <v>10560</v>
      </c>
      <c r="B462" s="2" t="s">
        <v>73</v>
      </c>
      <c r="C462" s="2">
        <v>25</v>
      </c>
      <c r="D462" s="7">
        <v>57</v>
      </c>
      <c r="E462" s="7">
        <f t="shared" si="14"/>
        <v>28.5</v>
      </c>
      <c r="F462" s="7">
        <v>65.31</v>
      </c>
      <c r="G462" s="7">
        <f>Table1[[#This Row],[QUANTITY_ORDERED]]*Table1[[#This Row],[Selling price ]]</f>
        <v>1632.75</v>
      </c>
      <c r="H462" s="7">
        <f>F462-(Table1[[#This Row],[Estimated Cost Price (50%)	]])</f>
        <v>36.81</v>
      </c>
      <c r="I462" s="7">
        <f>Table1[[#This Row],[Profit per unit]]*Table1[[#This Row],[QUANTITY_ORDERED]]</f>
        <v>920.25</v>
      </c>
      <c r="J462" s="2" t="str">
        <f t="shared" si="15"/>
        <v>Profit</v>
      </c>
      <c r="K462" s="3">
        <v>37889</v>
      </c>
      <c r="L462" s="2" t="str">
        <f>TEXT(Table1[[#This Row],[ORDER_DATE]], "mmm")</f>
        <v>Sep</v>
      </c>
      <c r="M462" s="2">
        <v>2003</v>
      </c>
      <c r="N462" s="2" t="s">
        <v>63</v>
      </c>
      <c r="O462" s="2" t="s">
        <v>253</v>
      </c>
      <c r="P462" s="2" t="s">
        <v>74</v>
      </c>
      <c r="Q462" s="2" t="s">
        <v>32</v>
      </c>
      <c r="R462" s="2" t="s">
        <v>10</v>
      </c>
    </row>
    <row r="463" spans="1:18" x14ac:dyDescent="0.3">
      <c r="A463" s="2">
        <v>10561</v>
      </c>
      <c r="B463" s="2" t="s">
        <v>73</v>
      </c>
      <c r="C463" s="2">
        <v>23</v>
      </c>
      <c r="D463" s="7">
        <v>118</v>
      </c>
      <c r="E463" s="7">
        <f t="shared" si="14"/>
        <v>59</v>
      </c>
      <c r="F463" s="7">
        <v>100</v>
      </c>
      <c r="G463" s="7">
        <f>Table1[[#This Row],[QUANTITY_ORDERED]]*Table1[[#This Row],[Selling price ]]</f>
        <v>2300</v>
      </c>
      <c r="H463" s="7">
        <f>F463-(Table1[[#This Row],[Estimated Cost Price (50%)	]])</f>
        <v>41</v>
      </c>
      <c r="I463" s="7">
        <f>Table1[[#This Row],[Profit per unit]]*Table1[[#This Row],[QUANTITY_ORDERED]]</f>
        <v>943</v>
      </c>
      <c r="J463" s="2" t="str">
        <f t="shared" si="15"/>
        <v>Profit</v>
      </c>
      <c r="K463" s="3">
        <v>37889</v>
      </c>
      <c r="L463" s="2" t="str">
        <f>TEXT(Table1[[#This Row],[ORDER_DATE]], "mmm")</f>
        <v>Sep</v>
      </c>
      <c r="M463" s="2">
        <v>2003</v>
      </c>
      <c r="N463" s="2" t="s">
        <v>63</v>
      </c>
      <c r="O463" s="2" t="s">
        <v>277</v>
      </c>
      <c r="P463" s="2" t="s">
        <v>74</v>
      </c>
      <c r="Q463" s="2" t="s">
        <v>32</v>
      </c>
      <c r="R463" s="2" t="s">
        <v>10</v>
      </c>
    </row>
    <row r="464" spans="1:18" x14ac:dyDescent="0.3">
      <c r="A464" s="2">
        <v>10562</v>
      </c>
      <c r="B464" s="2" t="s">
        <v>73</v>
      </c>
      <c r="C464" s="2">
        <v>33</v>
      </c>
      <c r="D464" s="7">
        <v>62</v>
      </c>
      <c r="E464" s="7">
        <f t="shared" si="14"/>
        <v>31</v>
      </c>
      <c r="F464" s="7">
        <v>50.95</v>
      </c>
      <c r="G464" s="7">
        <f>Table1[[#This Row],[QUANTITY_ORDERED]]*Table1[[#This Row],[Selling price ]]</f>
        <v>1681.3500000000001</v>
      </c>
      <c r="H464" s="7">
        <f>F464-(Table1[[#This Row],[Estimated Cost Price (50%)	]])</f>
        <v>19.950000000000003</v>
      </c>
      <c r="I464" s="7">
        <f>Table1[[#This Row],[Profit per unit]]*Table1[[#This Row],[QUANTITY_ORDERED]]</f>
        <v>658.35000000000014</v>
      </c>
      <c r="J464" s="2" t="str">
        <f t="shared" si="15"/>
        <v>Profit</v>
      </c>
      <c r="K464" s="3">
        <v>37889</v>
      </c>
      <c r="L464" s="2" t="str">
        <f>TEXT(Table1[[#This Row],[ORDER_DATE]], "mmm")</f>
        <v>Sep</v>
      </c>
      <c r="M464" s="2">
        <v>2003</v>
      </c>
      <c r="N464" s="2" t="s">
        <v>237</v>
      </c>
      <c r="O464" s="2" t="s">
        <v>285</v>
      </c>
      <c r="P464" s="2" t="s">
        <v>74</v>
      </c>
      <c r="Q464" s="2" t="s">
        <v>32</v>
      </c>
      <c r="R464" s="2" t="s">
        <v>10</v>
      </c>
    </row>
    <row r="465" spans="1:18" x14ac:dyDescent="0.3">
      <c r="A465" s="2">
        <v>10563</v>
      </c>
      <c r="B465" s="2" t="s">
        <v>60</v>
      </c>
      <c r="C465" s="2">
        <v>20</v>
      </c>
      <c r="D465" s="7">
        <v>207</v>
      </c>
      <c r="E465" s="7">
        <f t="shared" si="14"/>
        <v>103.5</v>
      </c>
      <c r="F465" s="7">
        <v>100</v>
      </c>
      <c r="G465" s="7">
        <f>Table1[[#This Row],[QUANTITY_ORDERED]]*Table1[[#This Row],[Selling price ]]</f>
        <v>2000</v>
      </c>
      <c r="H465" s="7">
        <f>F465-(Table1[[#This Row],[Estimated Cost Price (50%)	]])</f>
        <v>-3.5</v>
      </c>
      <c r="I465" s="7">
        <f>Table1[[#This Row],[Profit per unit]]*Table1[[#This Row],[QUANTITY_ORDERED]]</f>
        <v>-70</v>
      </c>
      <c r="J465" s="2" t="str">
        <f t="shared" si="15"/>
        <v>Loss</v>
      </c>
      <c r="K465" s="3">
        <v>37892</v>
      </c>
      <c r="L465" s="2" t="str">
        <f>TEXT(Table1[[#This Row],[ORDER_DATE]], "mmm")</f>
        <v>Sep</v>
      </c>
      <c r="M465" s="2">
        <v>2003</v>
      </c>
      <c r="N465" s="2" t="s">
        <v>63</v>
      </c>
      <c r="O465" s="2" t="s">
        <v>168</v>
      </c>
      <c r="P465" s="2" t="s">
        <v>61</v>
      </c>
      <c r="Q465" s="2" t="s">
        <v>62</v>
      </c>
      <c r="R465" s="2" t="s">
        <v>16</v>
      </c>
    </row>
    <row r="466" spans="1:18" x14ac:dyDescent="0.3">
      <c r="A466" s="2">
        <v>10564</v>
      </c>
      <c r="B466" s="2" t="s">
        <v>60</v>
      </c>
      <c r="C466" s="2">
        <v>42</v>
      </c>
      <c r="D466" s="7">
        <v>151</v>
      </c>
      <c r="E466" s="7">
        <f t="shared" si="14"/>
        <v>75.5</v>
      </c>
      <c r="F466" s="7">
        <v>100</v>
      </c>
      <c r="G466" s="7">
        <f>Table1[[#This Row],[QUANTITY_ORDERED]]*Table1[[#This Row],[Selling price ]]</f>
        <v>4200</v>
      </c>
      <c r="H466" s="7">
        <f>F466-(Table1[[#This Row],[Estimated Cost Price (50%)	]])</f>
        <v>24.5</v>
      </c>
      <c r="I466" s="7">
        <f>Table1[[#This Row],[Profit per unit]]*Table1[[#This Row],[QUANTITY_ORDERED]]</f>
        <v>1029</v>
      </c>
      <c r="J466" s="2" t="str">
        <f t="shared" si="15"/>
        <v>Profit</v>
      </c>
      <c r="K466" s="3">
        <v>37892</v>
      </c>
      <c r="L466" s="2" t="str">
        <f>TEXT(Table1[[#This Row],[ORDER_DATE]], "mmm")</f>
        <v>Sep</v>
      </c>
      <c r="M466" s="2">
        <v>2003</v>
      </c>
      <c r="N466" s="2" t="s">
        <v>63</v>
      </c>
      <c r="O466" s="2" t="s">
        <v>182</v>
      </c>
      <c r="P466" s="2" t="s">
        <v>61</v>
      </c>
      <c r="Q466" s="2" t="s">
        <v>62</v>
      </c>
      <c r="R466" s="2" t="s">
        <v>16</v>
      </c>
    </row>
    <row r="467" spans="1:18" x14ac:dyDescent="0.3">
      <c r="A467" s="2">
        <v>10565</v>
      </c>
      <c r="B467" s="2" t="s">
        <v>60</v>
      </c>
      <c r="C467" s="2">
        <v>49</v>
      </c>
      <c r="D467" s="7">
        <v>173</v>
      </c>
      <c r="E467" s="7">
        <f t="shared" si="14"/>
        <v>86.5</v>
      </c>
      <c r="F467" s="7">
        <v>100</v>
      </c>
      <c r="G467" s="7">
        <f>Table1[[#This Row],[QUANTITY_ORDERED]]*Table1[[#This Row],[Selling price ]]</f>
        <v>4900</v>
      </c>
      <c r="H467" s="7">
        <f>F467-(Table1[[#This Row],[Estimated Cost Price (50%)	]])</f>
        <v>13.5</v>
      </c>
      <c r="I467" s="7">
        <f>Table1[[#This Row],[Profit per unit]]*Table1[[#This Row],[QUANTITY_ORDERED]]</f>
        <v>661.5</v>
      </c>
      <c r="J467" s="2" t="str">
        <f t="shared" si="15"/>
        <v>Profit</v>
      </c>
      <c r="K467" s="3">
        <v>37892</v>
      </c>
      <c r="L467" s="2" t="str">
        <f>TEXT(Table1[[#This Row],[ORDER_DATE]], "mmm")</f>
        <v>Sep</v>
      </c>
      <c r="M467" s="2">
        <v>2003</v>
      </c>
      <c r="N467" s="2" t="s">
        <v>63</v>
      </c>
      <c r="O467" s="2" t="s">
        <v>186</v>
      </c>
      <c r="P467" s="2" t="s">
        <v>61</v>
      </c>
      <c r="Q467" s="2" t="s">
        <v>62</v>
      </c>
      <c r="R467" s="2" t="s">
        <v>52</v>
      </c>
    </row>
    <row r="468" spans="1:18" x14ac:dyDescent="0.3">
      <c r="A468" s="2">
        <v>10566</v>
      </c>
      <c r="B468" s="2" t="s">
        <v>60</v>
      </c>
      <c r="C468" s="2">
        <v>31</v>
      </c>
      <c r="D468" s="7">
        <v>136</v>
      </c>
      <c r="E468" s="7">
        <f t="shared" si="14"/>
        <v>68</v>
      </c>
      <c r="F468" s="7">
        <v>100</v>
      </c>
      <c r="G468" s="7">
        <f>Table1[[#This Row],[QUANTITY_ORDERED]]*Table1[[#This Row],[Selling price ]]</f>
        <v>3100</v>
      </c>
      <c r="H468" s="7">
        <f>F468-(Table1[[#This Row],[Estimated Cost Price (50%)	]])</f>
        <v>32</v>
      </c>
      <c r="I468" s="7">
        <f>Table1[[#This Row],[Profit per unit]]*Table1[[#This Row],[QUANTITY_ORDERED]]</f>
        <v>992</v>
      </c>
      <c r="J468" s="2" t="str">
        <f t="shared" si="15"/>
        <v>Profit</v>
      </c>
      <c r="K468" s="3">
        <v>37892</v>
      </c>
      <c r="L468" s="2" t="str">
        <f>TEXT(Table1[[#This Row],[ORDER_DATE]], "mmm")</f>
        <v>Sep</v>
      </c>
      <c r="M468" s="2">
        <v>2003</v>
      </c>
      <c r="N468" s="2" t="s">
        <v>202</v>
      </c>
      <c r="O468" s="2" t="s">
        <v>235</v>
      </c>
      <c r="P468" s="2" t="s">
        <v>61</v>
      </c>
      <c r="Q468" s="2" t="s">
        <v>62</v>
      </c>
      <c r="R468" s="2" t="s">
        <v>16</v>
      </c>
    </row>
    <row r="469" spans="1:18" x14ac:dyDescent="0.3">
      <c r="A469" s="2">
        <v>10567</v>
      </c>
      <c r="B469" s="2" t="s">
        <v>60</v>
      </c>
      <c r="C469" s="2">
        <v>29</v>
      </c>
      <c r="D469" s="7">
        <v>100</v>
      </c>
      <c r="E469" s="7">
        <f t="shared" si="14"/>
        <v>50</v>
      </c>
      <c r="F469" s="7">
        <v>88.74</v>
      </c>
      <c r="G469" s="7">
        <f>Table1[[#This Row],[QUANTITY_ORDERED]]*Table1[[#This Row],[Selling price ]]</f>
        <v>2573.46</v>
      </c>
      <c r="H469" s="7">
        <f>F469-(Table1[[#This Row],[Estimated Cost Price (50%)	]])</f>
        <v>38.739999999999995</v>
      </c>
      <c r="I469" s="7">
        <f>Table1[[#This Row],[Profit per unit]]*Table1[[#This Row],[QUANTITY_ORDERED]]</f>
        <v>1123.4599999999998</v>
      </c>
      <c r="J469" s="2" t="str">
        <f t="shared" si="15"/>
        <v>Profit</v>
      </c>
      <c r="K469" s="3">
        <v>37892</v>
      </c>
      <c r="L469" s="2" t="str">
        <f>TEXT(Table1[[#This Row],[ORDER_DATE]], "mmm")</f>
        <v>Sep</v>
      </c>
      <c r="M469" s="2">
        <v>2003</v>
      </c>
      <c r="N469" s="2" t="s">
        <v>237</v>
      </c>
      <c r="O469" s="2" t="s">
        <v>238</v>
      </c>
      <c r="P469" s="2" t="s">
        <v>61</v>
      </c>
      <c r="Q469" s="2" t="s">
        <v>62</v>
      </c>
      <c r="R469" s="2" t="s">
        <v>10</v>
      </c>
    </row>
    <row r="470" spans="1:18" x14ac:dyDescent="0.3">
      <c r="A470" s="2">
        <v>10568</v>
      </c>
      <c r="B470" s="2" t="s">
        <v>60</v>
      </c>
      <c r="C470" s="2">
        <v>22</v>
      </c>
      <c r="D470" s="7">
        <v>87</v>
      </c>
      <c r="E470" s="7">
        <f t="shared" si="14"/>
        <v>43.5</v>
      </c>
      <c r="F470" s="7">
        <v>83.38</v>
      </c>
      <c r="G470" s="7">
        <f>Table1[[#This Row],[QUANTITY_ORDERED]]*Table1[[#This Row],[Selling price ]]</f>
        <v>1834.36</v>
      </c>
      <c r="H470" s="7">
        <f>F470-(Table1[[#This Row],[Estimated Cost Price (50%)	]])</f>
        <v>39.879999999999995</v>
      </c>
      <c r="I470" s="7">
        <f>Table1[[#This Row],[Profit per unit]]*Table1[[#This Row],[QUANTITY_ORDERED]]</f>
        <v>877.3599999999999</v>
      </c>
      <c r="J470" s="2" t="str">
        <f t="shared" si="15"/>
        <v>Profit</v>
      </c>
      <c r="K470" s="3">
        <v>37892</v>
      </c>
      <c r="L470" s="2" t="str">
        <f>TEXT(Table1[[#This Row],[ORDER_DATE]], "mmm")</f>
        <v>Sep</v>
      </c>
      <c r="M470" s="2">
        <v>2003</v>
      </c>
      <c r="N470" s="2" t="s">
        <v>202</v>
      </c>
      <c r="O470" s="2" t="s">
        <v>247</v>
      </c>
      <c r="P470" s="2" t="s">
        <v>61</v>
      </c>
      <c r="Q470" s="2" t="s">
        <v>62</v>
      </c>
      <c r="R470" s="2" t="s">
        <v>10</v>
      </c>
    </row>
    <row r="471" spans="1:18" x14ac:dyDescent="0.3">
      <c r="A471" s="2">
        <v>10569</v>
      </c>
      <c r="B471" s="2" t="s">
        <v>60</v>
      </c>
      <c r="C471" s="2">
        <v>40</v>
      </c>
      <c r="D471" s="7">
        <v>122</v>
      </c>
      <c r="E471" s="7">
        <f t="shared" si="14"/>
        <v>61</v>
      </c>
      <c r="F471" s="7">
        <v>100</v>
      </c>
      <c r="G471" s="7">
        <f>Table1[[#This Row],[QUANTITY_ORDERED]]*Table1[[#This Row],[Selling price ]]</f>
        <v>4000</v>
      </c>
      <c r="H471" s="7">
        <f>F471-(Table1[[#This Row],[Estimated Cost Price (50%)	]])</f>
        <v>39</v>
      </c>
      <c r="I471" s="7">
        <f>Table1[[#This Row],[Profit per unit]]*Table1[[#This Row],[QUANTITY_ORDERED]]</f>
        <v>1560</v>
      </c>
      <c r="J471" s="2" t="str">
        <f t="shared" si="15"/>
        <v>Profit</v>
      </c>
      <c r="K471" s="3">
        <v>37892</v>
      </c>
      <c r="L471" s="2" t="str">
        <f>TEXT(Table1[[#This Row],[ORDER_DATE]], "mmm")</f>
        <v>Sep</v>
      </c>
      <c r="M471" s="2">
        <v>2003</v>
      </c>
      <c r="N471" s="2" t="s">
        <v>231</v>
      </c>
      <c r="O471" s="2" t="s">
        <v>259</v>
      </c>
      <c r="P471" s="2" t="s">
        <v>61</v>
      </c>
      <c r="Q471" s="2" t="s">
        <v>62</v>
      </c>
      <c r="R471" s="2" t="s">
        <v>16</v>
      </c>
    </row>
    <row r="472" spans="1:18" x14ac:dyDescent="0.3">
      <c r="A472" s="2">
        <v>10570</v>
      </c>
      <c r="B472" s="2" t="s">
        <v>60</v>
      </c>
      <c r="C472" s="2">
        <v>31</v>
      </c>
      <c r="D472" s="7">
        <v>58</v>
      </c>
      <c r="E472" s="7">
        <f t="shared" si="14"/>
        <v>29</v>
      </c>
      <c r="F472" s="7">
        <v>57.41</v>
      </c>
      <c r="G472" s="7">
        <f>Table1[[#This Row],[QUANTITY_ORDERED]]*Table1[[#This Row],[Selling price ]]</f>
        <v>1779.7099999999998</v>
      </c>
      <c r="H472" s="7">
        <f>F472-(Table1[[#This Row],[Estimated Cost Price (50%)	]])</f>
        <v>28.409999999999997</v>
      </c>
      <c r="I472" s="7">
        <f>Table1[[#This Row],[Profit per unit]]*Table1[[#This Row],[QUANTITY_ORDERED]]</f>
        <v>880.70999999999992</v>
      </c>
      <c r="J472" s="2" t="str">
        <f t="shared" si="15"/>
        <v>Profit</v>
      </c>
      <c r="K472" s="3">
        <v>37892</v>
      </c>
      <c r="L472" s="2" t="str">
        <f>TEXT(Table1[[#This Row],[ORDER_DATE]], "mmm")</f>
        <v>Sep</v>
      </c>
      <c r="M472" s="2">
        <v>2003</v>
      </c>
      <c r="N472" s="2" t="s">
        <v>237</v>
      </c>
      <c r="O472" s="2" t="s">
        <v>291</v>
      </c>
      <c r="P472" s="2" t="s">
        <v>61</v>
      </c>
      <c r="Q472" s="2" t="s">
        <v>62</v>
      </c>
      <c r="R472" s="2" t="s">
        <v>10</v>
      </c>
    </row>
    <row r="473" spans="1:18" x14ac:dyDescent="0.3">
      <c r="A473" s="2">
        <v>10571</v>
      </c>
      <c r="B473" s="2" t="s">
        <v>60</v>
      </c>
      <c r="C473" s="2">
        <v>43</v>
      </c>
      <c r="D473" s="7">
        <v>66</v>
      </c>
      <c r="E473" s="7">
        <f t="shared" si="14"/>
        <v>33</v>
      </c>
      <c r="F473" s="7">
        <v>64.67</v>
      </c>
      <c r="G473" s="7">
        <f>Table1[[#This Row],[QUANTITY_ORDERED]]*Table1[[#This Row],[Selling price ]]</f>
        <v>2780.81</v>
      </c>
      <c r="H473" s="7">
        <f>F473-(Table1[[#This Row],[Estimated Cost Price (50%)	]])</f>
        <v>31.67</v>
      </c>
      <c r="I473" s="7">
        <f>Table1[[#This Row],[Profit per unit]]*Table1[[#This Row],[QUANTITY_ORDERED]]</f>
        <v>1361.8100000000002</v>
      </c>
      <c r="J473" s="2" t="str">
        <f t="shared" si="15"/>
        <v>Profit</v>
      </c>
      <c r="K473" s="3">
        <v>37892</v>
      </c>
      <c r="L473" s="2" t="str">
        <f>TEXT(Table1[[#This Row],[ORDER_DATE]], "mmm")</f>
        <v>Sep</v>
      </c>
      <c r="M473" s="2">
        <v>2003</v>
      </c>
      <c r="N473" s="2" t="s">
        <v>231</v>
      </c>
      <c r="O473" s="2" t="s">
        <v>293</v>
      </c>
      <c r="P473" s="2" t="s">
        <v>61</v>
      </c>
      <c r="Q473" s="2" t="s">
        <v>62</v>
      </c>
      <c r="R473" s="2" t="s">
        <v>10</v>
      </c>
    </row>
    <row r="474" spans="1:18" x14ac:dyDescent="0.3">
      <c r="A474" s="2">
        <v>10572</v>
      </c>
      <c r="B474" s="2" t="s">
        <v>60</v>
      </c>
      <c r="C474" s="2">
        <v>31</v>
      </c>
      <c r="D474" s="7">
        <v>86</v>
      </c>
      <c r="E474" s="7">
        <f t="shared" si="14"/>
        <v>43</v>
      </c>
      <c r="F474" s="7">
        <v>87.48</v>
      </c>
      <c r="G474" s="7">
        <f>Table1[[#This Row],[QUANTITY_ORDERED]]*Table1[[#This Row],[Selling price ]]</f>
        <v>2711.88</v>
      </c>
      <c r="H474" s="7">
        <f>F474-(Table1[[#This Row],[Estimated Cost Price (50%)	]])</f>
        <v>44.480000000000004</v>
      </c>
      <c r="I474" s="7">
        <f>Table1[[#This Row],[Profit per unit]]*Table1[[#This Row],[QUANTITY_ORDERED]]</f>
        <v>1378.88</v>
      </c>
      <c r="J474" s="2" t="str">
        <f t="shared" si="15"/>
        <v>Profit</v>
      </c>
      <c r="K474" s="3">
        <v>37892</v>
      </c>
      <c r="L474" s="2" t="str">
        <f>TEXT(Table1[[#This Row],[ORDER_DATE]], "mmm")</f>
        <v>Sep</v>
      </c>
      <c r="M474" s="2">
        <v>2003</v>
      </c>
      <c r="N474" s="2" t="s">
        <v>231</v>
      </c>
      <c r="O474" s="2" t="s">
        <v>295</v>
      </c>
      <c r="P474" s="2" t="s">
        <v>61</v>
      </c>
      <c r="Q474" s="2" t="s">
        <v>62</v>
      </c>
      <c r="R474" s="2" t="s">
        <v>10</v>
      </c>
    </row>
    <row r="475" spans="1:18" x14ac:dyDescent="0.3">
      <c r="A475" s="2">
        <v>10573</v>
      </c>
      <c r="B475" s="2" t="s">
        <v>60</v>
      </c>
      <c r="C475" s="2">
        <v>50</v>
      </c>
      <c r="D475" s="7">
        <v>100</v>
      </c>
      <c r="E475" s="7">
        <f t="shared" si="14"/>
        <v>50</v>
      </c>
      <c r="F475" s="7">
        <v>88.15</v>
      </c>
      <c r="G475" s="7">
        <f>Table1[[#This Row],[QUANTITY_ORDERED]]*Table1[[#This Row],[Selling price ]]</f>
        <v>4407.5</v>
      </c>
      <c r="H475" s="7">
        <f>F475-(Table1[[#This Row],[Estimated Cost Price (50%)	]])</f>
        <v>38.150000000000006</v>
      </c>
      <c r="I475" s="7">
        <f>Table1[[#This Row],[Profit per unit]]*Table1[[#This Row],[QUANTITY_ORDERED]]</f>
        <v>1907.5000000000002</v>
      </c>
      <c r="J475" s="2" t="str">
        <f t="shared" si="15"/>
        <v>Profit</v>
      </c>
      <c r="K475" s="3">
        <v>37892</v>
      </c>
      <c r="L475" s="2" t="str">
        <f>TEXT(Table1[[#This Row],[ORDER_DATE]], "mmm")</f>
        <v>Sep</v>
      </c>
      <c r="M475" s="2">
        <v>2003</v>
      </c>
      <c r="N475" s="2" t="s">
        <v>231</v>
      </c>
      <c r="O475" s="2" t="s">
        <v>302</v>
      </c>
      <c r="P475" s="2" t="s">
        <v>61</v>
      </c>
      <c r="Q475" s="2" t="s">
        <v>62</v>
      </c>
      <c r="R475" s="2" t="s">
        <v>16</v>
      </c>
    </row>
    <row r="476" spans="1:18" x14ac:dyDescent="0.3">
      <c r="A476" s="2">
        <v>10574</v>
      </c>
      <c r="B476" s="2" t="s">
        <v>60</v>
      </c>
      <c r="C476" s="2">
        <v>20</v>
      </c>
      <c r="D476" s="7">
        <v>99</v>
      </c>
      <c r="E476" s="7">
        <f t="shared" si="14"/>
        <v>49.5</v>
      </c>
      <c r="F476" s="7">
        <v>100</v>
      </c>
      <c r="G476" s="7">
        <f>Table1[[#This Row],[QUANTITY_ORDERED]]*Table1[[#This Row],[Selling price ]]</f>
        <v>2000</v>
      </c>
      <c r="H476" s="7">
        <f>F476-(Table1[[#This Row],[Estimated Cost Price (50%)	]])</f>
        <v>50.5</v>
      </c>
      <c r="I476" s="7">
        <f>Table1[[#This Row],[Profit per unit]]*Table1[[#This Row],[QUANTITY_ORDERED]]</f>
        <v>1010</v>
      </c>
      <c r="J476" s="2" t="str">
        <f t="shared" si="15"/>
        <v>Profit</v>
      </c>
      <c r="K476" s="3">
        <v>37892</v>
      </c>
      <c r="L476" s="2" t="str">
        <f>TEXT(Table1[[#This Row],[ORDER_DATE]], "mmm")</f>
        <v>Sep</v>
      </c>
      <c r="M476" s="2">
        <v>2003</v>
      </c>
      <c r="N476" s="2" t="s">
        <v>231</v>
      </c>
      <c r="O476" s="2" t="s">
        <v>303</v>
      </c>
      <c r="P476" s="2" t="s">
        <v>61</v>
      </c>
      <c r="Q476" s="2" t="s">
        <v>62</v>
      </c>
      <c r="R476" s="2" t="s">
        <v>10</v>
      </c>
    </row>
    <row r="477" spans="1:18" x14ac:dyDescent="0.3">
      <c r="A477" s="2">
        <v>10575</v>
      </c>
      <c r="B477" s="2" t="s">
        <v>60</v>
      </c>
      <c r="C477" s="2">
        <v>50</v>
      </c>
      <c r="D477" s="7">
        <v>54</v>
      </c>
      <c r="E477" s="7">
        <f t="shared" si="14"/>
        <v>27</v>
      </c>
      <c r="F477" s="7">
        <v>60.06</v>
      </c>
      <c r="G477" s="7">
        <f>Table1[[#This Row],[QUANTITY_ORDERED]]*Table1[[#This Row],[Selling price ]]</f>
        <v>3003</v>
      </c>
      <c r="H477" s="7">
        <f>F477-(Table1[[#This Row],[Estimated Cost Price (50%)	]])</f>
        <v>33.06</v>
      </c>
      <c r="I477" s="7">
        <f>Table1[[#This Row],[Profit per unit]]*Table1[[#This Row],[QUANTITY_ORDERED]]</f>
        <v>1653</v>
      </c>
      <c r="J477" s="2" t="str">
        <f t="shared" si="15"/>
        <v>Profit</v>
      </c>
      <c r="K477" s="3">
        <v>37892</v>
      </c>
      <c r="L477" s="2" t="str">
        <f>TEXT(Table1[[#This Row],[ORDER_DATE]], "mmm")</f>
        <v>Sep</v>
      </c>
      <c r="M477" s="2">
        <v>2003</v>
      </c>
      <c r="N477" s="2" t="s">
        <v>231</v>
      </c>
      <c r="O477" s="2" t="s">
        <v>306</v>
      </c>
      <c r="P477" s="2" t="s">
        <v>61</v>
      </c>
      <c r="Q477" s="2" t="s">
        <v>62</v>
      </c>
      <c r="R477" s="2" t="s">
        <v>16</v>
      </c>
    </row>
    <row r="478" spans="1:18" x14ac:dyDescent="0.3">
      <c r="A478" s="2">
        <v>10576</v>
      </c>
      <c r="B478" s="2" t="s">
        <v>184</v>
      </c>
      <c r="C478" s="2">
        <v>31</v>
      </c>
      <c r="D478" s="7">
        <v>88</v>
      </c>
      <c r="E478" s="7">
        <f t="shared" si="14"/>
        <v>44</v>
      </c>
      <c r="F478" s="7">
        <v>91.17</v>
      </c>
      <c r="G478" s="7">
        <f>Table1[[#This Row],[QUANTITY_ORDERED]]*Table1[[#This Row],[Selling price ]]</f>
        <v>2826.27</v>
      </c>
      <c r="H478" s="7">
        <f>F478-(Table1[[#This Row],[Estimated Cost Price (50%)	]])</f>
        <v>47.17</v>
      </c>
      <c r="I478" s="7">
        <f>Table1[[#This Row],[Profit per unit]]*Table1[[#This Row],[QUANTITY_ORDERED]]</f>
        <v>1462.27</v>
      </c>
      <c r="J478" s="2" t="str">
        <f t="shared" si="15"/>
        <v>Profit</v>
      </c>
      <c r="K478" s="3">
        <v>37662</v>
      </c>
      <c r="L478" s="2" t="str">
        <f>TEXT(Table1[[#This Row],[ORDER_DATE]], "mmm")</f>
        <v>Feb</v>
      </c>
      <c r="M478" s="2">
        <v>2003</v>
      </c>
      <c r="N478" s="2" t="s">
        <v>202</v>
      </c>
      <c r="O478" s="2" t="s">
        <v>268</v>
      </c>
      <c r="P478" s="2" t="s">
        <v>185</v>
      </c>
      <c r="Q478" s="2" t="s">
        <v>9</v>
      </c>
      <c r="R478" s="2" t="s">
        <v>10</v>
      </c>
    </row>
    <row r="479" spans="1:18" x14ac:dyDescent="0.3">
      <c r="A479" s="2">
        <v>10577</v>
      </c>
      <c r="B479" s="2" t="s">
        <v>184</v>
      </c>
      <c r="C479" s="2">
        <v>36</v>
      </c>
      <c r="D479" s="7">
        <v>72</v>
      </c>
      <c r="E479" s="7">
        <f t="shared" si="14"/>
        <v>36</v>
      </c>
      <c r="F479" s="7">
        <v>64.33</v>
      </c>
      <c r="G479" s="7">
        <f>Table1[[#This Row],[QUANTITY_ORDERED]]*Table1[[#This Row],[Selling price ]]</f>
        <v>2315.88</v>
      </c>
      <c r="H479" s="7">
        <f>F479-(Table1[[#This Row],[Estimated Cost Price (50%)	]])</f>
        <v>28.33</v>
      </c>
      <c r="I479" s="7">
        <f>Table1[[#This Row],[Profit per unit]]*Table1[[#This Row],[QUANTITY_ORDERED]]</f>
        <v>1019.8799999999999</v>
      </c>
      <c r="J479" s="2" t="str">
        <f t="shared" si="15"/>
        <v>Profit</v>
      </c>
      <c r="K479" s="3">
        <v>37662</v>
      </c>
      <c r="L479" s="2" t="str">
        <f>TEXT(Table1[[#This Row],[ORDER_DATE]], "mmm")</f>
        <v>Feb</v>
      </c>
      <c r="M479" s="2">
        <v>2003</v>
      </c>
      <c r="N479" s="2" t="s">
        <v>231</v>
      </c>
      <c r="O479" s="2" t="s">
        <v>298</v>
      </c>
      <c r="P479" s="2" t="s">
        <v>185</v>
      </c>
      <c r="Q479" s="2" t="s">
        <v>9</v>
      </c>
      <c r="R479" s="2" t="s">
        <v>10</v>
      </c>
    </row>
    <row r="480" spans="1:18" x14ac:dyDescent="0.3">
      <c r="A480" s="2">
        <v>10578</v>
      </c>
      <c r="B480" s="2" t="s">
        <v>42</v>
      </c>
      <c r="C480" s="2">
        <v>32</v>
      </c>
      <c r="D480" s="7">
        <v>136</v>
      </c>
      <c r="E480" s="7">
        <f t="shared" si="14"/>
        <v>68</v>
      </c>
      <c r="F480" s="7">
        <v>100</v>
      </c>
      <c r="G480" s="7">
        <f>Table1[[#This Row],[QUANTITY_ORDERED]]*Table1[[#This Row],[Selling price ]]</f>
        <v>3200</v>
      </c>
      <c r="H480" s="7">
        <f>F480-(Table1[[#This Row],[Estimated Cost Price (50%)	]])</f>
        <v>32</v>
      </c>
      <c r="I480" s="7">
        <f>Table1[[#This Row],[Profit per unit]]*Table1[[#This Row],[QUANTITY_ORDERED]]</f>
        <v>1024</v>
      </c>
      <c r="J480" s="2" t="str">
        <f t="shared" si="15"/>
        <v>Profit</v>
      </c>
      <c r="K480" s="3">
        <v>37782</v>
      </c>
      <c r="L480" s="2" t="str">
        <f>TEXT(Table1[[#This Row],[ORDER_DATE]], "mmm")</f>
        <v>Jun</v>
      </c>
      <c r="M480" s="2">
        <v>2003</v>
      </c>
      <c r="N480" s="2" t="s">
        <v>63</v>
      </c>
      <c r="O480" s="2" t="s">
        <v>114</v>
      </c>
      <c r="P480" s="2" t="s">
        <v>43</v>
      </c>
      <c r="Q480" s="2" t="s">
        <v>44</v>
      </c>
      <c r="R480" s="2" t="s">
        <v>16</v>
      </c>
    </row>
    <row r="481" spans="1:18" x14ac:dyDescent="0.3">
      <c r="A481" s="2">
        <v>10579</v>
      </c>
      <c r="B481" s="2" t="s">
        <v>42</v>
      </c>
      <c r="C481" s="2">
        <v>38</v>
      </c>
      <c r="D481" s="7">
        <v>157</v>
      </c>
      <c r="E481" s="7">
        <f t="shared" si="14"/>
        <v>78.5</v>
      </c>
      <c r="F481" s="7">
        <v>100</v>
      </c>
      <c r="G481" s="7">
        <f>Table1[[#This Row],[QUANTITY_ORDERED]]*Table1[[#This Row],[Selling price ]]</f>
        <v>3800</v>
      </c>
      <c r="H481" s="7">
        <f>F481-(Table1[[#This Row],[Estimated Cost Price (50%)	]])</f>
        <v>21.5</v>
      </c>
      <c r="I481" s="7">
        <f>Table1[[#This Row],[Profit per unit]]*Table1[[#This Row],[QUANTITY_ORDERED]]</f>
        <v>817</v>
      </c>
      <c r="J481" s="2" t="str">
        <f t="shared" si="15"/>
        <v>Profit</v>
      </c>
      <c r="K481" s="3">
        <v>37782</v>
      </c>
      <c r="L481" s="2" t="str">
        <f>TEXT(Table1[[#This Row],[ORDER_DATE]], "mmm")</f>
        <v>Jun</v>
      </c>
      <c r="M481" s="2">
        <v>2003</v>
      </c>
      <c r="N481" s="2" t="s">
        <v>210</v>
      </c>
      <c r="O481" s="2" t="s">
        <v>211</v>
      </c>
      <c r="P481" s="2" t="s">
        <v>43</v>
      </c>
      <c r="Q481" s="2" t="s">
        <v>44</v>
      </c>
      <c r="R481" s="2" t="s">
        <v>16</v>
      </c>
    </row>
    <row r="482" spans="1:18" x14ac:dyDescent="0.3">
      <c r="A482" s="2">
        <v>10580</v>
      </c>
      <c r="B482" s="2" t="s">
        <v>42</v>
      </c>
      <c r="C482" s="2">
        <v>44</v>
      </c>
      <c r="D482" s="7">
        <v>86</v>
      </c>
      <c r="E482" s="7">
        <f t="shared" si="14"/>
        <v>43</v>
      </c>
      <c r="F482" s="7">
        <v>79.14</v>
      </c>
      <c r="G482" s="7">
        <f>Table1[[#This Row],[QUANTITY_ORDERED]]*Table1[[#This Row],[Selling price ]]</f>
        <v>3482.16</v>
      </c>
      <c r="H482" s="7">
        <f>F482-(Table1[[#This Row],[Estimated Cost Price (50%)	]])</f>
        <v>36.14</v>
      </c>
      <c r="I482" s="7">
        <f>Table1[[#This Row],[Profit per unit]]*Table1[[#This Row],[QUANTITY_ORDERED]]</f>
        <v>1590.16</v>
      </c>
      <c r="J482" s="2" t="str">
        <f t="shared" si="15"/>
        <v>Profit</v>
      </c>
      <c r="K482" s="3">
        <v>37782</v>
      </c>
      <c r="L482" s="2" t="str">
        <f>TEXT(Table1[[#This Row],[ORDER_DATE]], "mmm")</f>
        <v>Jun</v>
      </c>
      <c r="M482" s="2">
        <v>2003</v>
      </c>
      <c r="N482" s="2" t="s">
        <v>231</v>
      </c>
      <c r="O482" s="2" t="s">
        <v>232</v>
      </c>
      <c r="P482" s="2" t="s">
        <v>43</v>
      </c>
      <c r="Q482" s="2" t="s">
        <v>44</v>
      </c>
      <c r="R482" s="2" t="s">
        <v>16</v>
      </c>
    </row>
    <row r="483" spans="1:18" x14ac:dyDescent="0.3">
      <c r="A483" s="2">
        <v>10581</v>
      </c>
      <c r="B483" s="2" t="s">
        <v>42</v>
      </c>
      <c r="C483" s="2">
        <v>29</v>
      </c>
      <c r="D483" s="7">
        <v>105</v>
      </c>
      <c r="E483" s="7">
        <f t="shared" si="14"/>
        <v>52.5</v>
      </c>
      <c r="F483" s="7">
        <v>100</v>
      </c>
      <c r="G483" s="7">
        <f>Table1[[#This Row],[QUANTITY_ORDERED]]*Table1[[#This Row],[Selling price ]]</f>
        <v>2900</v>
      </c>
      <c r="H483" s="7">
        <f>F483-(Table1[[#This Row],[Estimated Cost Price (50%)	]])</f>
        <v>47.5</v>
      </c>
      <c r="I483" s="7">
        <f>Table1[[#This Row],[Profit per unit]]*Table1[[#This Row],[QUANTITY_ORDERED]]</f>
        <v>1377.5</v>
      </c>
      <c r="J483" s="2" t="str">
        <f t="shared" si="15"/>
        <v>Profit</v>
      </c>
      <c r="K483" s="3">
        <v>37782</v>
      </c>
      <c r="L483" s="2" t="str">
        <f>TEXT(Table1[[#This Row],[ORDER_DATE]], "mmm")</f>
        <v>Jun</v>
      </c>
      <c r="M483" s="2">
        <v>2003</v>
      </c>
      <c r="N483" s="2" t="s">
        <v>202</v>
      </c>
      <c r="O483" s="2" t="s">
        <v>244</v>
      </c>
      <c r="P483" s="2" t="s">
        <v>43</v>
      </c>
      <c r="Q483" s="2" t="s">
        <v>44</v>
      </c>
      <c r="R483" s="2" t="s">
        <v>16</v>
      </c>
    </row>
    <row r="484" spans="1:18" x14ac:dyDescent="0.3">
      <c r="A484" s="2">
        <v>10582</v>
      </c>
      <c r="B484" s="2" t="s">
        <v>42</v>
      </c>
      <c r="C484" s="2">
        <v>23</v>
      </c>
      <c r="D484" s="7">
        <v>68</v>
      </c>
      <c r="E484" s="7">
        <f t="shared" si="14"/>
        <v>34</v>
      </c>
      <c r="F484" s="7">
        <v>72.62</v>
      </c>
      <c r="G484" s="7">
        <f>Table1[[#This Row],[QUANTITY_ORDERED]]*Table1[[#This Row],[Selling price ]]</f>
        <v>1670.2600000000002</v>
      </c>
      <c r="H484" s="7">
        <f>F484-(Table1[[#This Row],[Estimated Cost Price (50%)	]])</f>
        <v>38.620000000000005</v>
      </c>
      <c r="I484" s="7">
        <f>Table1[[#This Row],[Profit per unit]]*Table1[[#This Row],[QUANTITY_ORDERED]]</f>
        <v>888.2600000000001</v>
      </c>
      <c r="J484" s="2" t="str">
        <f t="shared" si="15"/>
        <v>Profit</v>
      </c>
      <c r="K484" s="3">
        <v>37782</v>
      </c>
      <c r="L484" s="2" t="str">
        <f>TEXT(Table1[[#This Row],[ORDER_DATE]], "mmm")</f>
        <v>Jun</v>
      </c>
      <c r="M484" s="2">
        <v>2003</v>
      </c>
      <c r="N484" s="2" t="s">
        <v>210</v>
      </c>
      <c r="O484" s="2" t="s">
        <v>265</v>
      </c>
      <c r="P484" s="2" t="s">
        <v>43</v>
      </c>
      <c r="Q484" s="2" t="s">
        <v>44</v>
      </c>
      <c r="R484" s="2" t="s">
        <v>10</v>
      </c>
    </row>
    <row r="485" spans="1:18" x14ac:dyDescent="0.3">
      <c r="A485" s="2">
        <v>10583</v>
      </c>
      <c r="B485" s="2" t="s">
        <v>42</v>
      </c>
      <c r="C485" s="2">
        <v>34</v>
      </c>
      <c r="D485" s="7">
        <v>65</v>
      </c>
      <c r="E485" s="7">
        <f t="shared" si="14"/>
        <v>32.5</v>
      </c>
      <c r="F485" s="7">
        <v>55.89</v>
      </c>
      <c r="G485" s="7">
        <f>Table1[[#This Row],[QUANTITY_ORDERED]]*Table1[[#This Row],[Selling price ]]</f>
        <v>1900.26</v>
      </c>
      <c r="H485" s="7">
        <f>F485-(Table1[[#This Row],[Estimated Cost Price (50%)	]])</f>
        <v>23.39</v>
      </c>
      <c r="I485" s="7">
        <f>Table1[[#This Row],[Profit per unit]]*Table1[[#This Row],[QUANTITY_ORDERED]]</f>
        <v>795.26</v>
      </c>
      <c r="J485" s="2" t="str">
        <f t="shared" si="15"/>
        <v>Profit</v>
      </c>
      <c r="K485" s="3">
        <v>37782</v>
      </c>
      <c r="L485" s="2" t="str">
        <f>TEXT(Table1[[#This Row],[ORDER_DATE]], "mmm")</f>
        <v>Jun</v>
      </c>
      <c r="M485" s="2">
        <v>2003</v>
      </c>
      <c r="N485" s="2" t="s">
        <v>202</v>
      </c>
      <c r="O485" s="2" t="s">
        <v>271</v>
      </c>
      <c r="P485" s="2" t="s">
        <v>43</v>
      </c>
      <c r="Q485" s="2" t="s">
        <v>44</v>
      </c>
      <c r="R485" s="2" t="s">
        <v>10</v>
      </c>
    </row>
    <row r="486" spans="1:18" x14ac:dyDescent="0.3">
      <c r="A486" s="2">
        <v>10584</v>
      </c>
      <c r="B486" s="2" t="s">
        <v>42</v>
      </c>
      <c r="C486" s="2">
        <v>37</v>
      </c>
      <c r="D486" s="7">
        <v>83</v>
      </c>
      <c r="E486" s="7">
        <f t="shared" si="14"/>
        <v>41.5</v>
      </c>
      <c r="F486" s="7">
        <v>67.930000000000007</v>
      </c>
      <c r="G486" s="7">
        <f>Table1[[#This Row],[QUANTITY_ORDERED]]*Table1[[#This Row],[Selling price ]]</f>
        <v>2513.4100000000003</v>
      </c>
      <c r="H486" s="7">
        <f>F486-(Table1[[#This Row],[Estimated Cost Price (50%)	]])</f>
        <v>26.430000000000007</v>
      </c>
      <c r="I486" s="7">
        <f>Table1[[#This Row],[Profit per unit]]*Table1[[#This Row],[QUANTITY_ORDERED]]</f>
        <v>977.91000000000031</v>
      </c>
      <c r="J486" s="2" t="str">
        <f t="shared" si="15"/>
        <v>Profit</v>
      </c>
      <c r="K486" s="3">
        <v>37782</v>
      </c>
      <c r="L486" s="2" t="str">
        <f>TEXT(Table1[[#This Row],[ORDER_DATE]], "mmm")</f>
        <v>Jun</v>
      </c>
      <c r="M486" s="2">
        <v>2003</v>
      </c>
      <c r="N486" s="2" t="s">
        <v>202</v>
      </c>
      <c r="O486" s="2" t="s">
        <v>273</v>
      </c>
      <c r="P486" s="2" t="s">
        <v>43</v>
      </c>
      <c r="Q486" s="2" t="s">
        <v>44</v>
      </c>
      <c r="R486" s="2" t="s">
        <v>10</v>
      </c>
    </row>
    <row r="487" spans="1:18" x14ac:dyDescent="0.3">
      <c r="A487" s="2">
        <v>10585</v>
      </c>
      <c r="B487" s="2" t="s">
        <v>42</v>
      </c>
      <c r="C487" s="2">
        <v>44</v>
      </c>
      <c r="D487" s="7">
        <v>68</v>
      </c>
      <c r="E487" s="7">
        <f t="shared" si="14"/>
        <v>34</v>
      </c>
      <c r="F487" s="7">
        <v>77.11</v>
      </c>
      <c r="G487" s="7">
        <f>Table1[[#This Row],[QUANTITY_ORDERED]]*Table1[[#This Row],[Selling price ]]</f>
        <v>3392.84</v>
      </c>
      <c r="H487" s="7">
        <f>F487-(Table1[[#This Row],[Estimated Cost Price (50%)	]])</f>
        <v>43.11</v>
      </c>
      <c r="I487" s="7">
        <f>Table1[[#This Row],[Profit per unit]]*Table1[[#This Row],[QUANTITY_ORDERED]]</f>
        <v>1896.84</v>
      </c>
      <c r="J487" s="2" t="str">
        <f t="shared" si="15"/>
        <v>Profit</v>
      </c>
      <c r="K487" s="3">
        <v>37782</v>
      </c>
      <c r="L487" s="2" t="str">
        <f>TEXT(Table1[[#This Row],[ORDER_DATE]], "mmm")</f>
        <v>Jun</v>
      </c>
      <c r="M487" s="2">
        <v>2003</v>
      </c>
      <c r="N487" s="2" t="s">
        <v>210</v>
      </c>
      <c r="O487" s="2" t="s">
        <v>275</v>
      </c>
      <c r="P487" s="2" t="s">
        <v>43</v>
      </c>
      <c r="Q487" s="2" t="s">
        <v>44</v>
      </c>
      <c r="R487" s="2" t="s">
        <v>16</v>
      </c>
    </row>
    <row r="488" spans="1:18" x14ac:dyDescent="0.3">
      <c r="A488" s="2">
        <v>10586</v>
      </c>
      <c r="B488" s="2" t="s">
        <v>42</v>
      </c>
      <c r="C488" s="2">
        <v>32</v>
      </c>
      <c r="D488" s="7">
        <v>90</v>
      </c>
      <c r="E488" s="7">
        <f t="shared" si="14"/>
        <v>45</v>
      </c>
      <c r="F488" s="7">
        <v>91.43</v>
      </c>
      <c r="G488" s="7">
        <f>Table1[[#This Row],[QUANTITY_ORDERED]]*Table1[[#This Row],[Selling price ]]</f>
        <v>2925.76</v>
      </c>
      <c r="H488" s="7">
        <f>F488-(Table1[[#This Row],[Estimated Cost Price (50%)	]])</f>
        <v>46.430000000000007</v>
      </c>
      <c r="I488" s="7">
        <f>Table1[[#This Row],[Profit per unit]]*Table1[[#This Row],[QUANTITY_ORDERED]]</f>
        <v>1485.7600000000002</v>
      </c>
      <c r="J488" s="2" t="str">
        <f t="shared" si="15"/>
        <v>Profit</v>
      </c>
      <c r="K488" s="3">
        <v>37782</v>
      </c>
      <c r="L488" s="2" t="str">
        <f>TEXT(Table1[[#This Row],[ORDER_DATE]], "mmm")</f>
        <v>Jun</v>
      </c>
      <c r="M488" s="2">
        <v>2003</v>
      </c>
      <c r="N488" s="2" t="s">
        <v>231</v>
      </c>
      <c r="O488" s="2" t="s">
        <v>296</v>
      </c>
      <c r="P488" s="2" t="s">
        <v>43</v>
      </c>
      <c r="Q488" s="2" t="s">
        <v>44</v>
      </c>
      <c r="R488" s="2" t="s">
        <v>10</v>
      </c>
    </row>
    <row r="489" spans="1:18" x14ac:dyDescent="0.3">
      <c r="A489" s="2">
        <v>10587</v>
      </c>
      <c r="B489" s="2" t="s">
        <v>42</v>
      </c>
      <c r="C489" s="2">
        <v>20</v>
      </c>
      <c r="D489" s="7">
        <v>99</v>
      </c>
      <c r="E489" s="7">
        <f t="shared" si="14"/>
        <v>49.5</v>
      </c>
      <c r="F489" s="7">
        <v>100</v>
      </c>
      <c r="G489" s="7">
        <f>Table1[[#This Row],[QUANTITY_ORDERED]]*Table1[[#This Row],[Selling price ]]</f>
        <v>2000</v>
      </c>
      <c r="H489" s="7">
        <f>F489-(Table1[[#This Row],[Estimated Cost Price (50%)	]])</f>
        <v>50.5</v>
      </c>
      <c r="I489" s="7">
        <f>Table1[[#This Row],[Profit per unit]]*Table1[[#This Row],[QUANTITY_ORDERED]]</f>
        <v>1010</v>
      </c>
      <c r="J489" s="2" t="str">
        <f t="shared" si="15"/>
        <v>Profit</v>
      </c>
      <c r="K489" s="3">
        <v>37782</v>
      </c>
      <c r="L489" s="2" t="str">
        <f>TEXT(Table1[[#This Row],[ORDER_DATE]], "mmm")</f>
        <v>Jun</v>
      </c>
      <c r="M489" s="2">
        <v>2003</v>
      </c>
      <c r="N489" s="2" t="s">
        <v>210</v>
      </c>
      <c r="O489" s="2" t="s">
        <v>297</v>
      </c>
      <c r="P489" s="2" t="s">
        <v>43</v>
      </c>
      <c r="Q489" s="2" t="s">
        <v>44</v>
      </c>
      <c r="R489" s="2" t="s">
        <v>10</v>
      </c>
    </row>
    <row r="490" spans="1:18" x14ac:dyDescent="0.3">
      <c r="A490" s="2">
        <v>10588</v>
      </c>
      <c r="B490" s="2" t="s">
        <v>42</v>
      </c>
      <c r="C490" s="2">
        <v>43</v>
      </c>
      <c r="D490" s="7">
        <v>80</v>
      </c>
      <c r="E490" s="7">
        <f t="shared" si="14"/>
        <v>40</v>
      </c>
      <c r="F490" s="7">
        <v>86.4</v>
      </c>
      <c r="G490" s="7">
        <f>Table1[[#This Row],[QUANTITY_ORDERED]]*Table1[[#This Row],[Selling price ]]</f>
        <v>3715.2000000000003</v>
      </c>
      <c r="H490" s="7">
        <f>F490-(Table1[[#This Row],[Estimated Cost Price (50%)	]])</f>
        <v>46.400000000000006</v>
      </c>
      <c r="I490" s="7">
        <f>Table1[[#This Row],[Profit per unit]]*Table1[[#This Row],[QUANTITY_ORDERED]]</f>
        <v>1995.2000000000003</v>
      </c>
      <c r="J490" s="2" t="str">
        <f t="shared" si="15"/>
        <v>Profit</v>
      </c>
      <c r="K490" s="3">
        <v>37782</v>
      </c>
      <c r="L490" s="2" t="str">
        <f>TEXT(Table1[[#This Row],[ORDER_DATE]], "mmm")</f>
        <v>Jun</v>
      </c>
      <c r="M490" s="2">
        <v>2003</v>
      </c>
      <c r="N490" s="2" t="s">
        <v>210</v>
      </c>
      <c r="O490" s="2" t="s">
        <v>301</v>
      </c>
      <c r="P490" s="2" t="s">
        <v>43</v>
      </c>
      <c r="Q490" s="2" t="s">
        <v>44</v>
      </c>
      <c r="R490" s="2" t="s">
        <v>16</v>
      </c>
    </row>
    <row r="491" spans="1:18" x14ac:dyDescent="0.3">
      <c r="A491" s="2">
        <v>10589</v>
      </c>
      <c r="B491" s="2" t="s">
        <v>42</v>
      </c>
      <c r="C491" s="2">
        <v>44</v>
      </c>
      <c r="D491" s="7">
        <v>74</v>
      </c>
      <c r="E491" s="7">
        <f t="shared" si="14"/>
        <v>37</v>
      </c>
      <c r="F491" s="7">
        <v>85.87</v>
      </c>
      <c r="G491" s="7">
        <f>Table1[[#This Row],[QUANTITY_ORDERED]]*Table1[[#This Row],[Selling price ]]</f>
        <v>3778.28</v>
      </c>
      <c r="H491" s="7">
        <f>F491-(Table1[[#This Row],[Estimated Cost Price (50%)	]])</f>
        <v>48.870000000000005</v>
      </c>
      <c r="I491" s="7">
        <f>Table1[[#This Row],[Profit per unit]]*Table1[[#This Row],[QUANTITY_ORDERED]]</f>
        <v>2150.2800000000002</v>
      </c>
      <c r="J491" s="2" t="str">
        <f t="shared" si="15"/>
        <v>Profit</v>
      </c>
      <c r="K491" s="3">
        <v>37782</v>
      </c>
      <c r="L491" s="2" t="str">
        <f>TEXT(Table1[[#This Row],[ORDER_DATE]], "mmm")</f>
        <v>Jun</v>
      </c>
      <c r="M491" s="2">
        <v>2003</v>
      </c>
      <c r="N491" s="2" t="s">
        <v>210</v>
      </c>
      <c r="O491" s="2" t="s">
        <v>304</v>
      </c>
      <c r="P491" s="2" t="s">
        <v>43</v>
      </c>
      <c r="Q491" s="2" t="s">
        <v>44</v>
      </c>
      <c r="R491" s="2" t="s">
        <v>16</v>
      </c>
    </row>
    <row r="492" spans="1:18" x14ac:dyDescent="0.3">
      <c r="A492" s="2">
        <v>10590</v>
      </c>
      <c r="B492" s="2" t="s">
        <v>42</v>
      </c>
      <c r="C492" s="2">
        <v>34</v>
      </c>
      <c r="D492" s="7">
        <v>49</v>
      </c>
      <c r="E492" s="7">
        <f t="shared" si="14"/>
        <v>24.5</v>
      </c>
      <c r="F492" s="7">
        <v>49.16</v>
      </c>
      <c r="G492" s="7">
        <f>Table1[[#This Row],[QUANTITY_ORDERED]]*Table1[[#This Row],[Selling price ]]</f>
        <v>1671.4399999999998</v>
      </c>
      <c r="H492" s="7">
        <f>F492-(Table1[[#This Row],[Estimated Cost Price (50%)	]])</f>
        <v>24.659999999999997</v>
      </c>
      <c r="I492" s="7">
        <f>Table1[[#This Row],[Profit per unit]]*Table1[[#This Row],[QUANTITY_ORDERED]]</f>
        <v>838.43999999999983</v>
      </c>
      <c r="J492" s="2" t="str">
        <f t="shared" si="15"/>
        <v>Profit</v>
      </c>
      <c r="K492" s="3">
        <v>37782</v>
      </c>
      <c r="L492" s="2" t="str">
        <f>TEXT(Table1[[#This Row],[ORDER_DATE]], "mmm")</f>
        <v>Jun</v>
      </c>
      <c r="M492" s="2">
        <v>2003</v>
      </c>
      <c r="N492" s="2" t="s">
        <v>210</v>
      </c>
      <c r="O492" s="2" t="s">
        <v>305</v>
      </c>
      <c r="P492" s="2" t="s">
        <v>43</v>
      </c>
      <c r="Q492" s="2" t="s">
        <v>44</v>
      </c>
      <c r="R492" s="2" t="s">
        <v>10</v>
      </c>
    </row>
    <row r="493" spans="1:18" x14ac:dyDescent="0.3">
      <c r="A493" s="2">
        <v>10591</v>
      </c>
      <c r="B493" s="2" t="s">
        <v>60</v>
      </c>
      <c r="C493" s="2">
        <v>20</v>
      </c>
      <c r="D493" s="7">
        <v>43</v>
      </c>
      <c r="E493" s="7">
        <f t="shared" si="14"/>
        <v>21.5</v>
      </c>
      <c r="F493" s="7">
        <v>41.02</v>
      </c>
      <c r="G493" s="7">
        <f>Table1[[#This Row],[QUANTITY_ORDERED]]*Table1[[#This Row],[Selling price ]]</f>
        <v>820.40000000000009</v>
      </c>
      <c r="H493" s="7">
        <f>F493-(Table1[[#This Row],[Estimated Cost Price (50%)	]])</f>
        <v>19.520000000000003</v>
      </c>
      <c r="I493" s="7">
        <f>Table1[[#This Row],[Profit per unit]]*Table1[[#This Row],[QUANTITY_ORDERED]]</f>
        <v>390.40000000000009</v>
      </c>
      <c r="J493" s="2" t="str">
        <f t="shared" si="15"/>
        <v>Profit</v>
      </c>
      <c r="K493" s="3">
        <v>37843</v>
      </c>
      <c r="L493" s="2" t="str">
        <f>TEXT(Table1[[#This Row],[ORDER_DATE]], "mmm")</f>
        <v>Aug</v>
      </c>
      <c r="M493" s="2">
        <v>2003</v>
      </c>
      <c r="N493" s="2" t="s">
        <v>202</v>
      </c>
      <c r="O493" s="2" t="s">
        <v>289</v>
      </c>
      <c r="P493" s="2" t="s">
        <v>61</v>
      </c>
      <c r="Q493" s="2" t="s">
        <v>62</v>
      </c>
      <c r="R493" s="2" t="s">
        <v>10</v>
      </c>
    </row>
    <row r="494" spans="1:18" x14ac:dyDescent="0.3">
      <c r="A494" s="2">
        <v>10592</v>
      </c>
      <c r="B494" s="2" t="s">
        <v>60</v>
      </c>
      <c r="C494" s="2">
        <v>48</v>
      </c>
      <c r="D494" s="7">
        <v>91</v>
      </c>
      <c r="E494" s="7">
        <f t="shared" si="14"/>
        <v>45.5</v>
      </c>
      <c r="F494" s="7">
        <v>100</v>
      </c>
      <c r="G494" s="7">
        <f>Table1[[#This Row],[QUANTITY_ORDERED]]*Table1[[#This Row],[Selling price ]]</f>
        <v>4800</v>
      </c>
      <c r="H494" s="7">
        <f>F494-(Table1[[#This Row],[Estimated Cost Price (50%)	]])</f>
        <v>54.5</v>
      </c>
      <c r="I494" s="7">
        <f>Table1[[#This Row],[Profit per unit]]*Table1[[#This Row],[QUANTITY_ORDERED]]</f>
        <v>2616</v>
      </c>
      <c r="J494" s="2" t="str">
        <f t="shared" si="15"/>
        <v>Profit</v>
      </c>
      <c r="K494" s="3">
        <v>37843</v>
      </c>
      <c r="L494" s="2" t="str">
        <f>TEXT(Table1[[#This Row],[ORDER_DATE]], "mmm")</f>
        <v>Aug</v>
      </c>
      <c r="M494" s="2">
        <v>2003</v>
      </c>
      <c r="N494" s="2" t="s">
        <v>210</v>
      </c>
      <c r="O494" s="2" t="s">
        <v>294</v>
      </c>
      <c r="P494" s="2" t="s">
        <v>61</v>
      </c>
      <c r="Q494" s="2" t="s">
        <v>62</v>
      </c>
      <c r="R494" s="2" t="s">
        <v>16</v>
      </c>
    </row>
    <row r="495" spans="1:18" x14ac:dyDescent="0.3">
      <c r="A495" s="2">
        <v>10593</v>
      </c>
      <c r="B495" s="2" t="s">
        <v>45</v>
      </c>
      <c r="C495" s="2">
        <v>22</v>
      </c>
      <c r="D495" s="7">
        <v>76</v>
      </c>
      <c r="E495" s="7">
        <f t="shared" si="14"/>
        <v>38</v>
      </c>
      <c r="F495" s="7">
        <v>67.03</v>
      </c>
      <c r="G495" s="7">
        <f>Table1[[#This Row],[QUANTITY_ORDERED]]*Table1[[#This Row],[Selling price ]]</f>
        <v>1474.66</v>
      </c>
      <c r="H495" s="7">
        <f>F495-(Table1[[#This Row],[Estimated Cost Price (50%)	]])</f>
        <v>29.03</v>
      </c>
      <c r="I495" s="7">
        <f>Table1[[#This Row],[Profit per unit]]*Table1[[#This Row],[QUANTITY_ORDERED]]</f>
        <v>638.66000000000008</v>
      </c>
      <c r="J495" s="2" t="str">
        <f t="shared" si="15"/>
        <v>Profit</v>
      </c>
      <c r="K495" s="3">
        <v>37904</v>
      </c>
      <c r="L495" s="2" t="str">
        <f>TEXT(Table1[[#This Row],[ORDER_DATE]], "mmm")</f>
        <v>Oct</v>
      </c>
      <c r="M495" s="2">
        <v>2003</v>
      </c>
      <c r="N495" s="2" t="s">
        <v>5</v>
      </c>
      <c r="O495" s="2" t="s">
        <v>258</v>
      </c>
      <c r="P495" s="2" t="s">
        <v>46</v>
      </c>
      <c r="Q495" s="2" t="s">
        <v>27</v>
      </c>
      <c r="R495" s="2" t="s">
        <v>10</v>
      </c>
    </row>
    <row r="496" spans="1:18" x14ac:dyDescent="0.3">
      <c r="A496" s="2">
        <v>10594</v>
      </c>
      <c r="B496" s="2" t="s">
        <v>19</v>
      </c>
      <c r="C496" s="2">
        <v>49</v>
      </c>
      <c r="D496" s="7">
        <v>95</v>
      </c>
      <c r="E496" s="7">
        <f t="shared" si="14"/>
        <v>47.5</v>
      </c>
      <c r="F496" s="7">
        <v>100</v>
      </c>
      <c r="G496" s="7">
        <f>Table1[[#This Row],[QUANTITY_ORDERED]]*Table1[[#This Row],[Selling price ]]</f>
        <v>4900</v>
      </c>
      <c r="H496" s="7">
        <f>F496-(Table1[[#This Row],[Estimated Cost Price (50%)	]])</f>
        <v>52.5</v>
      </c>
      <c r="I496" s="7">
        <f>Table1[[#This Row],[Profit per unit]]*Table1[[#This Row],[QUANTITY_ORDERED]]</f>
        <v>2572.5</v>
      </c>
      <c r="J496" s="2" t="str">
        <f t="shared" si="15"/>
        <v>Profit</v>
      </c>
      <c r="K496" s="3">
        <v>37904</v>
      </c>
      <c r="L496" s="2" t="str">
        <f>TEXT(Table1[[#This Row],[ORDER_DATE]], "mmm")</f>
        <v>Oct</v>
      </c>
      <c r="M496" s="2">
        <v>2003</v>
      </c>
      <c r="N496" s="2" t="s">
        <v>5</v>
      </c>
      <c r="O496" s="2" t="s">
        <v>6</v>
      </c>
      <c r="P496" s="2" t="s">
        <v>20</v>
      </c>
      <c r="Q496" s="2" t="s">
        <v>9</v>
      </c>
      <c r="R496" s="2" t="s">
        <v>16</v>
      </c>
    </row>
    <row r="497" spans="1:18" x14ac:dyDescent="0.3">
      <c r="A497" s="2">
        <v>10595</v>
      </c>
      <c r="B497" s="2" t="s">
        <v>19</v>
      </c>
      <c r="C497" s="2">
        <v>37</v>
      </c>
      <c r="D497" s="7">
        <v>118</v>
      </c>
      <c r="E497" s="7">
        <f t="shared" si="14"/>
        <v>59</v>
      </c>
      <c r="F497" s="7">
        <v>100</v>
      </c>
      <c r="G497" s="7">
        <f>Table1[[#This Row],[QUANTITY_ORDERED]]*Table1[[#This Row],[Selling price ]]</f>
        <v>3700</v>
      </c>
      <c r="H497" s="7">
        <f>F497-(Table1[[#This Row],[Estimated Cost Price (50%)	]])</f>
        <v>41</v>
      </c>
      <c r="I497" s="7">
        <f>Table1[[#This Row],[Profit per unit]]*Table1[[#This Row],[QUANTITY_ORDERED]]</f>
        <v>1517</v>
      </c>
      <c r="J497" s="2" t="str">
        <f t="shared" si="15"/>
        <v>Profit</v>
      </c>
      <c r="K497" s="3">
        <v>37904</v>
      </c>
      <c r="L497" s="2" t="str">
        <f>TEXT(Table1[[#This Row],[ORDER_DATE]], "mmm")</f>
        <v>Oct</v>
      </c>
      <c r="M497" s="2">
        <v>2003</v>
      </c>
      <c r="N497" s="2" t="s">
        <v>5</v>
      </c>
      <c r="O497" s="2" t="s">
        <v>106</v>
      </c>
      <c r="P497" s="2" t="s">
        <v>20</v>
      </c>
      <c r="Q497" s="2" t="s">
        <v>9</v>
      </c>
      <c r="R497" s="2" t="s">
        <v>16</v>
      </c>
    </row>
    <row r="498" spans="1:18" x14ac:dyDescent="0.3">
      <c r="A498" s="2">
        <v>10596</v>
      </c>
      <c r="B498" s="2" t="s">
        <v>19</v>
      </c>
      <c r="C498" s="2">
        <v>22</v>
      </c>
      <c r="D498" s="7">
        <v>193</v>
      </c>
      <c r="E498" s="7">
        <f t="shared" si="14"/>
        <v>96.5</v>
      </c>
      <c r="F498" s="7">
        <v>100</v>
      </c>
      <c r="G498" s="7">
        <f>Table1[[#This Row],[QUANTITY_ORDERED]]*Table1[[#This Row],[Selling price ]]</f>
        <v>2200</v>
      </c>
      <c r="H498" s="7">
        <f>F498-(Table1[[#This Row],[Estimated Cost Price (50%)	]])</f>
        <v>3.5</v>
      </c>
      <c r="I498" s="7">
        <f>Table1[[#This Row],[Profit per unit]]*Table1[[#This Row],[QUANTITY_ORDERED]]</f>
        <v>77</v>
      </c>
      <c r="J498" s="2" t="str">
        <f t="shared" si="15"/>
        <v>Profit</v>
      </c>
      <c r="K498" s="3">
        <v>37904</v>
      </c>
      <c r="L498" s="2" t="str">
        <f>TEXT(Table1[[#This Row],[ORDER_DATE]], "mmm")</f>
        <v>Oct</v>
      </c>
      <c r="M498" s="2">
        <v>2003</v>
      </c>
      <c r="N498" s="2" t="s">
        <v>5</v>
      </c>
      <c r="O498" s="2" t="s">
        <v>113</v>
      </c>
      <c r="P498" s="2" t="s">
        <v>20</v>
      </c>
      <c r="Q498" s="2" t="s">
        <v>9</v>
      </c>
      <c r="R498" s="2" t="s">
        <v>16</v>
      </c>
    </row>
    <row r="499" spans="1:18" x14ac:dyDescent="0.3">
      <c r="A499" s="2">
        <v>10597</v>
      </c>
      <c r="B499" s="2" t="s">
        <v>19</v>
      </c>
      <c r="C499" s="2">
        <v>41</v>
      </c>
      <c r="D499" s="7">
        <v>194</v>
      </c>
      <c r="E499" s="7">
        <f t="shared" si="14"/>
        <v>97</v>
      </c>
      <c r="F499" s="7">
        <v>100</v>
      </c>
      <c r="G499" s="7">
        <f>Table1[[#This Row],[QUANTITY_ORDERED]]*Table1[[#This Row],[Selling price ]]</f>
        <v>4100</v>
      </c>
      <c r="H499" s="7">
        <f>F499-(Table1[[#This Row],[Estimated Cost Price (50%)	]])</f>
        <v>3</v>
      </c>
      <c r="I499" s="7">
        <f>Table1[[#This Row],[Profit per unit]]*Table1[[#This Row],[QUANTITY_ORDERED]]</f>
        <v>123</v>
      </c>
      <c r="J499" s="2" t="str">
        <f t="shared" si="15"/>
        <v>Profit</v>
      </c>
      <c r="K499" s="3">
        <v>37904</v>
      </c>
      <c r="L499" s="2" t="str">
        <f>TEXT(Table1[[#This Row],[ORDER_DATE]], "mmm")</f>
        <v>Oct</v>
      </c>
      <c r="M499" s="2">
        <v>2003</v>
      </c>
      <c r="N499" s="2" t="s">
        <v>63</v>
      </c>
      <c r="O499" s="2" t="s">
        <v>149</v>
      </c>
      <c r="P499" s="2" t="s">
        <v>20</v>
      </c>
      <c r="Q499" s="2" t="s">
        <v>9</v>
      </c>
      <c r="R499" s="2" t="s">
        <v>52</v>
      </c>
    </row>
    <row r="500" spans="1:18" x14ac:dyDescent="0.3">
      <c r="A500" s="2">
        <v>10598</v>
      </c>
      <c r="B500" s="2" t="s">
        <v>19</v>
      </c>
      <c r="C500" s="2">
        <v>38</v>
      </c>
      <c r="D500" s="7">
        <v>150</v>
      </c>
      <c r="E500" s="7">
        <f t="shared" si="14"/>
        <v>75</v>
      </c>
      <c r="F500" s="7">
        <v>100</v>
      </c>
      <c r="G500" s="7">
        <f>Table1[[#This Row],[QUANTITY_ORDERED]]*Table1[[#This Row],[Selling price ]]</f>
        <v>3800</v>
      </c>
      <c r="H500" s="7">
        <f>F500-(Table1[[#This Row],[Estimated Cost Price (50%)	]])</f>
        <v>25</v>
      </c>
      <c r="I500" s="7">
        <f>Table1[[#This Row],[Profit per unit]]*Table1[[#This Row],[QUANTITY_ORDERED]]</f>
        <v>950</v>
      </c>
      <c r="J500" s="2" t="str">
        <f t="shared" si="15"/>
        <v>Profit</v>
      </c>
      <c r="K500" s="3">
        <v>37904</v>
      </c>
      <c r="L500" s="2" t="str">
        <f>TEXT(Table1[[#This Row],[ORDER_DATE]], "mmm")</f>
        <v>Oct</v>
      </c>
      <c r="M500" s="2">
        <v>2003</v>
      </c>
      <c r="N500" s="2" t="s">
        <v>5</v>
      </c>
      <c r="O500" s="2" t="s">
        <v>180</v>
      </c>
      <c r="P500" s="2" t="s">
        <v>20</v>
      </c>
      <c r="Q500" s="2" t="s">
        <v>9</v>
      </c>
      <c r="R500" s="2" t="s">
        <v>16</v>
      </c>
    </row>
    <row r="501" spans="1:18" x14ac:dyDescent="0.3">
      <c r="A501" s="2">
        <v>10599</v>
      </c>
      <c r="B501" s="2" t="s">
        <v>19</v>
      </c>
      <c r="C501" s="2">
        <v>24</v>
      </c>
      <c r="D501" s="7">
        <v>79</v>
      </c>
      <c r="E501" s="7">
        <f t="shared" si="14"/>
        <v>39.5</v>
      </c>
      <c r="F501" s="7">
        <v>73.42</v>
      </c>
      <c r="G501" s="7">
        <f>Table1[[#This Row],[QUANTITY_ORDERED]]*Table1[[#This Row],[Selling price ]]</f>
        <v>1762.08</v>
      </c>
      <c r="H501" s="7">
        <f>F501-(Table1[[#This Row],[Estimated Cost Price (50%)	]])</f>
        <v>33.92</v>
      </c>
      <c r="I501" s="7">
        <f>Table1[[#This Row],[Profit per unit]]*Table1[[#This Row],[QUANTITY_ORDERED]]</f>
        <v>814.08</v>
      </c>
      <c r="J501" s="2" t="str">
        <f t="shared" si="15"/>
        <v>Profit</v>
      </c>
      <c r="K501" s="3">
        <v>37904</v>
      </c>
      <c r="L501" s="2" t="str">
        <f>TEXT(Table1[[#This Row],[ORDER_DATE]], "mmm")</f>
        <v>Oct</v>
      </c>
      <c r="M501" s="2">
        <v>2003</v>
      </c>
      <c r="N501" s="2" t="s">
        <v>63</v>
      </c>
      <c r="O501" s="2" t="s">
        <v>187</v>
      </c>
      <c r="P501" s="2" t="s">
        <v>20</v>
      </c>
      <c r="Q501" s="2" t="s">
        <v>9</v>
      </c>
      <c r="R501" s="2" t="s">
        <v>10</v>
      </c>
    </row>
    <row r="502" spans="1:18" x14ac:dyDescent="0.3">
      <c r="A502" s="2">
        <v>10600</v>
      </c>
      <c r="B502" s="2" t="s">
        <v>19</v>
      </c>
      <c r="C502" s="2">
        <v>42</v>
      </c>
      <c r="D502" s="7">
        <v>60</v>
      </c>
      <c r="E502" s="7">
        <f t="shared" si="14"/>
        <v>30</v>
      </c>
      <c r="F502" s="7">
        <v>51.48</v>
      </c>
      <c r="G502" s="7">
        <f>Table1[[#This Row],[QUANTITY_ORDERED]]*Table1[[#This Row],[Selling price ]]</f>
        <v>2162.16</v>
      </c>
      <c r="H502" s="7">
        <f>F502-(Table1[[#This Row],[Estimated Cost Price (50%)	]])</f>
        <v>21.479999999999997</v>
      </c>
      <c r="I502" s="7">
        <f>Table1[[#This Row],[Profit per unit]]*Table1[[#This Row],[QUANTITY_ORDERED]]</f>
        <v>902.15999999999985</v>
      </c>
      <c r="J502" s="2" t="str">
        <f t="shared" si="15"/>
        <v>Profit</v>
      </c>
      <c r="K502" s="3">
        <v>37904</v>
      </c>
      <c r="L502" s="2" t="str">
        <f>TEXT(Table1[[#This Row],[ORDER_DATE]], "mmm")</f>
        <v>Oct</v>
      </c>
      <c r="M502" s="2">
        <v>2003</v>
      </c>
      <c r="N502" s="2" t="s">
        <v>5</v>
      </c>
      <c r="O502" s="2" t="s">
        <v>226</v>
      </c>
      <c r="P502" s="2" t="s">
        <v>20</v>
      </c>
      <c r="Q502" s="2" t="s">
        <v>9</v>
      </c>
      <c r="R502" s="2" t="s">
        <v>10</v>
      </c>
    </row>
    <row r="503" spans="1:18" x14ac:dyDescent="0.3">
      <c r="A503" s="2">
        <v>10601</v>
      </c>
      <c r="B503" s="2" t="s">
        <v>19</v>
      </c>
      <c r="C503" s="2">
        <v>21</v>
      </c>
      <c r="D503" s="7">
        <v>80</v>
      </c>
      <c r="E503" s="7">
        <f t="shared" si="14"/>
        <v>40</v>
      </c>
      <c r="F503" s="7">
        <v>81.209999999999994</v>
      </c>
      <c r="G503" s="7">
        <f>Table1[[#This Row],[QUANTITY_ORDERED]]*Table1[[#This Row],[Selling price ]]</f>
        <v>1705.4099999999999</v>
      </c>
      <c r="H503" s="7">
        <f>F503-(Table1[[#This Row],[Estimated Cost Price (50%)	]])</f>
        <v>41.209999999999994</v>
      </c>
      <c r="I503" s="7">
        <f>Table1[[#This Row],[Profit per unit]]*Table1[[#This Row],[QUANTITY_ORDERED]]</f>
        <v>865.40999999999985</v>
      </c>
      <c r="J503" s="2" t="str">
        <f t="shared" si="15"/>
        <v>Profit</v>
      </c>
      <c r="K503" s="3">
        <v>37904</v>
      </c>
      <c r="L503" s="2" t="str">
        <f>TEXT(Table1[[#This Row],[ORDER_DATE]], "mmm")</f>
        <v>Oct</v>
      </c>
      <c r="M503" s="2">
        <v>2003</v>
      </c>
      <c r="N503" s="2" t="s">
        <v>63</v>
      </c>
      <c r="O503" s="2" t="s">
        <v>239</v>
      </c>
      <c r="P503" s="2" t="s">
        <v>20</v>
      </c>
      <c r="Q503" s="2" t="s">
        <v>9</v>
      </c>
      <c r="R503" s="2" t="s">
        <v>10</v>
      </c>
    </row>
    <row r="504" spans="1:18" x14ac:dyDescent="0.3">
      <c r="A504" s="2">
        <v>10602</v>
      </c>
      <c r="B504" s="2" t="s">
        <v>19</v>
      </c>
      <c r="C504" s="2">
        <v>25</v>
      </c>
      <c r="D504" s="7">
        <v>146</v>
      </c>
      <c r="E504" s="7">
        <f t="shared" si="14"/>
        <v>73</v>
      </c>
      <c r="F504" s="7">
        <v>100</v>
      </c>
      <c r="G504" s="7">
        <f>Table1[[#This Row],[QUANTITY_ORDERED]]*Table1[[#This Row],[Selling price ]]</f>
        <v>2500</v>
      </c>
      <c r="H504" s="7">
        <f>F504-(Table1[[#This Row],[Estimated Cost Price (50%)	]])</f>
        <v>27</v>
      </c>
      <c r="I504" s="7">
        <f>Table1[[#This Row],[Profit per unit]]*Table1[[#This Row],[QUANTITY_ORDERED]]</f>
        <v>675</v>
      </c>
      <c r="J504" s="2" t="str">
        <f t="shared" si="15"/>
        <v>Profit</v>
      </c>
      <c r="K504" s="3">
        <v>37904</v>
      </c>
      <c r="L504" s="2" t="str">
        <f>TEXT(Table1[[#This Row],[ORDER_DATE]], "mmm")</f>
        <v>Oct</v>
      </c>
      <c r="M504" s="2">
        <v>2003</v>
      </c>
      <c r="N504" s="2" t="s">
        <v>63</v>
      </c>
      <c r="O504" s="2" t="s">
        <v>241</v>
      </c>
      <c r="P504" s="2" t="s">
        <v>20</v>
      </c>
      <c r="Q504" s="2" t="s">
        <v>9</v>
      </c>
      <c r="R504" s="2" t="s">
        <v>16</v>
      </c>
    </row>
    <row r="505" spans="1:18" x14ac:dyDescent="0.3">
      <c r="A505" s="2">
        <v>10603</v>
      </c>
      <c r="B505" s="2" t="s">
        <v>19</v>
      </c>
      <c r="C505" s="2">
        <v>21</v>
      </c>
      <c r="D505" s="7">
        <v>62</v>
      </c>
      <c r="E505" s="7">
        <f t="shared" si="14"/>
        <v>31</v>
      </c>
      <c r="F505" s="7">
        <v>64.66</v>
      </c>
      <c r="G505" s="7">
        <f>Table1[[#This Row],[QUANTITY_ORDERED]]*Table1[[#This Row],[Selling price ]]</f>
        <v>1357.86</v>
      </c>
      <c r="H505" s="7">
        <f>F505-(Table1[[#This Row],[Estimated Cost Price (50%)	]])</f>
        <v>33.659999999999997</v>
      </c>
      <c r="I505" s="7">
        <f>Table1[[#This Row],[Profit per unit]]*Table1[[#This Row],[QUANTITY_ORDERED]]</f>
        <v>706.8599999999999</v>
      </c>
      <c r="J505" s="2" t="str">
        <f t="shared" si="15"/>
        <v>Profit</v>
      </c>
      <c r="K505" s="3">
        <v>37904</v>
      </c>
      <c r="L505" s="2" t="str">
        <f>TEXT(Table1[[#This Row],[ORDER_DATE]], "mmm")</f>
        <v>Oct</v>
      </c>
      <c r="M505" s="2">
        <v>2003</v>
      </c>
      <c r="N505" s="2" t="s">
        <v>5</v>
      </c>
      <c r="O505" s="2" t="s">
        <v>243</v>
      </c>
      <c r="P505" s="2" t="s">
        <v>20</v>
      </c>
      <c r="Q505" s="2" t="s">
        <v>9</v>
      </c>
      <c r="R505" s="2" t="s">
        <v>10</v>
      </c>
    </row>
    <row r="506" spans="1:18" x14ac:dyDescent="0.3">
      <c r="A506" s="2">
        <v>10604</v>
      </c>
      <c r="B506" s="2" t="s">
        <v>19</v>
      </c>
      <c r="C506" s="2">
        <v>32</v>
      </c>
      <c r="D506" s="7">
        <v>148</v>
      </c>
      <c r="E506" s="7">
        <f t="shared" si="14"/>
        <v>74</v>
      </c>
      <c r="F506" s="7">
        <v>100</v>
      </c>
      <c r="G506" s="7">
        <f>Table1[[#This Row],[QUANTITY_ORDERED]]*Table1[[#This Row],[Selling price ]]</f>
        <v>3200</v>
      </c>
      <c r="H506" s="7">
        <f>F506-(Table1[[#This Row],[Estimated Cost Price (50%)	]])</f>
        <v>26</v>
      </c>
      <c r="I506" s="7">
        <f>Table1[[#This Row],[Profit per unit]]*Table1[[#This Row],[QUANTITY_ORDERED]]</f>
        <v>832</v>
      </c>
      <c r="J506" s="2" t="str">
        <f t="shared" si="15"/>
        <v>Profit</v>
      </c>
      <c r="K506" s="3">
        <v>37904</v>
      </c>
      <c r="L506" s="2" t="str">
        <f>TEXT(Table1[[#This Row],[ORDER_DATE]], "mmm")</f>
        <v>Oct</v>
      </c>
      <c r="M506" s="2">
        <v>2003</v>
      </c>
      <c r="N506" s="2" t="s">
        <v>63</v>
      </c>
      <c r="O506" s="2" t="s">
        <v>250</v>
      </c>
      <c r="P506" s="2" t="s">
        <v>20</v>
      </c>
      <c r="Q506" s="2" t="s">
        <v>9</v>
      </c>
      <c r="R506" s="2" t="s">
        <v>16</v>
      </c>
    </row>
    <row r="507" spans="1:18" x14ac:dyDescent="0.3">
      <c r="A507" s="2">
        <v>10605</v>
      </c>
      <c r="B507" s="2" t="s">
        <v>19</v>
      </c>
      <c r="C507" s="2">
        <v>44</v>
      </c>
      <c r="D507" s="7">
        <v>112</v>
      </c>
      <c r="E507" s="7">
        <f t="shared" si="14"/>
        <v>56</v>
      </c>
      <c r="F507" s="7">
        <v>100</v>
      </c>
      <c r="G507" s="7">
        <f>Table1[[#This Row],[QUANTITY_ORDERED]]*Table1[[#This Row],[Selling price ]]</f>
        <v>4400</v>
      </c>
      <c r="H507" s="7">
        <f>F507-(Table1[[#This Row],[Estimated Cost Price (50%)	]])</f>
        <v>44</v>
      </c>
      <c r="I507" s="7">
        <f>Table1[[#This Row],[Profit per unit]]*Table1[[#This Row],[QUANTITY_ORDERED]]</f>
        <v>1936</v>
      </c>
      <c r="J507" s="2" t="str">
        <f t="shared" si="15"/>
        <v>Profit</v>
      </c>
      <c r="K507" s="3">
        <v>37904</v>
      </c>
      <c r="L507" s="2" t="str">
        <f>TEXT(Table1[[#This Row],[ORDER_DATE]], "mmm")</f>
        <v>Oct</v>
      </c>
      <c r="M507" s="2">
        <v>2003</v>
      </c>
      <c r="N507" s="2" t="s">
        <v>5</v>
      </c>
      <c r="O507" s="2" t="s">
        <v>254</v>
      </c>
      <c r="P507" s="2" t="s">
        <v>20</v>
      </c>
      <c r="Q507" s="2" t="s">
        <v>9</v>
      </c>
      <c r="R507" s="2" t="s">
        <v>16</v>
      </c>
    </row>
    <row r="508" spans="1:18" x14ac:dyDescent="0.3">
      <c r="A508" s="2">
        <v>10606</v>
      </c>
      <c r="B508" s="2" t="s">
        <v>19</v>
      </c>
      <c r="C508" s="2">
        <v>27</v>
      </c>
      <c r="D508" s="7">
        <v>69</v>
      </c>
      <c r="E508" s="7">
        <f t="shared" si="14"/>
        <v>34.5</v>
      </c>
      <c r="F508" s="7">
        <v>80.34</v>
      </c>
      <c r="G508" s="7">
        <f>Table1[[#This Row],[QUANTITY_ORDERED]]*Table1[[#This Row],[Selling price ]]</f>
        <v>2169.1800000000003</v>
      </c>
      <c r="H508" s="7">
        <f>F508-(Table1[[#This Row],[Estimated Cost Price (50%)	]])</f>
        <v>45.84</v>
      </c>
      <c r="I508" s="7">
        <f>Table1[[#This Row],[Profit per unit]]*Table1[[#This Row],[QUANTITY_ORDERED]]</f>
        <v>1237.68</v>
      </c>
      <c r="J508" s="2" t="str">
        <f t="shared" si="15"/>
        <v>Profit</v>
      </c>
      <c r="K508" s="3">
        <v>37904</v>
      </c>
      <c r="L508" s="2" t="str">
        <f>TEXT(Table1[[#This Row],[ORDER_DATE]], "mmm")</f>
        <v>Oct</v>
      </c>
      <c r="M508" s="2">
        <v>2003</v>
      </c>
      <c r="N508" s="2" t="s">
        <v>5</v>
      </c>
      <c r="O508" s="2" t="s">
        <v>262</v>
      </c>
      <c r="P508" s="2" t="s">
        <v>20</v>
      </c>
      <c r="Q508" s="2" t="s">
        <v>9</v>
      </c>
      <c r="R508" s="2" t="s">
        <v>10</v>
      </c>
    </row>
    <row r="509" spans="1:18" x14ac:dyDescent="0.3">
      <c r="A509" s="2">
        <v>10607</v>
      </c>
      <c r="B509" s="2" t="s">
        <v>19</v>
      </c>
      <c r="C509" s="2">
        <v>50</v>
      </c>
      <c r="D509" s="7">
        <v>61</v>
      </c>
      <c r="E509" s="7">
        <f t="shared" si="14"/>
        <v>30.5</v>
      </c>
      <c r="F509" s="7">
        <v>69.8</v>
      </c>
      <c r="G509" s="7">
        <f>Table1[[#This Row],[QUANTITY_ORDERED]]*Table1[[#This Row],[Selling price ]]</f>
        <v>3490</v>
      </c>
      <c r="H509" s="7">
        <f>F509-(Table1[[#This Row],[Estimated Cost Price (50%)	]])</f>
        <v>39.299999999999997</v>
      </c>
      <c r="I509" s="7">
        <f>Table1[[#This Row],[Profit per unit]]*Table1[[#This Row],[QUANTITY_ORDERED]]</f>
        <v>1964.9999999999998</v>
      </c>
      <c r="J509" s="2" t="str">
        <f t="shared" si="15"/>
        <v>Profit</v>
      </c>
      <c r="K509" s="3">
        <v>37904</v>
      </c>
      <c r="L509" s="2" t="str">
        <f>TEXT(Table1[[#This Row],[ORDER_DATE]], "mmm")</f>
        <v>Oct</v>
      </c>
      <c r="M509" s="2">
        <v>2003</v>
      </c>
      <c r="N509" s="2" t="s">
        <v>63</v>
      </c>
      <c r="O509" s="2" t="s">
        <v>270</v>
      </c>
      <c r="P509" s="2" t="s">
        <v>20</v>
      </c>
      <c r="Q509" s="2" t="s">
        <v>9</v>
      </c>
      <c r="R509" s="2" t="s">
        <v>16</v>
      </c>
    </row>
    <row r="510" spans="1:18" x14ac:dyDescent="0.3">
      <c r="A510" s="2">
        <v>10608</v>
      </c>
      <c r="B510" s="2" t="s">
        <v>19</v>
      </c>
      <c r="C510" s="2">
        <v>23</v>
      </c>
      <c r="D510" s="7">
        <v>80</v>
      </c>
      <c r="E510" s="7">
        <f t="shared" si="14"/>
        <v>40</v>
      </c>
      <c r="F510" s="7">
        <v>67.099999999999994</v>
      </c>
      <c r="G510" s="7">
        <f>Table1[[#This Row],[QUANTITY_ORDERED]]*Table1[[#This Row],[Selling price ]]</f>
        <v>1543.3</v>
      </c>
      <c r="H510" s="7">
        <f>F510-(Table1[[#This Row],[Estimated Cost Price (50%)	]])</f>
        <v>27.099999999999994</v>
      </c>
      <c r="I510" s="7">
        <f>Table1[[#This Row],[Profit per unit]]*Table1[[#This Row],[QUANTITY_ORDERED]]</f>
        <v>623.29999999999984</v>
      </c>
      <c r="J510" s="2" t="str">
        <f t="shared" si="15"/>
        <v>Profit</v>
      </c>
      <c r="K510" s="3">
        <v>37904</v>
      </c>
      <c r="L510" s="2" t="str">
        <f>TEXT(Table1[[#This Row],[ORDER_DATE]], "mmm")</f>
        <v>Oct</v>
      </c>
      <c r="M510" s="2">
        <v>2003</v>
      </c>
      <c r="N510" s="2" t="s">
        <v>63</v>
      </c>
      <c r="O510" s="2" t="s">
        <v>280</v>
      </c>
      <c r="P510" s="2" t="s">
        <v>20</v>
      </c>
      <c r="Q510" s="2" t="s">
        <v>9</v>
      </c>
      <c r="R510" s="2" t="s">
        <v>10</v>
      </c>
    </row>
    <row r="511" spans="1:18" x14ac:dyDescent="0.3">
      <c r="A511" s="2">
        <v>10609</v>
      </c>
      <c r="B511" s="2" t="s">
        <v>19</v>
      </c>
      <c r="C511" s="2">
        <v>35</v>
      </c>
      <c r="D511" s="7">
        <v>40</v>
      </c>
      <c r="E511" s="7">
        <f t="shared" si="14"/>
        <v>20</v>
      </c>
      <c r="F511" s="7">
        <v>35.4</v>
      </c>
      <c r="G511" s="7">
        <f>Table1[[#This Row],[QUANTITY_ORDERED]]*Table1[[#This Row],[Selling price ]]</f>
        <v>1239</v>
      </c>
      <c r="H511" s="7">
        <f>F511-(Table1[[#This Row],[Estimated Cost Price (50%)	]])</f>
        <v>15.399999999999999</v>
      </c>
      <c r="I511" s="7">
        <f>Table1[[#This Row],[Profit per unit]]*Table1[[#This Row],[QUANTITY_ORDERED]]</f>
        <v>539</v>
      </c>
      <c r="J511" s="2" t="str">
        <f t="shared" si="15"/>
        <v>Profit</v>
      </c>
      <c r="K511" s="3">
        <v>37904</v>
      </c>
      <c r="L511" s="2" t="str">
        <f>TEXT(Table1[[#This Row],[ORDER_DATE]], "mmm")</f>
        <v>Oct</v>
      </c>
      <c r="M511" s="2">
        <v>2003</v>
      </c>
      <c r="N511" s="2" t="s">
        <v>5</v>
      </c>
      <c r="O511" s="2" t="s">
        <v>283</v>
      </c>
      <c r="P511" s="2" t="s">
        <v>20</v>
      </c>
      <c r="Q511" s="2" t="s">
        <v>9</v>
      </c>
      <c r="R511" s="2" t="s">
        <v>10</v>
      </c>
    </row>
    <row r="512" spans="1:18" x14ac:dyDescent="0.3">
      <c r="A512" s="2">
        <v>10610</v>
      </c>
      <c r="B512" s="2" t="s">
        <v>19</v>
      </c>
      <c r="C512" s="2">
        <v>23</v>
      </c>
      <c r="D512" s="7">
        <v>102</v>
      </c>
      <c r="E512" s="7">
        <f t="shared" si="14"/>
        <v>51</v>
      </c>
      <c r="F512" s="7">
        <v>100</v>
      </c>
      <c r="G512" s="7">
        <f>Table1[[#This Row],[QUANTITY_ORDERED]]*Table1[[#This Row],[Selling price ]]</f>
        <v>2300</v>
      </c>
      <c r="H512" s="7">
        <f>F512-(Table1[[#This Row],[Estimated Cost Price (50%)	]])</f>
        <v>49</v>
      </c>
      <c r="I512" s="7">
        <f>Table1[[#This Row],[Profit per unit]]*Table1[[#This Row],[QUANTITY_ORDERED]]</f>
        <v>1127</v>
      </c>
      <c r="J512" s="2" t="str">
        <f t="shared" si="15"/>
        <v>Profit</v>
      </c>
      <c r="K512" s="3">
        <v>37904</v>
      </c>
      <c r="L512" s="2" t="str">
        <f>TEXT(Table1[[#This Row],[ORDER_DATE]], "mmm")</f>
        <v>Oct</v>
      </c>
      <c r="M512" s="2">
        <v>2003</v>
      </c>
      <c r="N512" s="2" t="s">
        <v>5</v>
      </c>
      <c r="O512" s="2" t="s">
        <v>288</v>
      </c>
      <c r="P512" s="2" t="s">
        <v>20</v>
      </c>
      <c r="Q512" s="2" t="s">
        <v>9</v>
      </c>
      <c r="R512" s="2" t="s">
        <v>10</v>
      </c>
    </row>
    <row r="513" spans="1:18" x14ac:dyDescent="0.3">
      <c r="A513" s="2">
        <v>10611</v>
      </c>
      <c r="B513" s="2" t="s">
        <v>19</v>
      </c>
      <c r="C513" s="2">
        <v>31</v>
      </c>
      <c r="D513" s="7">
        <v>81</v>
      </c>
      <c r="E513" s="7">
        <f t="shared" si="14"/>
        <v>40.5</v>
      </c>
      <c r="F513" s="7">
        <v>71.599999999999994</v>
      </c>
      <c r="G513" s="7">
        <f>Table1[[#This Row],[QUANTITY_ORDERED]]*Table1[[#This Row],[Selling price ]]</f>
        <v>2219.6</v>
      </c>
      <c r="H513" s="7">
        <f>F513-(Table1[[#This Row],[Estimated Cost Price (50%)	]])</f>
        <v>31.099999999999994</v>
      </c>
      <c r="I513" s="7">
        <f>Table1[[#This Row],[Profit per unit]]*Table1[[#This Row],[QUANTITY_ORDERED]]</f>
        <v>964.0999999999998</v>
      </c>
      <c r="J513" s="2" t="str">
        <f t="shared" si="15"/>
        <v>Profit</v>
      </c>
      <c r="K513" s="3">
        <v>37904</v>
      </c>
      <c r="L513" s="2" t="str">
        <f>TEXT(Table1[[#This Row],[ORDER_DATE]], "mmm")</f>
        <v>Oct</v>
      </c>
      <c r="M513" s="2">
        <v>2003</v>
      </c>
      <c r="N513" s="2" t="s">
        <v>5</v>
      </c>
      <c r="O513" s="2" t="s">
        <v>292</v>
      </c>
      <c r="P513" s="2" t="s">
        <v>20</v>
      </c>
      <c r="Q513" s="2" t="s">
        <v>9</v>
      </c>
      <c r="R513" s="2" t="s">
        <v>10</v>
      </c>
    </row>
    <row r="514" spans="1:18" x14ac:dyDescent="0.3">
      <c r="A514" s="2">
        <v>10612</v>
      </c>
      <c r="B514" s="2" t="s">
        <v>126</v>
      </c>
      <c r="C514" s="2">
        <v>46</v>
      </c>
      <c r="D514" s="7">
        <v>117</v>
      </c>
      <c r="E514" s="7">
        <f t="shared" ref="E514:E577" si="16">D514 * 0.5</f>
        <v>58.5</v>
      </c>
      <c r="F514" s="7">
        <v>100</v>
      </c>
      <c r="G514" s="7">
        <f>Table1[[#This Row],[QUANTITY_ORDERED]]*Table1[[#This Row],[Selling price ]]</f>
        <v>4600</v>
      </c>
      <c r="H514" s="7">
        <f>F514-(Table1[[#This Row],[Estimated Cost Price (50%)	]])</f>
        <v>41.5</v>
      </c>
      <c r="I514" s="7">
        <f>Table1[[#This Row],[Profit per unit]]*Table1[[#This Row],[QUANTITY_ORDERED]]</f>
        <v>1909</v>
      </c>
      <c r="J514" s="2" t="str">
        <f t="shared" ref="J514:J577" si="17">IF(H514 &gt; 0, "Profit", IF(H514 &lt; 0, "Loss", "No Profit No Loss"))</f>
        <v>Profit</v>
      </c>
      <c r="K514" s="3">
        <v>37935</v>
      </c>
      <c r="L514" s="2" t="str">
        <f>TEXT(Table1[[#This Row],[ORDER_DATE]], "mmm")</f>
        <v>Nov</v>
      </c>
      <c r="M514" s="2">
        <v>2003</v>
      </c>
      <c r="N514" s="2" t="s">
        <v>63</v>
      </c>
      <c r="O514" s="2" t="s">
        <v>183</v>
      </c>
      <c r="P514" s="2" t="s">
        <v>127</v>
      </c>
      <c r="Q514" s="2" t="s">
        <v>9</v>
      </c>
      <c r="R514" s="2" t="s">
        <v>16</v>
      </c>
    </row>
    <row r="515" spans="1:18" x14ac:dyDescent="0.3">
      <c r="A515" s="2">
        <v>10613</v>
      </c>
      <c r="B515" s="2" t="s">
        <v>126</v>
      </c>
      <c r="C515" s="2">
        <v>50</v>
      </c>
      <c r="D515" s="7">
        <v>115</v>
      </c>
      <c r="E515" s="7">
        <f t="shared" si="16"/>
        <v>57.5</v>
      </c>
      <c r="F515" s="7">
        <v>100</v>
      </c>
      <c r="G515" s="7">
        <f>Table1[[#This Row],[QUANTITY_ORDERED]]*Table1[[#This Row],[Selling price ]]</f>
        <v>5000</v>
      </c>
      <c r="H515" s="7">
        <f>F515-(Table1[[#This Row],[Estimated Cost Price (50%)	]])</f>
        <v>42.5</v>
      </c>
      <c r="I515" s="7">
        <f>Table1[[#This Row],[Profit per unit]]*Table1[[#This Row],[QUANTITY_ORDERED]]</f>
        <v>2125</v>
      </c>
      <c r="J515" s="2" t="str">
        <f t="shared" si="17"/>
        <v>Profit</v>
      </c>
      <c r="K515" s="3">
        <v>37935</v>
      </c>
      <c r="L515" s="2" t="str">
        <f>TEXT(Table1[[#This Row],[ORDER_DATE]], "mmm")</f>
        <v>Nov</v>
      </c>
      <c r="M515" s="2">
        <v>2003</v>
      </c>
      <c r="N515" s="2" t="s">
        <v>63</v>
      </c>
      <c r="O515" s="2" t="s">
        <v>193</v>
      </c>
      <c r="P515" s="2" t="s">
        <v>127</v>
      </c>
      <c r="Q515" s="2" t="s">
        <v>9</v>
      </c>
      <c r="R515" s="2" t="s">
        <v>16</v>
      </c>
    </row>
    <row r="516" spans="1:18" x14ac:dyDescent="0.3">
      <c r="A516" s="2">
        <v>10614</v>
      </c>
      <c r="B516" s="2" t="s">
        <v>126</v>
      </c>
      <c r="C516" s="2">
        <v>38</v>
      </c>
      <c r="D516" s="7">
        <v>77</v>
      </c>
      <c r="E516" s="7">
        <f t="shared" si="16"/>
        <v>38.5</v>
      </c>
      <c r="F516" s="7">
        <v>88.55</v>
      </c>
      <c r="G516" s="7">
        <f>Table1[[#This Row],[QUANTITY_ORDERED]]*Table1[[#This Row],[Selling price ]]</f>
        <v>3364.9</v>
      </c>
      <c r="H516" s="7">
        <f>F516-(Table1[[#This Row],[Estimated Cost Price (50%)	]])</f>
        <v>50.05</v>
      </c>
      <c r="I516" s="7">
        <f>Table1[[#This Row],[Profit per unit]]*Table1[[#This Row],[QUANTITY_ORDERED]]</f>
        <v>1901.8999999999999</v>
      </c>
      <c r="J516" s="2" t="str">
        <f t="shared" si="17"/>
        <v>Profit</v>
      </c>
      <c r="K516" s="3">
        <v>37935</v>
      </c>
      <c r="L516" s="2" t="str">
        <f>TEXT(Table1[[#This Row],[ORDER_DATE]], "mmm")</f>
        <v>Nov</v>
      </c>
      <c r="M516" s="2">
        <v>2003</v>
      </c>
      <c r="N516" s="2" t="s">
        <v>63</v>
      </c>
      <c r="O516" s="2" t="s">
        <v>218</v>
      </c>
      <c r="P516" s="2" t="s">
        <v>127</v>
      </c>
      <c r="Q516" s="2" t="s">
        <v>9</v>
      </c>
      <c r="R516" s="2" t="s">
        <v>16</v>
      </c>
    </row>
    <row r="517" spans="1:18" x14ac:dyDescent="0.3">
      <c r="A517" s="2">
        <v>10615</v>
      </c>
      <c r="B517" s="2" t="s">
        <v>126</v>
      </c>
      <c r="C517" s="2">
        <v>20</v>
      </c>
      <c r="D517" s="7">
        <v>169</v>
      </c>
      <c r="E517" s="7">
        <f t="shared" si="16"/>
        <v>84.5</v>
      </c>
      <c r="F517" s="7">
        <v>100</v>
      </c>
      <c r="G517" s="7">
        <f>Table1[[#This Row],[QUANTITY_ORDERED]]*Table1[[#This Row],[Selling price ]]</f>
        <v>2000</v>
      </c>
      <c r="H517" s="7">
        <f>F517-(Table1[[#This Row],[Estimated Cost Price (50%)	]])</f>
        <v>15.5</v>
      </c>
      <c r="I517" s="7">
        <f>Table1[[#This Row],[Profit per unit]]*Table1[[#This Row],[QUANTITY_ORDERED]]</f>
        <v>310</v>
      </c>
      <c r="J517" s="2" t="str">
        <f t="shared" si="17"/>
        <v>Profit</v>
      </c>
      <c r="K517" s="3">
        <v>37935</v>
      </c>
      <c r="L517" s="2" t="str">
        <f>TEXT(Table1[[#This Row],[ORDER_DATE]], "mmm")</f>
        <v>Nov</v>
      </c>
      <c r="M517" s="2">
        <v>2003</v>
      </c>
      <c r="N517" s="2" t="s">
        <v>63</v>
      </c>
      <c r="O517" s="2" t="s">
        <v>236</v>
      </c>
      <c r="P517" s="2" t="s">
        <v>127</v>
      </c>
      <c r="Q517" s="2" t="s">
        <v>9</v>
      </c>
      <c r="R517" s="2" t="s">
        <v>16</v>
      </c>
    </row>
    <row r="518" spans="1:18" x14ac:dyDescent="0.3">
      <c r="A518" s="2">
        <v>10616</v>
      </c>
      <c r="B518" s="2" t="s">
        <v>126</v>
      </c>
      <c r="C518" s="2">
        <v>42</v>
      </c>
      <c r="D518" s="7">
        <v>37</v>
      </c>
      <c r="E518" s="7">
        <f t="shared" si="16"/>
        <v>18.5</v>
      </c>
      <c r="F518" s="7">
        <v>37</v>
      </c>
      <c r="G518" s="7">
        <f>Table1[[#This Row],[QUANTITY_ORDERED]]*Table1[[#This Row],[Selling price ]]</f>
        <v>1554</v>
      </c>
      <c r="H518" s="7">
        <f>F518-(Table1[[#This Row],[Estimated Cost Price (50%)	]])</f>
        <v>18.5</v>
      </c>
      <c r="I518" s="7">
        <f>Table1[[#This Row],[Profit per unit]]*Table1[[#This Row],[QUANTITY_ORDERED]]</f>
        <v>777</v>
      </c>
      <c r="J518" s="2" t="str">
        <f t="shared" si="17"/>
        <v>Profit</v>
      </c>
      <c r="K518" s="3">
        <v>37935</v>
      </c>
      <c r="L518" s="2" t="str">
        <f>TEXT(Table1[[#This Row],[ORDER_DATE]], "mmm")</f>
        <v>Nov</v>
      </c>
      <c r="M518" s="2">
        <v>2003</v>
      </c>
      <c r="N518" s="2" t="s">
        <v>63</v>
      </c>
      <c r="O518" s="2" t="s">
        <v>267</v>
      </c>
      <c r="P518" s="2" t="s">
        <v>127</v>
      </c>
      <c r="Q518" s="2" t="s">
        <v>9</v>
      </c>
      <c r="R518" s="2" t="s">
        <v>10</v>
      </c>
    </row>
    <row r="519" spans="1:18" x14ac:dyDescent="0.3">
      <c r="A519" s="2">
        <v>10617</v>
      </c>
      <c r="B519" s="2" t="s">
        <v>126</v>
      </c>
      <c r="C519" s="2">
        <v>35</v>
      </c>
      <c r="D519" s="7">
        <v>140</v>
      </c>
      <c r="E519" s="7">
        <f t="shared" si="16"/>
        <v>70</v>
      </c>
      <c r="F519" s="7">
        <v>100</v>
      </c>
      <c r="G519" s="7">
        <f>Table1[[#This Row],[QUANTITY_ORDERED]]*Table1[[#This Row],[Selling price ]]</f>
        <v>3500</v>
      </c>
      <c r="H519" s="7">
        <f>F519-(Table1[[#This Row],[Estimated Cost Price (50%)	]])</f>
        <v>30</v>
      </c>
      <c r="I519" s="7">
        <f>Table1[[#This Row],[Profit per unit]]*Table1[[#This Row],[QUANTITY_ORDERED]]</f>
        <v>1050</v>
      </c>
      <c r="J519" s="2" t="str">
        <f t="shared" si="17"/>
        <v>Profit</v>
      </c>
      <c r="K519" s="3">
        <v>37935</v>
      </c>
      <c r="L519" s="2" t="str">
        <f>TEXT(Table1[[#This Row],[ORDER_DATE]], "mmm")</f>
        <v>Nov</v>
      </c>
      <c r="M519" s="2">
        <v>2003</v>
      </c>
      <c r="N519" s="2" t="s">
        <v>63</v>
      </c>
      <c r="O519" s="2" t="s">
        <v>274</v>
      </c>
      <c r="P519" s="2" t="s">
        <v>127</v>
      </c>
      <c r="Q519" s="2" t="s">
        <v>9</v>
      </c>
      <c r="R519" s="2" t="s">
        <v>16</v>
      </c>
    </row>
    <row r="520" spans="1:18" x14ac:dyDescent="0.3">
      <c r="A520" s="2">
        <v>10618</v>
      </c>
      <c r="B520" s="2" t="s">
        <v>176</v>
      </c>
      <c r="C520" s="2">
        <v>28</v>
      </c>
      <c r="D520" s="7">
        <v>141</v>
      </c>
      <c r="E520" s="7">
        <f t="shared" si="16"/>
        <v>70.5</v>
      </c>
      <c r="F520" s="7">
        <v>100</v>
      </c>
      <c r="G520" s="7">
        <f>Table1[[#This Row],[QUANTITY_ORDERED]]*Table1[[#This Row],[Selling price ]]</f>
        <v>2800</v>
      </c>
      <c r="H520" s="7">
        <f>F520-(Table1[[#This Row],[Estimated Cost Price (50%)	]])</f>
        <v>29.5</v>
      </c>
      <c r="I520" s="7">
        <f>Table1[[#This Row],[Profit per unit]]*Table1[[#This Row],[QUANTITY_ORDERED]]</f>
        <v>826</v>
      </c>
      <c r="J520" s="2" t="str">
        <f t="shared" si="17"/>
        <v>Profit</v>
      </c>
      <c r="K520" s="3">
        <v>37911</v>
      </c>
      <c r="L520" s="2" t="str">
        <f>TEXT(Table1[[#This Row],[ORDER_DATE]], "mmm")</f>
        <v>Oct</v>
      </c>
      <c r="M520" s="2">
        <v>2003</v>
      </c>
      <c r="N520" s="2" t="s">
        <v>63</v>
      </c>
      <c r="O520" s="2" t="s">
        <v>197</v>
      </c>
      <c r="P520" s="2" t="s">
        <v>177</v>
      </c>
      <c r="Q520" s="2" t="s">
        <v>117</v>
      </c>
      <c r="R520" s="2" t="s">
        <v>16</v>
      </c>
    </row>
    <row r="521" spans="1:18" x14ac:dyDescent="0.3">
      <c r="A521" s="2">
        <v>10619</v>
      </c>
      <c r="B521" s="2" t="s">
        <v>176</v>
      </c>
      <c r="C521" s="2">
        <v>43</v>
      </c>
      <c r="D521" s="7">
        <v>124</v>
      </c>
      <c r="E521" s="7">
        <f t="shared" si="16"/>
        <v>62</v>
      </c>
      <c r="F521" s="7">
        <v>100</v>
      </c>
      <c r="G521" s="7">
        <f>Table1[[#This Row],[QUANTITY_ORDERED]]*Table1[[#This Row],[Selling price ]]</f>
        <v>4300</v>
      </c>
      <c r="H521" s="7">
        <f>F521-(Table1[[#This Row],[Estimated Cost Price (50%)	]])</f>
        <v>38</v>
      </c>
      <c r="I521" s="7">
        <f>Table1[[#This Row],[Profit per unit]]*Table1[[#This Row],[QUANTITY_ORDERED]]</f>
        <v>1634</v>
      </c>
      <c r="J521" s="2" t="str">
        <f t="shared" si="17"/>
        <v>Profit</v>
      </c>
      <c r="K521" s="3">
        <v>37911</v>
      </c>
      <c r="L521" s="2" t="str">
        <f>TEXT(Table1[[#This Row],[ORDER_DATE]], "mmm")</f>
        <v>Oct</v>
      </c>
      <c r="M521" s="2">
        <v>2003</v>
      </c>
      <c r="N521" s="2" t="s">
        <v>63</v>
      </c>
      <c r="O521" s="2" t="s">
        <v>209</v>
      </c>
      <c r="P521" s="2" t="s">
        <v>177</v>
      </c>
      <c r="Q521" s="2" t="s">
        <v>117</v>
      </c>
      <c r="R521" s="2" t="s">
        <v>16</v>
      </c>
    </row>
    <row r="522" spans="1:18" x14ac:dyDescent="0.3">
      <c r="A522" s="2">
        <v>10620</v>
      </c>
      <c r="B522" s="2" t="s">
        <v>176</v>
      </c>
      <c r="C522" s="2">
        <v>48</v>
      </c>
      <c r="D522" s="7">
        <v>142</v>
      </c>
      <c r="E522" s="7">
        <f t="shared" si="16"/>
        <v>71</v>
      </c>
      <c r="F522" s="7">
        <v>100</v>
      </c>
      <c r="G522" s="7">
        <f>Table1[[#This Row],[QUANTITY_ORDERED]]*Table1[[#This Row],[Selling price ]]</f>
        <v>4800</v>
      </c>
      <c r="H522" s="7">
        <f>F522-(Table1[[#This Row],[Estimated Cost Price (50%)	]])</f>
        <v>29</v>
      </c>
      <c r="I522" s="7">
        <f>Table1[[#This Row],[Profit per unit]]*Table1[[#This Row],[QUANTITY_ORDERED]]</f>
        <v>1392</v>
      </c>
      <c r="J522" s="2" t="str">
        <f t="shared" si="17"/>
        <v>Profit</v>
      </c>
      <c r="K522" s="3">
        <v>37911</v>
      </c>
      <c r="L522" s="2" t="str">
        <f>TEXT(Table1[[#This Row],[ORDER_DATE]], "mmm")</f>
        <v>Oct</v>
      </c>
      <c r="M522" s="2">
        <v>2003</v>
      </c>
      <c r="N522" s="2" t="s">
        <v>63</v>
      </c>
      <c r="O522" s="2" t="s">
        <v>219</v>
      </c>
      <c r="P522" s="2" t="s">
        <v>177</v>
      </c>
      <c r="Q522" s="2" t="s">
        <v>117</v>
      </c>
      <c r="R522" s="2" t="s">
        <v>16</v>
      </c>
    </row>
    <row r="523" spans="1:18" x14ac:dyDescent="0.3">
      <c r="A523" s="2">
        <v>10621</v>
      </c>
      <c r="B523" s="2" t="s">
        <v>176</v>
      </c>
      <c r="C523" s="2">
        <v>23</v>
      </c>
      <c r="D523" s="7">
        <v>132</v>
      </c>
      <c r="E523" s="7">
        <f t="shared" si="16"/>
        <v>66</v>
      </c>
      <c r="F523" s="7">
        <v>100</v>
      </c>
      <c r="G523" s="7">
        <f>Table1[[#This Row],[QUANTITY_ORDERED]]*Table1[[#This Row],[Selling price ]]</f>
        <v>2300</v>
      </c>
      <c r="H523" s="7">
        <f>F523-(Table1[[#This Row],[Estimated Cost Price (50%)	]])</f>
        <v>34</v>
      </c>
      <c r="I523" s="7">
        <f>Table1[[#This Row],[Profit per unit]]*Table1[[#This Row],[QUANTITY_ORDERED]]</f>
        <v>782</v>
      </c>
      <c r="J523" s="2" t="str">
        <f t="shared" si="17"/>
        <v>Profit</v>
      </c>
      <c r="K523" s="3">
        <v>37911</v>
      </c>
      <c r="L523" s="2" t="str">
        <f>TEXT(Table1[[#This Row],[ORDER_DATE]], "mmm")</f>
        <v>Oct</v>
      </c>
      <c r="M523" s="2">
        <v>2003</v>
      </c>
      <c r="N523" s="2" t="s">
        <v>63</v>
      </c>
      <c r="O523" s="2" t="s">
        <v>228</v>
      </c>
      <c r="P523" s="2" t="s">
        <v>177</v>
      </c>
      <c r="Q523" s="2" t="s">
        <v>117</v>
      </c>
      <c r="R523" s="2" t="s">
        <v>16</v>
      </c>
    </row>
    <row r="524" spans="1:18" x14ac:dyDescent="0.3">
      <c r="A524" s="2">
        <v>10622</v>
      </c>
      <c r="B524" s="2" t="s">
        <v>176</v>
      </c>
      <c r="C524" s="2">
        <v>36</v>
      </c>
      <c r="D524" s="7">
        <v>141</v>
      </c>
      <c r="E524" s="7">
        <f t="shared" si="16"/>
        <v>70.5</v>
      </c>
      <c r="F524" s="7">
        <v>100</v>
      </c>
      <c r="G524" s="7">
        <f>Table1[[#This Row],[QUANTITY_ORDERED]]*Table1[[#This Row],[Selling price ]]</f>
        <v>3600</v>
      </c>
      <c r="H524" s="7">
        <f>F524-(Table1[[#This Row],[Estimated Cost Price (50%)	]])</f>
        <v>29.5</v>
      </c>
      <c r="I524" s="7">
        <f>Table1[[#This Row],[Profit per unit]]*Table1[[#This Row],[QUANTITY_ORDERED]]</f>
        <v>1062</v>
      </c>
      <c r="J524" s="2" t="str">
        <f t="shared" si="17"/>
        <v>Profit</v>
      </c>
      <c r="K524" s="3">
        <v>37911</v>
      </c>
      <c r="L524" s="2" t="str">
        <f>TEXT(Table1[[#This Row],[ORDER_DATE]], "mmm")</f>
        <v>Oct</v>
      </c>
      <c r="M524" s="2">
        <v>2003</v>
      </c>
      <c r="N524" s="2" t="s">
        <v>63</v>
      </c>
      <c r="O524" s="2" t="s">
        <v>242</v>
      </c>
      <c r="P524" s="2" t="s">
        <v>177</v>
      </c>
      <c r="Q524" s="2" t="s">
        <v>117</v>
      </c>
      <c r="R524" s="2" t="s">
        <v>16</v>
      </c>
    </row>
    <row r="525" spans="1:18" x14ac:dyDescent="0.3">
      <c r="A525" s="2">
        <v>10623</v>
      </c>
      <c r="B525" s="2" t="s">
        <v>176</v>
      </c>
      <c r="C525" s="2">
        <v>25</v>
      </c>
      <c r="D525" s="7">
        <v>71</v>
      </c>
      <c r="E525" s="7">
        <f t="shared" si="16"/>
        <v>35.5</v>
      </c>
      <c r="F525" s="7">
        <v>80.540000000000006</v>
      </c>
      <c r="G525" s="7">
        <f>Table1[[#This Row],[QUANTITY_ORDERED]]*Table1[[#This Row],[Selling price ]]</f>
        <v>2013.5000000000002</v>
      </c>
      <c r="H525" s="7">
        <f>F525-(Table1[[#This Row],[Estimated Cost Price (50%)	]])</f>
        <v>45.040000000000006</v>
      </c>
      <c r="I525" s="7">
        <f>Table1[[#This Row],[Profit per unit]]*Table1[[#This Row],[QUANTITY_ORDERED]]</f>
        <v>1126.0000000000002</v>
      </c>
      <c r="J525" s="2" t="str">
        <f t="shared" si="17"/>
        <v>Profit</v>
      </c>
      <c r="K525" s="3">
        <v>37911</v>
      </c>
      <c r="L525" s="2" t="str">
        <f>TEXT(Table1[[#This Row],[ORDER_DATE]], "mmm")</f>
        <v>Oct</v>
      </c>
      <c r="M525" s="2">
        <v>2003</v>
      </c>
      <c r="N525" s="2" t="s">
        <v>63</v>
      </c>
      <c r="O525" s="2" t="s">
        <v>251</v>
      </c>
      <c r="P525" s="2" t="s">
        <v>177</v>
      </c>
      <c r="Q525" s="2" t="s">
        <v>117</v>
      </c>
      <c r="R525" s="2" t="s">
        <v>10</v>
      </c>
    </row>
    <row r="526" spans="1:18" x14ac:dyDescent="0.3">
      <c r="A526" s="2">
        <v>10624</v>
      </c>
      <c r="B526" s="2" t="s">
        <v>176</v>
      </c>
      <c r="C526" s="2">
        <v>37</v>
      </c>
      <c r="D526" s="7">
        <v>73</v>
      </c>
      <c r="E526" s="7">
        <f t="shared" si="16"/>
        <v>36.5</v>
      </c>
      <c r="F526" s="7">
        <v>72.760000000000005</v>
      </c>
      <c r="G526" s="7">
        <f>Table1[[#This Row],[QUANTITY_ORDERED]]*Table1[[#This Row],[Selling price ]]</f>
        <v>2692.1200000000003</v>
      </c>
      <c r="H526" s="7">
        <f>F526-(Table1[[#This Row],[Estimated Cost Price (50%)	]])</f>
        <v>36.260000000000005</v>
      </c>
      <c r="I526" s="7">
        <f>Table1[[#This Row],[Profit per unit]]*Table1[[#This Row],[QUANTITY_ORDERED]]</f>
        <v>1341.6200000000001</v>
      </c>
      <c r="J526" s="2" t="str">
        <f t="shared" si="17"/>
        <v>Profit</v>
      </c>
      <c r="K526" s="3">
        <v>37911</v>
      </c>
      <c r="L526" s="2" t="str">
        <f>TEXT(Table1[[#This Row],[ORDER_DATE]], "mmm")</f>
        <v>Oct</v>
      </c>
      <c r="M526" s="2">
        <v>2003</v>
      </c>
      <c r="N526" s="2" t="s">
        <v>63</v>
      </c>
      <c r="O526" s="2" t="s">
        <v>252</v>
      </c>
      <c r="P526" s="2" t="s">
        <v>177</v>
      </c>
      <c r="Q526" s="2" t="s">
        <v>117</v>
      </c>
      <c r="R526" s="2" t="s">
        <v>10</v>
      </c>
    </row>
    <row r="527" spans="1:18" x14ac:dyDescent="0.3">
      <c r="A527" s="2">
        <v>10625</v>
      </c>
      <c r="B527" s="2" t="s">
        <v>176</v>
      </c>
      <c r="C527" s="2">
        <v>23</v>
      </c>
      <c r="D527" s="7">
        <v>50</v>
      </c>
      <c r="E527" s="7">
        <f t="shared" si="16"/>
        <v>25</v>
      </c>
      <c r="F527" s="7">
        <v>53.33</v>
      </c>
      <c r="G527" s="7">
        <f>Table1[[#This Row],[QUANTITY_ORDERED]]*Table1[[#This Row],[Selling price ]]</f>
        <v>1226.5899999999999</v>
      </c>
      <c r="H527" s="7">
        <f>F527-(Table1[[#This Row],[Estimated Cost Price (50%)	]])</f>
        <v>28.33</v>
      </c>
      <c r="I527" s="7">
        <f>Table1[[#This Row],[Profit per unit]]*Table1[[#This Row],[QUANTITY_ORDERED]]</f>
        <v>651.58999999999992</v>
      </c>
      <c r="J527" s="2" t="str">
        <f t="shared" si="17"/>
        <v>Profit</v>
      </c>
      <c r="K527" s="3">
        <v>37911</v>
      </c>
      <c r="L527" s="2" t="str">
        <f>TEXT(Table1[[#This Row],[ORDER_DATE]], "mmm")</f>
        <v>Oct</v>
      </c>
      <c r="M527" s="2">
        <v>2003</v>
      </c>
      <c r="N527" s="2" t="s">
        <v>63</v>
      </c>
      <c r="O527" s="2" t="s">
        <v>255</v>
      </c>
      <c r="P527" s="2" t="s">
        <v>177</v>
      </c>
      <c r="Q527" s="2" t="s">
        <v>117</v>
      </c>
      <c r="R527" s="2" t="s">
        <v>10</v>
      </c>
    </row>
    <row r="528" spans="1:18" x14ac:dyDescent="0.3">
      <c r="A528" s="2">
        <v>10626</v>
      </c>
      <c r="B528" s="2" t="s">
        <v>176</v>
      </c>
      <c r="C528" s="2">
        <v>20</v>
      </c>
      <c r="D528" s="7">
        <v>90</v>
      </c>
      <c r="E528" s="7">
        <f t="shared" si="16"/>
        <v>45</v>
      </c>
      <c r="F528" s="7">
        <v>100</v>
      </c>
      <c r="G528" s="7">
        <f>Table1[[#This Row],[QUANTITY_ORDERED]]*Table1[[#This Row],[Selling price ]]</f>
        <v>2000</v>
      </c>
      <c r="H528" s="7">
        <f>F528-(Table1[[#This Row],[Estimated Cost Price (50%)	]])</f>
        <v>55</v>
      </c>
      <c r="I528" s="7">
        <f>Table1[[#This Row],[Profit per unit]]*Table1[[#This Row],[QUANTITY_ORDERED]]</f>
        <v>1100</v>
      </c>
      <c r="J528" s="2" t="str">
        <f t="shared" si="17"/>
        <v>Profit</v>
      </c>
      <c r="K528" s="3">
        <v>37911</v>
      </c>
      <c r="L528" s="2" t="str">
        <f>TEXT(Table1[[#This Row],[ORDER_DATE]], "mmm")</f>
        <v>Oct</v>
      </c>
      <c r="M528" s="2">
        <v>2003</v>
      </c>
      <c r="N528" s="2" t="s">
        <v>63</v>
      </c>
      <c r="O528" s="2" t="s">
        <v>263</v>
      </c>
      <c r="P528" s="2" t="s">
        <v>177</v>
      </c>
      <c r="Q528" s="2" t="s">
        <v>117</v>
      </c>
      <c r="R528" s="2" t="s">
        <v>10</v>
      </c>
    </row>
    <row r="529" spans="1:18" x14ac:dyDescent="0.3">
      <c r="A529" s="2">
        <v>10627</v>
      </c>
      <c r="B529" s="2" t="s">
        <v>176</v>
      </c>
      <c r="C529" s="2">
        <v>25</v>
      </c>
      <c r="D529" s="7">
        <v>117</v>
      </c>
      <c r="E529" s="7">
        <f t="shared" si="16"/>
        <v>58.5</v>
      </c>
      <c r="F529" s="7">
        <v>100</v>
      </c>
      <c r="G529" s="7">
        <f>Table1[[#This Row],[QUANTITY_ORDERED]]*Table1[[#This Row],[Selling price ]]</f>
        <v>2500</v>
      </c>
      <c r="H529" s="7">
        <f>F529-(Table1[[#This Row],[Estimated Cost Price (50%)	]])</f>
        <v>41.5</v>
      </c>
      <c r="I529" s="7">
        <f>Table1[[#This Row],[Profit per unit]]*Table1[[#This Row],[QUANTITY_ORDERED]]</f>
        <v>1037.5</v>
      </c>
      <c r="J529" s="2" t="str">
        <f t="shared" si="17"/>
        <v>Profit</v>
      </c>
      <c r="K529" s="3">
        <v>37911</v>
      </c>
      <c r="L529" s="2" t="str">
        <f>TEXT(Table1[[#This Row],[ORDER_DATE]], "mmm")</f>
        <v>Oct</v>
      </c>
      <c r="M529" s="2">
        <v>2003</v>
      </c>
      <c r="N529" s="2" t="s">
        <v>63</v>
      </c>
      <c r="O529" s="2" t="s">
        <v>266</v>
      </c>
      <c r="P529" s="2" t="s">
        <v>177</v>
      </c>
      <c r="Q529" s="2" t="s">
        <v>117</v>
      </c>
      <c r="R529" s="2" t="s">
        <v>10</v>
      </c>
    </row>
    <row r="530" spans="1:18" x14ac:dyDescent="0.3">
      <c r="A530" s="2">
        <v>10628</v>
      </c>
      <c r="B530" s="2" t="s">
        <v>176</v>
      </c>
      <c r="C530" s="2">
        <v>20</v>
      </c>
      <c r="D530" s="7">
        <v>85</v>
      </c>
      <c r="E530" s="7">
        <f t="shared" si="16"/>
        <v>42.5</v>
      </c>
      <c r="F530" s="7">
        <v>77.05</v>
      </c>
      <c r="G530" s="7">
        <f>Table1[[#This Row],[QUANTITY_ORDERED]]*Table1[[#This Row],[Selling price ]]</f>
        <v>1541</v>
      </c>
      <c r="H530" s="7">
        <f>F530-(Table1[[#This Row],[Estimated Cost Price (50%)	]])</f>
        <v>34.549999999999997</v>
      </c>
      <c r="I530" s="7">
        <f>Table1[[#This Row],[Profit per unit]]*Table1[[#This Row],[QUANTITY_ORDERED]]</f>
        <v>691</v>
      </c>
      <c r="J530" s="2" t="str">
        <f t="shared" si="17"/>
        <v>Profit</v>
      </c>
      <c r="K530" s="3">
        <v>37911</v>
      </c>
      <c r="L530" s="2" t="str">
        <f>TEXT(Table1[[#This Row],[ORDER_DATE]], "mmm")</f>
        <v>Oct</v>
      </c>
      <c r="M530" s="2">
        <v>2003</v>
      </c>
      <c r="N530" s="2" t="s">
        <v>63</v>
      </c>
      <c r="O530" s="2" t="s">
        <v>269</v>
      </c>
      <c r="P530" s="2" t="s">
        <v>177</v>
      </c>
      <c r="Q530" s="2" t="s">
        <v>117</v>
      </c>
      <c r="R530" s="2" t="s">
        <v>10</v>
      </c>
    </row>
    <row r="531" spans="1:18" x14ac:dyDescent="0.3">
      <c r="A531" s="2">
        <v>10629</v>
      </c>
      <c r="B531" s="2" t="s">
        <v>176</v>
      </c>
      <c r="C531" s="2">
        <v>30</v>
      </c>
      <c r="D531" s="7">
        <v>107</v>
      </c>
      <c r="E531" s="7">
        <f t="shared" si="16"/>
        <v>53.5</v>
      </c>
      <c r="F531" s="7">
        <v>100</v>
      </c>
      <c r="G531" s="7">
        <f>Table1[[#This Row],[QUANTITY_ORDERED]]*Table1[[#This Row],[Selling price ]]</f>
        <v>3000</v>
      </c>
      <c r="H531" s="7">
        <f>F531-(Table1[[#This Row],[Estimated Cost Price (50%)	]])</f>
        <v>46.5</v>
      </c>
      <c r="I531" s="7">
        <f>Table1[[#This Row],[Profit per unit]]*Table1[[#This Row],[QUANTITY_ORDERED]]</f>
        <v>1395</v>
      </c>
      <c r="J531" s="2" t="str">
        <f t="shared" si="17"/>
        <v>Profit</v>
      </c>
      <c r="K531" s="3">
        <v>37911</v>
      </c>
      <c r="L531" s="2" t="str">
        <f>TEXT(Table1[[#This Row],[ORDER_DATE]], "mmm")</f>
        <v>Oct</v>
      </c>
      <c r="M531" s="2">
        <v>2003</v>
      </c>
      <c r="N531" s="2" t="s">
        <v>63</v>
      </c>
      <c r="O531" s="2" t="s">
        <v>272</v>
      </c>
      <c r="P531" s="2" t="s">
        <v>177</v>
      </c>
      <c r="Q531" s="2" t="s">
        <v>117</v>
      </c>
      <c r="R531" s="2" t="s">
        <v>16</v>
      </c>
    </row>
    <row r="532" spans="1:18" x14ac:dyDescent="0.3">
      <c r="A532" s="2">
        <v>10630</v>
      </c>
      <c r="B532" s="2" t="s">
        <v>19</v>
      </c>
      <c r="C532" s="2">
        <v>48</v>
      </c>
      <c r="D532" s="7">
        <v>102</v>
      </c>
      <c r="E532" s="7">
        <f t="shared" si="16"/>
        <v>51</v>
      </c>
      <c r="F532" s="7">
        <v>91.44</v>
      </c>
      <c r="G532" s="7">
        <f>Table1[[#This Row],[QUANTITY_ORDERED]]*Table1[[#This Row],[Selling price ]]</f>
        <v>4389.12</v>
      </c>
      <c r="H532" s="7">
        <f>F532-(Table1[[#This Row],[Estimated Cost Price (50%)	]])</f>
        <v>40.44</v>
      </c>
      <c r="I532" s="7">
        <f>Table1[[#This Row],[Profit per unit]]*Table1[[#This Row],[QUANTITY_ORDERED]]</f>
        <v>1941.12</v>
      </c>
      <c r="J532" s="2" t="str">
        <f t="shared" si="17"/>
        <v>Profit</v>
      </c>
      <c r="K532" s="3">
        <v>37912</v>
      </c>
      <c r="L532" s="2" t="str">
        <f>TEXT(Table1[[#This Row],[ORDER_DATE]], "mmm")</f>
        <v>Oct</v>
      </c>
      <c r="M532" s="2">
        <v>2003</v>
      </c>
      <c r="N532" s="2" t="s">
        <v>202</v>
      </c>
      <c r="O532" s="2" t="s">
        <v>203</v>
      </c>
      <c r="P532" s="2" t="s">
        <v>20</v>
      </c>
      <c r="Q532" s="2" t="s">
        <v>9</v>
      </c>
      <c r="R532" s="2" t="s">
        <v>16</v>
      </c>
    </row>
    <row r="533" spans="1:18" x14ac:dyDescent="0.3">
      <c r="A533" s="2">
        <v>10631</v>
      </c>
      <c r="B533" s="2" t="s">
        <v>19</v>
      </c>
      <c r="C533" s="2">
        <v>45</v>
      </c>
      <c r="D533" s="7">
        <v>53</v>
      </c>
      <c r="E533" s="7">
        <f t="shared" si="16"/>
        <v>26.5</v>
      </c>
      <c r="F533" s="7">
        <v>51.21</v>
      </c>
      <c r="G533" s="7">
        <f>Table1[[#This Row],[QUANTITY_ORDERED]]*Table1[[#This Row],[Selling price ]]</f>
        <v>2304.4499999999998</v>
      </c>
      <c r="H533" s="7">
        <f>F533-(Table1[[#This Row],[Estimated Cost Price (50%)	]])</f>
        <v>24.71</v>
      </c>
      <c r="I533" s="7">
        <f>Table1[[#This Row],[Profit per unit]]*Table1[[#This Row],[QUANTITY_ORDERED]]</f>
        <v>1111.95</v>
      </c>
      <c r="J533" s="2" t="str">
        <f t="shared" si="17"/>
        <v>Profit</v>
      </c>
      <c r="K533" s="3">
        <v>37912</v>
      </c>
      <c r="L533" s="2" t="str">
        <f>TEXT(Table1[[#This Row],[ORDER_DATE]], "mmm")</f>
        <v>Oct</v>
      </c>
      <c r="M533" s="2">
        <v>2003</v>
      </c>
      <c r="N533" s="2" t="s">
        <v>202</v>
      </c>
      <c r="O533" s="2" t="s">
        <v>208</v>
      </c>
      <c r="P533" s="2" t="s">
        <v>20</v>
      </c>
      <c r="Q533" s="2" t="s">
        <v>9</v>
      </c>
      <c r="R533" s="2" t="s">
        <v>10</v>
      </c>
    </row>
    <row r="534" spans="1:18" x14ac:dyDescent="0.3">
      <c r="A534" s="2">
        <v>10632</v>
      </c>
      <c r="B534" s="2" t="s">
        <v>19</v>
      </c>
      <c r="C534" s="2">
        <v>29</v>
      </c>
      <c r="D534" s="7">
        <v>170</v>
      </c>
      <c r="E534" s="7">
        <f t="shared" si="16"/>
        <v>85</v>
      </c>
      <c r="F534" s="7">
        <v>100</v>
      </c>
      <c r="G534" s="7">
        <f>Table1[[#This Row],[QUANTITY_ORDERED]]*Table1[[#This Row],[Selling price ]]</f>
        <v>2900</v>
      </c>
      <c r="H534" s="7">
        <f>F534-(Table1[[#This Row],[Estimated Cost Price (50%)	]])</f>
        <v>15</v>
      </c>
      <c r="I534" s="7">
        <f>Table1[[#This Row],[Profit per unit]]*Table1[[#This Row],[QUANTITY_ORDERED]]</f>
        <v>435</v>
      </c>
      <c r="J534" s="2" t="str">
        <f t="shared" si="17"/>
        <v>Profit</v>
      </c>
      <c r="K534" s="3">
        <v>37912</v>
      </c>
      <c r="L534" s="2" t="str">
        <f>TEXT(Table1[[#This Row],[ORDER_DATE]], "mmm")</f>
        <v>Oct</v>
      </c>
      <c r="M534" s="2">
        <v>2003</v>
      </c>
      <c r="N534" s="2" t="s">
        <v>202</v>
      </c>
      <c r="O534" s="2" t="s">
        <v>217</v>
      </c>
      <c r="P534" s="2" t="s">
        <v>20</v>
      </c>
      <c r="Q534" s="2" t="s">
        <v>9</v>
      </c>
      <c r="R534" s="2" t="s">
        <v>16</v>
      </c>
    </row>
    <row r="535" spans="1:18" x14ac:dyDescent="0.3">
      <c r="A535" s="2">
        <v>10633</v>
      </c>
      <c r="B535" s="2" t="s">
        <v>19</v>
      </c>
      <c r="C535" s="2">
        <v>27</v>
      </c>
      <c r="D535" s="7">
        <v>60</v>
      </c>
      <c r="E535" s="7">
        <f t="shared" si="16"/>
        <v>30</v>
      </c>
      <c r="F535" s="7">
        <v>69.62</v>
      </c>
      <c r="G535" s="7">
        <f>Table1[[#This Row],[QUANTITY_ORDERED]]*Table1[[#This Row],[Selling price ]]</f>
        <v>1879.7400000000002</v>
      </c>
      <c r="H535" s="7">
        <f>F535-(Table1[[#This Row],[Estimated Cost Price (50%)	]])</f>
        <v>39.620000000000005</v>
      </c>
      <c r="I535" s="7">
        <f>Table1[[#This Row],[Profit per unit]]*Table1[[#This Row],[QUANTITY_ORDERED]]</f>
        <v>1069.7400000000002</v>
      </c>
      <c r="J535" s="2" t="str">
        <f t="shared" si="17"/>
        <v>Profit</v>
      </c>
      <c r="K535" s="3">
        <v>37912</v>
      </c>
      <c r="L535" s="2" t="str">
        <f>TEXT(Table1[[#This Row],[ORDER_DATE]], "mmm")</f>
        <v>Oct</v>
      </c>
      <c r="M535" s="2">
        <v>2003</v>
      </c>
      <c r="N535" s="2" t="s">
        <v>202</v>
      </c>
      <c r="O535" s="2" t="s">
        <v>221</v>
      </c>
      <c r="P535" s="2" t="s">
        <v>20</v>
      </c>
      <c r="Q535" s="2" t="s">
        <v>9</v>
      </c>
      <c r="R535" s="2" t="s">
        <v>10</v>
      </c>
    </row>
    <row r="536" spans="1:18" x14ac:dyDescent="0.3">
      <c r="A536" s="2">
        <v>10634</v>
      </c>
      <c r="B536" s="2" t="s">
        <v>19</v>
      </c>
      <c r="C536" s="2">
        <v>38</v>
      </c>
      <c r="D536" s="7">
        <v>127</v>
      </c>
      <c r="E536" s="7">
        <f t="shared" si="16"/>
        <v>63.5</v>
      </c>
      <c r="F536" s="7">
        <v>100</v>
      </c>
      <c r="G536" s="7">
        <f>Table1[[#This Row],[QUANTITY_ORDERED]]*Table1[[#This Row],[Selling price ]]</f>
        <v>3800</v>
      </c>
      <c r="H536" s="7">
        <f>F536-(Table1[[#This Row],[Estimated Cost Price (50%)	]])</f>
        <v>36.5</v>
      </c>
      <c r="I536" s="7">
        <f>Table1[[#This Row],[Profit per unit]]*Table1[[#This Row],[QUANTITY_ORDERED]]</f>
        <v>1387</v>
      </c>
      <c r="J536" s="2" t="str">
        <f t="shared" si="17"/>
        <v>Profit</v>
      </c>
      <c r="K536" s="3">
        <v>37912</v>
      </c>
      <c r="L536" s="2" t="str">
        <f>TEXT(Table1[[#This Row],[ORDER_DATE]], "mmm")</f>
        <v>Oct</v>
      </c>
      <c r="M536" s="2">
        <v>2003</v>
      </c>
      <c r="N536" s="2" t="s">
        <v>202</v>
      </c>
      <c r="O536" s="2" t="s">
        <v>223</v>
      </c>
      <c r="P536" s="2" t="s">
        <v>20</v>
      </c>
      <c r="Q536" s="2" t="s">
        <v>9</v>
      </c>
      <c r="R536" s="2" t="s">
        <v>16</v>
      </c>
    </row>
    <row r="537" spans="1:18" x14ac:dyDescent="0.3">
      <c r="A537" s="2">
        <v>10635</v>
      </c>
      <c r="B537" s="2" t="s">
        <v>19</v>
      </c>
      <c r="C537" s="2">
        <v>48</v>
      </c>
      <c r="D537" s="7">
        <v>168</v>
      </c>
      <c r="E537" s="7">
        <f t="shared" si="16"/>
        <v>84</v>
      </c>
      <c r="F537" s="7">
        <v>100</v>
      </c>
      <c r="G537" s="7">
        <f>Table1[[#This Row],[QUANTITY_ORDERED]]*Table1[[#This Row],[Selling price ]]</f>
        <v>4800</v>
      </c>
      <c r="H537" s="7">
        <f>F537-(Table1[[#This Row],[Estimated Cost Price (50%)	]])</f>
        <v>16</v>
      </c>
      <c r="I537" s="7">
        <f>Table1[[#This Row],[Profit per unit]]*Table1[[#This Row],[QUANTITY_ORDERED]]</f>
        <v>768</v>
      </c>
      <c r="J537" s="2" t="str">
        <f t="shared" si="17"/>
        <v>Profit</v>
      </c>
      <c r="K537" s="3">
        <v>37912</v>
      </c>
      <c r="L537" s="2" t="str">
        <f>TEXT(Table1[[#This Row],[ORDER_DATE]], "mmm")</f>
        <v>Oct</v>
      </c>
      <c r="M537" s="2">
        <v>2003</v>
      </c>
      <c r="N537" s="2" t="s">
        <v>202</v>
      </c>
      <c r="O537" s="2" t="s">
        <v>227</v>
      </c>
      <c r="P537" s="2" t="s">
        <v>20</v>
      </c>
      <c r="Q537" s="2" t="s">
        <v>9</v>
      </c>
      <c r="R537" s="2" t="s">
        <v>52</v>
      </c>
    </row>
    <row r="538" spans="1:18" x14ac:dyDescent="0.3">
      <c r="A538" s="2">
        <v>10636</v>
      </c>
      <c r="B538" s="2" t="s">
        <v>19</v>
      </c>
      <c r="C538" s="2">
        <v>39</v>
      </c>
      <c r="D538" s="7">
        <v>92</v>
      </c>
      <c r="E538" s="7">
        <f t="shared" si="16"/>
        <v>46</v>
      </c>
      <c r="F538" s="7">
        <v>100</v>
      </c>
      <c r="G538" s="7">
        <f>Table1[[#This Row],[QUANTITY_ORDERED]]*Table1[[#This Row],[Selling price ]]</f>
        <v>3900</v>
      </c>
      <c r="H538" s="7">
        <f>F538-(Table1[[#This Row],[Estimated Cost Price (50%)	]])</f>
        <v>54</v>
      </c>
      <c r="I538" s="7">
        <f>Table1[[#This Row],[Profit per unit]]*Table1[[#This Row],[QUANTITY_ORDERED]]</f>
        <v>2106</v>
      </c>
      <c r="J538" s="2" t="str">
        <f t="shared" si="17"/>
        <v>Profit</v>
      </c>
      <c r="K538" s="3">
        <v>37912</v>
      </c>
      <c r="L538" s="2" t="str">
        <f>TEXT(Table1[[#This Row],[ORDER_DATE]], "mmm")</f>
        <v>Oct</v>
      </c>
      <c r="M538" s="2">
        <v>2003</v>
      </c>
      <c r="N538" s="2" t="s">
        <v>202</v>
      </c>
      <c r="O538" s="2" t="s">
        <v>246</v>
      </c>
      <c r="P538" s="2" t="s">
        <v>20</v>
      </c>
      <c r="Q538" s="2" t="s">
        <v>9</v>
      </c>
      <c r="R538" s="2" t="s">
        <v>16</v>
      </c>
    </row>
    <row r="539" spans="1:18" x14ac:dyDescent="0.3">
      <c r="A539" s="2">
        <v>10637</v>
      </c>
      <c r="B539" s="2" t="s">
        <v>19</v>
      </c>
      <c r="C539" s="2">
        <v>37</v>
      </c>
      <c r="D539" s="7">
        <v>33</v>
      </c>
      <c r="E539" s="7">
        <f t="shared" si="16"/>
        <v>16.5</v>
      </c>
      <c r="F539" s="7">
        <v>27.22</v>
      </c>
      <c r="G539" s="7">
        <f>Table1[[#This Row],[QUANTITY_ORDERED]]*Table1[[#This Row],[Selling price ]]</f>
        <v>1007.14</v>
      </c>
      <c r="H539" s="7">
        <f>F539-(Table1[[#This Row],[Estimated Cost Price (50%)	]])</f>
        <v>10.719999999999999</v>
      </c>
      <c r="I539" s="7">
        <f>Table1[[#This Row],[Profit per unit]]*Table1[[#This Row],[QUANTITY_ORDERED]]</f>
        <v>396.64</v>
      </c>
      <c r="J539" s="2" t="str">
        <f t="shared" si="17"/>
        <v>Profit</v>
      </c>
      <c r="K539" s="3">
        <v>37912</v>
      </c>
      <c r="L539" s="2" t="str">
        <f>TEXT(Table1[[#This Row],[ORDER_DATE]], "mmm")</f>
        <v>Oct</v>
      </c>
      <c r="M539" s="2">
        <v>2003</v>
      </c>
      <c r="N539" s="2" t="s">
        <v>202</v>
      </c>
      <c r="O539" s="2" t="s">
        <v>257</v>
      </c>
      <c r="P539" s="2" t="s">
        <v>20</v>
      </c>
      <c r="Q539" s="2" t="s">
        <v>9</v>
      </c>
      <c r="R539" s="2" t="s">
        <v>10</v>
      </c>
    </row>
    <row r="540" spans="1:18" x14ac:dyDescent="0.3">
      <c r="A540" s="2">
        <v>10638</v>
      </c>
      <c r="B540" s="2" t="s">
        <v>19</v>
      </c>
      <c r="C540" s="2">
        <v>43</v>
      </c>
      <c r="D540" s="7">
        <v>44</v>
      </c>
      <c r="E540" s="7">
        <f t="shared" si="16"/>
        <v>22</v>
      </c>
      <c r="F540" s="7">
        <v>36.29</v>
      </c>
      <c r="G540" s="7">
        <f>Table1[[#This Row],[QUANTITY_ORDERED]]*Table1[[#This Row],[Selling price ]]</f>
        <v>1560.47</v>
      </c>
      <c r="H540" s="7">
        <f>F540-(Table1[[#This Row],[Estimated Cost Price (50%)	]])</f>
        <v>14.29</v>
      </c>
      <c r="I540" s="7">
        <f>Table1[[#This Row],[Profit per unit]]*Table1[[#This Row],[QUANTITY_ORDERED]]</f>
        <v>614.46999999999991</v>
      </c>
      <c r="J540" s="2" t="str">
        <f t="shared" si="17"/>
        <v>Profit</v>
      </c>
      <c r="K540" s="3">
        <v>37912</v>
      </c>
      <c r="L540" s="2" t="str">
        <f>TEXT(Table1[[#This Row],[ORDER_DATE]], "mmm")</f>
        <v>Oct</v>
      </c>
      <c r="M540" s="2">
        <v>2003</v>
      </c>
      <c r="N540" s="2" t="s">
        <v>202</v>
      </c>
      <c r="O540" s="2" t="s">
        <v>260</v>
      </c>
      <c r="P540" s="2" t="s">
        <v>20</v>
      </c>
      <c r="Q540" s="2" t="s">
        <v>9</v>
      </c>
      <c r="R540" s="2" t="s">
        <v>10</v>
      </c>
    </row>
    <row r="541" spans="1:18" x14ac:dyDescent="0.3">
      <c r="A541" s="2">
        <v>10639</v>
      </c>
      <c r="B541" s="2" t="s">
        <v>19</v>
      </c>
      <c r="C541" s="2">
        <v>37</v>
      </c>
      <c r="D541" s="7">
        <v>41</v>
      </c>
      <c r="E541" s="7">
        <f t="shared" si="16"/>
        <v>20.5</v>
      </c>
      <c r="F541" s="7">
        <v>38.979999999999997</v>
      </c>
      <c r="G541" s="7">
        <f>Table1[[#This Row],[QUANTITY_ORDERED]]*Table1[[#This Row],[Selling price ]]</f>
        <v>1442.26</v>
      </c>
      <c r="H541" s="7">
        <f>F541-(Table1[[#This Row],[Estimated Cost Price (50%)	]])</f>
        <v>18.479999999999997</v>
      </c>
      <c r="I541" s="7">
        <f>Table1[[#This Row],[Profit per unit]]*Table1[[#This Row],[QUANTITY_ORDERED]]</f>
        <v>683.75999999999988</v>
      </c>
      <c r="J541" s="2" t="str">
        <f t="shared" si="17"/>
        <v>Profit</v>
      </c>
      <c r="K541" s="3">
        <v>37912</v>
      </c>
      <c r="L541" s="2" t="str">
        <f>TEXT(Table1[[#This Row],[ORDER_DATE]], "mmm")</f>
        <v>Oct</v>
      </c>
      <c r="M541" s="2">
        <v>2003</v>
      </c>
      <c r="N541" s="2" t="s">
        <v>202</v>
      </c>
      <c r="O541" s="2" t="s">
        <v>276</v>
      </c>
      <c r="P541" s="2" t="s">
        <v>20</v>
      </c>
      <c r="Q541" s="2" t="s">
        <v>9</v>
      </c>
      <c r="R541" s="2" t="s">
        <v>10</v>
      </c>
    </row>
    <row r="542" spans="1:18" x14ac:dyDescent="0.3">
      <c r="A542" s="2">
        <v>10640</v>
      </c>
      <c r="B542" s="2" t="s">
        <v>72</v>
      </c>
      <c r="C542" s="2">
        <v>21</v>
      </c>
      <c r="D542" s="7">
        <v>214</v>
      </c>
      <c r="E542" s="7">
        <f t="shared" si="16"/>
        <v>107</v>
      </c>
      <c r="F542" s="7">
        <v>100</v>
      </c>
      <c r="G542" s="7">
        <f>Table1[[#This Row],[QUANTITY_ORDERED]]*Table1[[#This Row],[Selling price ]]</f>
        <v>2100</v>
      </c>
      <c r="H542" s="7">
        <f>F542-(Table1[[#This Row],[Estimated Cost Price (50%)	]])</f>
        <v>-7</v>
      </c>
      <c r="I542" s="7">
        <f>Table1[[#This Row],[Profit per unit]]*Table1[[#This Row],[QUANTITY_ORDERED]]</f>
        <v>-147</v>
      </c>
      <c r="J542" s="2" t="str">
        <f t="shared" si="17"/>
        <v>Loss</v>
      </c>
      <c r="K542" s="3">
        <v>37914</v>
      </c>
      <c r="L542" s="2" t="str">
        <f>TEXT(Table1[[#This Row],[ORDER_DATE]], "mmm")</f>
        <v>Oct</v>
      </c>
      <c r="M542" s="2">
        <v>2003</v>
      </c>
      <c r="N542" s="2" t="s">
        <v>63</v>
      </c>
      <c r="O542" s="2" t="s">
        <v>64</v>
      </c>
      <c r="P542" s="2" t="s">
        <v>8</v>
      </c>
      <c r="Q542" s="2" t="s">
        <v>9</v>
      </c>
      <c r="R542" s="2" t="s">
        <v>16</v>
      </c>
    </row>
    <row r="543" spans="1:18" x14ac:dyDescent="0.3">
      <c r="A543" s="2">
        <v>10641</v>
      </c>
      <c r="B543" s="2" t="s">
        <v>72</v>
      </c>
      <c r="C543" s="2">
        <v>31</v>
      </c>
      <c r="D543" s="7">
        <v>101</v>
      </c>
      <c r="E543" s="7">
        <f t="shared" si="16"/>
        <v>50.5</v>
      </c>
      <c r="F543" s="7">
        <v>100</v>
      </c>
      <c r="G543" s="7">
        <f>Table1[[#This Row],[QUANTITY_ORDERED]]*Table1[[#This Row],[Selling price ]]</f>
        <v>3100</v>
      </c>
      <c r="H543" s="7">
        <f>F543-(Table1[[#This Row],[Estimated Cost Price (50%)	]])</f>
        <v>49.5</v>
      </c>
      <c r="I543" s="7">
        <f>Table1[[#This Row],[Profit per unit]]*Table1[[#This Row],[QUANTITY_ORDERED]]</f>
        <v>1534.5</v>
      </c>
      <c r="J543" s="2" t="str">
        <f t="shared" si="17"/>
        <v>Profit</v>
      </c>
      <c r="K543" s="3">
        <v>37914</v>
      </c>
      <c r="L543" s="2" t="str">
        <f>TEXT(Table1[[#This Row],[ORDER_DATE]], "mmm")</f>
        <v>Oct</v>
      </c>
      <c r="M543" s="2">
        <v>2003</v>
      </c>
      <c r="N543" s="2" t="s">
        <v>202</v>
      </c>
      <c r="O543" s="2" t="s">
        <v>229</v>
      </c>
      <c r="P543" s="2" t="s">
        <v>8</v>
      </c>
      <c r="Q543" s="2" t="s">
        <v>9</v>
      </c>
      <c r="R543" s="2" t="s">
        <v>16</v>
      </c>
    </row>
    <row r="544" spans="1:18" x14ac:dyDescent="0.3">
      <c r="A544" s="2">
        <v>10642</v>
      </c>
      <c r="B544" s="2" t="s">
        <v>72</v>
      </c>
      <c r="C544" s="2">
        <v>48</v>
      </c>
      <c r="D544" s="7">
        <v>62</v>
      </c>
      <c r="E544" s="7">
        <f t="shared" si="16"/>
        <v>31</v>
      </c>
      <c r="F544" s="7">
        <v>69.959999999999994</v>
      </c>
      <c r="G544" s="7">
        <f>Table1[[#This Row],[QUANTITY_ORDERED]]*Table1[[#This Row],[Selling price ]]</f>
        <v>3358.08</v>
      </c>
      <c r="H544" s="7">
        <f>F544-(Table1[[#This Row],[Estimated Cost Price (50%)	]])</f>
        <v>38.959999999999994</v>
      </c>
      <c r="I544" s="7">
        <f>Table1[[#This Row],[Profit per unit]]*Table1[[#This Row],[QUANTITY_ORDERED]]</f>
        <v>1870.0799999999997</v>
      </c>
      <c r="J544" s="2" t="str">
        <f t="shared" si="17"/>
        <v>Profit</v>
      </c>
      <c r="K544" s="3">
        <v>37914</v>
      </c>
      <c r="L544" s="2" t="str">
        <f>TEXT(Table1[[#This Row],[ORDER_DATE]], "mmm")</f>
        <v>Oct</v>
      </c>
      <c r="M544" s="2">
        <v>2003</v>
      </c>
      <c r="N544" s="2" t="s">
        <v>202</v>
      </c>
      <c r="O544" s="2" t="s">
        <v>230</v>
      </c>
      <c r="P544" s="2" t="s">
        <v>8</v>
      </c>
      <c r="Q544" s="2" t="s">
        <v>9</v>
      </c>
      <c r="R544" s="2" t="s">
        <v>16</v>
      </c>
    </row>
    <row r="545" spans="1:18" x14ac:dyDescent="0.3">
      <c r="A545" s="2">
        <v>10643</v>
      </c>
      <c r="B545" s="2" t="s">
        <v>72</v>
      </c>
      <c r="C545" s="2">
        <v>40</v>
      </c>
      <c r="D545" s="7">
        <v>104</v>
      </c>
      <c r="E545" s="7">
        <f t="shared" si="16"/>
        <v>52</v>
      </c>
      <c r="F545" s="7">
        <v>100</v>
      </c>
      <c r="G545" s="7">
        <f>Table1[[#This Row],[QUANTITY_ORDERED]]*Table1[[#This Row],[Selling price ]]</f>
        <v>4000</v>
      </c>
      <c r="H545" s="7">
        <f>F545-(Table1[[#This Row],[Estimated Cost Price (50%)	]])</f>
        <v>48</v>
      </c>
      <c r="I545" s="7">
        <f>Table1[[#This Row],[Profit per unit]]*Table1[[#This Row],[QUANTITY_ORDERED]]</f>
        <v>1920</v>
      </c>
      <c r="J545" s="2" t="str">
        <f t="shared" si="17"/>
        <v>Profit</v>
      </c>
      <c r="K545" s="3">
        <v>37914</v>
      </c>
      <c r="L545" s="2" t="str">
        <f>TEXT(Table1[[#This Row],[ORDER_DATE]], "mmm")</f>
        <v>Oct</v>
      </c>
      <c r="M545" s="2">
        <v>2003</v>
      </c>
      <c r="N545" s="2" t="s">
        <v>202</v>
      </c>
      <c r="O545" s="2" t="s">
        <v>234</v>
      </c>
      <c r="P545" s="2" t="s">
        <v>8</v>
      </c>
      <c r="Q545" s="2" t="s">
        <v>9</v>
      </c>
      <c r="R545" s="2" t="s">
        <v>16</v>
      </c>
    </row>
    <row r="546" spans="1:18" x14ac:dyDescent="0.3">
      <c r="A546" s="2">
        <v>10644</v>
      </c>
      <c r="B546" s="2" t="s">
        <v>72</v>
      </c>
      <c r="C546" s="2">
        <v>43</v>
      </c>
      <c r="D546" s="7">
        <v>99</v>
      </c>
      <c r="E546" s="7">
        <f t="shared" si="16"/>
        <v>49.5</v>
      </c>
      <c r="F546" s="7">
        <v>100</v>
      </c>
      <c r="G546" s="7">
        <f>Table1[[#This Row],[QUANTITY_ORDERED]]*Table1[[#This Row],[Selling price ]]</f>
        <v>4300</v>
      </c>
      <c r="H546" s="7">
        <f>F546-(Table1[[#This Row],[Estimated Cost Price (50%)	]])</f>
        <v>50.5</v>
      </c>
      <c r="I546" s="7">
        <f>Table1[[#This Row],[Profit per unit]]*Table1[[#This Row],[QUANTITY_ORDERED]]</f>
        <v>2171.5</v>
      </c>
      <c r="J546" s="2" t="str">
        <f t="shared" si="17"/>
        <v>Profit</v>
      </c>
      <c r="K546" s="3">
        <v>37914</v>
      </c>
      <c r="L546" s="2" t="str">
        <f>TEXT(Table1[[#This Row],[ORDER_DATE]], "mmm")</f>
        <v>Oct</v>
      </c>
      <c r="M546" s="2">
        <v>2003</v>
      </c>
      <c r="N546" s="2" t="s">
        <v>202</v>
      </c>
      <c r="O546" s="2" t="s">
        <v>240</v>
      </c>
      <c r="P546" s="2" t="s">
        <v>8</v>
      </c>
      <c r="Q546" s="2" t="s">
        <v>9</v>
      </c>
      <c r="R546" s="2" t="s">
        <v>16</v>
      </c>
    </row>
    <row r="547" spans="1:18" x14ac:dyDescent="0.3">
      <c r="A547" s="2">
        <v>10645</v>
      </c>
      <c r="B547" s="2" t="s">
        <v>72</v>
      </c>
      <c r="C547" s="2">
        <v>42</v>
      </c>
      <c r="D547" s="7">
        <v>97</v>
      </c>
      <c r="E547" s="7">
        <f t="shared" si="16"/>
        <v>48.5</v>
      </c>
      <c r="F547" s="7">
        <v>91.55</v>
      </c>
      <c r="G547" s="7">
        <f>Table1[[#This Row],[QUANTITY_ORDERED]]*Table1[[#This Row],[Selling price ]]</f>
        <v>3845.1</v>
      </c>
      <c r="H547" s="7">
        <f>F547-(Table1[[#This Row],[Estimated Cost Price (50%)	]])</f>
        <v>43.05</v>
      </c>
      <c r="I547" s="7">
        <f>Table1[[#This Row],[Profit per unit]]*Table1[[#This Row],[QUANTITY_ORDERED]]</f>
        <v>1808.1</v>
      </c>
      <c r="J547" s="2" t="str">
        <f t="shared" si="17"/>
        <v>Profit</v>
      </c>
      <c r="K547" s="3">
        <v>37914</v>
      </c>
      <c r="L547" s="2" t="str">
        <f>TEXT(Table1[[#This Row],[ORDER_DATE]], "mmm")</f>
        <v>Oct</v>
      </c>
      <c r="M547" s="2">
        <v>2003</v>
      </c>
      <c r="N547" s="2" t="s">
        <v>202</v>
      </c>
      <c r="O547" s="2" t="s">
        <v>278</v>
      </c>
      <c r="P547" s="2" t="s">
        <v>8</v>
      </c>
      <c r="Q547" s="2" t="s">
        <v>9</v>
      </c>
      <c r="R547" s="2" t="s">
        <v>16</v>
      </c>
    </row>
    <row r="548" spans="1:18" x14ac:dyDescent="0.3">
      <c r="A548" s="2">
        <v>10646</v>
      </c>
      <c r="B548" s="2" t="s">
        <v>145</v>
      </c>
      <c r="C548" s="2">
        <v>21</v>
      </c>
      <c r="D548" s="7">
        <v>147</v>
      </c>
      <c r="E548" s="7">
        <f t="shared" si="16"/>
        <v>73.5</v>
      </c>
      <c r="F548" s="7">
        <v>100</v>
      </c>
      <c r="G548" s="7">
        <f>Table1[[#This Row],[QUANTITY_ORDERED]]*Table1[[#This Row],[Selling price ]]</f>
        <v>2100</v>
      </c>
      <c r="H548" s="7">
        <f>F548-(Table1[[#This Row],[Estimated Cost Price (50%)	]])</f>
        <v>26.5</v>
      </c>
      <c r="I548" s="7">
        <f>Table1[[#This Row],[Profit per unit]]*Table1[[#This Row],[QUANTITY_ORDERED]]</f>
        <v>556.5</v>
      </c>
      <c r="J548" s="2" t="str">
        <f t="shared" si="17"/>
        <v>Profit</v>
      </c>
      <c r="K548" s="3">
        <v>37915</v>
      </c>
      <c r="L548" s="2" t="str">
        <f>TEXT(Table1[[#This Row],[ORDER_DATE]], "mmm")</f>
        <v>Oct</v>
      </c>
      <c r="M548" s="2">
        <v>2003</v>
      </c>
      <c r="N548" s="2" t="s">
        <v>63</v>
      </c>
      <c r="O548" s="2" t="s">
        <v>143</v>
      </c>
      <c r="P548" s="2" t="s">
        <v>146</v>
      </c>
      <c r="Q548" s="2" t="s">
        <v>51</v>
      </c>
      <c r="R548" s="2" t="s">
        <v>16</v>
      </c>
    </row>
    <row r="549" spans="1:18" x14ac:dyDescent="0.3">
      <c r="A549" s="2">
        <v>10647</v>
      </c>
      <c r="B549" s="2" t="s">
        <v>145</v>
      </c>
      <c r="C549" s="2">
        <v>49</v>
      </c>
      <c r="D549" s="7">
        <v>136</v>
      </c>
      <c r="E549" s="7">
        <f t="shared" si="16"/>
        <v>68</v>
      </c>
      <c r="F549" s="7">
        <v>100</v>
      </c>
      <c r="G549" s="7">
        <f>Table1[[#This Row],[QUANTITY_ORDERED]]*Table1[[#This Row],[Selling price ]]</f>
        <v>4900</v>
      </c>
      <c r="H549" s="7">
        <f>F549-(Table1[[#This Row],[Estimated Cost Price (50%)	]])</f>
        <v>32</v>
      </c>
      <c r="I549" s="7">
        <f>Table1[[#This Row],[Profit per unit]]*Table1[[#This Row],[QUANTITY_ORDERED]]</f>
        <v>1568</v>
      </c>
      <c r="J549" s="2" t="str">
        <f t="shared" si="17"/>
        <v>Profit</v>
      </c>
      <c r="K549" s="3">
        <v>37915</v>
      </c>
      <c r="L549" s="2" t="str">
        <f>TEXT(Table1[[#This Row],[ORDER_DATE]], "mmm")</f>
        <v>Oct</v>
      </c>
      <c r="M549" s="2">
        <v>2003</v>
      </c>
      <c r="N549" s="2" t="s">
        <v>178</v>
      </c>
      <c r="O549" s="2" t="s">
        <v>179</v>
      </c>
      <c r="P549" s="2" t="s">
        <v>146</v>
      </c>
      <c r="Q549" s="2" t="s">
        <v>51</v>
      </c>
      <c r="R549" s="2" t="s">
        <v>16</v>
      </c>
    </row>
    <row r="550" spans="1:18" x14ac:dyDescent="0.3">
      <c r="A550" s="2">
        <v>10648</v>
      </c>
      <c r="B550" s="2" t="s">
        <v>145</v>
      </c>
      <c r="C550" s="2">
        <v>36</v>
      </c>
      <c r="D550" s="7">
        <v>116</v>
      </c>
      <c r="E550" s="7">
        <f t="shared" si="16"/>
        <v>58</v>
      </c>
      <c r="F550" s="7">
        <v>99.17</v>
      </c>
      <c r="G550" s="7">
        <f>Table1[[#This Row],[QUANTITY_ORDERED]]*Table1[[#This Row],[Selling price ]]</f>
        <v>3570.12</v>
      </c>
      <c r="H550" s="7">
        <f>F550-(Table1[[#This Row],[Estimated Cost Price (50%)	]])</f>
        <v>41.17</v>
      </c>
      <c r="I550" s="7">
        <f>Table1[[#This Row],[Profit per unit]]*Table1[[#This Row],[QUANTITY_ORDERED]]</f>
        <v>1482.1200000000001</v>
      </c>
      <c r="J550" s="2" t="str">
        <f t="shared" si="17"/>
        <v>Profit</v>
      </c>
      <c r="K550" s="3">
        <v>37915</v>
      </c>
      <c r="L550" s="2" t="str">
        <f>TEXT(Table1[[#This Row],[ORDER_DATE]], "mmm")</f>
        <v>Oct</v>
      </c>
      <c r="M550" s="2">
        <v>2003</v>
      </c>
      <c r="N550" s="2" t="s">
        <v>178</v>
      </c>
      <c r="O550" s="2" t="s">
        <v>196</v>
      </c>
      <c r="P550" s="2" t="s">
        <v>146</v>
      </c>
      <c r="Q550" s="2" t="s">
        <v>51</v>
      </c>
      <c r="R550" s="2" t="s">
        <v>16</v>
      </c>
    </row>
    <row r="551" spans="1:18" x14ac:dyDescent="0.3">
      <c r="A551" s="2">
        <v>10649</v>
      </c>
      <c r="B551" s="2" t="s">
        <v>145</v>
      </c>
      <c r="C551" s="2">
        <v>45</v>
      </c>
      <c r="D551" s="7">
        <v>121</v>
      </c>
      <c r="E551" s="7">
        <f t="shared" si="16"/>
        <v>60.5</v>
      </c>
      <c r="F551" s="7">
        <v>100</v>
      </c>
      <c r="G551" s="7">
        <f>Table1[[#This Row],[QUANTITY_ORDERED]]*Table1[[#This Row],[Selling price ]]</f>
        <v>4500</v>
      </c>
      <c r="H551" s="7">
        <f>F551-(Table1[[#This Row],[Estimated Cost Price (50%)	]])</f>
        <v>39.5</v>
      </c>
      <c r="I551" s="7">
        <f>Table1[[#This Row],[Profit per unit]]*Table1[[#This Row],[QUANTITY_ORDERED]]</f>
        <v>1777.5</v>
      </c>
      <c r="J551" s="2" t="str">
        <f t="shared" si="17"/>
        <v>Profit</v>
      </c>
      <c r="K551" s="3">
        <v>37915</v>
      </c>
      <c r="L551" s="2" t="str">
        <f>TEXT(Table1[[#This Row],[ORDER_DATE]], "mmm")</f>
        <v>Oct</v>
      </c>
      <c r="M551" s="2">
        <v>2003</v>
      </c>
      <c r="N551" s="2" t="s">
        <v>178</v>
      </c>
      <c r="O551" s="2" t="s">
        <v>248</v>
      </c>
      <c r="P551" s="2" t="s">
        <v>146</v>
      </c>
      <c r="Q551" s="2" t="s">
        <v>51</v>
      </c>
      <c r="R551" s="2" t="s">
        <v>16</v>
      </c>
    </row>
    <row r="552" spans="1:18" x14ac:dyDescent="0.3">
      <c r="A552" s="2">
        <v>10650</v>
      </c>
      <c r="B552" s="2" t="s">
        <v>145</v>
      </c>
      <c r="C552" s="2">
        <v>25</v>
      </c>
      <c r="D552" s="7">
        <v>50</v>
      </c>
      <c r="E552" s="7">
        <f t="shared" si="16"/>
        <v>25</v>
      </c>
      <c r="F552" s="7">
        <v>53.83</v>
      </c>
      <c r="G552" s="7">
        <f>Table1[[#This Row],[QUANTITY_ORDERED]]*Table1[[#This Row],[Selling price ]]</f>
        <v>1345.75</v>
      </c>
      <c r="H552" s="7">
        <f>F552-(Table1[[#This Row],[Estimated Cost Price (50%)	]])</f>
        <v>28.83</v>
      </c>
      <c r="I552" s="7">
        <f>Table1[[#This Row],[Profit per unit]]*Table1[[#This Row],[QUANTITY_ORDERED]]</f>
        <v>720.75</v>
      </c>
      <c r="J552" s="2" t="str">
        <f t="shared" si="17"/>
        <v>Profit</v>
      </c>
      <c r="K552" s="3">
        <v>37915</v>
      </c>
      <c r="L552" s="2" t="str">
        <f>TEXT(Table1[[#This Row],[ORDER_DATE]], "mmm")</f>
        <v>Oct</v>
      </c>
      <c r="M552" s="2">
        <v>2003</v>
      </c>
      <c r="N552" s="2" t="s">
        <v>202</v>
      </c>
      <c r="O552" s="2" t="s">
        <v>249</v>
      </c>
      <c r="P552" s="2" t="s">
        <v>146</v>
      </c>
      <c r="Q552" s="2" t="s">
        <v>51</v>
      </c>
      <c r="R552" s="2" t="s">
        <v>10</v>
      </c>
    </row>
    <row r="553" spans="1:18" x14ac:dyDescent="0.3">
      <c r="A553" s="2">
        <v>10651</v>
      </c>
      <c r="B553" s="2" t="s">
        <v>145</v>
      </c>
      <c r="C553" s="2">
        <v>24</v>
      </c>
      <c r="D553" s="7">
        <v>96</v>
      </c>
      <c r="E553" s="7">
        <f t="shared" si="16"/>
        <v>48</v>
      </c>
      <c r="F553" s="7">
        <v>100</v>
      </c>
      <c r="G553" s="7">
        <f>Table1[[#This Row],[QUANTITY_ORDERED]]*Table1[[#This Row],[Selling price ]]</f>
        <v>2400</v>
      </c>
      <c r="H553" s="7">
        <f>F553-(Table1[[#This Row],[Estimated Cost Price (50%)	]])</f>
        <v>52</v>
      </c>
      <c r="I553" s="7">
        <f>Table1[[#This Row],[Profit per unit]]*Table1[[#This Row],[QUANTITY_ORDERED]]</f>
        <v>1248</v>
      </c>
      <c r="J553" s="2" t="str">
        <f t="shared" si="17"/>
        <v>Profit</v>
      </c>
      <c r="K553" s="3">
        <v>37915</v>
      </c>
      <c r="L553" s="2" t="str">
        <f>TEXT(Table1[[#This Row],[ORDER_DATE]], "mmm")</f>
        <v>Oct</v>
      </c>
      <c r="M553" s="2">
        <v>2003</v>
      </c>
      <c r="N553" s="2" t="s">
        <v>178</v>
      </c>
      <c r="O553" s="2" t="s">
        <v>281</v>
      </c>
      <c r="P553" s="2" t="s">
        <v>146</v>
      </c>
      <c r="Q553" s="2" t="s">
        <v>51</v>
      </c>
      <c r="R553" s="2" t="s">
        <v>10</v>
      </c>
    </row>
    <row r="554" spans="1:18" x14ac:dyDescent="0.3">
      <c r="A554" s="2">
        <v>10652</v>
      </c>
      <c r="B554" s="2" t="s">
        <v>145</v>
      </c>
      <c r="C554" s="2">
        <v>49</v>
      </c>
      <c r="D554" s="7">
        <v>64</v>
      </c>
      <c r="E554" s="7">
        <f t="shared" si="16"/>
        <v>32</v>
      </c>
      <c r="F554" s="7">
        <v>54.94</v>
      </c>
      <c r="G554" s="7">
        <f>Table1[[#This Row],[QUANTITY_ORDERED]]*Table1[[#This Row],[Selling price ]]</f>
        <v>2692.06</v>
      </c>
      <c r="H554" s="7">
        <f>F554-(Table1[[#This Row],[Estimated Cost Price (50%)	]])</f>
        <v>22.939999999999998</v>
      </c>
      <c r="I554" s="7">
        <f>Table1[[#This Row],[Profit per unit]]*Table1[[#This Row],[QUANTITY_ORDERED]]</f>
        <v>1124.06</v>
      </c>
      <c r="J554" s="2" t="str">
        <f t="shared" si="17"/>
        <v>Profit</v>
      </c>
      <c r="K554" s="3">
        <v>37915</v>
      </c>
      <c r="L554" s="2" t="str">
        <f>TEXT(Table1[[#This Row],[ORDER_DATE]], "mmm")</f>
        <v>Oct</v>
      </c>
      <c r="M554" s="2">
        <v>2003</v>
      </c>
      <c r="N554" s="2" t="s">
        <v>178</v>
      </c>
      <c r="O554" s="2" t="s">
        <v>286</v>
      </c>
      <c r="P554" s="2" t="s">
        <v>146</v>
      </c>
      <c r="Q554" s="2" t="s">
        <v>51</v>
      </c>
      <c r="R554" s="2" t="s">
        <v>10</v>
      </c>
    </row>
    <row r="555" spans="1:18" x14ac:dyDescent="0.3">
      <c r="A555" s="2">
        <v>10653</v>
      </c>
      <c r="B555" s="2" t="s">
        <v>145</v>
      </c>
      <c r="C555" s="2">
        <v>39</v>
      </c>
      <c r="D555" s="7">
        <v>101</v>
      </c>
      <c r="E555" s="7">
        <f t="shared" si="16"/>
        <v>50.5</v>
      </c>
      <c r="F555" s="7">
        <v>81.93</v>
      </c>
      <c r="G555" s="7">
        <f>Table1[[#This Row],[QUANTITY_ORDERED]]*Table1[[#This Row],[Selling price ]]</f>
        <v>3195.2700000000004</v>
      </c>
      <c r="H555" s="7">
        <f>F555-(Table1[[#This Row],[Estimated Cost Price (50%)	]])</f>
        <v>31.430000000000007</v>
      </c>
      <c r="I555" s="7">
        <f>Table1[[#This Row],[Profit per unit]]*Table1[[#This Row],[QUANTITY_ORDERED]]</f>
        <v>1225.7700000000002</v>
      </c>
      <c r="J555" s="2" t="str">
        <f t="shared" si="17"/>
        <v>Profit</v>
      </c>
      <c r="K555" s="3">
        <v>37915</v>
      </c>
      <c r="L555" s="2" t="str">
        <f>TEXT(Table1[[#This Row],[ORDER_DATE]], "mmm")</f>
        <v>Oct</v>
      </c>
      <c r="M555" s="2">
        <v>2003</v>
      </c>
      <c r="N555" s="2" t="s">
        <v>63</v>
      </c>
      <c r="O555" s="2" t="s">
        <v>299</v>
      </c>
      <c r="P555" s="2" t="s">
        <v>146</v>
      </c>
      <c r="Q555" s="2" t="s">
        <v>51</v>
      </c>
      <c r="R555" s="2" t="s">
        <v>16</v>
      </c>
    </row>
    <row r="556" spans="1:18" x14ac:dyDescent="0.3">
      <c r="A556" s="2">
        <v>10654</v>
      </c>
      <c r="B556" s="2" t="s">
        <v>69</v>
      </c>
      <c r="C556" s="2">
        <v>44</v>
      </c>
      <c r="D556" s="7">
        <v>207</v>
      </c>
      <c r="E556" s="7">
        <f t="shared" si="16"/>
        <v>103.5</v>
      </c>
      <c r="F556" s="7">
        <v>100</v>
      </c>
      <c r="G556" s="7">
        <f>Table1[[#This Row],[QUANTITY_ORDERED]]*Table1[[#This Row],[Selling price ]]</f>
        <v>4400</v>
      </c>
      <c r="H556" s="7">
        <f>F556-(Table1[[#This Row],[Estimated Cost Price (50%)	]])</f>
        <v>-3.5</v>
      </c>
      <c r="I556" s="7">
        <f>Table1[[#This Row],[Profit per unit]]*Table1[[#This Row],[QUANTITY_ORDERED]]</f>
        <v>-154</v>
      </c>
      <c r="J556" s="2" t="str">
        <f t="shared" si="17"/>
        <v>Loss</v>
      </c>
      <c r="K556" s="3">
        <v>37916</v>
      </c>
      <c r="L556" s="2" t="str">
        <f>TEXT(Table1[[#This Row],[ORDER_DATE]], "mmm")</f>
        <v>Oct</v>
      </c>
      <c r="M556" s="2">
        <v>2003</v>
      </c>
      <c r="N556" s="2" t="s">
        <v>63</v>
      </c>
      <c r="O556" s="2" t="s">
        <v>168</v>
      </c>
      <c r="P556" s="2" t="s">
        <v>70</v>
      </c>
      <c r="Q556" s="2" t="s">
        <v>70</v>
      </c>
      <c r="R556" s="2" t="s">
        <v>52</v>
      </c>
    </row>
    <row r="557" spans="1:18" x14ac:dyDescent="0.3">
      <c r="A557" s="2">
        <v>10655</v>
      </c>
      <c r="B557" s="2" t="s">
        <v>69</v>
      </c>
      <c r="C557" s="2">
        <v>34</v>
      </c>
      <c r="D557" s="7">
        <v>151</v>
      </c>
      <c r="E557" s="7">
        <f t="shared" si="16"/>
        <v>75.5</v>
      </c>
      <c r="F557" s="7">
        <v>100</v>
      </c>
      <c r="G557" s="7">
        <f>Table1[[#This Row],[QUANTITY_ORDERED]]*Table1[[#This Row],[Selling price ]]</f>
        <v>3400</v>
      </c>
      <c r="H557" s="7">
        <f>F557-(Table1[[#This Row],[Estimated Cost Price (50%)	]])</f>
        <v>24.5</v>
      </c>
      <c r="I557" s="7">
        <f>Table1[[#This Row],[Profit per unit]]*Table1[[#This Row],[QUANTITY_ORDERED]]</f>
        <v>833</v>
      </c>
      <c r="J557" s="2" t="str">
        <f t="shared" si="17"/>
        <v>Profit</v>
      </c>
      <c r="K557" s="3">
        <v>37916</v>
      </c>
      <c r="L557" s="2" t="str">
        <f>TEXT(Table1[[#This Row],[ORDER_DATE]], "mmm")</f>
        <v>Oct</v>
      </c>
      <c r="M557" s="2">
        <v>2003</v>
      </c>
      <c r="N557" s="2" t="s">
        <v>63</v>
      </c>
      <c r="O557" s="2" t="s">
        <v>182</v>
      </c>
      <c r="P557" s="2" t="s">
        <v>70</v>
      </c>
      <c r="Q557" s="2" t="s">
        <v>70</v>
      </c>
      <c r="R557" s="2" t="s">
        <v>16</v>
      </c>
    </row>
    <row r="558" spans="1:18" x14ac:dyDescent="0.3">
      <c r="A558" s="2">
        <v>10656</v>
      </c>
      <c r="B558" s="2" t="s">
        <v>69</v>
      </c>
      <c r="C558" s="2">
        <v>27</v>
      </c>
      <c r="D558" s="7">
        <v>173</v>
      </c>
      <c r="E558" s="7">
        <f t="shared" si="16"/>
        <v>86.5</v>
      </c>
      <c r="F558" s="7">
        <v>100</v>
      </c>
      <c r="G558" s="7">
        <f>Table1[[#This Row],[QUANTITY_ORDERED]]*Table1[[#This Row],[Selling price ]]</f>
        <v>2700</v>
      </c>
      <c r="H558" s="7">
        <f>F558-(Table1[[#This Row],[Estimated Cost Price (50%)	]])</f>
        <v>13.5</v>
      </c>
      <c r="I558" s="7">
        <f>Table1[[#This Row],[Profit per unit]]*Table1[[#This Row],[QUANTITY_ORDERED]]</f>
        <v>364.5</v>
      </c>
      <c r="J558" s="2" t="str">
        <f t="shared" si="17"/>
        <v>Profit</v>
      </c>
      <c r="K558" s="3">
        <v>37916</v>
      </c>
      <c r="L558" s="2" t="str">
        <f>TEXT(Table1[[#This Row],[ORDER_DATE]], "mmm")</f>
        <v>Oct</v>
      </c>
      <c r="M558" s="2">
        <v>2003</v>
      </c>
      <c r="N558" s="2" t="s">
        <v>63</v>
      </c>
      <c r="O558" s="2" t="s">
        <v>186</v>
      </c>
      <c r="P558" s="2" t="s">
        <v>70</v>
      </c>
      <c r="Q558" s="2" t="s">
        <v>70</v>
      </c>
      <c r="R558" s="2" t="s">
        <v>16</v>
      </c>
    </row>
    <row r="559" spans="1:18" x14ac:dyDescent="0.3">
      <c r="A559" s="2">
        <v>10657</v>
      </c>
      <c r="B559" s="2" t="s">
        <v>69</v>
      </c>
      <c r="C559" s="2">
        <v>48</v>
      </c>
      <c r="D559" s="7">
        <v>118</v>
      </c>
      <c r="E559" s="7">
        <f t="shared" si="16"/>
        <v>59</v>
      </c>
      <c r="F559" s="7">
        <v>100</v>
      </c>
      <c r="G559" s="7">
        <f>Table1[[#This Row],[QUANTITY_ORDERED]]*Table1[[#This Row],[Selling price ]]</f>
        <v>4800</v>
      </c>
      <c r="H559" s="7">
        <f>F559-(Table1[[#This Row],[Estimated Cost Price (50%)	]])</f>
        <v>41</v>
      </c>
      <c r="I559" s="7">
        <f>Table1[[#This Row],[Profit per unit]]*Table1[[#This Row],[QUANTITY_ORDERED]]</f>
        <v>1968</v>
      </c>
      <c r="J559" s="2" t="str">
        <f t="shared" si="17"/>
        <v>Profit</v>
      </c>
      <c r="K559" s="3">
        <v>37916</v>
      </c>
      <c r="L559" s="2" t="str">
        <f>TEXT(Table1[[#This Row],[ORDER_DATE]], "mmm")</f>
        <v>Oct</v>
      </c>
      <c r="M559" s="2">
        <v>2003</v>
      </c>
      <c r="N559" s="2" t="s">
        <v>178</v>
      </c>
      <c r="O559" s="2" t="s">
        <v>188</v>
      </c>
      <c r="P559" s="2" t="s">
        <v>70</v>
      </c>
      <c r="Q559" s="2" t="s">
        <v>70</v>
      </c>
      <c r="R559" s="2" t="s">
        <v>16</v>
      </c>
    </row>
    <row r="560" spans="1:18" x14ac:dyDescent="0.3">
      <c r="A560" s="2">
        <v>10658</v>
      </c>
      <c r="B560" s="2" t="s">
        <v>69</v>
      </c>
      <c r="C560" s="2">
        <v>29</v>
      </c>
      <c r="D560" s="7">
        <v>163</v>
      </c>
      <c r="E560" s="7">
        <f t="shared" si="16"/>
        <v>81.5</v>
      </c>
      <c r="F560" s="7">
        <v>100</v>
      </c>
      <c r="G560" s="7">
        <f>Table1[[#This Row],[QUANTITY_ORDERED]]*Table1[[#This Row],[Selling price ]]</f>
        <v>2900</v>
      </c>
      <c r="H560" s="7">
        <f>F560-(Table1[[#This Row],[Estimated Cost Price (50%)	]])</f>
        <v>18.5</v>
      </c>
      <c r="I560" s="7">
        <f>Table1[[#This Row],[Profit per unit]]*Table1[[#This Row],[QUANTITY_ORDERED]]</f>
        <v>536.5</v>
      </c>
      <c r="J560" s="2" t="str">
        <f t="shared" si="17"/>
        <v>Profit</v>
      </c>
      <c r="K560" s="3">
        <v>37916</v>
      </c>
      <c r="L560" s="2" t="str">
        <f>TEXT(Table1[[#This Row],[ORDER_DATE]], "mmm")</f>
        <v>Oct</v>
      </c>
      <c r="M560" s="2">
        <v>2003</v>
      </c>
      <c r="N560" s="2" t="s">
        <v>63</v>
      </c>
      <c r="O560" s="2" t="s">
        <v>220</v>
      </c>
      <c r="P560" s="2" t="s">
        <v>70</v>
      </c>
      <c r="Q560" s="2" t="s">
        <v>70</v>
      </c>
      <c r="R560" s="2" t="s">
        <v>16</v>
      </c>
    </row>
    <row r="561" spans="1:18" x14ac:dyDescent="0.3">
      <c r="A561" s="2">
        <v>10659</v>
      </c>
      <c r="B561" s="2" t="s">
        <v>69</v>
      </c>
      <c r="C561" s="2">
        <v>46</v>
      </c>
      <c r="D561" s="7">
        <v>122</v>
      </c>
      <c r="E561" s="7">
        <f t="shared" si="16"/>
        <v>61</v>
      </c>
      <c r="F561" s="7">
        <v>100</v>
      </c>
      <c r="G561" s="7">
        <f>Table1[[#This Row],[QUANTITY_ORDERED]]*Table1[[#This Row],[Selling price ]]</f>
        <v>4600</v>
      </c>
      <c r="H561" s="7">
        <f>F561-(Table1[[#This Row],[Estimated Cost Price (50%)	]])</f>
        <v>39</v>
      </c>
      <c r="I561" s="7">
        <f>Table1[[#This Row],[Profit per unit]]*Table1[[#This Row],[QUANTITY_ORDERED]]</f>
        <v>1794</v>
      </c>
      <c r="J561" s="2" t="str">
        <f t="shared" si="17"/>
        <v>Profit</v>
      </c>
      <c r="K561" s="3">
        <v>37916</v>
      </c>
      <c r="L561" s="2" t="str">
        <f>TEXT(Table1[[#This Row],[ORDER_DATE]], "mmm")</f>
        <v>Oct</v>
      </c>
      <c r="M561" s="2">
        <v>2003</v>
      </c>
      <c r="N561" s="2" t="s">
        <v>178</v>
      </c>
      <c r="O561" s="2" t="s">
        <v>222</v>
      </c>
      <c r="P561" s="2" t="s">
        <v>70</v>
      </c>
      <c r="Q561" s="2" t="s">
        <v>70</v>
      </c>
      <c r="R561" s="2" t="s">
        <v>16</v>
      </c>
    </row>
    <row r="562" spans="1:18" x14ac:dyDescent="0.3">
      <c r="A562" s="2">
        <v>10660</v>
      </c>
      <c r="B562" s="2" t="s">
        <v>69</v>
      </c>
      <c r="C562" s="2">
        <v>31</v>
      </c>
      <c r="D562" s="7">
        <v>60</v>
      </c>
      <c r="E562" s="7">
        <f t="shared" si="16"/>
        <v>30</v>
      </c>
      <c r="F562" s="7">
        <v>71.099999999999994</v>
      </c>
      <c r="G562" s="7">
        <f>Table1[[#This Row],[QUANTITY_ORDERED]]*Table1[[#This Row],[Selling price ]]</f>
        <v>2204.1</v>
      </c>
      <c r="H562" s="7">
        <f>F562-(Table1[[#This Row],[Estimated Cost Price (50%)	]])</f>
        <v>41.099999999999994</v>
      </c>
      <c r="I562" s="7">
        <f>Table1[[#This Row],[Profit per unit]]*Table1[[#This Row],[QUANTITY_ORDERED]]</f>
        <v>1274.0999999999999</v>
      </c>
      <c r="J562" s="2" t="str">
        <f t="shared" si="17"/>
        <v>Profit</v>
      </c>
      <c r="K562" s="3">
        <v>37916</v>
      </c>
      <c r="L562" s="2" t="str">
        <f>TEXT(Table1[[#This Row],[ORDER_DATE]], "mmm")</f>
        <v>Oct</v>
      </c>
      <c r="M562" s="2">
        <v>2003</v>
      </c>
      <c r="N562" s="2" t="s">
        <v>178</v>
      </c>
      <c r="O562" s="2" t="s">
        <v>224</v>
      </c>
      <c r="P562" s="2" t="s">
        <v>70</v>
      </c>
      <c r="Q562" s="2" t="s">
        <v>70</v>
      </c>
      <c r="R562" s="2" t="s">
        <v>10</v>
      </c>
    </row>
    <row r="563" spans="1:18" x14ac:dyDescent="0.3">
      <c r="A563" s="2">
        <v>10661</v>
      </c>
      <c r="B563" s="2" t="s">
        <v>69</v>
      </c>
      <c r="C563" s="2">
        <v>47</v>
      </c>
      <c r="D563" s="7">
        <v>169</v>
      </c>
      <c r="E563" s="7">
        <f t="shared" si="16"/>
        <v>84.5</v>
      </c>
      <c r="F563" s="7">
        <v>100</v>
      </c>
      <c r="G563" s="7">
        <f>Table1[[#This Row],[QUANTITY_ORDERED]]*Table1[[#This Row],[Selling price ]]</f>
        <v>4700</v>
      </c>
      <c r="H563" s="7">
        <f>F563-(Table1[[#This Row],[Estimated Cost Price (50%)	]])</f>
        <v>15.5</v>
      </c>
      <c r="I563" s="7">
        <f>Table1[[#This Row],[Profit per unit]]*Table1[[#This Row],[QUANTITY_ORDERED]]</f>
        <v>728.5</v>
      </c>
      <c r="J563" s="2" t="str">
        <f t="shared" si="17"/>
        <v>Profit</v>
      </c>
      <c r="K563" s="3">
        <v>37916</v>
      </c>
      <c r="L563" s="2" t="str">
        <f>TEXT(Table1[[#This Row],[ORDER_DATE]], "mmm")</f>
        <v>Oct</v>
      </c>
      <c r="M563" s="2">
        <v>2003</v>
      </c>
      <c r="N563" s="2" t="s">
        <v>63</v>
      </c>
      <c r="O563" s="2" t="s">
        <v>236</v>
      </c>
      <c r="P563" s="2" t="s">
        <v>70</v>
      </c>
      <c r="Q563" s="2" t="s">
        <v>70</v>
      </c>
      <c r="R563" s="2" t="s">
        <v>52</v>
      </c>
    </row>
    <row r="564" spans="1:18" x14ac:dyDescent="0.3">
      <c r="A564" s="2">
        <v>10662</v>
      </c>
      <c r="B564" s="2" t="s">
        <v>69</v>
      </c>
      <c r="C564" s="2">
        <v>50</v>
      </c>
      <c r="D564" s="7">
        <v>100</v>
      </c>
      <c r="E564" s="7">
        <f t="shared" si="16"/>
        <v>50</v>
      </c>
      <c r="F564" s="7">
        <v>100</v>
      </c>
      <c r="G564" s="7">
        <f>Table1[[#This Row],[QUANTITY_ORDERED]]*Table1[[#This Row],[Selling price ]]</f>
        <v>5000</v>
      </c>
      <c r="H564" s="7">
        <f>F564-(Table1[[#This Row],[Estimated Cost Price (50%)	]])</f>
        <v>50</v>
      </c>
      <c r="I564" s="7">
        <f>Table1[[#This Row],[Profit per unit]]*Table1[[#This Row],[QUANTITY_ORDERED]]</f>
        <v>2500</v>
      </c>
      <c r="J564" s="2" t="str">
        <f t="shared" si="17"/>
        <v>Profit</v>
      </c>
      <c r="K564" s="3">
        <v>37916</v>
      </c>
      <c r="L564" s="2" t="str">
        <f>TEXT(Table1[[#This Row],[ORDER_DATE]], "mmm")</f>
        <v>Oct</v>
      </c>
      <c r="M564" s="2">
        <v>2003</v>
      </c>
      <c r="N564" s="2" t="s">
        <v>237</v>
      </c>
      <c r="O564" s="2" t="s">
        <v>238</v>
      </c>
      <c r="P564" s="2" t="s">
        <v>70</v>
      </c>
      <c r="Q564" s="2" t="s">
        <v>70</v>
      </c>
      <c r="R564" s="2" t="s">
        <v>16</v>
      </c>
    </row>
    <row r="565" spans="1:18" x14ac:dyDescent="0.3">
      <c r="A565" s="2">
        <v>10663</v>
      </c>
      <c r="B565" s="2" t="s">
        <v>69</v>
      </c>
      <c r="C565" s="2">
        <v>28</v>
      </c>
      <c r="D565" s="7">
        <v>143</v>
      </c>
      <c r="E565" s="7">
        <f t="shared" si="16"/>
        <v>71.5</v>
      </c>
      <c r="F565" s="7">
        <v>100</v>
      </c>
      <c r="G565" s="7">
        <f>Table1[[#This Row],[QUANTITY_ORDERED]]*Table1[[#This Row],[Selling price ]]</f>
        <v>2800</v>
      </c>
      <c r="H565" s="7">
        <f>F565-(Table1[[#This Row],[Estimated Cost Price (50%)	]])</f>
        <v>28.5</v>
      </c>
      <c r="I565" s="7">
        <f>Table1[[#This Row],[Profit per unit]]*Table1[[#This Row],[QUANTITY_ORDERED]]</f>
        <v>798</v>
      </c>
      <c r="J565" s="2" t="str">
        <f t="shared" si="17"/>
        <v>Profit</v>
      </c>
      <c r="K565" s="3">
        <v>37916</v>
      </c>
      <c r="L565" s="2" t="str">
        <f>TEXT(Table1[[#This Row],[ORDER_DATE]], "mmm")</f>
        <v>Oct</v>
      </c>
      <c r="M565" s="2">
        <v>2003</v>
      </c>
      <c r="N565" s="2" t="s">
        <v>63</v>
      </c>
      <c r="O565" s="2" t="s">
        <v>245</v>
      </c>
      <c r="P565" s="2" t="s">
        <v>70</v>
      </c>
      <c r="Q565" s="2" t="s">
        <v>70</v>
      </c>
      <c r="R565" s="2" t="s">
        <v>16</v>
      </c>
    </row>
    <row r="566" spans="1:18" x14ac:dyDescent="0.3">
      <c r="A566" s="2">
        <v>10664</v>
      </c>
      <c r="B566" s="2" t="s">
        <v>69</v>
      </c>
      <c r="C566" s="2">
        <v>25</v>
      </c>
      <c r="D566" s="7">
        <v>57</v>
      </c>
      <c r="E566" s="7">
        <f t="shared" si="16"/>
        <v>28.5</v>
      </c>
      <c r="F566" s="7">
        <v>69.36</v>
      </c>
      <c r="G566" s="7">
        <f>Table1[[#This Row],[QUANTITY_ORDERED]]*Table1[[#This Row],[Selling price ]]</f>
        <v>1734</v>
      </c>
      <c r="H566" s="7">
        <f>F566-(Table1[[#This Row],[Estimated Cost Price (50%)	]])</f>
        <v>40.86</v>
      </c>
      <c r="I566" s="7">
        <f>Table1[[#This Row],[Profit per unit]]*Table1[[#This Row],[QUANTITY_ORDERED]]</f>
        <v>1021.5</v>
      </c>
      <c r="J566" s="2" t="str">
        <f t="shared" si="17"/>
        <v>Profit</v>
      </c>
      <c r="K566" s="3">
        <v>37916</v>
      </c>
      <c r="L566" s="2" t="str">
        <f>TEXT(Table1[[#This Row],[ORDER_DATE]], "mmm")</f>
        <v>Oct</v>
      </c>
      <c r="M566" s="2">
        <v>2003</v>
      </c>
      <c r="N566" s="2" t="s">
        <v>63</v>
      </c>
      <c r="O566" s="2" t="s">
        <v>253</v>
      </c>
      <c r="P566" s="2" t="s">
        <v>70</v>
      </c>
      <c r="Q566" s="2" t="s">
        <v>70</v>
      </c>
      <c r="R566" s="2" t="s">
        <v>10</v>
      </c>
    </row>
    <row r="567" spans="1:18" x14ac:dyDescent="0.3">
      <c r="A567" s="2">
        <v>10665</v>
      </c>
      <c r="B567" s="2" t="s">
        <v>69</v>
      </c>
      <c r="C567" s="2">
        <v>32</v>
      </c>
      <c r="D567" s="7">
        <v>127</v>
      </c>
      <c r="E567" s="7">
        <f t="shared" si="16"/>
        <v>63.5</v>
      </c>
      <c r="F567" s="7">
        <v>100</v>
      </c>
      <c r="G567" s="7">
        <f>Table1[[#This Row],[QUANTITY_ORDERED]]*Table1[[#This Row],[Selling price ]]</f>
        <v>3200</v>
      </c>
      <c r="H567" s="7">
        <f>F567-(Table1[[#This Row],[Estimated Cost Price (50%)	]])</f>
        <v>36.5</v>
      </c>
      <c r="I567" s="7">
        <f>Table1[[#This Row],[Profit per unit]]*Table1[[#This Row],[QUANTITY_ORDERED]]</f>
        <v>1168</v>
      </c>
      <c r="J567" s="2" t="str">
        <f t="shared" si="17"/>
        <v>Profit</v>
      </c>
      <c r="K567" s="3">
        <v>37916</v>
      </c>
      <c r="L567" s="2" t="str">
        <f>TEXT(Table1[[#This Row],[ORDER_DATE]], "mmm")</f>
        <v>Oct</v>
      </c>
      <c r="M567" s="2">
        <v>2003</v>
      </c>
      <c r="N567" s="2" t="s">
        <v>178</v>
      </c>
      <c r="O567" s="2" t="s">
        <v>261</v>
      </c>
      <c r="P567" s="2" t="s">
        <v>70</v>
      </c>
      <c r="Q567" s="2" t="s">
        <v>70</v>
      </c>
      <c r="R567" s="2" t="s">
        <v>16</v>
      </c>
    </row>
    <row r="568" spans="1:18" x14ac:dyDescent="0.3">
      <c r="A568" s="2">
        <v>10666</v>
      </c>
      <c r="B568" s="2" t="s">
        <v>69</v>
      </c>
      <c r="C568" s="2">
        <v>27</v>
      </c>
      <c r="D568" s="7">
        <v>35</v>
      </c>
      <c r="E568" s="7">
        <f t="shared" si="16"/>
        <v>17.5</v>
      </c>
      <c r="F568" s="7">
        <v>31.82</v>
      </c>
      <c r="G568" s="7">
        <f>Table1[[#This Row],[QUANTITY_ORDERED]]*Table1[[#This Row],[Selling price ]]</f>
        <v>859.14</v>
      </c>
      <c r="H568" s="7">
        <f>F568-(Table1[[#This Row],[Estimated Cost Price (50%)	]])</f>
        <v>14.32</v>
      </c>
      <c r="I568" s="7">
        <f>Table1[[#This Row],[Profit per unit]]*Table1[[#This Row],[QUANTITY_ORDERED]]</f>
        <v>386.64</v>
      </c>
      <c r="J568" s="2" t="str">
        <f t="shared" si="17"/>
        <v>Profit</v>
      </c>
      <c r="K568" s="3">
        <v>37916</v>
      </c>
      <c r="L568" s="2" t="str">
        <f>TEXT(Table1[[#This Row],[ORDER_DATE]], "mmm")</f>
        <v>Oct</v>
      </c>
      <c r="M568" s="2">
        <v>2003</v>
      </c>
      <c r="N568" s="2" t="s">
        <v>63</v>
      </c>
      <c r="O568" s="2" t="s">
        <v>264</v>
      </c>
      <c r="P568" s="2" t="s">
        <v>70</v>
      </c>
      <c r="Q568" s="2" t="s">
        <v>70</v>
      </c>
      <c r="R568" s="2" t="s">
        <v>10</v>
      </c>
    </row>
    <row r="569" spans="1:18" x14ac:dyDescent="0.3">
      <c r="A569" s="2">
        <v>10667</v>
      </c>
      <c r="B569" s="2" t="s">
        <v>69</v>
      </c>
      <c r="C569" s="2">
        <v>24</v>
      </c>
      <c r="D569" s="7">
        <v>118</v>
      </c>
      <c r="E569" s="7">
        <f t="shared" si="16"/>
        <v>59</v>
      </c>
      <c r="F569" s="7">
        <v>99.36</v>
      </c>
      <c r="G569" s="7">
        <f>Table1[[#This Row],[QUANTITY_ORDERED]]*Table1[[#This Row],[Selling price ]]</f>
        <v>2384.64</v>
      </c>
      <c r="H569" s="7">
        <f>F569-(Table1[[#This Row],[Estimated Cost Price (50%)	]])</f>
        <v>40.36</v>
      </c>
      <c r="I569" s="7">
        <f>Table1[[#This Row],[Profit per unit]]*Table1[[#This Row],[QUANTITY_ORDERED]]</f>
        <v>968.64</v>
      </c>
      <c r="J569" s="2" t="str">
        <f t="shared" si="17"/>
        <v>Profit</v>
      </c>
      <c r="K569" s="3">
        <v>37916</v>
      </c>
      <c r="L569" s="2" t="str">
        <f>TEXT(Table1[[#This Row],[ORDER_DATE]], "mmm")</f>
        <v>Oct</v>
      </c>
      <c r="M569" s="2">
        <v>2003</v>
      </c>
      <c r="N569" s="2" t="s">
        <v>63</v>
      </c>
      <c r="O569" s="2" t="s">
        <v>277</v>
      </c>
      <c r="P569" s="2" t="s">
        <v>70</v>
      </c>
      <c r="Q569" s="2" t="s">
        <v>70</v>
      </c>
      <c r="R569" s="2" t="s">
        <v>10</v>
      </c>
    </row>
    <row r="570" spans="1:18" x14ac:dyDescent="0.3">
      <c r="A570" s="2">
        <v>10668</v>
      </c>
      <c r="B570" s="2" t="s">
        <v>69</v>
      </c>
      <c r="C570" s="2">
        <v>48</v>
      </c>
      <c r="D570" s="7">
        <v>54</v>
      </c>
      <c r="E570" s="7">
        <f t="shared" si="16"/>
        <v>27</v>
      </c>
      <c r="F570" s="7">
        <v>45.99</v>
      </c>
      <c r="G570" s="7">
        <f>Table1[[#This Row],[QUANTITY_ORDERED]]*Table1[[#This Row],[Selling price ]]</f>
        <v>2207.52</v>
      </c>
      <c r="H570" s="7">
        <f>F570-(Table1[[#This Row],[Estimated Cost Price (50%)	]])</f>
        <v>18.990000000000002</v>
      </c>
      <c r="I570" s="7">
        <f>Table1[[#This Row],[Profit per unit]]*Table1[[#This Row],[QUANTITY_ORDERED]]</f>
        <v>911.5200000000001</v>
      </c>
      <c r="J570" s="2" t="str">
        <f t="shared" si="17"/>
        <v>Profit</v>
      </c>
      <c r="K570" s="3">
        <v>37916</v>
      </c>
      <c r="L570" s="2" t="str">
        <f>TEXT(Table1[[#This Row],[ORDER_DATE]], "mmm")</f>
        <v>Oct</v>
      </c>
      <c r="M570" s="2">
        <v>2003</v>
      </c>
      <c r="N570" s="2" t="s">
        <v>178</v>
      </c>
      <c r="O570" s="2" t="s">
        <v>284</v>
      </c>
      <c r="P570" s="2" t="s">
        <v>70</v>
      </c>
      <c r="Q570" s="2" t="s">
        <v>70</v>
      </c>
      <c r="R570" s="2" t="s">
        <v>10</v>
      </c>
    </row>
    <row r="571" spans="1:18" x14ac:dyDescent="0.3">
      <c r="A571" s="2">
        <v>10669</v>
      </c>
      <c r="B571" s="2" t="s">
        <v>69</v>
      </c>
      <c r="C571" s="2">
        <v>44</v>
      </c>
      <c r="D571" s="7">
        <v>62</v>
      </c>
      <c r="E571" s="7">
        <f t="shared" si="16"/>
        <v>31</v>
      </c>
      <c r="F571" s="7">
        <v>53.44</v>
      </c>
      <c r="G571" s="7">
        <f>Table1[[#This Row],[QUANTITY_ORDERED]]*Table1[[#This Row],[Selling price ]]</f>
        <v>2351.3599999999997</v>
      </c>
      <c r="H571" s="7">
        <f>F571-(Table1[[#This Row],[Estimated Cost Price (50%)	]])</f>
        <v>22.439999999999998</v>
      </c>
      <c r="I571" s="7">
        <f>Table1[[#This Row],[Profit per unit]]*Table1[[#This Row],[QUANTITY_ORDERED]]</f>
        <v>987.3599999999999</v>
      </c>
      <c r="J571" s="2" t="str">
        <f t="shared" si="17"/>
        <v>Profit</v>
      </c>
      <c r="K571" s="3">
        <v>37916</v>
      </c>
      <c r="L571" s="2" t="str">
        <f>TEXT(Table1[[#This Row],[ORDER_DATE]], "mmm")</f>
        <v>Oct</v>
      </c>
      <c r="M571" s="2">
        <v>2003</v>
      </c>
      <c r="N571" s="2" t="s">
        <v>237</v>
      </c>
      <c r="O571" s="2" t="s">
        <v>285</v>
      </c>
      <c r="P571" s="2" t="s">
        <v>70</v>
      </c>
      <c r="Q571" s="2" t="s">
        <v>70</v>
      </c>
      <c r="R571" s="2" t="s">
        <v>10</v>
      </c>
    </row>
    <row r="572" spans="1:18" x14ac:dyDescent="0.3">
      <c r="A572" s="2">
        <v>10670</v>
      </c>
      <c r="B572" s="2" t="s">
        <v>69</v>
      </c>
      <c r="C572" s="2">
        <v>48</v>
      </c>
      <c r="D572" s="7">
        <v>115</v>
      </c>
      <c r="E572" s="7">
        <f t="shared" si="16"/>
        <v>57.5</v>
      </c>
      <c r="F572" s="7">
        <v>94.92</v>
      </c>
      <c r="G572" s="7">
        <f>Table1[[#This Row],[QUANTITY_ORDERED]]*Table1[[#This Row],[Selling price ]]</f>
        <v>4556.16</v>
      </c>
      <c r="H572" s="7">
        <f>F572-(Table1[[#This Row],[Estimated Cost Price (50%)	]])</f>
        <v>37.42</v>
      </c>
      <c r="I572" s="7">
        <f>Table1[[#This Row],[Profit per unit]]*Table1[[#This Row],[QUANTITY_ORDERED]]</f>
        <v>1796.16</v>
      </c>
      <c r="J572" s="2" t="str">
        <f t="shared" si="17"/>
        <v>Profit</v>
      </c>
      <c r="K572" s="3">
        <v>37916</v>
      </c>
      <c r="L572" s="2" t="str">
        <f>TEXT(Table1[[#This Row],[ORDER_DATE]], "mmm")</f>
        <v>Oct</v>
      </c>
      <c r="M572" s="2">
        <v>2003</v>
      </c>
      <c r="N572" s="2" t="s">
        <v>178</v>
      </c>
      <c r="O572" s="2" t="s">
        <v>290</v>
      </c>
      <c r="P572" s="2" t="s">
        <v>70</v>
      </c>
      <c r="Q572" s="2" t="s">
        <v>70</v>
      </c>
      <c r="R572" s="2" t="s">
        <v>16</v>
      </c>
    </row>
    <row r="573" spans="1:18" x14ac:dyDescent="0.3">
      <c r="A573" s="2">
        <v>10671</v>
      </c>
      <c r="B573" s="2" t="s">
        <v>69</v>
      </c>
      <c r="C573" s="2">
        <v>38</v>
      </c>
      <c r="D573" s="7">
        <v>58</v>
      </c>
      <c r="E573" s="7">
        <f t="shared" si="16"/>
        <v>29</v>
      </c>
      <c r="F573" s="7">
        <v>66.78</v>
      </c>
      <c r="G573" s="7">
        <f>Table1[[#This Row],[QUANTITY_ORDERED]]*Table1[[#This Row],[Selling price ]]</f>
        <v>2537.64</v>
      </c>
      <c r="H573" s="7">
        <f>F573-(Table1[[#This Row],[Estimated Cost Price (50%)	]])</f>
        <v>37.78</v>
      </c>
      <c r="I573" s="7">
        <f>Table1[[#This Row],[Profit per unit]]*Table1[[#This Row],[QUANTITY_ORDERED]]</f>
        <v>1435.64</v>
      </c>
      <c r="J573" s="2" t="str">
        <f t="shared" si="17"/>
        <v>Profit</v>
      </c>
      <c r="K573" s="3">
        <v>37916</v>
      </c>
      <c r="L573" s="2" t="str">
        <f>TEXT(Table1[[#This Row],[ORDER_DATE]], "mmm")</f>
        <v>Oct</v>
      </c>
      <c r="M573" s="2">
        <v>2003</v>
      </c>
      <c r="N573" s="2" t="s">
        <v>237</v>
      </c>
      <c r="O573" s="2" t="s">
        <v>291</v>
      </c>
      <c r="P573" s="2" t="s">
        <v>70</v>
      </c>
      <c r="Q573" s="2" t="s">
        <v>70</v>
      </c>
      <c r="R573" s="2" t="s">
        <v>10</v>
      </c>
    </row>
    <row r="574" spans="1:18" x14ac:dyDescent="0.3">
      <c r="A574" s="2">
        <v>10672</v>
      </c>
      <c r="B574" s="2" t="s">
        <v>55</v>
      </c>
      <c r="C574" s="2">
        <v>43</v>
      </c>
      <c r="D574" s="7">
        <v>136</v>
      </c>
      <c r="E574" s="7">
        <f t="shared" si="16"/>
        <v>68</v>
      </c>
      <c r="F574" s="7">
        <v>100</v>
      </c>
      <c r="G574" s="7">
        <f>Table1[[#This Row],[QUANTITY_ORDERED]]*Table1[[#This Row],[Selling price ]]</f>
        <v>4300</v>
      </c>
      <c r="H574" s="7">
        <f>F574-(Table1[[#This Row],[Estimated Cost Price (50%)	]])</f>
        <v>32</v>
      </c>
      <c r="I574" s="7">
        <f>Table1[[#This Row],[Profit per unit]]*Table1[[#This Row],[QUANTITY_ORDERED]]</f>
        <v>1376</v>
      </c>
      <c r="J574" s="2" t="str">
        <f t="shared" si="17"/>
        <v>Profit</v>
      </c>
      <c r="K574" s="3">
        <v>37915</v>
      </c>
      <c r="L574" s="2" t="str">
        <f>TEXT(Table1[[#This Row],[ORDER_DATE]], "mmm")</f>
        <v>Oct</v>
      </c>
      <c r="M574" s="2">
        <v>2003</v>
      </c>
      <c r="N574" s="2" t="s">
        <v>202</v>
      </c>
      <c r="O574" s="2" t="s">
        <v>235</v>
      </c>
      <c r="P574" s="2" t="s">
        <v>56</v>
      </c>
      <c r="Q574" s="2" t="s">
        <v>9</v>
      </c>
      <c r="R574" s="2" t="s">
        <v>16</v>
      </c>
    </row>
    <row r="575" spans="1:18" x14ac:dyDescent="0.3">
      <c r="A575" s="2">
        <v>10673</v>
      </c>
      <c r="B575" s="2" t="s">
        <v>55</v>
      </c>
      <c r="C575" s="2">
        <v>26</v>
      </c>
      <c r="D575" s="7">
        <v>87</v>
      </c>
      <c r="E575" s="7">
        <f t="shared" si="16"/>
        <v>43.5</v>
      </c>
      <c r="F575" s="7">
        <v>73.73</v>
      </c>
      <c r="G575" s="7">
        <f>Table1[[#This Row],[QUANTITY_ORDERED]]*Table1[[#This Row],[Selling price ]]</f>
        <v>1916.98</v>
      </c>
      <c r="H575" s="7">
        <f>F575-(Table1[[#This Row],[Estimated Cost Price (50%)	]])</f>
        <v>30.230000000000004</v>
      </c>
      <c r="I575" s="7">
        <f>Table1[[#This Row],[Profit per unit]]*Table1[[#This Row],[QUANTITY_ORDERED]]</f>
        <v>785.98000000000013</v>
      </c>
      <c r="J575" s="2" t="str">
        <f t="shared" si="17"/>
        <v>Profit</v>
      </c>
      <c r="K575" s="3">
        <v>37915</v>
      </c>
      <c r="L575" s="2" t="str">
        <f>TEXT(Table1[[#This Row],[ORDER_DATE]], "mmm")</f>
        <v>Oct</v>
      </c>
      <c r="M575" s="2">
        <v>2003</v>
      </c>
      <c r="N575" s="2" t="s">
        <v>202</v>
      </c>
      <c r="O575" s="2" t="s">
        <v>247</v>
      </c>
      <c r="P575" s="2" t="s">
        <v>56</v>
      </c>
      <c r="Q575" s="2" t="s">
        <v>9</v>
      </c>
      <c r="R575" s="2" t="s">
        <v>10</v>
      </c>
    </row>
    <row r="576" spans="1:18" x14ac:dyDescent="0.3">
      <c r="A576" s="2">
        <v>10674</v>
      </c>
      <c r="B576" s="2" t="s">
        <v>55</v>
      </c>
      <c r="C576" s="2">
        <v>29</v>
      </c>
      <c r="D576" s="7">
        <v>86</v>
      </c>
      <c r="E576" s="7">
        <f t="shared" si="16"/>
        <v>43</v>
      </c>
      <c r="F576" s="7">
        <v>100</v>
      </c>
      <c r="G576" s="7">
        <f>Table1[[#This Row],[QUANTITY_ORDERED]]*Table1[[#This Row],[Selling price ]]</f>
        <v>2900</v>
      </c>
      <c r="H576" s="7">
        <f>F576-(Table1[[#This Row],[Estimated Cost Price (50%)	]])</f>
        <v>57</v>
      </c>
      <c r="I576" s="7">
        <f>Table1[[#This Row],[Profit per unit]]*Table1[[#This Row],[QUANTITY_ORDERED]]</f>
        <v>1653</v>
      </c>
      <c r="J576" s="2" t="str">
        <f t="shared" si="17"/>
        <v>Profit</v>
      </c>
      <c r="K576" s="3">
        <v>37915</v>
      </c>
      <c r="L576" s="2" t="str">
        <f>TEXT(Table1[[#This Row],[ORDER_DATE]], "mmm")</f>
        <v>Oct</v>
      </c>
      <c r="M576" s="2">
        <v>2003</v>
      </c>
      <c r="N576" s="2" t="s">
        <v>231</v>
      </c>
      <c r="O576" s="2" t="s">
        <v>295</v>
      </c>
      <c r="P576" s="2" t="s">
        <v>56</v>
      </c>
      <c r="Q576" s="2" t="s">
        <v>9</v>
      </c>
      <c r="R576" s="2" t="s">
        <v>16</v>
      </c>
    </row>
    <row r="577" spans="1:18" x14ac:dyDescent="0.3">
      <c r="A577" s="2">
        <v>10675</v>
      </c>
      <c r="B577" s="2" t="s">
        <v>92</v>
      </c>
      <c r="C577" s="2">
        <v>44</v>
      </c>
      <c r="D577" s="7">
        <v>136</v>
      </c>
      <c r="E577" s="7">
        <f t="shared" si="16"/>
        <v>68</v>
      </c>
      <c r="F577" s="7">
        <v>100</v>
      </c>
      <c r="G577" s="7">
        <f>Table1[[#This Row],[QUANTITY_ORDERED]]*Table1[[#This Row],[Selling price ]]</f>
        <v>4400</v>
      </c>
      <c r="H577" s="7">
        <f>F577-(Table1[[#This Row],[Estimated Cost Price (50%)	]])</f>
        <v>32</v>
      </c>
      <c r="I577" s="7">
        <f>Table1[[#This Row],[Profit per unit]]*Table1[[#This Row],[QUANTITY_ORDERED]]</f>
        <v>1408</v>
      </c>
      <c r="J577" s="2" t="str">
        <f t="shared" si="17"/>
        <v>Profit</v>
      </c>
      <c r="K577" s="3">
        <v>37917</v>
      </c>
      <c r="L577" s="2" t="str">
        <f>TEXT(Table1[[#This Row],[ORDER_DATE]], "mmm")</f>
        <v>Oct</v>
      </c>
      <c r="M577" s="2">
        <v>2003</v>
      </c>
      <c r="N577" s="2" t="s">
        <v>63</v>
      </c>
      <c r="O577" s="2" t="s">
        <v>114</v>
      </c>
      <c r="P577" s="2" t="s">
        <v>93</v>
      </c>
      <c r="Q577" s="2" t="s">
        <v>67</v>
      </c>
      <c r="R577" s="2" t="s">
        <v>16</v>
      </c>
    </row>
    <row r="578" spans="1:18" x14ac:dyDescent="0.3">
      <c r="A578" s="2">
        <v>10676</v>
      </c>
      <c r="B578" s="2" t="s">
        <v>92</v>
      </c>
      <c r="C578" s="2">
        <v>43</v>
      </c>
      <c r="D578" s="7">
        <v>157</v>
      </c>
      <c r="E578" s="7">
        <f t="shared" ref="E578:E641" si="18">D578 * 0.5</f>
        <v>78.5</v>
      </c>
      <c r="F578" s="7">
        <v>100</v>
      </c>
      <c r="G578" s="7">
        <f>Table1[[#This Row],[QUANTITY_ORDERED]]*Table1[[#This Row],[Selling price ]]</f>
        <v>4300</v>
      </c>
      <c r="H578" s="7">
        <f>F578-(Table1[[#This Row],[Estimated Cost Price (50%)	]])</f>
        <v>21.5</v>
      </c>
      <c r="I578" s="7">
        <f>Table1[[#This Row],[Profit per unit]]*Table1[[#This Row],[QUANTITY_ORDERED]]</f>
        <v>924.5</v>
      </c>
      <c r="J578" s="2" t="str">
        <f t="shared" ref="J578:J641" si="19">IF(H578 &gt; 0, "Profit", IF(H578 &lt; 0, "Loss", "No Profit No Loss"))</f>
        <v>Profit</v>
      </c>
      <c r="K578" s="3">
        <v>37917</v>
      </c>
      <c r="L578" s="2" t="str">
        <f>TEXT(Table1[[#This Row],[ORDER_DATE]], "mmm")</f>
        <v>Oct</v>
      </c>
      <c r="M578" s="2">
        <v>2003</v>
      </c>
      <c r="N578" s="2" t="s">
        <v>210</v>
      </c>
      <c r="O578" s="2" t="s">
        <v>211</v>
      </c>
      <c r="P578" s="2" t="s">
        <v>93</v>
      </c>
      <c r="Q578" s="2" t="s">
        <v>67</v>
      </c>
      <c r="R578" s="2" t="s">
        <v>16</v>
      </c>
    </row>
    <row r="579" spans="1:18" x14ac:dyDescent="0.3">
      <c r="A579" s="2">
        <v>10677</v>
      </c>
      <c r="B579" s="2" t="s">
        <v>92</v>
      </c>
      <c r="C579" s="2">
        <v>46</v>
      </c>
      <c r="D579" s="7">
        <v>86</v>
      </c>
      <c r="E579" s="7">
        <f t="shared" si="18"/>
        <v>43</v>
      </c>
      <c r="F579" s="7">
        <v>73.12</v>
      </c>
      <c r="G579" s="7">
        <f>Table1[[#This Row],[QUANTITY_ORDERED]]*Table1[[#This Row],[Selling price ]]</f>
        <v>3363.5200000000004</v>
      </c>
      <c r="H579" s="7">
        <f>F579-(Table1[[#This Row],[Estimated Cost Price (50%)	]])</f>
        <v>30.120000000000005</v>
      </c>
      <c r="I579" s="7">
        <f>Table1[[#This Row],[Profit per unit]]*Table1[[#This Row],[QUANTITY_ORDERED]]</f>
        <v>1385.5200000000002</v>
      </c>
      <c r="J579" s="2" t="str">
        <f t="shared" si="19"/>
        <v>Profit</v>
      </c>
      <c r="K579" s="3">
        <v>37917</v>
      </c>
      <c r="L579" s="2" t="str">
        <f>TEXT(Table1[[#This Row],[ORDER_DATE]], "mmm")</f>
        <v>Oct</v>
      </c>
      <c r="M579" s="2">
        <v>2003</v>
      </c>
      <c r="N579" s="2" t="s">
        <v>231</v>
      </c>
      <c r="O579" s="2" t="s">
        <v>232</v>
      </c>
      <c r="P579" s="2" t="s">
        <v>93</v>
      </c>
      <c r="Q579" s="2" t="s">
        <v>67</v>
      </c>
      <c r="R579" s="2" t="s">
        <v>16</v>
      </c>
    </row>
    <row r="580" spans="1:18" x14ac:dyDescent="0.3">
      <c r="A580" s="2">
        <v>10678</v>
      </c>
      <c r="B580" s="2" t="s">
        <v>92</v>
      </c>
      <c r="C580" s="2">
        <v>34</v>
      </c>
      <c r="D580" s="7">
        <v>105</v>
      </c>
      <c r="E580" s="7">
        <f t="shared" si="18"/>
        <v>52.5</v>
      </c>
      <c r="F580" s="7">
        <v>100</v>
      </c>
      <c r="G580" s="7">
        <f>Table1[[#This Row],[QUANTITY_ORDERED]]*Table1[[#This Row],[Selling price ]]</f>
        <v>3400</v>
      </c>
      <c r="H580" s="7">
        <f>F580-(Table1[[#This Row],[Estimated Cost Price (50%)	]])</f>
        <v>47.5</v>
      </c>
      <c r="I580" s="7">
        <f>Table1[[#This Row],[Profit per unit]]*Table1[[#This Row],[QUANTITY_ORDERED]]</f>
        <v>1615</v>
      </c>
      <c r="J580" s="2" t="str">
        <f t="shared" si="19"/>
        <v>Profit</v>
      </c>
      <c r="K580" s="3">
        <v>37917</v>
      </c>
      <c r="L580" s="2" t="str">
        <f>TEXT(Table1[[#This Row],[ORDER_DATE]], "mmm")</f>
        <v>Oct</v>
      </c>
      <c r="M580" s="2">
        <v>2003</v>
      </c>
      <c r="N580" s="2" t="s">
        <v>202</v>
      </c>
      <c r="O580" s="2" t="s">
        <v>244</v>
      </c>
      <c r="P580" s="2" t="s">
        <v>93</v>
      </c>
      <c r="Q580" s="2" t="s">
        <v>67</v>
      </c>
      <c r="R580" s="2" t="s">
        <v>16</v>
      </c>
    </row>
    <row r="581" spans="1:18" x14ac:dyDescent="0.3">
      <c r="A581" s="2">
        <v>10679</v>
      </c>
      <c r="B581" s="2" t="s">
        <v>92</v>
      </c>
      <c r="C581" s="2">
        <v>33</v>
      </c>
      <c r="D581" s="7">
        <v>122</v>
      </c>
      <c r="E581" s="7">
        <f t="shared" si="18"/>
        <v>61</v>
      </c>
      <c r="F581" s="7">
        <v>100</v>
      </c>
      <c r="G581" s="7">
        <f>Table1[[#This Row],[QUANTITY_ORDERED]]*Table1[[#This Row],[Selling price ]]</f>
        <v>3300</v>
      </c>
      <c r="H581" s="7">
        <f>F581-(Table1[[#This Row],[Estimated Cost Price (50%)	]])</f>
        <v>39</v>
      </c>
      <c r="I581" s="7">
        <f>Table1[[#This Row],[Profit per unit]]*Table1[[#This Row],[QUANTITY_ORDERED]]</f>
        <v>1287</v>
      </c>
      <c r="J581" s="2" t="str">
        <f t="shared" si="19"/>
        <v>Profit</v>
      </c>
      <c r="K581" s="3">
        <v>37917</v>
      </c>
      <c r="L581" s="2" t="str">
        <f>TEXT(Table1[[#This Row],[ORDER_DATE]], "mmm")</f>
        <v>Oct</v>
      </c>
      <c r="M581" s="2">
        <v>2003</v>
      </c>
      <c r="N581" s="2" t="s">
        <v>231</v>
      </c>
      <c r="O581" s="2" t="s">
        <v>259</v>
      </c>
      <c r="P581" s="2" t="s">
        <v>93</v>
      </c>
      <c r="Q581" s="2" t="s">
        <v>67</v>
      </c>
      <c r="R581" s="2" t="s">
        <v>16</v>
      </c>
    </row>
    <row r="582" spans="1:18" x14ac:dyDescent="0.3">
      <c r="A582" s="2">
        <v>10680</v>
      </c>
      <c r="B582" s="2" t="s">
        <v>92</v>
      </c>
      <c r="C582" s="2">
        <v>21</v>
      </c>
      <c r="D582" s="7">
        <v>68</v>
      </c>
      <c r="E582" s="7">
        <f t="shared" si="18"/>
        <v>34</v>
      </c>
      <c r="F582" s="7">
        <v>69.88</v>
      </c>
      <c r="G582" s="7">
        <f>Table1[[#This Row],[QUANTITY_ORDERED]]*Table1[[#This Row],[Selling price ]]</f>
        <v>1467.48</v>
      </c>
      <c r="H582" s="7">
        <f>F582-(Table1[[#This Row],[Estimated Cost Price (50%)	]])</f>
        <v>35.879999999999995</v>
      </c>
      <c r="I582" s="7">
        <f>Table1[[#This Row],[Profit per unit]]*Table1[[#This Row],[QUANTITY_ORDERED]]</f>
        <v>753.4799999999999</v>
      </c>
      <c r="J582" s="2" t="str">
        <f t="shared" si="19"/>
        <v>Profit</v>
      </c>
      <c r="K582" s="3">
        <v>37917</v>
      </c>
      <c r="L582" s="2" t="str">
        <f>TEXT(Table1[[#This Row],[ORDER_DATE]], "mmm")</f>
        <v>Oct</v>
      </c>
      <c r="M582" s="2">
        <v>2003</v>
      </c>
      <c r="N582" s="2" t="s">
        <v>210</v>
      </c>
      <c r="O582" s="2" t="s">
        <v>265</v>
      </c>
      <c r="P582" s="2" t="s">
        <v>93</v>
      </c>
      <c r="Q582" s="2" t="s">
        <v>67</v>
      </c>
      <c r="R582" s="2" t="s">
        <v>10</v>
      </c>
    </row>
    <row r="583" spans="1:18" x14ac:dyDescent="0.3">
      <c r="A583" s="2">
        <v>10681</v>
      </c>
      <c r="B583" s="2" t="s">
        <v>92</v>
      </c>
      <c r="C583" s="2">
        <v>20</v>
      </c>
      <c r="D583" s="7">
        <v>88</v>
      </c>
      <c r="E583" s="7">
        <f t="shared" si="18"/>
        <v>44</v>
      </c>
      <c r="F583" s="7">
        <v>79.66</v>
      </c>
      <c r="G583" s="7">
        <f>Table1[[#This Row],[QUANTITY_ORDERED]]*Table1[[#This Row],[Selling price ]]</f>
        <v>1593.1999999999998</v>
      </c>
      <c r="H583" s="7">
        <f>F583-(Table1[[#This Row],[Estimated Cost Price (50%)	]])</f>
        <v>35.659999999999997</v>
      </c>
      <c r="I583" s="7">
        <f>Table1[[#This Row],[Profit per unit]]*Table1[[#This Row],[QUANTITY_ORDERED]]</f>
        <v>713.19999999999993</v>
      </c>
      <c r="J583" s="2" t="str">
        <f t="shared" si="19"/>
        <v>Profit</v>
      </c>
      <c r="K583" s="3">
        <v>37917</v>
      </c>
      <c r="L583" s="2" t="str">
        <f>TEXT(Table1[[#This Row],[ORDER_DATE]], "mmm")</f>
        <v>Oct</v>
      </c>
      <c r="M583" s="2">
        <v>2003</v>
      </c>
      <c r="N583" s="2" t="s">
        <v>202</v>
      </c>
      <c r="O583" s="2" t="s">
        <v>268</v>
      </c>
      <c r="P583" s="2" t="s">
        <v>93</v>
      </c>
      <c r="Q583" s="2" t="s">
        <v>67</v>
      </c>
      <c r="R583" s="2" t="s">
        <v>10</v>
      </c>
    </row>
    <row r="584" spans="1:18" x14ac:dyDescent="0.3">
      <c r="A584" s="2">
        <v>10682</v>
      </c>
      <c r="B584" s="2" t="s">
        <v>92</v>
      </c>
      <c r="C584" s="2">
        <v>32</v>
      </c>
      <c r="D584" s="7">
        <v>65</v>
      </c>
      <c r="E584" s="7">
        <f t="shared" si="18"/>
        <v>32.5</v>
      </c>
      <c r="F584" s="7">
        <v>63.12</v>
      </c>
      <c r="G584" s="7">
        <f>Table1[[#This Row],[QUANTITY_ORDERED]]*Table1[[#This Row],[Selling price ]]</f>
        <v>2019.84</v>
      </c>
      <c r="H584" s="7">
        <f>F584-(Table1[[#This Row],[Estimated Cost Price (50%)	]])</f>
        <v>30.619999999999997</v>
      </c>
      <c r="I584" s="7">
        <f>Table1[[#This Row],[Profit per unit]]*Table1[[#This Row],[QUANTITY_ORDERED]]</f>
        <v>979.83999999999992</v>
      </c>
      <c r="J584" s="2" t="str">
        <f t="shared" si="19"/>
        <v>Profit</v>
      </c>
      <c r="K584" s="3">
        <v>37917</v>
      </c>
      <c r="L584" s="2" t="str">
        <f>TEXT(Table1[[#This Row],[ORDER_DATE]], "mmm")</f>
        <v>Oct</v>
      </c>
      <c r="M584" s="2">
        <v>2003</v>
      </c>
      <c r="N584" s="2" t="s">
        <v>202</v>
      </c>
      <c r="O584" s="2" t="s">
        <v>271</v>
      </c>
      <c r="P584" s="2" t="s">
        <v>93</v>
      </c>
      <c r="Q584" s="2" t="s">
        <v>67</v>
      </c>
      <c r="R584" s="2" t="s">
        <v>10</v>
      </c>
    </row>
    <row r="585" spans="1:18" x14ac:dyDescent="0.3">
      <c r="A585" s="2">
        <v>10683</v>
      </c>
      <c r="B585" s="2" t="s">
        <v>92</v>
      </c>
      <c r="C585" s="2">
        <v>29</v>
      </c>
      <c r="D585" s="7">
        <v>83</v>
      </c>
      <c r="E585" s="7">
        <f t="shared" si="18"/>
        <v>41.5</v>
      </c>
      <c r="F585" s="7">
        <v>83.86</v>
      </c>
      <c r="G585" s="7">
        <f>Table1[[#This Row],[QUANTITY_ORDERED]]*Table1[[#This Row],[Selling price ]]</f>
        <v>2431.94</v>
      </c>
      <c r="H585" s="7">
        <f>F585-(Table1[[#This Row],[Estimated Cost Price (50%)	]])</f>
        <v>42.36</v>
      </c>
      <c r="I585" s="7">
        <f>Table1[[#This Row],[Profit per unit]]*Table1[[#This Row],[QUANTITY_ORDERED]]</f>
        <v>1228.44</v>
      </c>
      <c r="J585" s="2" t="str">
        <f t="shared" si="19"/>
        <v>Profit</v>
      </c>
      <c r="K585" s="3">
        <v>37917</v>
      </c>
      <c r="L585" s="2" t="str">
        <f>TEXT(Table1[[#This Row],[ORDER_DATE]], "mmm")</f>
        <v>Oct</v>
      </c>
      <c r="M585" s="2">
        <v>2003</v>
      </c>
      <c r="N585" s="2" t="s">
        <v>202</v>
      </c>
      <c r="O585" s="2" t="s">
        <v>273</v>
      </c>
      <c r="P585" s="2" t="s">
        <v>93</v>
      </c>
      <c r="Q585" s="2" t="s">
        <v>67</v>
      </c>
      <c r="R585" s="2" t="s">
        <v>10</v>
      </c>
    </row>
    <row r="586" spans="1:18" x14ac:dyDescent="0.3">
      <c r="A586" s="2">
        <v>10684</v>
      </c>
      <c r="B586" s="2" t="s">
        <v>92</v>
      </c>
      <c r="C586" s="2">
        <v>43</v>
      </c>
      <c r="D586" s="7">
        <v>66</v>
      </c>
      <c r="E586" s="7">
        <f t="shared" si="18"/>
        <v>33</v>
      </c>
      <c r="F586" s="7">
        <v>75.34</v>
      </c>
      <c r="G586" s="7">
        <f>Table1[[#This Row],[QUANTITY_ORDERED]]*Table1[[#This Row],[Selling price ]]</f>
        <v>3239.6200000000003</v>
      </c>
      <c r="H586" s="7">
        <f>F586-(Table1[[#This Row],[Estimated Cost Price (50%)	]])</f>
        <v>42.34</v>
      </c>
      <c r="I586" s="7">
        <f>Table1[[#This Row],[Profit per unit]]*Table1[[#This Row],[QUANTITY_ORDERED]]</f>
        <v>1820.6200000000001</v>
      </c>
      <c r="J586" s="2" t="str">
        <f t="shared" si="19"/>
        <v>Profit</v>
      </c>
      <c r="K586" s="3">
        <v>37917</v>
      </c>
      <c r="L586" s="2" t="str">
        <f>TEXT(Table1[[#This Row],[ORDER_DATE]], "mmm")</f>
        <v>Oct</v>
      </c>
      <c r="M586" s="2">
        <v>2003</v>
      </c>
      <c r="N586" s="2" t="s">
        <v>231</v>
      </c>
      <c r="O586" s="2" t="s">
        <v>293</v>
      </c>
      <c r="P586" s="2" t="s">
        <v>93</v>
      </c>
      <c r="Q586" s="2" t="s">
        <v>67</v>
      </c>
      <c r="R586" s="2" t="s">
        <v>16</v>
      </c>
    </row>
    <row r="587" spans="1:18" x14ac:dyDescent="0.3">
      <c r="A587" s="2">
        <v>10685</v>
      </c>
      <c r="B587" s="2" t="s">
        <v>92</v>
      </c>
      <c r="C587" s="2">
        <v>29</v>
      </c>
      <c r="D587" s="7">
        <v>90</v>
      </c>
      <c r="E587" s="7">
        <f t="shared" si="18"/>
        <v>45</v>
      </c>
      <c r="F587" s="7">
        <v>100</v>
      </c>
      <c r="G587" s="7">
        <f>Table1[[#This Row],[QUANTITY_ORDERED]]*Table1[[#This Row],[Selling price ]]</f>
        <v>2900</v>
      </c>
      <c r="H587" s="7">
        <f>F587-(Table1[[#This Row],[Estimated Cost Price (50%)	]])</f>
        <v>55</v>
      </c>
      <c r="I587" s="7">
        <f>Table1[[#This Row],[Profit per unit]]*Table1[[#This Row],[QUANTITY_ORDERED]]</f>
        <v>1595</v>
      </c>
      <c r="J587" s="2" t="str">
        <f t="shared" si="19"/>
        <v>Profit</v>
      </c>
      <c r="K587" s="3">
        <v>37917</v>
      </c>
      <c r="L587" s="2" t="str">
        <f>TEXT(Table1[[#This Row],[ORDER_DATE]], "mmm")</f>
        <v>Oct</v>
      </c>
      <c r="M587" s="2">
        <v>2003</v>
      </c>
      <c r="N587" s="2" t="s">
        <v>231</v>
      </c>
      <c r="O587" s="2" t="s">
        <v>296</v>
      </c>
      <c r="P587" s="2" t="s">
        <v>93</v>
      </c>
      <c r="Q587" s="2" t="s">
        <v>67</v>
      </c>
      <c r="R587" s="2" t="s">
        <v>10</v>
      </c>
    </row>
    <row r="588" spans="1:18" x14ac:dyDescent="0.3">
      <c r="A588" s="2">
        <v>10686</v>
      </c>
      <c r="B588" s="2" t="s">
        <v>92</v>
      </c>
      <c r="C588" s="2">
        <v>46</v>
      </c>
      <c r="D588" s="7">
        <v>72</v>
      </c>
      <c r="E588" s="7">
        <f t="shared" si="18"/>
        <v>36</v>
      </c>
      <c r="F588" s="7">
        <v>70.11</v>
      </c>
      <c r="G588" s="7">
        <f>Table1[[#This Row],[QUANTITY_ORDERED]]*Table1[[#This Row],[Selling price ]]</f>
        <v>3225.06</v>
      </c>
      <c r="H588" s="7">
        <f>F588-(Table1[[#This Row],[Estimated Cost Price (50%)	]])</f>
        <v>34.11</v>
      </c>
      <c r="I588" s="7">
        <f>Table1[[#This Row],[Profit per unit]]*Table1[[#This Row],[QUANTITY_ORDERED]]</f>
        <v>1569.06</v>
      </c>
      <c r="J588" s="2" t="str">
        <f t="shared" si="19"/>
        <v>Profit</v>
      </c>
      <c r="K588" s="3">
        <v>37917</v>
      </c>
      <c r="L588" s="2" t="str">
        <f>TEXT(Table1[[#This Row],[ORDER_DATE]], "mmm")</f>
        <v>Oct</v>
      </c>
      <c r="M588" s="2">
        <v>2003</v>
      </c>
      <c r="N588" s="2" t="s">
        <v>231</v>
      </c>
      <c r="O588" s="2" t="s">
        <v>298</v>
      </c>
      <c r="P588" s="2" t="s">
        <v>93</v>
      </c>
      <c r="Q588" s="2" t="s">
        <v>67</v>
      </c>
      <c r="R588" s="2" t="s">
        <v>16</v>
      </c>
    </row>
    <row r="589" spans="1:18" x14ac:dyDescent="0.3">
      <c r="A589" s="2">
        <v>10687</v>
      </c>
      <c r="B589" s="2" t="s">
        <v>92</v>
      </c>
      <c r="C589" s="2">
        <v>24</v>
      </c>
      <c r="D589" s="7">
        <v>100</v>
      </c>
      <c r="E589" s="7">
        <f t="shared" si="18"/>
        <v>50</v>
      </c>
      <c r="F589" s="7">
        <v>100</v>
      </c>
      <c r="G589" s="7">
        <f>Table1[[#This Row],[QUANTITY_ORDERED]]*Table1[[#This Row],[Selling price ]]</f>
        <v>2400</v>
      </c>
      <c r="H589" s="7">
        <f>F589-(Table1[[#This Row],[Estimated Cost Price (50%)	]])</f>
        <v>50</v>
      </c>
      <c r="I589" s="7">
        <f>Table1[[#This Row],[Profit per unit]]*Table1[[#This Row],[QUANTITY_ORDERED]]</f>
        <v>1200</v>
      </c>
      <c r="J589" s="2" t="str">
        <f t="shared" si="19"/>
        <v>Profit</v>
      </c>
      <c r="K589" s="3">
        <v>37917</v>
      </c>
      <c r="L589" s="2" t="str">
        <f>TEXT(Table1[[#This Row],[ORDER_DATE]], "mmm")</f>
        <v>Oct</v>
      </c>
      <c r="M589" s="2">
        <v>2003</v>
      </c>
      <c r="N589" s="2" t="s">
        <v>231</v>
      </c>
      <c r="O589" s="2" t="s">
        <v>302</v>
      </c>
      <c r="P589" s="2" t="s">
        <v>93</v>
      </c>
      <c r="Q589" s="2" t="s">
        <v>67</v>
      </c>
      <c r="R589" s="2" t="s">
        <v>10</v>
      </c>
    </row>
    <row r="590" spans="1:18" x14ac:dyDescent="0.3">
      <c r="A590" s="2">
        <v>10688</v>
      </c>
      <c r="B590" s="2" t="s">
        <v>92</v>
      </c>
      <c r="C590" s="2">
        <v>28</v>
      </c>
      <c r="D590" s="7">
        <v>99</v>
      </c>
      <c r="E590" s="7">
        <f t="shared" si="18"/>
        <v>49.5</v>
      </c>
      <c r="F590" s="7">
        <v>100</v>
      </c>
      <c r="G590" s="7">
        <f>Table1[[#This Row],[QUANTITY_ORDERED]]*Table1[[#This Row],[Selling price ]]</f>
        <v>2800</v>
      </c>
      <c r="H590" s="7">
        <f>F590-(Table1[[#This Row],[Estimated Cost Price (50%)	]])</f>
        <v>50.5</v>
      </c>
      <c r="I590" s="7">
        <f>Table1[[#This Row],[Profit per unit]]*Table1[[#This Row],[QUANTITY_ORDERED]]</f>
        <v>1414</v>
      </c>
      <c r="J590" s="2" t="str">
        <f t="shared" si="19"/>
        <v>Profit</v>
      </c>
      <c r="K590" s="3">
        <v>37917</v>
      </c>
      <c r="L590" s="2" t="str">
        <f>TEXT(Table1[[#This Row],[ORDER_DATE]], "mmm")</f>
        <v>Oct</v>
      </c>
      <c r="M590" s="2">
        <v>2003</v>
      </c>
      <c r="N590" s="2" t="s">
        <v>231</v>
      </c>
      <c r="O590" s="2" t="s">
        <v>303</v>
      </c>
      <c r="P590" s="2" t="s">
        <v>93</v>
      </c>
      <c r="Q590" s="2" t="s">
        <v>67</v>
      </c>
      <c r="R590" s="2" t="s">
        <v>16</v>
      </c>
    </row>
    <row r="591" spans="1:18" x14ac:dyDescent="0.3">
      <c r="A591" s="2">
        <v>10689</v>
      </c>
      <c r="B591" s="2" t="s">
        <v>92</v>
      </c>
      <c r="C591" s="2">
        <v>40</v>
      </c>
      <c r="D591" s="7">
        <v>49</v>
      </c>
      <c r="E591" s="7">
        <f t="shared" si="18"/>
        <v>24.5</v>
      </c>
      <c r="F591" s="7">
        <v>41.71</v>
      </c>
      <c r="G591" s="7">
        <f>Table1[[#This Row],[QUANTITY_ORDERED]]*Table1[[#This Row],[Selling price ]]</f>
        <v>1668.4</v>
      </c>
      <c r="H591" s="7">
        <f>F591-(Table1[[#This Row],[Estimated Cost Price (50%)	]])</f>
        <v>17.21</v>
      </c>
      <c r="I591" s="7">
        <f>Table1[[#This Row],[Profit per unit]]*Table1[[#This Row],[QUANTITY_ORDERED]]</f>
        <v>688.40000000000009</v>
      </c>
      <c r="J591" s="2" t="str">
        <f t="shared" si="19"/>
        <v>Profit</v>
      </c>
      <c r="K591" s="3">
        <v>37917</v>
      </c>
      <c r="L591" s="2" t="str">
        <f>TEXT(Table1[[#This Row],[ORDER_DATE]], "mmm")</f>
        <v>Oct</v>
      </c>
      <c r="M591" s="2">
        <v>2003</v>
      </c>
      <c r="N591" s="2" t="s">
        <v>210</v>
      </c>
      <c r="O591" s="2" t="s">
        <v>305</v>
      </c>
      <c r="P591" s="2" t="s">
        <v>93</v>
      </c>
      <c r="Q591" s="2" t="s">
        <v>67</v>
      </c>
      <c r="R591" s="2" t="s">
        <v>10</v>
      </c>
    </row>
    <row r="592" spans="1:18" x14ac:dyDescent="0.3">
      <c r="A592" s="2">
        <v>10690</v>
      </c>
      <c r="B592" s="2" t="s">
        <v>92</v>
      </c>
      <c r="C592" s="2">
        <v>38</v>
      </c>
      <c r="D592" s="7">
        <v>54</v>
      </c>
      <c r="E592" s="7">
        <f t="shared" si="18"/>
        <v>27</v>
      </c>
      <c r="F592" s="7">
        <v>48.59</v>
      </c>
      <c r="G592" s="7">
        <f>Table1[[#This Row],[QUANTITY_ORDERED]]*Table1[[#This Row],[Selling price ]]</f>
        <v>1846.42</v>
      </c>
      <c r="H592" s="7">
        <f>F592-(Table1[[#This Row],[Estimated Cost Price (50%)	]])</f>
        <v>21.590000000000003</v>
      </c>
      <c r="I592" s="7">
        <f>Table1[[#This Row],[Profit per unit]]*Table1[[#This Row],[QUANTITY_ORDERED]]</f>
        <v>820.42000000000007</v>
      </c>
      <c r="J592" s="2" t="str">
        <f t="shared" si="19"/>
        <v>Profit</v>
      </c>
      <c r="K592" s="3">
        <v>37917</v>
      </c>
      <c r="L592" s="2" t="str">
        <f>TEXT(Table1[[#This Row],[ORDER_DATE]], "mmm")</f>
        <v>Oct</v>
      </c>
      <c r="M592" s="2">
        <v>2003</v>
      </c>
      <c r="N592" s="2" t="s">
        <v>231</v>
      </c>
      <c r="O592" s="2" t="s">
        <v>306</v>
      </c>
      <c r="P592" s="2" t="s">
        <v>93</v>
      </c>
      <c r="Q592" s="2" t="s">
        <v>67</v>
      </c>
      <c r="R592" s="2" t="s">
        <v>10</v>
      </c>
    </row>
    <row r="593" spans="1:18" x14ac:dyDescent="0.3">
      <c r="A593" s="2">
        <v>10691</v>
      </c>
      <c r="B593" s="2" t="s">
        <v>21</v>
      </c>
      <c r="C593" s="2">
        <v>36</v>
      </c>
      <c r="D593" s="7">
        <v>95</v>
      </c>
      <c r="E593" s="7">
        <f t="shared" si="18"/>
        <v>47.5</v>
      </c>
      <c r="F593" s="7">
        <v>96.66</v>
      </c>
      <c r="G593" s="7">
        <f>Table1[[#This Row],[QUANTITY_ORDERED]]*Table1[[#This Row],[Selling price ]]</f>
        <v>3479.7599999999998</v>
      </c>
      <c r="H593" s="7">
        <f>F593-(Table1[[#This Row],[Estimated Cost Price (50%)	]])</f>
        <v>49.16</v>
      </c>
      <c r="I593" s="7">
        <f>Table1[[#This Row],[Profit per unit]]*Table1[[#This Row],[QUANTITY_ORDERED]]</f>
        <v>1769.7599999999998</v>
      </c>
      <c r="J593" s="2" t="str">
        <f t="shared" si="19"/>
        <v>Profit</v>
      </c>
      <c r="K593" s="3">
        <v>37922</v>
      </c>
      <c r="L593" s="2" t="str">
        <f>TEXT(Table1[[#This Row],[ORDER_DATE]], "mmm")</f>
        <v>Oct</v>
      </c>
      <c r="M593" s="2">
        <v>2003</v>
      </c>
      <c r="N593" s="2" t="s">
        <v>5</v>
      </c>
      <c r="O593" s="2" t="s">
        <v>6</v>
      </c>
      <c r="P593" s="2" t="s">
        <v>22</v>
      </c>
      <c r="Q593" s="2" t="s">
        <v>9</v>
      </c>
      <c r="R593" s="2" t="s">
        <v>16</v>
      </c>
    </row>
    <row r="594" spans="1:18" x14ac:dyDescent="0.3">
      <c r="A594" s="2">
        <v>10692</v>
      </c>
      <c r="B594" s="2" t="s">
        <v>21</v>
      </c>
      <c r="C594" s="2">
        <v>27</v>
      </c>
      <c r="D594" s="7">
        <v>118</v>
      </c>
      <c r="E594" s="7">
        <f t="shared" si="18"/>
        <v>59</v>
      </c>
      <c r="F594" s="7">
        <v>100</v>
      </c>
      <c r="G594" s="7">
        <f>Table1[[#This Row],[QUANTITY_ORDERED]]*Table1[[#This Row],[Selling price ]]</f>
        <v>2700</v>
      </c>
      <c r="H594" s="7">
        <f>F594-(Table1[[#This Row],[Estimated Cost Price (50%)	]])</f>
        <v>41</v>
      </c>
      <c r="I594" s="7">
        <f>Table1[[#This Row],[Profit per unit]]*Table1[[#This Row],[QUANTITY_ORDERED]]</f>
        <v>1107</v>
      </c>
      <c r="J594" s="2" t="str">
        <f t="shared" si="19"/>
        <v>Profit</v>
      </c>
      <c r="K594" s="3">
        <v>37922</v>
      </c>
      <c r="L594" s="2" t="str">
        <f>TEXT(Table1[[#This Row],[ORDER_DATE]], "mmm")</f>
        <v>Oct</v>
      </c>
      <c r="M594" s="2">
        <v>2003</v>
      </c>
      <c r="N594" s="2" t="s">
        <v>5</v>
      </c>
      <c r="O594" s="2" t="s">
        <v>106</v>
      </c>
      <c r="P594" s="2" t="s">
        <v>22</v>
      </c>
      <c r="Q594" s="2" t="s">
        <v>9</v>
      </c>
      <c r="R594" s="2" t="s">
        <v>16</v>
      </c>
    </row>
    <row r="595" spans="1:18" x14ac:dyDescent="0.3">
      <c r="A595" s="2">
        <v>10693</v>
      </c>
      <c r="B595" s="2" t="s">
        <v>21</v>
      </c>
      <c r="C595" s="2">
        <v>20</v>
      </c>
      <c r="D595" s="7">
        <v>193</v>
      </c>
      <c r="E595" s="7">
        <f t="shared" si="18"/>
        <v>96.5</v>
      </c>
      <c r="F595" s="7">
        <v>100</v>
      </c>
      <c r="G595" s="7">
        <f>Table1[[#This Row],[QUANTITY_ORDERED]]*Table1[[#This Row],[Selling price ]]</f>
        <v>2000</v>
      </c>
      <c r="H595" s="7">
        <f>F595-(Table1[[#This Row],[Estimated Cost Price (50%)	]])</f>
        <v>3.5</v>
      </c>
      <c r="I595" s="7">
        <f>Table1[[#This Row],[Profit per unit]]*Table1[[#This Row],[QUANTITY_ORDERED]]</f>
        <v>70</v>
      </c>
      <c r="J595" s="2" t="str">
        <f t="shared" si="19"/>
        <v>Profit</v>
      </c>
      <c r="K595" s="3">
        <v>37922</v>
      </c>
      <c r="L595" s="2" t="str">
        <f>TEXT(Table1[[#This Row],[ORDER_DATE]], "mmm")</f>
        <v>Oct</v>
      </c>
      <c r="M595" s="2">
        <v>2003</v>
      </c>
      <c r="N595" s="2" t="s">
        <v>5</v>
      </c>
      <c r="O595" s="2" t="s">
        <v>113</v>
      </c>
      <c r="P595" s="2" t="s">
        <v>22</v>
      </c>
      <c r="Q595" s="2" t="s">
        <v>9</v>
      </c>
      <c r="R595" s="2" t="s">
        <v>16</v>
      </c>
    </row>
    <row r="596" spans="1:18" x14ac:dyDescent="0.3">
      <c r="A596" s="2">
        <v>10694</v>
      </c>
      <c r="B596" s="2" t="s">
        <v>21</v>
      </c>
      <c r="C596" s="2">
        <v>21</v>
      </c>
      <c r="D596" s="7">
        <v>84</v>
      </c>
      <c r="E596" s="7">
        <f t="shared" si="18"/>
        <v>42</v>
      </c>
      <c r="F596" s="7">
        <v>70.959999999999994</v>
      </c>
      <c r="G596" s="7">
        <f>Table1[[#This Row],[QUANTITY_ORDERED]]*Table1[[#This Row],[Selling price ]]</f>
        <v>1490.1599999999999</v>
      </c>
      <c r="H596" s="7">
        <f>F596-(Table1[[#This Row],[Estimated Cost Price (50%)	]])</f>
        <v>28.959999999999994</v>
      </c>
      <c r="I596" s="7">
        <f>Table1[[#This Row],[Profit per unit]]*Table1[[#This Row],[QUANTITY_ORDERED]]</f>
        <v>608.15999999999985</v>
      </c>
      <c r="J596" s="2" t="str">
        <f t="shared" si="19"/>
        <v>Profit</v>
      </c>
      <c r="K596" s="3">
        <v>37922</v>
      </c>
      <c r="L596" s="2" t="str">
        <f>TEXT(Table1[[#This Row],[ORDER_DATE]], "mmm")</f>
        <v>Oct</v>
      </c>
      <c r="M596" s="2">
        <v>2003</v>
      </c>
      <c r="N596" s="2" t="s">
        <v>210</v>
      </c>
      <c r="O596" s="2" t="s">
        <v>225</v>
      </c>
      <c r="P596" s="2" t="s">
        <v>22</v>
      </c>
      <c r="Q596" s="2" t="s">
        <v>9</v>
      </c>
      <c r="R596" s="2" t="s">
        <v>10</v>
      </c>
    </row>
    <row r="597" spans="1:18" x14ac:dyDescent="0.3">
      <c r="A597" s="2">
        <v>10695</v>
      </c>
      <c r="B597" s="2" t="s">
        <v>21</v>
      </c>
      <c r="C597" s="2">
        <v>46</v>
      </c>
      <c r="D597" s="7">
        <v>60</v>
      </c>
      <c r="E597" s="7">
        <f t="shared" si="18"/>
        <v>30</v>
      </c>
      <c r="F597" s="7">
        <v>61.18</v>
      </c>
      <c r="G597" s="7">
        <f>Table1[[#This Row],[QUANTITY_ORDERED]]*Table1[[#This Row],[Selling price ]]</f>
        <v>2814.28</v>
      </c>
      <c r="H597" s="7">
        <f>F597-(Table1[[#This Row],[Estimated Cost Price (50%)	]])</f>
        <v>31.18</v>
      </c>
      <c r="I597" s="7">
        <f>Table1[[#This Row],[Profit per unit]]*Table1[[#This Row],[QUANTITY_ORDERED]]</f>
        <v>1434.28</v>
      </c>
      <c r="J597" s="2" t="str">
        <f t="shared" si="19"/>
        <v>Profit</v>
      </c>
      <c r="K597" s="3">
        <v>37922</v>
      </c>
      <c r="L597" s="2" t="str">
        <f>TEXT(Table1[[#This Row],[ORDER_DATE]], "mmm")</f>
        <v>Oct</v>
      </c>
      <c r="M597" s="2">
        <v>2003</v>
      </c>
      <c r="N597" s="2" t="s">
        <v>5</v>
      </c>
      <c r="O597" s="2" t="s">
        <v>226</v>
      </c>
      <c r="P597" s="2" t="s">
        <v>22</v>
      </c>
      <c r="Q597" s="2" t="s">
        <v>9</v>
      </c>
      <c r="R597" s="2" t="s">
        <v>10</v>
      </c>
    </row>
    <row r="598" spans="1:18" x14ac:dyDescent="0.3">
      <c r="A598" s="2">
        <v>10696</v>
      </c>
      <c r="B598" s="2" t="s">
        <v>21</v>
      </c>
      <c r="C598" s="2">
        <v>50</v>
      </c>
      <c r="D598" s="7">
        <v>112</v>
      </c>
      <c r="E598" s="7">
        <f t="shared" si="18"/>
        <v>56</v>
      </c>
      <c r="F598" s="7">
        <v>100</v>
      </c>
      <c r="G598" s="7">
        <f>Table1[[#This Row],[QUANTITY_ORDERED]]*Table1[[#This Row],[Selling price ]]</f>
        <v>5000</v>
      </c>
      <c r="H598" s="7">
        <f>F598-(Table1[[#This Row],[Estimated Cost Price (50%)	]])</f>
        <v>44</v>
      </c>
      <c r="I598" s="7">
        <f>Table1[[#This Row],[Profit per unit]]*Table1[[#This Row],[QUANTITY_ORDERED]]</f>
        <v>2200</v>
      </c>
      <c r="J598" s="2" t="str">
        <f t="shared" si="19"/>
        <v>Profit</v>
      </c>
      <c r="K598" s="3">
        <v>37922</v>
      </c>
      <c r="L598" s="2" t="str">
        <f>TEXT(Table1[[#This Row],[ORDER_DATE]], "mmm")</f>
        <v>Oct</v>
      </c>
      <c r="M598" s="2">
        <v>2003</v>
      </c>
      <c r="N598" s="2" t="s">
        <v>5</v>
      </c>
      <c r="O598" s="2" t="s">
        <v>254</v>
      </c>
      <c r="P598" s="2" t="s">
        <v>22</v>
      </c>
      <c r="Q598" s="2" t="s">
        <v>9</v>
      </c>
      <c r="R598" s="2" t="s">
        <v>16</v>
      </c>
    </row>
    <row r="599" spans="1:18" x14ac:dyDescent="0.3">
      <c r="A599" s="2">
        <v>10697</v>
      </c>
      <c r="B599" s="2" t="s">
        <v>21</v>
      </c>
      <c r="C599" s="2">
        <v>49</v>
      </c>
      <c r="D599" s="7">
        <v>109</v>
      </c>
      <c r="E599" s="7">
        <f t="shared" si="18"/>
        <v>54.5</v>
      </c>
      <c r="F599" s="7">
        <v>100</v>
      </c>
      <c r="G599" s="7">
        <f>Table1[[#This Row],[QUANTITY_ORDERED]]*Table1[[#This Row],[Selling price ]]</f>
        <v>4900</v>
      </c>
      <c r="H599" s="7">
        <f>F599-(Table1[[#This Row],[Estimated Cost Price (50%)	]])</f>
        <v>45.5</v>
      </c>
      <c r="I599" s="7">
        <f>Table1[[#This Row],[Profit per unit]]*Table1[[#This Row],[QUANTITY_ORDERED]]</f>
        <v>2229.5</v>
      </c>
      <c r="J599" s="2" t="str">
        <f t="shared" si="19"/>
        <v>Profit</v>
      </c>
      <c r="K599" s="3">
        <v>37922</v>
      </c>
      <c r="L599" s="2" t="str">
        <f>TEXT(Table1[[#This Row],[ORDER_DATE]], "mmm")</f>
        <v>Oct</v>
      </c>
      <c r="M599" s="2">
        <v>2003</v>
      </c>
      <c r="N599" s="2" t="s">
        <v>210</v>
      </c>
      <c r="O599" s="2" t="s">
        <v>256</v>
      </c>
      <c r="P599" s="2" t="s">
        <v>22</v>
      </c>
      <c r="Q599" s="2" t="s">
        <v>9</v>
      </c>
      <c r="R599" s="2" t="s">
        <v>16</v>
      </c>
    </row>
    <row r="600" spans="1:18" x14ac:dyDescent="0.3">
      <c r="A600" s="2">
        <v>10698</v>
      </c>
      <c r="B600" s="2" t="s">
        <v>21</v>
      </c>
      <c r="C600" s="2">
        <v>29</v>
      </c>
      <c r="D600" s="7">
        <v>76</v>
      </c>
      <c r="E600" s="7">
        <f t="shared" si="18"/>
        <v>38</v>
      </c>
      <c r="F600" s="7">
        <v>75.41</v>
      </c>
      <c r="G600" s="7">
        <f>Table1[[#This Row],[QUANTITY_ORDERED]]*Table1[[#This Row],[Selling price ]]</f>
        <v>2186.89</v>
      </c>
      <c r="H600" s="7">
        <f>F600-(Table1[[#This Row],[Estimated Cost Price (50%)	]])</f>
        <v>37.409999999999997</v>
      </c>
      <c r="I600" s="7">
        <f>Table1[[#This Row],[Profit per unit]]*Table1[[#This Row],[QUANTITY_ORDERED]]</f>
        <v>1084.8899999999999</v>
      </c>
      <c r="J600" s="2" t="str">
        <f t="shared" si="19"/>
        <v>Profit</v>
      </c>
      <c r="K600" s="3">
        <v>37922</v>
      </c>
      <c r="L600" s="2" t="str">
        <f>TEXT(Table1[[#This Row],[ORDER_DATE]], "mmm")</f>
        <v>Oct</v>
      </c>
      <c r="M600" s="2">
        <v>2003</v>
      </c>
      <c r="N600" s="2" t="s">
        <v>5</v>
      </c>
      <c r="O600" s="2" t="s">
        <v>258</v>
      </c>
      <c r="P600" s="2" t="s">
        <v>22</v>
      </c>
      <c r="Q600" s="2" t="s">
        <v>9</v>
      </c>
      <c r="R600" s="2" t="s">
        <v>10</v>
      </c>
    </row>
    <row r="601" spans="1:18" x14ac:dyDescent="0.3">
      <c r="A601" s="2">
        <v>10699</v>
      </c>
      <c r="B601" s="2" t="s">
        <v>21</v>
      </c>
      <c r="C601" s="2">
        <v>27</v>
      </c>
      <c r="D601" s="7">
        <v>68</v>
      </c>
      <c r="E601" s="7">
        <f t="shared" si="18"/>
        <v>34</v>
      </c>
      <c r="F601" s="7">
        <v>73.02</v>
      </c>
      <c r="G601" s="7">
        <f>Table1[[#This Row],[QUANTITY_ORDERED]]*Table1[[#This Row],[Selling price ]]</f>
        <v>1971.54</v>
      </c>
      <c r="H601" s="7">
        <f>F601-(Table1[[#This Row],[Estimated Cost Price (50%)	]])</f>
        <v>39.019999999999996</v>
      </c>
      <c r="I601" s="7">
        <f>Table1[[#This Row],[Profit per unit]]*Table1[[#This Row],[QUANTITY_ORDERED]]</f>
        <v>1053.54</v>
      </c>
      <c r="J601" s="2" t="str">
        <f t="shared" si="19"/>
        <v>Profit</v>
      </c>
      <c r="K601" s="3">
        <v>37922</v>
      </c>
      <c r="L601" s="2" t="str">
        <f>TEXT(Table1[[#This Row],[ORDER_DATE]], "mmm")</f>
        <v>Oct</v>
      </c>
      <c r="M601" s="2">
        <v>2003</v>
      </c>
      <c r="N601" s="2" t="s">
        <v>210</v>
      </c>
      <c r="O601" s="2" t="s">
        <v>275</v>
      </c>
      <c r="P601" s="2" t="s">
        <v>22</v>
      </c>
      <c r="Q601" s="2" t="s">
        <v>9</v>
      </c>
      <c r="R601" s="2" t="s">
        <v>10</v>
      </c>
    </row>
    <row r="602" spans="1:18" x14ac:dyDescent="0.3">
      <c r="A602" s="2">
        <v>10700</v>
      </c>
      <c r="B602" s="2" t="s">
        <v>21</v>
      </c>
      <c r="C602" s="2">
        <v>48</v>
      </c>
      <c r="D602" s="7">
        <v>72</v>
      </c>
      <c r="E602" s="7">
        <f t="shared" si="18"/>
        <v>36</v>
      </c>
      <c r="F602" s="7">
        <v>78.25</v>
      </c>
      <c r="G602" s="7">
        <f>Table1[[#This Row],[QUANTITY_ORDERED]]*Table1[[#This Row],[Selling price ]]</f>
        <v>3756</v>
      </c>
      <c r="H602" s="7">
        <f>F602-(Table1[[#This Row],[Estimated Cost Price (50%)	]])</f>
        <v>42.25</v>
      </c>
      <c r="I602" s="7">
        <f>Table1[[#This Row],[Profit per unit]]*Table1[[#This Row],[QUANTITY_ORDERED]]</f>
        <v>2028</v>
      </c>
      <c r="J602" s="2" t="str">
        <f t="shared" si="19"/>
        <v>Profit</v>
      </c>
      <c r="K602" s="3">
        <v>37922</v>
      </c>
      <c r="L602" s="2" t="str">
        <f>TEXT(Table1[[#This Row],[ORDER_DATE]], "mmm")</f>
        <v>Oct</v>
      </c>
      <c r="M602" s="2">
        <v>2003</v>
      </c>
      <c r="N602" s="2" t="s">
        <v>210</v>
      </c>
      <c r="O602" s="2" t="s">
        <v>279</v>
      </c>
      <c r="P602" s="2" t="s">
        <v>22</v>
      </c>
      <c r="Q602" s="2" t="s">
        <v>9</v>
      </c>
      <c r="R602" s="2" t="s">
        <v>16</v>
      </c>
    </row>
    <row r="603" spans="1:18" x14ac:dyDescent="0.3">
      <c r="A603" s="2">
        <v>10701</v>
      </c>
      <c r="B603" s="2" t="s">
        <v>21</v>
      </c>
      <c r="C603" s="2">
        <v>28</v>
      </c>
      <c r="D603" s="7">
        <v>99</v>
      </c>
      <c r="E603" s="7">
        <f t="shared" si="18"/>
        <v>49.5</v>
      </c>
      <c r="F603" s="7">
        <v>100</v>
      </c>
      <c r="G603" s="7">
        <f>Table1[[#This Row],[QUANTITY_ORDERED]]*Table1[[#This Row],[Selling price ]]</f>
        <v>2800</v>
      </c>
      <c r="H603" s="7">
        <f>F603-(Table1[[#This Row],[Estimated Cost Price (50%)	]])</f>
        <v>50.5</v>
      </c>
      <c r="I603" s="7">
        <f>Table1[[#This Row],[Profit per unit]]*Table1[[#This Row],[QUANTITY_ORDERED]]</f>
        <v>1414</v>
      </c>
      <c r="J603" s="2" t="str">
        <f t="shared" si="19"/>
        <v>Profit</v>
      </c>
      <c r="K603" s="3">
        <v>37922</v>
      </c>
      <c r="L603" s="2" t="str">
        <f>TEXT(Table1[[#This Row],[ORDER_DATE]], "mmm")</f>
        <v>Oct</v>
      </c>
      <c r="M603" s="2">
        <v>2003</v>
      </c>
      <c r="N603" s="2" t="s">
        <v>5</v>
      </c>
      <c r="O603" s="2" t="s">
        <v>282</v>
      </c>
      <c r="P603" s="2" t="s">
        <v>22</v>
      </c>
      <c r="Q603" s="2" t="s">
        <v>9</v>
      </c>
      <c r="R603" s="2" t="s">
        <v>16</v>
      </c>
    </row>
    <row r="604" spans="1:18" x14ac:dyDescent="0.3">
      <c r="A604" s="2">
        <v>10702</v>
      </c>
      <c r="B604" s="2" t="s">
        <v>21</v>
      </c>
      <c r="C604" s="2">
        <v>31</v>
      </c>
      <c r="D604" s="7">
        <v>68</v>
      </c>
      <c r="E604" s="7">
        <f t="shared" si="18"/>
        <v>34</v>
      </c>
      <c r="F604" s="7">
        <v>73.61</v>
      </c>
      <c r="G604" s="7">
        <f>Table1[[#This Row],[QUANTITY_ORDERED]]*Table1[[#This Row],[Selling price ]]</f>
        <v>2281.91</v>
      </c>
      <c r="H604" s="7">
        <f>F604-(Table1[[#This Row],[Estimated Cost Price (50%)	]])</f>
        <v>39.61</v>
      </c>
      <c r="I604" s="7">
        <f>Table1[[#This Row],[Profit per unit]]*Table1[[#This Row],[QUANTITY_ORDERED]]</f>
        <v>1227.9100000000001</v>
      </c>
      <c r="J604" s="2" t="str">
        <f t="shared" si="19"/>
        <v>Profit</v>
      </c>
      <c r="K604" s="3">
        <v>37922</v>
      </c>
      <c r="L604" s="2" t="str">
        <f>TEXT(Table1[[#This Row],[ORDER_DATE]], "mmm")</f>
        <v>Oct</v>
      </c>
      <c r="M604" s="2">
        <v>2003</v>
      </c>
      <c r="N604" s="2" t="s">
        <v>202</v>
      </c>
      <c r="O604" s="2" t="s">
        <v>287</v>
      </c>
      <c r="P604" s="2" t="s">
        <v>22</v>
      </c>
      <c r="Q604" s="2" t="s">
        <v>9</v>
      </c>
      <c r="R604" s="2" t="s">
        <v>10</v>
      </c>
    </row>
    <row r="605" spans="1:18" x14ac:dyDescent="0.3">
      <c r="A605" s="2">
        <v>10703</v>
      </c>
      <c r="B605" s="2" t="s">
        <v>21</v>
      </c>
      <c r="C605" s="2">
        <v>48</v>
      </c>
      <c r="D605" s="7">
        <v>43</v>
      </c>
      <c r="E605" s="7">
        <f t="shared" si="18"/>
        <v>21.5</v>
      </c>
      <c r="F605" s="7">
        <v>51.93</v>
      </c>
      <c r="G605" s="7">
        <f>Table1[[#This Row],[QUANTITY_ORDERED]]*Table1[[#This Row],[Selling price ]]</f>
        <v>2492.64</v>
      </c>
      <c r="H605" s="7">
        <f>F605-(Table1[[#This Row],[Estimated Cost Price (50%)	]])</f>
        <v>30.43</v>
      </c>
      <c r="I605" s="7">
        <f>Table1[[#This Row],[Profit per unit]]*Table1[[#This Row],[QUANTITY_ORDERED]]</f>
        <v>1460.6399999999999</v>
      </c>
      <c r="J605" s="2" t="str">
        <f t="shared" si="19"/>
        <v>Profit</v>
      </c>
      <c r="K605" s="3">
        <v>37922</v>
      </c>
      <c r="L605" s="2" t="str">
        <f>TEXT(Table1[[#This Row],[ORDER_DATE]], "mmm")</f>
        <v>Oct</v>
      </c>
      <c r="M605" s="2">
        <v>2003</v>
      </c>
      <c r="N605" s="2" t="s">
        <v>202</v>
      </c>
      <c r="O605" s="2" t="s">
        <v>289</v>
      </c>
      <c r="P605" s="2" t="s">
        <v>22</v>
      </c>
      <c r="Q605" s="2" t="s">
        <v>9</v>
      </c>
      <c r="R605" s="2" t="s">
        <v>10</v>
      </c>
    </row>
    <row r="606" spans="1:18" x14ac:dyDescent="0.3">
      <c r="A606" s="2">
        <v>10704</v>
      </c>
      <c r="B606" s="2" t="s">
        <v>21</v>
      </c>
      <c r="C606" s="2">
        <v>28</v>
      </c>
      <c r="D606" s="7">
        <v>91</v>
      </c>
      <c r="E606" s="7">
        <f t="shared" si="18"/>
        <v>45.5</v>
      </c>
      <c r="F606" s="7">
        <v>98.65</v>
      </c>
      <c r="G606" s="7">
        <f>Table1[[#This Row],[QUANTITY_ORDERED]]*Table1[[#This Row],[Selling price ]]</f>
        <v>2762.2000000000003</v>
      </c>
      <c r="H606" s="7">
        <f>F606-(Table1[[#This Row],[Estimated Cost Price (50%)	]])</f>
        <v>53.150000000000006</v>
      </c>
      <c r="I606" s="7">
        <f>Table1[[#This Row],[Profit per unit]]*Table1[[#This Row],[QUANTITY_ORDERED]]</f>
        <v>1488.2000000000003</v>
      </c>
      <c r="J606" s="2" t="str">
        <f t="shared" si="19"/>
        <v>Profit</v>
      </c>
      <c r="K606" s="3">
        <v>37922</v>
      </c>
      <c r="L606" s="2" t="str">
        <f>TEXT(Table1[[#This Row],[ORDER_DATE]], "mmm")</f>
        <v>Oct</v>
      </c>
      <c r="M606" s="2">
        <v>2003</v>
      </c>
      <c r="N606" s="2" t="s">
        <v>210</v>
      </c>
      <c r="O606" s="2" t="s">
        <v>294</v>
      </c>
      <c r="P606" s="2" t="s">
        <v>22</v>
      </c>
      <c r="Q606" s="2" t="s">
        <v>9</v>
      </c>
      <c r="R606" s="2" t="s">
        <v>10</v>
      </c>
    </row>
    <row r="607" spans="1:18" x14ac:dyDescent="0.3">
      <c r="A607" s="2">
        <v>10705</v>
      </c>
      <c r="B607" s="2" t="s">
        <v>21</v>
      </c>
      <c r="C607" s="2">
        <v>31</v>
      </c>
      <c r="D607" s="7">
        <v>99</v>
      </c>
      <c r="E607" s="7">
        <f t="shared" si="18"/>
        <v>49.5</v>
      </c>
      <c r="F607" s="7">
        <v>100</v>
      </c>
      <c r="G607" s="7">
        <f>Table1[[#This Row],[QUANTITY_ORDERED]]*Table1[[#This Row],[Selling price ]]</f>
        <v>3100</v>
      </c>
      <c r="H607" s="7">
        <f>F607-(Table1[[#This Row],[Estimated Cost Price (50%)	]])</f>
        <v>50.5</v>
      </c>
      <c r="I607" s="7">
        <f>Table1[[#This Row],[Profit per unit]]*Table1[[#This Row],[QUANTITY_ORDERED]]</f>
        <v>1565.5</v>
      </c>
      <c r="J607" s="2" t="str">
        <f t="shared" si="19"/>
        <v>Profit</v>
      </c>
      <c r="K607" s="3">
        <v>37922</v>
      </c>
      <c r="L607" s="2" t="str">
        <f>TEXT(Table1[[#This Row],[ORDER_DATE]], "mmm")</f>
        <v>Oct</v>
      </c>
      <c r="M607" s="2">
        <v>2003</v>
      </c>
      <c r="N607" s="2" t="s">
        <v>210</v>
      </c>
      <c r="O607" s="2" t="s">
        <v>297</v>
      </c>
      <c r="P607" s="2" t="s">
        <v>22</v>
      </c>
      <c r="Q607" s="2" t="s">
        <v>9</v>
      </c>
      <c r="R607" s="2" t="s">
        <v>16</v>
      </c>
    </row>
    <row r="608" spans="1:18" x14ac:dyDescent="0.3">
      <c r="A608" s="2">
        <v>10706</v>
      </c>
      <c r="B608" s="2" t="s">
        <v>21</v>
      </c>
      <c r="C608" s="2">
        <v>36</v>
      </c>
      <c r="D608" s="7">
        <v>118</v>
      </c>
      <c r="E608" s="7">
        <f t="shared" si="18"/>
        <v>59</v>
      </c>
      <c r="F608" s="7">
        <v>100</v>
      </c>
      <c r="G608" s="7">
        <f>Table1[[#This Row],[QUANTITY_ORDERED]]*Table1[[#This Row],[Selling price ]]</f>
        <v>3600</v>
      </c>
      <c r="H608" s="7">
        <f>F608-(Table1[[#This Row],[Estimated Cost Price (50%)	]])</f>
        <v>41</v>
      </c>
      <c r="I608" s="7">
        <f>Table1[[#This Row],[Profit per unit]]*Table1[[#This Row],[QUANTITY_ORDERED]]</f>
        <v>1476</v>
      </c>
      <c r="J608" s="2" t="str">
        <f t="shared" si="19"/>
        <v>Profit</v>
      </c>
      <c r="K608" s="3">
        <v>37922</v>
      </c>
      <c r="L608" s="2" t="str">
        <f>TEXT(Table1[[#This Row],[ORDER_DATE]], "mmm")</f>
        <v>Oct</v>
      </c>
      <c r="M608" s="2">
        <v>2003</v>
      </c>
      <c r="N608" s="2" t="s">
        <v>210</v>
      </c>
      <c r="O608" s="2" t="s">
        <v>300</v>
      </c>
      <c r="P608" s="2" t="s">
        <v>22</v>
      </c>
      <c r="Q608" s="2" t="s">
        <v>9</v>
      </c>
      <c r="R608" s="2" t="s">
        <v>16</v>
      </c>
    </row>
    <row r="609" spans="1:18" x14ac:dyDescent="0.3">
      <c r="A609" s="2">
        <v>10707</v>
      </c>
      <c r="B609" s="2" t="s">
        <v>21</v>
      </c>
      <c r="C609" s="2">
        <v>48</v>
      </c>
      <c r="D609" s="7">
        <v>80</v>
      </c>
      <c r="E609" s="7">
        <f t="shared" si="18"/>
        <v>40</v>
      </c>
      <c r="F609" s="7">
        <v>96</v>
      </c>
      <c r="G609" s="7">
        <f>Table1[[#This Row],[QUANTITY_ORDERED]]*Table1[[#This Row],[Selling price ]]</f>
        <v>4608</v>
      </c>
      <c r="H609" s="7">
        <f>F609-(Table1[[#This Row],[Estimated Cost Price (50%)	]])</f>
        <v>56</v>
      </c>
      <c r="I609" s="7">
        <f>Table1[[#This Row],[Profit per unit]]*Table1[[#This Row],[QUANTITY_ORDERED]]</f>
        <v>2688</v>
      </c>
      <c r="J609" s="2" t="str">
        <f t="shared" si="19"/>
        <v>Profit</v>
      </c>
      <c r="K609" s="3">
        <v>37922</v>
      </c>
      <c r="L609" s="2" t="str">
        <f>TEXT(Table1[[#This Row],[ORDER_DATE]], "mmm")</f>
        <v>Oct</v>
      </c>
      <c r="M609" s="2">
        <v>2003</v>
      </c>
      <c r="N609" s="2" t="s">
        <v>210</v>
      </c>
      <c r="O609" s="2" t="s">
        <v>301</v>
      </c>
      <c r="P609" s="2" t="s">
        <v>22</v>
      </c>
      <c r="Q609" s="2" t="s">
        <v>9</v>
      </c>
      <c r="R609" s="2" t="s">
        <v>16</v>
      </c>
    </row>
    <row r="610" spans="1:18" x14ac:dyDescent="0.3">
      <c r="A610" s="2">
        <v>10708</v>
      </c>
      <c r="B610" s="2" t="s">
        <v>21</v>
      </c>
      <c r="C610" s="2">
        <v>39</v>
      </c>
      <c r="D610" s="7">
        <v>74</v>
      </c>
      <c r="E610" s="7">
        <f t="shared" si="18"/>
        <v>37</v>
      </c>
      <c r="F610" s="7">
        <v>82.91</v>
      </c>
      <c r="G610" s="7">
        <f>Table1[[#This Row],[QUANTITY_ORDERED]]*Table1[[#This Row],[Selling price ]]</f>
        <v>3233.49</v>
      </c>
      <c r="H610" s="7">
        <f>F610-(Table1[[#This Row],[Estimated Cost Price (50%)	]])</f>
        <v>45.91</v>
      </c>
      <c r="I610" s="7">
        <f>Table1[[#This Row],[Profit per unit]]*Table1[[#This Row],[QUANTITY_ORDERED]]</f>
        <v>1790.4899999999998</v>
      </c>
      <c r="J610" s="2" t="str">
        <f t="shared" si="19"/>
        <v>Profit</v>
      </c>
      <c r="K610" s="3">
        <v>37922</v>
      </c>
      <c r="L610" s="2" t="str">
        <f>TEXT(Table1[[#This Row],[ORDER_DATE]], "mmm")</f>
        <v>Oct</v>
      </c>
      <c r="M610" s="2">
        <v>2003</v>
      </c>
      <c r="N610" s="2" t="s">
        <v>210</v>
      </c>
      <c r="O610" s="2" t="s">
        <v>304</v>
      </c>
      <c r="P610" s="2" t="s">
        <v>22</v>
      </c>
      <c r="Q610" s="2" t="s">
        <v>9</v>
      </c>
      <c r="R610" s="2" t="s">
        <v>16</v>
      </c>
    </row>
    <row r="611" spans="1:18" x14ac:dyDescent="0.3">
      <c r="A611" s="2">
        <v>10709</v>
      </c>
      <c r="B611" s="2" t="s">
        <v>102</v>
      </c>
      <c r="C611" s="2">
        <v>30</v>
      </c>
      <c r="D611" s="7">
        <v>194</v>
      </c>
      <c r="E611" s="7">
        <f t="shared" si="18"/>
        <v>97</v>
      </c>
      <c r="F611" s="7">
        <v>100</v>
      </c>
      <c r="G611" s="7">
        <f>Table1[[#This Row],[QUANTITY_ORDERED]]*Table1[[#This Row],[Selling price ]]</f>
        <v>3000</v>
      </c>
      <c r="H611" s="7">
        <f>F611-(Table1[[#This Row],[Estimated Cost Price (50%)	]])</f>
        <v>3</v>
      </c>
      <c r="I611" s="7">
        <f>Table1[[#This Row],[Profit per unit]]*Table1[[#This Row],[QUANTITY_ORDERED]]</f>
        <v>90</v>
      </c>
      <c r="J611" s="2" t="str">
        <f t="shared" si="19"/>
        <v>Profit</v>
      </c>
      <c r="K611" s="3">
        <v>37722</v>
      </c>
      <c r="L611" s="2" t="str">
        <f>TEXT(Table1[[#This Row],[ORDER_DATE]], "mmm")</f>
        <v>Apr</v>
      </c>
      <c r="M611" s="2">
        <v>2003</v>
      </c>
      <c r="N611" s="2" t="s">
        <v>63</v>
      </c>
      <c r="O611" s="2" t="s">
        <v>149</v>
      </c>
      <c r="P611" s="2" t="s">
        <v>103</v>
      </c>
      <c r="Q611" s="2" t="s">
        <v>32</v>
      </c>
      <c r="R611" s="2" t="s">
        <v>16</v>
      </c>
    </row>
    <row r="612" spans="1:18" x14ac:dyDescent="0.3">
      <c r="A612" s="2">
        <v>10710</v>
      </c>
      <c r="B612" s="2" t="s">
        <v>102</v>
      </c>
      <c r="C612" s="2">
        <v>35</v>
      </c>
      <c r="D612" s="7">
        <v>150</v>
      </c>
      <c r="E612" s="7">
        <f t="shared" si="18"/>
        <v>75</v>
      </c>
      <c r="F612" s="7">
        <v>100</v>
      </c>
      <c r="G612" s="7">
        <f>Table1[[#This Row],[QUANTITY_ORDERED]]*Table1[[#This Row],[Selling price ]]</f>
        <v>3500</v>
      </c>
      <c r="H612" s="7">
        <f>F612-(Table1[[#This Row],[Estimated Cost Price (50%)	]])</f>
        <v>25</v>
      </c>
      <c r="I612" s="7">
        <f>Table1[[#This Row],[Profit per unit]]*Table1[[#This Row],[QUANTITY_ORDERED]]</f>
        <v>875</v>
      </c>
      <c r="J612" s="2" t="str">
        <f t="shared" si="19"/>
        <v>Profit</v>
      </c>
      <c r="K612" s="3">
        <v>37722</v>
      </c>
      <c r="L612" s="2" t="str">
        <f>TEXT(Table1[[#This Row],[ORDER_DATE]], "mmm")</f>
        <v>Apr</v>
      </c>
      <c r="M612" s="2">
        <v>2003</v>
      </c>
      <c r="N612" s="2" t="s">
        <v>5</v>
      </c>
      <c r="O612" s="2" t="s">
        <v>180</v>
      </c>
      <c r="P612" s="2" t="s">
        <v>103</v>
      </c>
      <c r="Q612" s="2" t="s">
        <v>32</v>
      </c>
      <c r="R612" s="2" t="s">
        <v>16</v>
      </c>
    </row>
    <row r="613" spans="1:18" x14ac:dyDescent="0.3">
      <c r="A613" s="2">
        <v>10711</v>
      </c>
      <c r="B613" s="2" t="s">
        <v>102</v>
      </c>
      <c r="C613" s="2">
        <v>36</v>
      </c>
      <c r="D613" s="7">
        <v>79</v>
      </c>
      <c r="E613" s="7">
        <f t="shared" si="18"/>
        <v>39.5</v>
      </c>
      <c r="F613" s="7">
        <v>63.84</v>
      </c>
      <c r="G613" s="7">
        <f>Table1[[#This Row],[QUANTITY_ORDERED]]*Table1[[#This Row],[Selling price ]]</f>
        <v>2298.2400000000002</v>
      </c>
      <c r="H613" s="7">
        <f>F613-(Table1[[#This Row],[Estimated Cost Price (50%)	]])</f>
        <v>24.340000000000003</v>
      </c>
      <c r="I613" s="7">
        <f>Table1[[#This Row],[Profit per unit]]*Table1[[#This Row],[QUANTITY_ORDERED]]</f>
        <v>876.24000000000012</v>
      </c>
      <c r="J613" s="2" t="str">
        <f t="shared" si="19"/>
        <v>Profit</v>
      </c>
      <c r="K613" s="3">
        <v>37722</v>
      </c>
      <c r="L613" s="2" t="str">
        <f>TEXT(Table1[[#This Row],[ORDER_DATE]], "mmm")</f>
        <v>Apr</v>
      </c>
      <c r="M613" s="2">
        <v>2003</v>
      </c>
      <c r="N613" s="2" t="s">
        <v>63</v>
      </c>
      <c r="O613" s="2" t="s">
        <v>187</v>
      </c>
      <c r="P613" s="2" t="s">
        <v>103</v>
      </c>
      <c r="Q613" s="2" t="s">
        <v>32</v>
      </c>
      <c r="R613" s="2" t="s">
        <v>10</v>
      </c>
    </row>
    <row r="614" spans="1:18" x14ac:dyDescent="0.3">
      <c r="A614" s="2">
        <v>10712</v>
      </c>
      <c r="B614" s="2" t="s">
        <v>102</v>
      </c>
      <c r="C614" s="2">
        <v>32</v>
      </c>
      <c r="D614" s="7">
        <v>80</v>
      </c>
      <c r="E614" s="7">
        <f t="shared" si="18"/>
        <v>40</v>
      </c>
      <c r="F614" s="7">
        <v>70.760000000000005</v>
      </c>
      <c r="G614" s="7">
        <f>Table1[[#This Row],[QUANTITY_ORDERED]]*Table1[[#This Row],[Selling price ]]</f>
        <v>2264.3200000000002</v>
      </c>
      <c r="H614" s="7">
        <f>F614-(Table1[[#This Row],[Estimated Cost Price (50%)	]])</f>
        <v>30.760000000000005</v>
      </c>
      <c r="I614" s="7">
        <f>Table1[[#This Row],[Profit per unit]]*Table1[[#This Row],[QUANTITY_ORDERED]]</f>
        <v>984.32000000000016</v>
      </c>
      <c r="J614" s="2" t="str">
        <f t="shared" si="19"/>
        <v>Profit</v>
      </c>
      <c r="K614" s="3">
        <v>37722</v>
      </c>
      <c r="L614" s="2" t="str">
        <f>TEXT(Table1[[#This Row],[ORDER_DATE]], "mmm")</f>
        <v>Apr</v>
      </c>
      <c r="M614" s="2">
        <v>2003</v>
      </c>
      <c r="N614" s="2" t="s">
        <v>63</v>
      </c>
      <c r="O614" s="2" t="s">
        <v>239</v>
      </c>
      <c r="P614" s="2" t="s">
        <v>103</v>
      </c>
      <c r="Q614" s="2" t="s">
        <v>32</v>
      </c>
      <c r="R614" s="2" t="s">
        <v>10</v>
      </c>
    </row>
    <row r="615" spans="1:18" x14ac:dyDescent="0.3">
      <c r="A615" s="2">
        <v>10713</v>
      </c>
      <c r="B615" s="2" t="s">
        <v>102</v>
      </c>
      <c r="C615" s="2">
        <v>36</v>
      </c>
      <c r="D615" s="7">
        <v>146</v>
      </c>
      <c r="E615" s="7">
        <f t="shared" si="18"/>
        <v>73</v>
      </c>
      <c r="F615" s="7">
        <v>100</v>
      </c>
      <c r="G615" s="7">
        <f>Table1[[#This Row],[QUANTITY_ORDERED]]*Table1[[#This Row],[Selling price ]]</f>
        <v>3600</v>
      </c>
      <c r="H615" s="7">
        <f>F615-(Table1[[#This Row],[Estimated Cost Price (50%)	]])</f>
        <v>27</v>
      </c>
      <c r="I615" s="7">
        <f>Table1[[#This Row],[Profit per unit]]*Table1[[#This Row],[QUANTITY_ORDERED]]</f>
        <v>972</v>
      </c>
      <c r="J615" s="2" t="str">
        <f t="shared" si="19"/>
        <v>Profit</v>
      </c>
      <c r="K615" s="3">
        <v>37722</v>
      </c>
      <c r="L615" s="2" t="str">
        <f>TEXT(Table1[[#This Row],[ORDER_DATE]], "mmm")</f>
        <v>Apr</v>
      </c>
      <c r="M615" s="2">
        <v>2003</v>
      </c>
      <c r="N615" s="2" t="s">
        <v>63</v>
      </c>
      <c r="O615" s="2" t="s">
        <v>241</v>
      </c>
      <c r="P615" s="2" t="s">
        <v>103</v>
      </c>
      <c r="Q615" s="2" t="s">
        <v>32</v>
      </c>
      <c r="R615" s="2" t="s">
        <v>16</v>
      </c>
    </row>
    <row r="616" spans="1:18" x14ac:dyDescent="0.3">
      <c r="A616" s="2">
        <v>10714</v>
      </c>
      <c r="B616" s="2" t="s">
        <v>102</v>
      </c>
      <c r="C616" s="2">
        <v>38</v>
      </c>
      <c r="D616" s="7">
        <v>62</v>
      </c>
      <c r="E616" s="7">
        <f t="shared" si="18"/>
        <v>31</v>
      </c>
      <c r="F616" s="7">
        <v>68.39</v>
      </c>
      <c r="G616" s="7">
        <f>Table1[[#This Row],[QUANTITY_ORDERED]]*Table1[[#This Row],[Selling price ]]</f>
        <v>2598.8200000000002</v>
      </c>
      <c r="H616" s="7">
        <f>F616-(Table1[[#This Row],[Estimated Cost Price (50%)	]])</f>
        <v>37.39</v>
      </c>
      <c r="I616" s="7">
        <f>Table1[[#This Row],[Profit per unit]]*Table1[[#This Row],[QUANTITY_ORDERED]]</f>
        <v>1420.82</v>
      </c>
      <c r="J616" s="2" t="str">
        <f t="shared" si="19"/>
        <v>Profit</v>
      </c>
      <c r="K616" s="3">
        <v>37722</v>
      </c>
      <c r="L616" s="2" t="str">
        <f>TEXT(Table1[[#This Row],[ORDER_DATE]], "mmm")</f>
        <v>Apr</v>
      </c>
      <c r="M616" s="2">
        <v>2003</v>
      </c>
      <c r="N616" s="2" t="s">
        <v>5</v>
      </c>
      <c r="O616" s="2" t="s">
        <v>243</v>
      </c>
      <c r="P616" s="2" t="s">
        <v>103</v>
      </c>
      <c r="Q616" s="2" t="s">
        <v>32</v>
      </c>
      <c r="R616" s="2" t="s">
        <v>10</v>
      </c>
    </row>
    <row r="617" spans="1:18" x14ac:dyDescent="0.3">
      <c r="A617" s="2">
        <v>10715</v>
      </c>
      <c r="B617" s="2" t="s">
        <v>102</v>
      </c>
      <c r="C617" s="2">
        <v>33</v>
      </c>
      <c r="D617" s="7">
        <v>148</v>
      </c>
      <c r="E617" s="7">
        <f t="shared" si="18"/>
        <v>74</v>
      </c>
      <c r="F617" s="7">
        <v>100</v>
      </c>
      <c r="G617" s="7">
        <f>Table1[[#This Row],[QUANTITY_ORDERED]]*Table1[[#This Row],[Selling price ]]</f>
        <v>3300</v>
      </c>
      <c r="H617" s="7">
        <f>F617-(Table1[[#This Row],[Estimated Cost Price (50%)	]])</f>
        <v>26</v>
      </c>
      <c r="I617" s="7">
        <f>Table1[[#This Row],[Profit per unit]]*Table1[[#This Row],[QUANTITY_ORDERED]]</f>
        <v>858</v>
      </c>
      <c r="J617" s="2" t="str">
        <f t="shared" si="19"/>
        <v>Profit</v>
      </c>
      <c r="K617" s="3">
        <v>37722</v>
      </c>
      <c r="L617" s="2" t="str">
        <f>TEXT(Table1[[#This Row],[ORDER_DATE]], "mmm")</f>
        <v>Apr</v>
      </c>
      <c r="M617" s="2">
        <v>2003</v>
      </c>
      <c r="N617" s="2" t="s">
        <v>63</v>
      </c>
      <c r="O617" s="2" t="s">
        <v>250</v>
      </c>
      <c r="P617" s="2" t="s">
        <v>103</v>
      </c>
      <c r="Q617" s="2" t="s">
        <v>32</v>
      </c>
      <c r="R617" s="2" t="s">
        <v>16</v>
      </c>
    </row>
    <row r="618" spans="1:18" x14ac:dyDescent="0.3">
      <c r="A618" s="2">
        <v>10716</v>
      </c>
      <c r="B618" s="2" t="s">
        <v>102</v>
      </c>
      <c r="C618" s="2">
        <v>38</v>
      </c>
      <c r="D618" s="7">
        <v>69</v>
      </c>
      <c r="E618" s="7">
        <f t="shared" si="18"/>
        <v>34.5</v>
      </c>
      <c r="F618" s="7">
        <v>74.11</v>
      </c>
      <c r="G618" s="7">
        <f>Table1[[#This Row],[QUANTITY_ORDERED]]*Table1[[#This Row],[Selling price ]]</f>
        <v>2816.18</v>
      </c>
      <c r="H618" s="7">
        <f>F618-(Table1[[#This Row],[Estimated Cost Price (50%)	]])</f>
        <v>39.61</v>
      </c>
      <c r="I618" s="7">
        <f>Table1[[#This Row],[Profit per unit]]*Table1[[#This Row],[QUANTITY_ORDERED]]</f>
        <v>1505.18</v>
      </c>
      <c r="J618" s="2" t="str">
        <f t="shared" si="19"/>
        <v>Profit</v>
      </c>
      <c r="K618" s="3">
        <v>37722</v>
      </c>
      <c r="L618" s="2" t="str">
        <f>TEXT(Table1[[#This Row],[ORDER_DATE]], "mmm")</f>
        <v>Apr</v>
      </c>
      <c r="M618" s="2">
        <v>2003</v>
      </c>
      <c r="N618" s="2" t="s">
        <v>5</v>
      </c>
      <c r="O618" s="2" t="s">
        <v>262</v>
      </c>
      <c r="P618" s="2" t="s">
        <v>103</v>
      </c>
      <c r="Q618" s="2" t="s">
        <v>32</v>
      </c>
      <c r="R618" s="2" t="s">
        <v>10</v>
      </c>
    </row>
    <row r="619" spans="1:18" x14ac:dyDescent="0.3">
      <c r="A619" s="2">
        <v>10717</v>
      </c>
      <c r="B619" s="2" t="s">
        <v>102</v>
      </c>
      <c r="C619" s="2">
        <v>34</v>
      </c>
      <c r="D619" s="7">
        <v>61</v>
      </c>
      <c r="E619" s="7">
        <f t="shared" si="18"/>
        <v>30.5</v>
      </c>
      <c r="F619" s="7">
        <v>50.21</v>
      </c>
      <c r="G619" s="7">
        <f>Table1[[#This Row],[QUANTITY_ORDERED]]*Table1[[#This Row],[Selling price ]]</f>
        <v>1707.14</v>
      </c>
      <c r="H619" s="7">
        <f>F619-(Table1[[#This Row],[Estimated Cost Price (50%)	]])</f>
        <v>19.71</v>
      </c>
      <c r="I619" s="7">
        <f>Table1[[#This Row],[Profit per unit]]*Table1[[#This Row],[QUANTITY_ORDERED]]</f>
        <v>670.14</v>
      </c>
      <c r="J619" s="2" t="str">
        <f t="shared" si="19"/>
        <v>Profit</v>
      </c>
      <c r="K619" s="3">
        <v>37722</v>
      </c>
      <c r="L619" s="2" t="str">
        <f>TEXT(Table1[[#This Row],[ORDER_DATE]], "mmm")</f>
        <v>Apr</v>
      </c>
      <c r="M619" s="2">
        <v>2003</v>
      </c>
      <c r="N619" s="2" t="s">
        <v>63</v>
      </c>
      <c r="O619" s="2" t="s">
        <v>270</v>
      </c>
      <c r="P619" s="2" t="s">
        <v>103</v>
      </c>
      <c r="Q619" s="2" t="s">
        <v>32</v>
      </c>
      <c r="R619" s="2" t="s">
        <v>10</v>
      </c>
    </row>
    <row r="620" spans="1:18" x14ac:dyDescent="0.3">
      <c r="A620" s="2">
        <v>10718</v>
      </c>
      <c r="B620" s="2" t="s">
        <v>102</v>
      </c>
      <c r="C620" s="2">
        <v>24</v>
      </c>
      <c r="D620" s="7">
        <v>80</v>
      </c>
      <c r="E620" s="7">
        <f t="shared" si="18"/>
        <v>40</v>
      </c>
      <c r="F620" s="7">
        <v>94.58</v>
      </c>
      <c r="G620" s="7">
        <f>Table1[[#This Row],[QUANTITY_ORDERED]]*Table1[[#This Row],[Selling price ]]</f>
        <v>2269.92</v>
      </c>
      <c r="H620" s="7">
        <f>F620-(Table1[[#This Row],[Estimated Cost Price (50%)	]])</f>
        <v>54.58</v>
      </c>
      <c r="I620" s="7">
        <f>Table1[[#This Row],[Profit per unit]]*Table1[[#This Row],[QUANTITY_ORDERED]]</f>
        <v>1309.92</v>
      </c>
      <c r="J620" s="2" t="str">
        <f t="shared" si="19"/>
        <v>Profit</v>
      </c>
      <c r="K620" s="3">
        <v>37722</v>
      </c>
      <c r="L620" s="2" t="str">
        <f>TEXT(Table1[[#This Row],[ORDER_DATE]], "mmm")</f>
        <v>Apr</v>
      </c>
      <c r="M620" s="2">
        <v>2003</v>
      </c>
      <c r="N620" s="2" t="s">
        <v>63</v>
      </c>
      <c r="O620" s="2" t="s">
        <v>280</v>
      </c>
      <c r="P620" s="2" t="s">
        <v>103</v>
      </c>
      <c r="Q620" s="2" t="s">
        <v>32</v>
      </c>
      <c r="R620" s="2" t="s">
        <v>10</v>
      </c>
    </row>
    <row r="621" spans="1:18" x14ac:dyDescent="0.3">
      <c r="A621" s="2">
        <v>10719</v>
      </c>
      <c r="B621" s="2" t="s">
        <v>102</v>
      </c>
      <c r="C621" s="2">
        <v>26</v>
      </c>
      <c r="D621" s="7">
        <v>40</v>
      </c>
      <c r="E621" s="7">
        <f t="shared" si="18"/>
        <v>20</v>
      </c>
      <c r="F621" s="7">
        <v>39.83</v>
      </c>
      <c r="G621" s="7">
        <f>Table1[[#This Row],[QUANTITY_ORDERED]]*Table1[[#This Row],[Selling price ]]</f>
        <v>1035.58</v>
      </c>
      <c r="H621" s="7">
        <f>F621-(Table1[[#This Row],[Estimated Cost Price (50%)	]])</f>
        <v>19.829999999999998</v>
      </c>
      <c r="I621" s="7">
        <f>Table1[[#This Row],[Profit per unit]]*Table1[[#This Row],[QUANTITY_ORDERED]]</f>
        <v>515.57999999999993</v>
      </c>
      <c r="J621" s="2" t="str">
        <f t="shared" si="19"/>
        <v>Profit</v>
      </c>
      <c r="K621" s="3">
        <v>37722</v>
      </c>
      <c r="L621" s="2" t="str">
        <f>TEXT(Table1[[#This Row],[ORDER_DATE]], "mmm")</f>
        <v>Apr</v>
      </c>
      <c r="M621" s="2">
        <v>2003</v>
      </c>
      <c r="N621" s="2" t="s">
        <v>5</v>
      </c>
      <c r="O621" s="2" t="s">
        <v>283</v>
      </c>
      <c r="P621" s="2" t="s">
        <v>103</v>
      </c>
      <c r="Q621" s="2" t="s">
        <v>32</v>
      </c>
      <c r="R621" s="2" t="s">
        <v>10</v>
      </c>
    </row>
    <row r="622" spans="1:18" x14ac:dyDescent="0.3">
      <c r="A622" s="2">
        <v>10720</v>
      </c>
      <c r="B622" s="2" t="s">
        <v>102</v>
      </c>
      <c r="C622" s="2">
        <v>34</v>
      </c>
      <c r="D622" s="7">
        <v>102</v>
      </c>
      <c r="E622" s="7">
        <f t="shared" si="18"/>
        <v>51</v>
      </c>
      <c r="F622" s="7">
        <v>100</v>
      </c>
      <c r="G622" s="7">
        <f>Table1[[#This Row],[QUANTITY_ORDERED]]*Table1[[#This Row],[Selling price ]]</f>
        <v>3400</v>
      </c>
      <c r="H622" s="7">
        <f>F622-(Table1[[#This Row],[Estimated Cost Price (50%)	]])</f>
        <v>49</v>
      </c>
      <c r="I622" s="7">
        <f>Table1[[#This Row],[Profit per unit]]*Table1[[#This Row],[QUANTITY_ORDERED]]</f>
        <v>1666</v>
      </c>
      <c r="J622" s="2" t="str">
        <f t="shared" si="19"/>
        <v>Profit</v>
      </c>
      <c r="K622" s="3">
        <v>37722</v>
      </c>
      <c r="L622" s="2" t="str">
        <f>TEXT(Table1[[#This Row],[ORDER_DATE]], "mmm")</f>
        <v>Apr</v>
      </c>
      <c r="M622" s="2">
        <v>2003</v>
      </c>
      <c r="N622" s="2" t="s">
        <v>5</v>
      </c>
      <c r="O622" s="2" t="s">
        <v>288</v>
      </c>
      <c r="P622" s="2" t="s">
        <v>103</v>
      </c>
      <c r="Q622" s="2" t="s">
        <v>32</v>
      </c>
      <c r="R622" s="2" t="s">
        <v>16</v>
      </c>
    </row>
    <row r="623" spans="1:18" x14ac:dyDescent="0.3">
      <c r="A623" s="2">
        <v>10721</v>
      </c>
      <c r="B623" s="2" t="s">
        <v>102</v>
      </c>
      <c r="C623" s="2">
        <v>48</v>
      </c>
      <c r="D623" s="7">
        <v>81</v>
      </c>
      <c r="E623" s="7">
        <f t="shared" si="18"/>
        <v>40.5</v>
      </c>
      <c r="F623" s="7">
        <v>80.55</v>
      </c>
      <c r="G623" s="7">
        <f>Table1[[#This Row],[QUANTITY_ORDERED]]*Table1[[#This Row],[Selling price ]]</f>
        <v>3866.3999999999996</v>
      </c>
      <c r="H623" s="7">
        <f>F623-(Table1[[#This Row],[Estimated Cost Price (50%)	]])</f>
        <v>40.049999999999997</v>
      </c>
      <c r="I623" s="7">
        <f>Table1[[#This Row],[Profit per unit]]*Table1[[#This Row],[QUANTITY_ORDERED]]</f>
        <v>1922.3999999999999</v>
      </c>
      <c r="J623" s="2" t="str">
        <f t="shared" si="19"/>
        <v>Profit</v>
      </c>
      <c r="K623" s="3">
        <v>37722</v>
      </c>
      <c r="L623" s="2" t="str">
        <f>TEXT(Table1[[#This Row],[ORDER_DATE]], "mmm")</f>
        <v>Apr</v>
      </c>
      <c r="M623" s="2">
        <v>2003</v>
      </c>
      <c r="N623" s="2" t="s">
        <v>5</v>
      </c>
      <c r="O623" s="2" t="s">
        <v>292</v>
      </c>
      <c r="P623" s="2" t="s">
        <v>103</v>
      </c>
      <c r="Q623" s="2" t="s">
        <v>32</v>
      </c>
      <c r="R623" s="2" t="s">
        <v>16</v>
      </c>
    </row>
    <row r="624" spans="1:18" x14ac:dyDescent="0.3">
      <c r="A624" s="2">
        <v>10722</v>
      </c>
      <c r="B624" s="2" t="s">
        <v>145</v>
      </c>
      <c r="C624" s="2">
        <v>47</v>
      </c>
      <c r="D624" s="7">
        <v>117</v>
      </c>
      <c r="E624" s="7">
        <f t="shared" si="18"/>
        <v>58.5</v>
      </c>
      <c r="F624" s="7">
        <v>100</v>
      </c>
      <c r="G624" s="7">
        <f>Table1[[#This Row],[QUANTITY_ORDERED]]*Table1[[#This Row],[Selling price ]]</f>
        <v>4700</v>
      </c>
      <c r="H624" s="7">
        <f>F624-(Table1[[#This Row],[Estimated Cost Price (50%)	]])</f>
        <v>41.5</v>
      </c>
      <c r="I624" s="7">
        <f>Table1[[#This Row],[Profit per unit]]*Table1[[#This Row],[QUANTITY_ORDERED]]</f>
        <v>1950.5</v>
      </c>
      <c r="J624" s="2" t="str">
        <f t="shared" si="19"/>
        <v>Profit</v>
      </c>
      <c r="K624" s="3">
        <v>37722</v>
      </c>
      <c r="L624" s="2" t="str">
        <f>TEXT(Table1[[#This Row],[ORDER_DATE]], "mmm")</f>
        <v>Apr</v>
      </c>
      <c r="M624" s="2">
        <v>2003</v>
      </c>
      <c r="N624" s="2" t="s">
        <v>63</v>
      </c>
      <c r="O624" s="2" t="s">
        <v>183</v>
      </c>
      <c r="P624" s="2" t="s">
        <v>146</v>
      </c>
      <c r="Q624" s="2" t="s">
        <v>51</v>
      </c>
      <c r="R624" s="2" t="s">
        <v>16</v>
      </c>
    </row>
    <row r="625" spans="1:18" x14ac:dyDescent="0.3">
      <c r="A625" s="2">
        <v>10723</v>
      </c>
      <c r="B625" s="2" t="s">
        <v>145</v>
      </c>
      <c r="C625" s="2">
        <v>41</v>
      </c>
      <c r="D625" s="7">
        <v>115</v>
      </c>
      <c r="E625" s="7">
        <f t="shared" si="18"/>
        <v>57.5</v>
      </c>
      <c r="F625" s="7">
        <v>100</v>
      </c>
      <c r="G625" s="7">
        <f>Table1[[#This Row],[QUANTITY_ORDERED]]*Table1[[#This Row],[Selling price ]]</f>
        <v>4100</v>
      </c>
      <c r="H625" s="7">
        <f>F625-(Table1[[#This Row],[Estimated Cost Price (50%)	]])</f>
        <v>42.5</v>
      </c>
      <c r="I625" s="7">
        <f>Table1[[#This Row],[Profit per unit]]*Table1[[#This Row],[QUANTITY_ORDERED]]</f>
        <v>1742.5</v>
      </c>
      <c r="J625" s="2" t="str">
        <f t="shared" si="19"/>
        <v>Profit</v>
      </c>
      <c r="K625" s="3">
        <v>37722</v>
      </c>
      <c r="L625" s="2" t="str">
        <f>TEXT(Table1[[#This Row],[ORDER_DATE]], "mmm")</f>
        <v>Apr</v>
      </c>
      <c r="M625" s="2">
        <v>2003</v>
      </c>
      <c r="N625" s="2" t="s">
        <v>63</v>
      </c>
      <c r="O625" s="2" t="s">
        <v>193</v>
      </c>
      <c r="P625" s="2" t="s">
        <v>146</v>
      </c>
      <c r="Q625" s="2" t="s">
        <v>51</v>
      </c>
      <c r="R625" s="2" t="s">
        <v>16</v>
      </c>
    </row>
    <row r="626" spans="1:18" x14ac:dyDescent="0.3">
      <c r="A626" s="2">
        <v>10724</v>
      </c>
      <c r="B626" s="2" t="s">
        <v>145</v>
      </c>
      <c r="C626" s="2">
        <v>20</v>
      </c>
      <c r="D626" s="7">
        <v>77</v>
      </c>
      <c r="E626" s="7">
        <f t="shared" si="18"/>
        <v>38.5</v>
      </c>
      <c r="F626" s="7">
        <v>63.14</v>
      </c>
      <c r="G626" s="7">
        <f>Table1[[#This Row],[QUANTITY_ORDERED]]*Table1[[#This Row],[Selling price ]]</f>
        <v>1262.8</v>
      </c>
      <c r="H626" s="7">
        <f>F626-(Table1[[#This Row],[Estimated Cost Price (50%)	]])</f>
        <v>24.64</v>
      </c>
      <c r="I626" s="7">
        <f>Table1[[#This Row],[Profit per unit]]*Table1[[#This Row],[QUANTITY_ORDERED]]</f>
        <v>492.8</v>
      </c>
      <c r="J626" s="2" t="str">
        <f t="shared" si="19"/>
        <v>Profit</v>
      </c>
      <c r="K626" s="3">
        <v>37722</v>
      </c>
      <c r="L626" s="2" t="str">
        <f>TEXT(Table1[[#This Row],[ORDER_DATE]], "mmm")</f>
        <v>Apr</v>
      </c>
      <c r="M626" s="2">
        <v>2003</v>
      </c>
      <c r="N626" s="2" t="s">
        <v>63</v>
      </c>
      <c r="O626" s="2" t="s">
        <v>218</v>
      </c>
      <c r="P626" s="2" t="s">
        <v>146</v>
      </c>
      <c r="Q626" s="2" t="s">
        <v>51</v>
      </c>
      <c r="R626" s="2" t="s">
        <v>10</v>
      </c>
    </row>
    <row r="627" spans="1:18" x14ac:dyDescent="0.3">
      <c r="A627" s="2">
        <v>10725</v>
      </c>
      <c r="B627" s="2" t="s">
        <v>145</v>
      </c>
      <c r="C627" s="2">
        <v>34</v>
      </c>
      <c r="D627" s="7">
        <v>140</v>
      </c>
      <c r="E627" s="7">
        <f t="shared" si="18"/>
        <v>70</v>
      </c>
      <c r="F627" s="7">
        <v>100</v>
      </c>
      <c r="G627" s="7">
        <f>Table1[[#This Row],[QUANTITY_ORDERED]]*Table1[[#This Row],[Selling price ]]</f>
        <v>3400</v>
      </c>
      <c r="H627" s="7">
        <f>F627-(Table1[[#This Row],[Estimated Cost Price (50%)	]])</f>
        <v>30</v>
      </c>
      <c r="I627" s="7">
        <f>Table1[[#This Row],[Profit per unit]]*Table1[[#This Row],[QUANTITY_ORDERED]]</f>
        <v>1020</v>
      </c>
      <c r="J627" s="2" t="str">
        <f t="shared" si="19"/>
        <v>Profit</v>
      </c>
      <c r="K627" s="3">
        <v>37722</v>
      </c>
      <c r="L627" s="2" t="str">
        <f>TEXT(Table1[[#This Row],[ORDER_DATE]], "mmm")</f>
        <v>Apr</v>
      </c>
      <c r="M627" s="2">
        <v>2003</v>
      </c>
      <c r="N627" s="2" t="s">
        <v>63</v>
      </c>
      <c r="O627" s="2" t="s">
        <v>274</v>
      </c>
      <c r="P627" s="2" t="s">
        <v>146</v>
      </c>
      <c r="Q627" s="2" t="s">
        <v>51</v>
      </c>
      <c r="R627" s="2" t="s">
        <v>16</v>
      </c>
    </row>
    <row r="628" spans="1:18" x14ac:dyDescent="0.3">
      <c r="A628" s="2">
        <v>10726</v>
      </c>
      <c r="B628" s="2" t="s">
        <v>104</v>
      </c>
      <c r="C628" s="2">
        <v>35</v>
      </c>
      <c r="D628" s="7">
        <v>141</v>
      </c>
      <c r="E628" s="7">
        <f t="shared" si="18"/>
        <v>70.5</v>
      </c>
      <c r="F628" s="7">
        <v>100</v>
      </c>
      <c r="G628" s="7">
        <f>Table1[[#This Row],[QUANTITY_ORDERED]]*Table1[[#This Row],[Selling price ]]</f>
        <v>3500</v>
      </c>
      <c r="H628" s="7">
        <f>F628-(Table1[[#This Row],[Estimated Cost Price (50%)	]])</f>
        <v>29.5</v>
      </c>
      <c r="I628" s="7">
        <f>Table1[[#This Row],[Profit per unit]]*Table1[[#This Row],[QUANTITY_ORDERED]]</f>
        <v>1032.5</v>
      </c>
      <c r="J628" s="2" t="str">
        <f t="shared" si="19"/>
        <v>Profit</v>
      </c>
      <c r="K628" s="3">
        <v>37752</v>
      </c>
      <c r="L628" s="2" t="str">
        <f>TEXT(Table1[[#This Row],[ORDER_DATE]], "mmm")</f>
        <v>May</v>
      </c>
      <c r="M628" s="2">
        <v>2003</v>
      </c>
      <c r="N628" s="2" t="s">
        <v>63</v>
      </c>
      <c r="O628" s="2" t="s">
        <v>197</v>
      </c>
      <c r="P628" s="2" t="s">
        <v>105</v>
      </c>
      <c r="Q628" s="2" t="s">
        <v>81</v>
      </c>
      <c r="R628" s="2" t="s">
        <v>16</v>
      </c>
    </row>
    <row r="629" spans="1:18" x14ac:dyDescent="0.3">
      <c r="A629" s="2">
        <v>10727</v>
      </c>
      <c r="B629" s="2" t="s">
        <v>104</v>
      </c>
      <c r="C629" s="2">
        <v>35</v>
      </c>
      <c r="D629" s="7">
        <v>142</v>
      </c>
      <c r="E629" s="7">
        <f t="shared" si="18"/>
        <v>71</v>
      </c>
      <c r="F629" s="7">
        <v>100</v>
      </c>
      <c r="G629" s="7">
        <f>Table1[[#This Row],[QUANTITY_ORDERED]]*Table1[[#This Row],[Selling price ]]</f>
        <v>3500</v>
      </c>
      <c r="H629" s="7">
        <f>F629-(Table1[[#This Row],[Estimated Cost Price (50%)	]])</f>
        <v>29</v>
      </c>
      <c r="I629" s="7">
        <f>Table1[[#This Row],[Profit per unit]]*Table1[[#This Row],[QUANTITY_ORDERED]]</f>
        <v>1015</v>
      </c>
      <c r="J629" s="2" t="str">
        <f t="shared" si="19"/>
        <v>Profit</v>
      </c>
      <c r="K629" s="3">
        <v>37752</v>
      </c>
      <c r="L629" s="2" t="str">
        <f>TEXT(Table1[[#This Row],[ORDER_DATE]], "mmm")</f>
        <v>May</v>
      </c>
      <c r="M629" s="2">
        <v>2003</v>
      </c>
      <c r="N629" s="2" t="s">
        <v>63</v>
      </c>
      <c r="O629" s="2" t="s">
        <v>219</v>
      </c>
      <c r="P629" s="2" t="s">
        <v>105</v>
      </c>
      <c r="Q629" s="2" t="s">
        <v>81</v>
      </c>
      <c r="R629" s="2" t="s">
        <v>16</v>
      </c>
    </row>
    <row r="630" spans="1:18" x14ac:dyDescent="0.3">
      <c r="A630" s="2">
        <v>10728</v>
      </c>
      <c r="B630" s="2" t="s">
        <v>104</v>
      </c>
      <c r="C630" s="2">
        <v>39</v>
      </c>
      <c r="D630" s="7">
        <v>169</v>
      </c>
      <c r="E630" s="7">
        <f t="shared" si="18"/>
        <v>84.5</v>
      </c>
      <c r="F630" s="7">
        <v>100</v>
      </c>
      <c r="G630" s="7">
        <f>Table1[[#This Row],[QUANTITY_ORDERED]]*Table1[[#This Row],[Selling price ]]</f>
        <v>3900</v>
      </c>
      <c r="H630" s="7">
        <f>F630-(Table1[[#This Row],[Estimated Cost Price (50%)	]])</f>
        <v>15.5</v>
      </c>
      <c r="I630" s="7">
        <f>Table1[[#This Row],[Profit per unit]]*Table1[[#This Row],[QUANTITY_ORDERED]]</f>
        <v>604.5</v>
      </c>
      <c r="J630" s="2" t="str">
        <f t="shared" si="19"/>
        <v>Profit</v>
      </c>
      <c r="K630" s="3">
        <v>37752</v>
      </c>
      <c r="L630" s="2" t="str">
        <f>TEXT(Table1[[#This Row],[ORDER_DATE]], "mmm")</f>
        <v>May</v>
      </c>
      <c r="M630" s="2">
        <v>2003</v>
      </c>
      <c r="N630" s="2" t="s">
        <v>63</v>
      </c>
      <c r="O630" s="2" t="s">
        <v>236</v>
      </c>
      <c r="P630" s="2" t="s">
        <v>105</v>
      </c>
      <c r="Q630" s="2" t="s">
        <v>81</v>
      </c>
      <c r="R630" s="2" t="s">
        <v>16</v>
      </c>
    </row>
    <row r="631" spans="1:18" x14ac:dyDescent="0.3">
      <c r="A631" s="2">
        <v>10729</v>
      </c>
      <c r="B631" s="2" t="s">
        <v>104</v>
      </c>
      <c r="C631" s="2">
        <v>36</v>
      </c>
      <c r="D631" s="7">
        <v>37</v>
      </c>
      <c r="E631" s="7">
        <f t="shared" si="18"/>
        <v>18.5</v>
      </c>
      <c r="F631" s="7">
        <v>35.49</v>
      </c>
      <c r="G631" s="7">
        <f>Table1[[#This Row],[QUANTITY_ORDERED]]*Table1[[#This Row],[Selling price ]]</f>
        <v>1277.6400000000001</v>
      </c>
      <c r="H631" s="7">
        <f>F631-(Table1[[#This Row],[Estimated Cost Price (50%)	]])</f>
        <v>16.990000000000002</v>
      </c>
      <c r="I631" s="7">
        <f>Table1[[#This Row],[Profit per unit]]*Table1[[#This Row],[QUANTITY_ORDERED]]</f>
        <v>611.6400000000001</v>
      </c>
      <c r="J631" s="2" t="str">
        <f t="shared" si="19"/>
        <v>Profit</v>
      </c>
      <c r="K631" s="3">
        <v>37752</v>
      </c>
      <c r="L631" s="2" t="str">
        <f>TEXT(Table1[[#This Row],[ORDER_DATE]], "mmm")</f>
        <v>May</v>
      </c>
      <c r="M631" s="2">
        <v>2003</v>
      </c>
      <c r="N631" s="2" t="s">
        <v>63</v>
      </c>
      <c r="O631" s="2" t="s">
        <v>267</v>
      </c>
      <c r="P631" s="2" t="s">
        <v>105</v>
      </c>
      <c r="Q631" s="2" t="s">
        <v>81</v>
      </c>
      <c r="R631" s="2" t="s">
        <v>10</v>
      </c>
    </row>
    <row r="632" spans="1:18" x14ac:dyDescent="0.3">
      <c r="A632" s="2">
        <v>10730</v>
      </c>
      <c r="B632" s="2" t="s">
        <v>36</v>
      </c>
      <c r="C632" s="2">
        <v>42</v>
      </c>
      <c r="D632" s="7">
        <v>124</v>
      </c>
      <c r="E632" s="7">
        <f t="shared" si="18"/>
        <v>62</v>
      </c>
      <c r="F632" s="7">
        <v>100</v>
      </c>
      <c r="G632" s="7">
        <f>Table1[[#This Row],[QUANTITY_ORDERED]]*Table1[[#This Row],[Selling price ]]</f>
        <v>4200</v>
      </c>
      <c r="H632" s="7">
        <f>F632-(Table1[[#This Row],[Estimated Cost Price (50%)	]])</f>
        <v>38</v>
      </c>
      <c r="I632" s="7">
        <f>Table1[[#This Row],[Profit per unit]]*Table1[[#This Row],[QUANTITY_ORDERED]]</f>
        <v>1596</v>
      </c>
      <c r="J632" s="2" t="str">
        <f t="shared" si="19"/>
        <v>Profit</v>
      </c>
      <c r="K632" s="3">
        <v>37752</v>
      </c>
      <c r="L632" s="2" t="str">
        <f>TEXT(Table1[[#This Row],[ORDER_DATE]], "mmm")</f>
        <v>May</v>
      </c>
      <c r="M632" s="2">
        <v>2003</v>
      </c>
      <c r="N632" s="2" t="s">
        <v>63</v>
      </c>
      <c r="O632" s="2" t="s">
        <v>209</v>
      </c>
      <c r="P632" s="2" t="s">
        <v>37</v>
      </c>
      <c r="Q632" s="2" t="s">
        <v>9</v>
      </c>
      <c r="R632" s="2" t="s">
        <v>16</v>
      </c>
    </row>
    <row r="633" spans="1:18" x14ac:dyDescent="0.3">
      <c r="A633" s="2">
        <v>10731</v>
      </c>
      <c r="B633" s="2" t="s">
        <v>36</v>
      </c>
      <c r="C633" s="2">
        <v>39</v>
      </c>
      <c r="D633" s="7">
        <v>132</v>
      </c>
      <c r="E633" s="7">
        <f t="shared" si="18"/>
        <v>66</v>
      </c>
      <c r="F633" s="7">
        <v>100</v>
      </c>
      <c r="G633" s="7">
        <f>Table1[[#This Row],[QUANTITY_ORDERED]]*Table1[[#This Row],[Selling price ]]</f>
        <v>3900</v>
      </c>
      <c r="H633" s="7">
        <f>F633-(Table1[[#This Row],[Estimated Cost Price (50%)	]])</f>
        <v>34</v>
      </c>
      <c r="I633" s="7">
        <f>Table1[[#This Row],[Profit per unit]]*Table1[[#This Row],[QUANTITY_ORDERED]]</f>
        <v>1326</v>
      </c>
      <c r="J633" s="2" t="str">
        <f t="shared" si="19"/>
        <v>Profit</v>
      </c>
      <c r="K633" s="3">
        <v>37752</v>
      </c>
      <c r="L633" s="2" t="str">
        <f>TEXT(Table1[[#This Row],[ORDER_DATE]], "mmm")</f>
        <v>May</v>
      </c>
      <c r="M633" s="2">
        <v>2003</v>
      </c>
      <c r="N633" s="2" t="s">
        <v>63</v>
      </c>
      <c r="O633" s="2" t="s">
        <v>228</v>
      </c>
      <c r="P633" s="2" t="s">
        <v>37</v>
      </c>
      <c r="Q633" s="2" t="s">
        <v>9</v>
      </c>
      <c r="R633" s="2" t="s">
        <v>16</v>
      </c>
    </row>
    <row r="634" spans="1:18" x14ac:dyDescent="0.3">
      <c r="A634" s="2">
        <v>10732</v>
      </c>
      <c r="B634" s="2" t="s">
        <v>36</v>
      </c>
      <c r="C634" s="2">
        <v>48</v>
      </c>
      <c r="D634" s="7">
        <v>141</v>
      </c>
      <c r="E634" s="7">
        <f t="shared" si="18"/>
        <v>70.5</v>
      </c>
      <c r="F634" s="7">
        <v>100</v>
      </c>
      <c r="G634" s="7">
        <f>Table1[[#This Row],[QUANTITY_ORDERED]]*Table1[[#This Row],[Selling price ]]</f>
        <v>4800</v>
      </c>
      <c r="H634" s="7">
        <f>F634-(Table1[[#This Row],[Estimated Cost Price (50%)	]])</f>
        <v>29.5</v>
      </c>
      <c r="I634" s="7">
        <f>Table1[[#This Row],[Profit per unit]]*Table1[[#This Row],[QUANTITY_ORDERED]]</f>
        <v>1416</v>
      </c>
      <c r="J634" s="2" t="str">
        <f t="shared" si="19"/>
        <v>Profit</v>
      </c>
      <c r="K634" s="3">
        <v>37752</v>
      </c>
      <c r="L634" s="2" t="str">
        <f>TEXT(Table1[[#This Row],[ORDER_DATE]], "mmm")</f>
        <v>May</v>
      </c>
      <c r="M634" s="2">
        <v>2003</v>
      </c>
      <c r="N634" s="2" t="s">
        <v>63</v>
      </c>
      <c r="O634" s="2" t="s">
        <v>242</v>
      </c>
      <c r="P634" s="2" t="s">
        <v>37</v>
      </c>
      <c r="Q634" s="2" t="s">
        <v>9</v>
      </c>
      <c r="R634" s="2" t="s">
        <v>16</v>
      </c>
    </row>
    <row r="635" spans="1:18" x14ac:dyDescent="0.3">
      <c r="A635" s="2">
        <v>10733</v>
      </c>
      <c r="B635" s="2" t="s">
        <v>36</v>
      </c>
      <c r="C635" s="2">
        <v>32</v>
      </c>
      <c r="D635" s="7">
        <v>73</v>
      </c>
      <c r="E635" s="7">
        <f t="shared" si="18"/>
        <v>36.5</v>
      </c>
      <c r="F635" s="7">
        <v>75.69</v>
      </c>
      <c r="G635" s="7">
        <f>Table1[[#This Row],[QUANTITY_ORDERED]]*Table1[[#This Row],[Selling price ]]</f>
        <v>2422.08</v>
      </c>
      <c r="H635" s="7">
        <f>F635-(Table1[[#This Row],[Estimated Cost Price (50%)	]])</f>
        <v>39.19</v>
      </c>
      <c r="I635" s="7">
        <f>Table1[[#This Row],[Profit per unit]]*Table1[[#This Row],[QUANTITY_ORDERED]]</f>
        <v>1254.08</v>
      </c>
      <c r="J635" s="2" t="str">
        <f t="shared" si="19"/>
        <v>Profit</v>
      </c>
      <c r="K635" s="3">
        <v>37752</v>
      </c>
      <c r="L635" s="2" t="str">
        <f>TEXT(Table1[[#This Row],[ORDER_DATE]], "mmm")</f>
        <v>May</v>
      </c>
      <c r="M635" s="2">
        <v>2003</v>
      </c>
      <c r="N635" s="2" t="s">
        <v>63</v>
      </c>
      <c r="O635" s="2" t="s">
        <v>252</v>
      </c>
      <c r="P635" s="2" t="s">
        <v>37</v>
      </c>
      <c r="Q635" s="2" t="s">
        <v>9</v>
      </c>
      <c r="R635" s="2" t="s">
        <v>10</v>
      </c>
    </row>
    <row r="636" spans="1:18" x14ac:dyDescent="0.3">
      <c r="A636" s="2">
        <v>10734</v>
      </c>
      <c r="B636" s="2" t="s">
        <v>36</v>
      </c>
      <c r="C636" s="2">
        <v>34</v>
      </c>
      <c r="D636" s="7">
        <v>50</v>
      </c>
      <c r="E636" s="7">
        <f t="shared" si="18"/>
        <v>25</v>
      </c>
      <c r="F636" s="7">
        <v>42.76</v>
      </c>
      <c r="G636" s="7">
        <f>Table1[[#This Row],[QUANTITY_ORDERED]]*Table1[[#This Row],[Selling price ]]</f>
        <v>1453.84</v>
      </c>
      <c r="H636" s="7">
        <f>F636-(Table1[[#This Row],[Estimated Cost Price (50%)	]])</f>
        <v>17.759999999999998</v>
      </c>
      <c r="I636" s="7">
        <f>Table1[[#This Row],[Profit per unit]]*Table1[[#This Row],[QUANTITY_ORDERED]]</f>
        <v>603.83999999999992</v>
      </c>
      <c r="J636" s="2" t="str">
        <f t="shared" si="19"/>
        <v>Profit</v>
      </c>
      <c r="K636" s="3">
        <v>37752</v>
      </c>
      <c r="L636" s="2" t="str">
        <f>TEXT(Table1[[#This Row],[ORDER_DATE]], "mmm")</f>
        <v>May</v>
      </c>
      <c r="M636" s="2">
        <v>2003</v>
      </c>
      <c r="N636" s="2" t="s">
        <v>63</v>
      </c>
      <c r="O636" s="2" t="s">
        <v>255</v>
      </c>
      <c r="P636" s="2" t="s">
        <v>37</v>
      </c>
      <c r="Q636" s="2" t="s">
        <v>9</v>
      </c>
      <c r="R636" s="2" t="s">
        <v>10</v>
      </c>
    </row>
    <row r="637" spans="1:18" x14ac:dyDescent="0.3">
      <c r="A637" s="2">
        <v>10735</v>
      </c>
      <c r="B637" s="2" t="s">
        <v>36</v>
      </c>
      <c r="C637" s="2">
        <v>22</v>
      </c>
      <c r="D637" s="7">
        <v>90</v>
      </c>
      <c r="E637" s="7">
        <f t="shared" si="18"/>
        <v>45</v>
      </c>
      <c r="F637" s="7">
        <v>74.510000000000005</v>
      </c>
      <c r="G637" s="7">
        <f>Table1[[#This Row],[QUANTITY_ORDERED]]*Table1[[#This Row],[Selling price ]]</f>
        <v>1639.22</v>
      </c>
      <c r="H637" s="7">
        <f>F637-(Table1[[#This Row],[Estimated Cost Price (50%)	]])</f>
        <v>29.510000000000005</v>
      </c>
      <c r="I637" s="7">
        <f>Table1[[#This Row],[Profit per unit]]*Table1[[#This Row],[QUANTITY_ORDERED]]</f>
        <v>649.22000000000014</v>
      </c>
      <c r="J637" s="2" t="str">
        <f t="shared" si="19"/>
        <v>Profit</v>
      </c>
      <c r="K637" s="3">
        <v>37752</v>
      </c>
      <c r="L637" s="2" t="str">
        <f>TEXT(Table1[[#This Row],[ORDER_DATE]], "mmm")</f>
        <v>May</v>
      </c>
      <c r="M637" s="2">
        <v>2003</v>
      </c>
      <c r="N637" s="2" t="s">
        <v>63</v>
      </c>
      <c r="O637" s="2" t="s">
        <v>263</v>
      </c>
      <c r="P637" s="2" t="s">
        <v>37</v>
      </c>
      <c r="Q637" s="2" t="s">
        <v>9</v>
      </c>
      <c r="R637" s="2" t="s">
        <v>10</v>
      </c>
    </row>
    <row r="638" spans="1:18" x14ac:dyDescent="0.3">
      <c r="A638" s="2">
        <v>10736</v>
      </c>
      <c r="B638" s="2" t="s">
        <v>36</v>
      </c>
      <c r="C638" s="2">
        <v>24</v>
      </c>
      <c r="D638" s="7">
        <v>85</v>
      </c>
      <c r="E638" s="7">
        <f t="shared" si="18"/>
        <v>42.5</v>
      </c>
      <c r="F638" s="7">
        <v>81.33</v>
      </c>
      <c r="G638" s="7">
        <f>Table1[[#This Row],[QUANTITY_ORDERED]]*Table1[[#This Row],[Selling price ]]</f>
        <v>1951.92</v>
      </c>
      <c r="H638" s="7">
        <f>F638-(Table1[[#This Row],[Estimated Cost Price (50%)	]])</f>
        <v>38.83</v>
      </c>
      <c r="I638" s="7">
        <f>Table1[[#This Row],[Profit per unit]]*Table1[[#This Row],[QUANTITY_ORDERED]]</f>
        <v>931.92</v>
      </c>
      <c r="J638" s="2" t="str">
        <f t="shared" si="19"/>
        <v>Profit</v>
      </c>
      <c r="K638" s="3">
        <v>37752</v>
      </c>
      <c r="L638" s="2" t="str">
        <f>TEXT(Table1[[#This Row],[ORDER_DATE]], "mmm")</f>
        <v>May</v>
      </c>
      <c r="M638" s="2">
        <v>2003</v>
      </c>
      <c r="N638" s="2" t="s">
        <v>63</v>
      </c>
      <c r="O638" s="2" t="s">
        <v>269</v>
      </c>
      <c r="P638" s="2" t="s">
        <v>37</v>
      </c>
      <c r="Q638" s="2" t="s">
        <v>9</v>
      </c>
      <c r="R638" s="2" t="s">
        <v>10</v>
      </c>
    </row>
    <row r="639" spans="1:18" x14ac:dyDescent="0.3">
      <c r="A639" s="2">
        <v>10737</v>
      </c>
      <c r="B639" s="2" t="s">
        <v>36</v>
      </c>
      <c r="C639" s="2">
        <v>22</v>
      </c>
      <c r="D639" s="7">
        <v>107</v>
      </c>
      <c r="E639" s="7">
        <f t="shared" si="18"/>
        <v>53.5</v>
      </c>
      <c r="F639" s="7">
        <v>98.51</v>
      </c>
      <c r="G639" s="7">
        <f>Table1[[#This Row],[QUANTITY_ORDERED]]*Table1[[#This Row],[Selling price ]]</f>
        <v>2167.2200000000003</v>
      </c>
      <c r="H639" s="7">
        <f>F639-(Table1[[#This Row],[Estimated Cost Price (50%)	]])</f>
        <v>45.010000000000005</v>
      </c>
      <c r="I639" s="7">
        <f>Table1[[#This Row],[Profit per unit]]*Table1[[#This Row],[QUANTITY_ORDERED]]</f>
        <v>990.22000000000014</v>
      </c>
      <c r="J639" s="2" t="str">
        <f t="shared" si="19"/>
        <v>Profit</v>
      </c>
      <c r="K639" s="3">
        <v>37752</v>
      </c>
      <c r="L639" s="2" t="str">
        <f>TEXT(Table1[[#This Row],[ORDER_DATE]], "mmm")</f>
        <v>May</v>
      </c>
      <c r="M639" s="2">
        <v>2003</v>
      </c>
      <c r="N639" s="2" t="s">
        <v>63</v>
      </c>
      <c r="O639" s="2" t="s">
        <v>272</v>
      </c>
      <c r="P639" s="2" t="s">
        <v>37</v>
      </c>
      <c r="Q639" s="2" t="s">
        <v>9</v>
      </c>
      <c r="R639" s="2" t="s">
        <v>10</v>
      </c>
    </row>
    <row r="640" spans="1:18" x14ac:dyDescent="0.3">
      <c r="A640" s="2">
        <v>10738</v>
      </c>
      <c r="B640" s="2" t="s">
        <v>204</v>
      </c>
      <c r="C640" s="2">
        <v>43</v>
      </c>
      <c r="D640" s="7">
        <v>102</v>
      </c>
      <c r="E640" s="7">
        <f t="shared" si="18"/>
        <v>51</v>
      </c>
      <c r="F640" s="7">
        <v>100</v>
      </c>
      <c r="G640" s="7">
        <f>Table1[[#This Row],[QUANTITY_ORDERED]]*Table1[[#This Row],[Selling price ]]</f>
        <v>4300</v>
      </c>
      <c r="H640" s="7">
        <f>F640-(Table1[[#This Row],[Estimated Cost Price (50%)	]])</f>
        <v>49</v>
      </c>
      <c r="I640" s="7">
        <f>Table1[[#This Row],[Profit per unit]]*Table1[[#This Row],[QUANTITY_ORDERED]]</f>
        <v>2107</v>
      </c>
      <c r="J640" s="2" t="str">
        <f t="shared" si="19"/>
        <v>Profit</v>
      </c>
      <c r="K640" s="3">
        <v>37752</v>
      </c>
      <c r="L640" s="2" t="str">
        <f>TEXT(Table1[[#This Row],[ORDER_DATE]], "mmm")</f>
        <v>May</v>
      </c>
      <c r="M640" s="2">
        <v>2003</v>
      </c>
      <c r="N640" s="2" t="s">
        <v>202</v>
      </c>
      <c r="O640" s="2" t="s">
        <v>203</v>
      </c>
      <c r="P640" s="2" t="s">
        <v>205</v>
      </c>
      <c r="Q640" s="2" t="s">
        <v>91</v>
      </c>
      <c r="R640" s="2" t="s">
        <v>16</v>
      </c>
    </row>
    <row r="641" spans="1:18" x14ac:dyDescent="0.3">
      <c r="A641" s="2">
        <v>10739</v>
      </c>
      <c r="B641" s="2" t="s">
        <v>204</v>
      </c>
      <c r="C641" s="2">
        <v>48</v>
      </c>
      <c r="D641" s="7">
        <v>53</v>
      </c>
      <c r="E641" s="7">
        <f t="shared" si="18"/>
        <v>26.5</v>
      </c>
      <c r="F641" s="7">
        <v>44.21</v>
      </c>
      <c r="G641" s="7">
        <f>Table1[[#This Row],[QUANTITY_ORDERED]]*Table1[[#This Row],[Selling price ]]</f>
        <v>2122.08</v>
      </c>
      <c r="H641" s="7">
        <f>F641-(Table1[[#This Row],[Estimated Cost Price (50%)	]])</f>
        <v>17.71</v>
      </c>
      <c r="I641" s="7">
        <f>Table1[[#This Row],[Profit per unit]]*Table1[[#This Row],[QUANTITY_ORDERED]]</f>
        <v>850.08</v>
      </c>
      <c r="J641" s="2" t="str">
        <f t="shared" si="19"/>
        <v>Profit</v>
      </c>
      <c r="K641" s="3">
        <v>37752</v>
      </c>
      <c r="L641" s="2" t="str">
        <f>TEXT(Table1[[#This Row],[ORDER_DATE]], "mmm")</f>
        <v>May</v>
      </c>
      <c r="M641" s="2">
        <v>2003</v>
      </c>
      <c r="N641" s="2" t="s">
        <v>202</v>
      </c>
      <c r="O641" s="2" t="s">
        <v>208</v>
      </c>
      <c r="P641" s="2" t="s">
        <v>205</v>
      </c>
      <c r="Q641" s="2" t="s">
        <v>91</v>
      </c>
      <c r="R641" s="2" t="s">
        <v>10</v>
      </c>
    </row>
    <row r="642" spans="1:18" x14ac:dyDescent="0.3">
      <c r="A642" s="2">
        <v>10740</v>
      </c>
      <c r="B642" s="2" t="s">
        <v>204</v>
      </c>
      <c r="C642" s="2">
        <v>24</v>
      </c>
      <c r="D642" s="7">
        <v>170</v>
      </c>
      <c r="E642" s="7">
        <f t="shared" ref="E642:E705" si="20">D642 * 0.5</f>
        <v>85</v>
      </c>
      <c r="F642" s="7">
        <v>100</v>
      </c>
      <c r="G642" s="7">
        <f>Table1[[#This Row],[QUANTITY_ORDERED]]*Table1[[#This Row],[Selling price ]]</f>
        <v>2400</v>
      </c>
      <c r="H642" s="7">
        <f>F642-(Table1[[#This Row],[Estimated Cost Price (50%)	]])</f>
        <v>15</v>
      </c>
      <c r="I642" s="7">
        <f>Table1[[#This Row],[Profit per unit]]*Table1[[#This Row],[QUANTITY_ORDERED]]</f>
        <v>360</v>
      </c>
      <c r="J642" s="2" t="str">
        <f t="shared" ref="J642:J705" si="21">IF(H642 &gt; 0, "Profit", IF(H642 &lt; 0, "Loss", "No Profit No Loss"))</f>
        <v>Profit</v>
      </c>
      <c r="K642" s="3">
        <v>37752</v>
      </c>
      <c r="L642" s="2" t="str">
        <f>TEXT(Table1[[#This Row],[ORDER_DATE]], "mmm")</f>
        <v>May</v>
      </c>
      <c r="M642" s="2">
        <v>2003</v>
      </c>
      <c r="N642" s="2" t="s">
        <v>202</v>
      </c>
      <c r="O642" s="2" t="s">
        <v>217</v>
      </c>
      <c r="P642" s="2" t="s">
        <v>205</v>
      </c>
      <c r="Q642" s="2" t="s">
        <v>91</v>
      </c>
      <c r="R642" s="2" t="s">
        <v>16</v>
      </c>
    </row>
    <row r="643" spans="1:18" x14ac:dyDescent="0.3">
      <c r="A643" s="2">
        <v>10741</v>
      </c>
      <c r="B643" s="2" t="s">
        <v>204</v>
      </c>
      <c r="C643" s="2">
        <v>26</v>
      </c>
      <c r="D643" s="7">
        <v>60</v>
      </c>
      <c r="E643" s="7">
        <f t="shared" si="20"/>
        <v>30</v>
      </c>
      <c r="F643" s="7">
        <v>57.51</v>
      </c>
      <c r="G643" s="7">
        <f>Table1[[#This Row],[QUANTITY_ORDERED]]*Table1[[#This Row],[Selling price ]]</f>
        <v>1495.26</v>
      </c>
      <c r="H643" s="7">
        <f>F643-(Table1[[#This Row],[Estimated Cost Price (50%)	]])</f>
        <v>27.509999999999998</v>
      </c>
      <c r="I643" s="7">
        <f>Table1[[#This Row],[Profit per unit]]*Table1[[#This Row],[QUANTITY_ORDERED]]</f>
        <v>715.26</v>
      </c>
      <c r="J643" s="2" t="str">
        <f t="shared" si="21"/>
        <v>Profit</v>
      </c>
      <c r="K643" s="3">
        <v>37752</v>
      </c>
      <c r="L643" s="2" t="str">
        <f>TEXT(Table1[[#This Row],[ORDER_DATE]], "mmm")</f>
        <v>May</v>
      </c>
      <c r="M643" s="2">
        <v>2003</v>
      </c>
      <c r="N643" s="2" t="s">
        <v>202</v>
      </c>
      <c r="O643" s="2" t="s">
        <v>221</v>
      </c>
      <c r="P643" s="2" t="s">
        <v>205</v>
      </c>
      <c r="Q643" s="2" t="s">
        <v>91</v>
      </c>
      <c r="R643" s="2" t="s">
        <v>10</v>
      </c>
    </row>
    <row r="644" spans="1:18" x14ac:dyDescent="0.3">
      <c r="A644" s="2">
        <v>10742</v>
      </c>
      <c r="B644" s="2" t="s">
        <v>204</v>
      </c>
      <c r="C644" s="2">
        <v>31</v>
      </c>
      <c r="D644" s="7">
        <v>127</v>
      </c>
      <c r="E644" s="7">
        <f t="shared" si="20"/>
        <v>63.5</v>
      </c>
      <c r="F644" s="7">
        <v>100</v>
      </c>
      <c r="G644" s="7">
        <f>Table1[[#This Row],[QUANTITY_ORDERED]]*Table1[[#This Row],[Selling price ]]</f>
        <v>3100</v>
      </c>
      <c r="H644" s="7">
        <f>F644-(Table1[[#This Row],[Estimated Cost Price (50%)	]])</f>
        <v>36.5</v>
      </c>
      <c r="I644" s="7">
        <f>Table1[[#This Row],[Profit per unit]]*Table1[[#This Row],[QUANTITY_ORDERED]]</f>
        <v>1131.5</v>
      </c>
      <c r="J644" s="2" t="str">
        <f t="shared" si="21"/>
        <v>Profit</v>
      </c>
      <c r="K644" s="3">
        <v>37752</v>
      </c>
      <c r="L644" s="2" t="str">
        <f>TEXT(Table1[[#This Row],[ORDER_DATE]], "mmm")</f>
        <v>May</v>
      </c>
      <c r="M644" s="2">
        <v>2003</v>
      </c>
      <c r="N644" s="2" t="s">
        <v>202</v>
      </c>
      <c r="O644" s="2" t="s">
        <v>223</v>
      </c>
      <c r="P644" s="2" t="s">
        <v>205</v>
      </c>
      <c r="Q644" s="2" t="s">
        <v>91</v>
      </c>
      <c r="R644" s="2" t="s">
        <v>16</v>
      </c>
    </row>
    <row r="645" spans="1:18" x14ac:dyDescent="0.3">
      <c r="A645" s="2">
        <v>10743</v>
      </c>
      <c r="B645" s="2" t="s">
        <v>204</v>
      </c>
      <c r="C645" s="2">
        <v>22</v>
      </c>
      <c r="D645" s="7">
        <v>168</v>
      </c>
      <c r="E645" s="7">
        <f t="shared" si="20"/>
        <v>84</v>
      </c>
      <c r="F645" s="7">
        <v>100</v>
      </c>
      <c r="G645" s="7">
        <f>Table1[[#This Row],[QUANTITY_ORDERED]]*Table1[[#This Row],[Selling price ]]</f>
        <v>2200</v>
      </c>
      <c r="H645" s="7">
        <f>F645-(Table1[[#This Row],[Estimated Cost Price (50%)	]])</f>
        <v>16</v>
      </c>
      <c r="I645" s="7">
        <f>Table1[[#This Row],[Profit per unit]]*Table1[[#This Row],[QUANTITY_ORDERED]]</f>
        <v>352</v>
      </c>
      <c r="J645" s="2" t="str">
        <f t="shared" si="21"/>
        <v>Profit</v>
      </c>
      <c r="K645" s="3">
        <v>37752</v>
      </c>
      <c r="L645" s="2" t="str">
        <f>TEXT(Table1[[#This Row],[ORDER_DATE]], "mmm")</f>
        <v>May</v>
      </c>
      <c r="M645" s="2">
        <v>2003</v>
      </c>
      <c r="N645" s="2" t="s">
        <v>202</v>
      </c>
      <c r="O645" s="2" t="s">
        <v>227</v>
      </c>
      <c r="P645" s="2" t="s">
        <v>205</v>
      </c>
      <c r="Q645" s="2" t="s">
        <v>91</v>
      </c>
      <c r="R645" s="2" t="s">
        <v>16</v>
      </c>
    </row>
    <row r="646" spans="1:18" x14ac:dyDescent="0.3">
      <c r="A646" s="2">
        <v>10744</v>
      </c>
      <c r="B646" s="2" t="s">
        <v>204</v>
      </c>
      <c r="C646" s="2">
        <v>28</v>
      </c>
      <c r="D646" s="7">
        <v>62</v>
      </c>
      <c r="E646" s="7">
        <f t="shared" si="20"/>
        <v>31</v>
      </c>
      <c r="F646" s="7">
        <v>53.72</v>
      </c>
      <c r="G646" s="7">
        <f>Table1[[#This Row],[QUANTITY_ORDERED]]*Table1[[#This Row],[Selling price ]]</f>
        <v>1504.1599999999999</v>
      </c>
      <c r="H646" s="7">
        <f>F646-(Table1[[#This Row],[Estimated Cost Price (50%)	]])</f>
        <v>22.72</v>
      </c>
      <c r="I646" s="7">
        <f>Table1[[#This Row],[Profit per unit]]*Table1[[#This Row],[QUANTITY_ORDERED]]</f>
        <v>636.16</v>
      </c>
      <c r="J646" s="2" t="str">
        <f t="shared" si="21"/>
        <v>Profit</v>
      </c>
      <c r="K646" s="3">
        <v>37752</v>
      </c>
      <c r="L646" s="2" t="str">
        <f>TEXT(Table1[[#This Row],[ORDER_DATE]], "mmm")</f>
        <v>May</v>
      </c>
      <c r="M646" s="2">
        <v>2003</v>
      </c>
      <c r="N646" s="2" t="s">
        <v>202</v>
      </c>
      <c r="O646" s="2" t="s">
        <v>230</v>
      </c>
      <c r="P646" s="2" t="s">
        <v>205</v>
      </c>
      <c r="Q646" s="2" t="s">
        <v>91</v>
      </c>
      <c r="R646" s="2" t="s">
        <v>10</v>
      </c>
    </row>
    <row r="647" spans="1:18" x14ac:dyDescent="0.3">
      <c r="A647" s="2">
        <v>10745</v>
      </c>
      <c r="B647" s="2" t="s">
        <v>204</v>
      </c>
      <c r="C647" s="2">
        <v>31</v>
      </c>
      <c r="D647" s="7">
        <v>104</v>
      </c>
      <c r="E647" s="7">
        <f t="shared" si="20"/>
        <v>52</v>
      </c>
      <c r="F647" s="7">
        <v>89.01</v>
      </c>
      <c r="G647" s="7">
        <f>Table1[[#This Row],[QUANTITY_ORDERED]]*Table1[[#This Row],[Selling price ]]</f>
        <v>2759.31</v>
      </c>
      <c r="H647" s="7">
        <f>F647-(Table1[[#This Row],[Estimated Cost Price (50%)	]])</f>
        <v>37.010000000000005</v>
      </c>
      <c r="I647" s="7">
        <f>Table1[[#This Row],[Profit per unit]]*Table1[[#This Row],[QUANTITY_ORDERED]]</f>
        <v>1147.3100000000002</v>
      </c>
      <c r="J647" s="2" t="str">
        <f t="shared" si="21"/>
        <v>Profit</v>
      </c>
      <c r="K647" s="3">
        <v>37752</v>
      </c>
      <c r="L647" s="2" t="str">
        <f>TEXT(Table1[[#This Row],[ORDER_DATE]], "mmm")</f>
        <v>May</v>
      </c>
      <c r="M647" s="2">
        <v>2003</v>
      </c>
      <c r="N647" s="2" t="s">
        <v>202</v>
      </c>
      <c r="O647" s="2" t="s">
        <v>234</v>
      </c>
      <c r="P647" s="2" t="s">
        <v>205</v>
      </c>
      <c r="Q647" s="2" t="s">
        <v>91</v>
      </c>
      <c r="R647" s="2" t="s">
        <v>10</v>
      </c>
    </row>
    <row r="648" spans="1:18" x14ac:dyDescent="0.3">
      <c r="A648" s="2">
        <v>10746</v>
      </c>
      <c r="B648" s="2" t="s">
        <v>204</v>
      </c>
      <c r="C648" s="2">
        <v>29</v>
      </c>
      <c r="D648" s="7">
        <v>99</v>
      </c>
      <c r="E648" s="7">
        <f t="shared" si="20"/>
        <v>49.5</v>
      </c>
      <c r="F648" s="7">
        <v>95.24</v>
      </c>
      <c r="G648" s="7">
        <f>Table1[[#This Row],[QUANTITY_ORDERED]]*Table1[[#This Row],[Selling price ]]</f>
        <v>2761.96</v>
      </c>
      <c r="H648" s="7">
        <f>F648-(Table1[[#This Row],[Estimated Cost Price (50%)	]])</f>
        <v>45.739999999999995</v>
      </c>
      <c r="I648" s="7">
        <f>Table1[[#This Row],[Profit per unit]]*Table1[[#This Row],[QUANTITY_ORDERED]]</f>
        <v>1326.4599999999998</v>
      </c>
      <c r="J648" s="2" t="str">
        <f t="shared" si="21"/>
        <v>Profit</v>
      </c>
      <c r="K648" s="3">
        <v>37752</v>
      </c>
      <c r="L648" s="2" t="str">
        <f>TEXT(Table1[[#This Row],[ORDER_DATE]], "mmm")</f>
        <v>May</v>
      </c>
      <c r="M648" s="2">
        <v>2003</v>
      </c>
      <c r="N648" s="2" t="s">
        <v>202</v>
      </c>
      <c r="O648" s="2" t="s">
        <v>240</v>
      </c>
      <c r="P648" s="2" t="s">
        <v>205</v>
      </c>
      <c r="Q648" s="2" t="s">
        <v>91</v>
      </c>
      <c r="R648" s="2" t="s">
        <v>10</v>
      </c>
    </row>
    <row r="649" spans="1:18" x14ac:dyDescent="0.3">
      <c r="A649" s="2">
        <v>10747</v>
      </c>
      <c r="B649" s="2" t="s">
        <v>204</v>
      </c>
      <c r="C649" s="2">
        <v>21</v>
      </c>
      <c r="D649" s="7">
        <v>92</v>
      </c>
      <c r="E649" s="7">
        <f t="shared" si="20"/>
        <v>46</v>
      </c>
      <c r="F649" s="7">
        <v>75.459999999999994</v>
      </c>
      <c r="G649" s="7">
        <f>Table1[[#This Row],[QUANTITY_ORDERED]]*Table1[[#This Row],[Selling price ]]</f>
        <v>1584.6599999999999</v>
      </c>
      <c r="H649" s="7">
        <f>F649-(Table1[[#This Row],[Estimated Cost Price (50%)	]])</f>
        <v>29.459999999999994</v>
      </c>
      <c r="I649" s="7">
        <f>Table1[[#This Row],[Profit per unit]]*Table1[[#This Row],[QUANTITY_ORDERED]]</f>
        <v>618.65999999999985</v>
      </c>
      <c r="J649" s="2" t="str">
        <f t="shared" si="21"/>
        <v>Profit</v>
      </c>
      <c r="K649" s="3">
        <v>37752</v>
      </c>
      <c r="L649" s="2" t="str">
        <f>TEXT(Table1[[#This Row],[ORDER_DATE]], "mmm")</f>
        <v>May</v>
      </c>
      <c r="M649" s="2">
        <v>2003</v>
      </c>
      <c r="N649" s="2" t="s">
        <v>202</v>
      </c>
      <c r="O649" s="2" t="s">
        <v>246</v>
      </c>
      <c r="P649" s="2" t="s">
        <v>205</v>
      </c>
      <c r="Q649" s="2" t="s">
        <v>91</v>
      </c>
      <c r="R649" s="2" t="s">
        <v>10</v>
      </c>
    </row>
    <row r="650" spans="1:18" x14ac:dyDescent="0.3">
      <c r="A650" s="2">
        <v>10748</v>
      </c>
      <c r="B650" s="2" t="s">
        <v>204</v>
      </c>
      <c r="C650" s="2">
        <v>39</v>
      </c>
      <c r="D650" s="7">
        <v>71</v>
      </c>
      <c r="E650" s="7">
        <f t="shared" si="20"/>
        <v>35.5</v>
      </c>
      <c r="F650" s="7">
        <v>71.98</v>
      </c>
      <c r="G650" s="7">
        <f>Table1[[#This Row],[QUANTITY_ORDERED]]*Table1[[#This Row],[Selling price ]]</f>
        <v>2807.2200000000003</v>
      </c>
      <c r="H650" s="7">
        <f>F650-(Table1[[#This Row],[Estimated Cost Price (50%)	]])</f>
        <v>36.480000000000004</v>
      </c>
      <c r="I650" s="7">
        <f>Table1[[#This Row],[Profit per unit]]*Table1[[#This Row],[QUANTITY_ORDERED]]</f>
        <v>1422.7200000000003</v>
      </c>
      <c r="J650" s="2" t="str">
        <f t="shared" si="21"/>
        <v>Profit</v>
      </c>
      <c r="K650" s="3">
        <v>37752</v>
      </c>
      <c r="L650" s="2" t="str">
        <f>TEXT(Table1[[#This Row],[ORDER_DATE]], "mmm")</f>
        <v>May</v>
      </c>
      <c r="M650" s="2">
        <v>2003</v>
      </c>
      <c r="N650" s="2" t="s">
        <v>63</v>
      </c>
      <c r="O650" s="2" t="s">
        <v>251</v>
      </c>
      <c r="P650" s="2" t="s">
        <v>205</v>
      </c>
      <c r="Q650" s="2" t="s">
        <v>91</v>
      </c>
      <c r="R650" s="2" t="s">
        <v>10</v>
      </c>
    </row>
    <row r="651" spans="1:18" x14ac:dyDescent="0.3">
      <c r="A651" s="2">
        <v>10749</v>
      </c>
      <c r="B651" s="2" t="s">
        <v>204</v>
      </c>
      <c r="C651" s="2">
        <v>31</v>
      </c>
      <c r="D651" s="7">
        <v>33</v>
      </c>
      <c r="E651" s="7">
        <f t="shared" si="20"/>
        <v>16.5</v>
      </c>
      <c r="F651" s="7">
        <v>31.53</v>
      </c>
      <c r="G651" s="7">
        <f>Table1[[#This Row],[QUANTITY_ORDERED]]*Table1[[#This Row],[Selling price ]]</f>
        <v>977.43000000000006</v>
      </c>
      <c r="H651" s="7">
        <f>F651-(Table1[[#This Row],[Estimated Cost Price (50%)	]])</f>
        <v>15.030000000000001</v>
      </c>
      <c r="I651" s="7">
        <f>Table1[[#This Row],[Profit per unit]]*Table1[[#This Row],[QUANTITY_ORDERED]]</f>
        <v>465.93000000000006</v>
      </c>
      <c r="J651" s="2" t="str">
        <f t="shared" si="21"/>
        <v>Profit</v>
      </c>
      <c r="K651" s="3">
        <v>37752</v>
      </c>
      <c r="L651" s="2" t="str">
        <f>TEXT(Table1[[#This Row],[ORDER_DATE]], "mmm")</f>
        <v>May</v>
      </c>
      <c r="M651" s="2">
        <v>2003</v>
      </c>
      <c r="N651" s="2" t="s">
        <v>202</v>
      </c>
      <c r="O651" s="2" t="s">
        <v>257</v>
      </c>
      <c r="P651" s="2" t="s">
        <v>205</v>
      </c>
      <c r="Q651" s="2" t="s">
        <v>91</v>
      </c>
      <c r="R651" s="2" t="s">
        <v>10</v>
      </c>
    </row>
    <row r="652" spans="1:18" x14ac:dyDescent="0.3">
      <c r="A652" s="2">
        <v>10750</v>
      </c>
      <c r="B652" s="2" t="s">
        <v>204</v>
      </c>
      <c r="C652" s="2">
        <v>27</v>
      </c>
      <c r="D652" s="7">
        <v>44</v>
      </c>
      <c r="E652" s="7">
        <f t="shared" si="20"/>
        <v>22</v>
      </c>
      <c r="F652" s="7">
        <v>41.22</v>
      </c>
      <c r="G652" s="7">
        <f>Table1[[#This Row],[QUANTITY_ORDERED]]*Table1[[#This Row],[Selling price ]]</f>
        <v>1112.94</v>
      </c>
      <c r="H652" s="7">
        <f>F652-(Table1[[#This Row],[Estimated Cost Price (50%)	]])</f>
        <v>19.22</v>
      </c>
      <c r="I652" s="7">
        <f>Table1[[#This Row],[Profit per unit]]*Table1[[#This Row],[QUANTITY_ORDERED]]</f>
        <v>518.93999999999994</v>
      </c>
      <c r="J652" s="2" t="str">
        <f t="shared" si="21"/>
        <v>Profit</v>
      </c>
      <c r="K652" s="3">
        <v>37752</v>
      </c>
      <c r="L652" s="2" t="str">
        <f>TEXT(Table1[[#This Row],[ORDER_DATE]], "mmm")</f>
        <v>May</v>
      </c>
      <c r="M652" s="2">
        <v>2003</v>
      </c>
      <c r="N652" s="2" t="s">
        <v>202</v>
      </c>
      <c r="O652" s="2" t="s">
        <v>260</v>
      </c>
      <c r="P652" s="2" t="s">
        <v>205</v>
      </c>
      <c r="Q652" s="2" t="s">
        <v>91</v>
      </c>
      <c r="R652" s="2" t="s">
        <v>10</v>
      </c>
    </row>
    <row r="653" spans="1:18" x14ac:dyDescent="0.3">
      <c r="A653" s="2">
        <v>10751</v>
      </c>
      <c r="B653" s="2" t="s">
        <v>204</v>
      </c>
      <c r="C653" s="2">
        <v>23</v>
      </c>
      <c r="D653" s="7">
        <v>117</v>
      </c>
      <c r="E653" s="7">
        <f t="shared" si="20"/>
        <v>58.5</v>
      </c>
      <c r="F653" s="7">
        <v>100</v>
      </c>
      <c r="G653" s="7">
        <f>Table1[[#This Row],[QUANTITY_ORDERED]]*Table1[[#This Row],[Selling price ]]</f>
        <v>2300</v>
      </c>
      <c r="H653" s="7">
        <f>F653-(Table1[[#This Row],[Estimated Cost Price (50%)	]])</f>
        <v>41.5</v>
      </c>
      <c r="I653" s="7">
        <f>Table1[[#This Row],[Profit per unit]]*Table1[[#This Row],[QUANTITY_ORDERED]]</f>
        <v>954.5</v>
      </c>
      <c r="J653" s="2" t="str">
        <f t="shared" si="21"/>
        <v>Profit</v>
      </c>
      <c r="K653" s="3">
        <v>37752</v>
      </c>
      <c r="L653" s="2" t="str">
        <f>TEXT(Table1[[#This Row],[ORDER_DATE]], "mmm")</f>
        <v>May</v>
      </c>
      <c r="M653" s="2">
        <v>2003</v>
      </c>
      <c r="N653" s="2" t="s">
        <v>63</v>
      </c>
      <c r="O653" s="2" t="s">
        <v>266</v>
      </c>
      <c r="P653" s="2" t="s">
        <v>205</v>
      </c>
      <c r="Q653" s="2" t="s">
        <v>91</v>
      </c>
      <c r="R653" s="2" t="s">
        <v>10</v>
      </c>
    </row>
    <row r="654" spans="1:18" x14ac:dyDescent="0.3">
      <c r="A654" s="2">
        <v>10752</v>
      </c>
      <c r="B654" s="2" t="s">
        <v>204</v>
      </c>
      <c r="C654" s="2">
        <v>35</v>
      </c>
      <c r="D654" s="7">
        <v>41</v>
      </c>
      <c r="E654" s="7">
        <f t="shared" si="20"/>
        <v>20.5</v>
      </c>
      <c r="F654" s="7">
        <v>33.229999999999997</v>
      </c>
      <c r="G654" s="7">
        <f>Table1[[#This Row],[QUANTITY_ORDERED]]*Table1[[#This Row],[Selling price ]]</f>
        <v>1163.05</v>
      </c>
      <c r="H654" s="7">
        <f>F654-(Table1[[#This Row],[Estimated Cost Price (50%)	]])</f>
        <v>12.729999999999997</v>
      </c>
      <c r="I654" s="7">
        <f>Table1[[#This Row],[Profit per unit]]*Table1[[#This Row],[QUANTITY_ORDERED]]</f>
        <v>445.5499999999999</v>
      </c>
      <c r="J654" s="2" t="str">
        <f t="shared" si="21"/>
        <v>Profit</v>
      </c>
      <c r="K654" s="3">
        <v>37752</v>
      </c>
      <c r="L654" s="2" t="str">
        <f>TEXT(Table1[[#This Row],[ORDER_DATE]], "mmm")</f>
        <v>May</v>
      </c>
      <c r="M654" s="2">
        <v>2003</v>
      </c>
      <c r="N654" s="2" t="s">
        <v>202</v>
      </c>
      <c r="O654" s="2" t="s">
        <v>276</v>
      </c>
      <c r="P654" s="2" t="s">
        <v>205</v>
      </c>
      <c r="Q654" s="2" t="s">
        <v>91</v>
      </c>
      <c r="R654" s="2" t="s">
        <v>10</v>
      </c>
    </row>
    <row r="655" spans="1:18" x14ac:dyDescent="0.3">
      <c r="A655" s="2">
        <v>10753</v>
      </c>
      <c r="B655" s="2" t="s">
        <v>204</v>
      </c>
      <c r="C655" s="2">
        <v>22</v>
      </c>
      <c r="D655" s="7">
        <v>97</v>
      </c>
      <c r="E655" s="7">
        <f t="shared" si="20"/>
        <v>48.5</v>
      </c>
      <c r="F655" s="7">
        <v>100</v>
      </c>
      <c r="G655" s="7">
        <f>Table1[[#This Row],[QUANTITY_ORDERED]]*Table1[[#This Row],[Selling price ]]</f>
        <v>2200</v>
      </c>
      <c r="H655" s="7">
        <f>F655-(Table1[[#This Row],[Estimated Cost Price (50%)	]])</f>
        <v>51.5</v>
      </c>
      <c r="I655" s="7">
        <f>Table1[[#This Row],[Profit per unit]]*Table1[[#This Row],[QUANTITY_ORDERED]]</f>
        <v>1133</v>
      </c>
      <c r="J655" s="2" t="str">
        <f t="shared" si="21"/>
        <v>Profit</v>
      </c>
      <c r="K655" s="3">
        <v>37752</v>
      </c>
      <c r="L655" s="2" t="str">
        <f>TEXT(Table1[[#This Row],[ORDER_DATE]], "mmm")</f>
        <v>May</v>
      </c>
      <c r="M655" s="2">
        <v>2003</v>
      </c>
      <c r="N655" s="2" t="s">
        <v>202</v>
      </c>
      <c r="O655" s="2" t="s">
        <v>278</v>
      </c>
      <c r="P655" s="2" t="s">
        <v>205</v>
      </c>
      <c r="Q655" s="2" t="s">
        <v>91</v>
      </c>
      <c r="R655" s="2" t="s">
        <v>10</v>
      </c>
    </row>
    <row r="656" spans="1:18" x14ac:dyDescent="0.3">
      <c r="A656" s="2">
        <v>10754</v>
      </c>
      <c r="B656" s="2" t="s">
        <v>73</v>
      </c>
      <c r="C656" s="2">
        <v>34</v>
      </c>
      <c r="D656" s="7">
        <v>214</v>
      </c>
      <c r="E656" s="7">
        <f t="shared" si="20"/>
        <v>107</v>
      </c>
      <c r="F656" s="7">
        <v>100</v>
      </c>
      <c r="G656" s="7">
        <f>Table1[[#This Row],[QUANTITY_ORDERED]]*Table1[[#This Row],[Selling price ]]</f>
        <v>3400</v>
      </c>
      <c r="H656" s="7">
        <f>F656-(Table1[[#This Row],[Estimated Cost Price (50%)	]])</f>
        <v>-7</v>
      </c>
      <c r="I656" s="7">
        <f>Table1[[#This Row],[Profit per unit]]*Table1[[#This Row],[QUANTITY_ORDERED]]</f>
        <v>-238</v>
      </c>
      <c r="J656" s="2" t="str">
        <f t="shared" si="21"/>
        <v>Loss</v>
      </c>
      <c r="K656" s="3">
        <v>37783</v>
      </c>
      <c r="L656" s="2" t="str">
        <f>TEXT(Table1[[#This Row],[ORDER_DATE]], "mmm")</f>
        <v>Jun</v>
      </c>
      <c r="M656" s="2">
        <v>2003</v>
      </c>
      <c r="N656" s="2" t="s">
        <v>63</v>
      </c>
      <c r="O656" s="2" t="s">
        <v>64</v>
      </c>
      <c r="P656" s="2" t="s">
        <v>74</v>
      </c>
      <c r="Q656" s="2" t="s">
        <v>32</v>
      </c>
      <c r="R656" s="2" t="s">
        <v>52</v>
      </c>
    </row>
    <row r="657" spans="1:18" x14ac:dyDescent="0.3">
      <c r="A657" s="2">
        <v>10755</v>
      </c>
      <c r="B657" s="2" t="s">
        <v>73</v>
      </c>
      <c r="C657" s="2">
        <v>43</v>
      </c>
      <c r="D657" s="7">
        <v>136</v>
      </c>
      <c r="E657" s="7">
        <f t="shared" si="20"/>
        <v>68</v>
      </c>
      <c r="F657" s="7">
        <v>100</v>
      </c>
      <c r="G657" s="7">
        <f>Table1[[#This Row],[QUANTITY_ORDERED]]*Table1[[#This Row],[Selling price ]]</f>
        <v>4300</v>
      </c>
      <c r="H657" s="7">
        <f>F657-(Table1[[#This Row],[Estimated Cost Price (50%)	]])</f>
        <v>32</v>
      </c>
      <c r="I657" s="7">
        <f>Table1[[#This Row],[Profit per unit]]*Table1[[#This Row],[QUANTITY_ORDERED]]</f>
        <v>1376</v>
      </c>
      <c r="J657" s="2" t="str">
        <f t="shared" si="21"/>
        <v>Profit</v>
      </c>
      <c r="K657" s="3">
        <v>37783</v>
      </c>
      <c r="L657" s="2" t="str">
        <f>TEXT(Table1[[#This Row],[ORDER_DATE]], "mmm")</f>
        <v>Jun</v>
      </c>
      <c r="M657" s="2">
        <v>2003</v>
      </c>
      <c r="N657" s="2" t="s">
        <v>178</v>
      </c>
      <c r="O657" s="2" t="s">
        <v>179</v>
      </c>
      <c r="P657" s="2" t="s">
        <v>74</v>
      </c>
      <c r="Q657" s="2" t="s">
        <v>32</v>
      </c>
      <c r="R657" s="2" t="s">
        <v>16</v>
      </c>
    </row>
    <row r="658" spans="1:18" x14ac:dyDescent="0.3">
      <c r="A658" s="2">
        <v>10756</v>
      </c>
      <c r="B658" s="2" t="s">
        <v>73</v>
      </c>
      <c r="C658" s="2">
        <v>48</v>
      </c>
      <c r="D658" s="7">
        <v>116</v>
      </c>
      <c r="E658" s="7">
        <f t="shared" si="20"/>
        <v>58</v>
      </c>
      <c r="F658" s="7">
        <v>93.34</v>
      </c>
      <c r="G658" s="7">
        <f>Table1[[#This Row],[QUANTITY_ORDERED]]*Table1[[#This Row],[Selling price ]]</f>
        <v>4480.32</v>
      </c>
      <c r="H658" s="7">
        <f>F658-(Table1[[#This Row],[Estimated Cost Price (50%)	]])</f>
        <v>35.340000000000003</v>
      </c>
      <c r="I658" s="7">
        <f>Table1[[#This Row],[Profit per unit]]*Table1[[#This Row],[QUANTITY_ORDERED]]</f>
        <v>1696.3200000000002</v>
      </c>
      <c r="J658" s="2" t="str">
        <f t="shared" si="21"/>
        <v>Profit</v>
      </c>
      <c r="K658" s="3">
        <v>37783</v>
      </c>
      <c r="L658" s="2" t="str">
        <f>TEXT(Table1[[#This Row],[ORDER_DATE]], "mmm")</f>
        <v>Jun</v>
      </c>
      <c r="M658" s="2">
        <v>2003</v>
      </c>
      <c r="N658" s="2" t="s">
        <v>178</v>
      </c>
      <c r="O658" s="2" t="s">
        <v>196</v>
      </c>
      <c r="P658" s="2" t="s">
        <v>74</v>
      </c>
      <c r="Q658" s="2" t="s">
        <v>32</v>
      </c>
      <c r="R658" s="2" t="s">
        <v>16</v>
      </c>
    </row>
    <row r="659" spans="1:18" x14ac:dyDescent="0.3">
      <c r="A659" s="2">
        <v>10757</v>
      </c>
      <c r="B659" s="2" t="s">
        <v>73</v>
      </c>
      <c r="C659" s="2">
        <v>46</v>
      </c>
      <c r="D659" s="7">
        <v>101</v>
      </c>
      <c r="E659" s="7">
        <f t="shared" si="20"/>
        <v>50.5</v>
      </c>
      <c r="F659" s="7">
        <v>100</v>
      </c>
      <c r="G659" s="7">
        <f>Table1[[#This Row],[QUANTITY_ORDERED]]*Table1[[#This Row],[Selling price ]]</f>
        <v>4600</v>
      </c>
      <c r="H659" s="7">
        <f>F659-(Table1[[#This Row],[Estimated Cost Price (50%)	]])</f>
        <v>49.5</v>
      </c>
      <c r="I659" s="7">
        <f>Table1[[#This Row],[Profit per unit]]*Table1[[#This Row],[QUANTITY_ORDERED]]</f>
        <v>2277</v>
      </c>
      <c r="J659" s="2" t="str">
        <f t="shared" si="21"/>
        <v>Profit</v>
      </c>
      <c r="K659" s="3">
        <v>37783</v>
      </c>
      <c r="L659" s="2" t="str">
        <f>TEXT(Table1[[#This Row],[ORDER_DATE]], "mmm")</f>
        <v>Jun</v>
      </c>
      <c r="M659" s="2">
        <v>2003</v>
      </c>
      <c r="N659" s="2" t="s">
        <v>202</v>
      </c>
      <c r="O659" s="2" t="s">
        <v>229</v>
      </c>
      <c r="P659" s="2" t="s">
        <v>74</v>
      </c>
      <c r="Q659" s="2" t="s">
        <v>32</v>
      </c>
      <c r="R659" s="2" t="s">
        <v>16</v>
      </c>
    </row>
    <row r="660" spans="1:18" x14ac:dyDescent="0.3">
      <c r="A660" s="2">
        <v>10758</v>
      </c>
      <c r="B660" s="2" t="s">
        <v>73</v>
      </c>
      <c r="C660" s="2">
        <v>49</v>
      </c>
      <c r="D660" s="7">
        <v>50</v>
      </c>
      <c r="E660" s="7">
        <f t="shared" si="20"/>
        <v>25</v>
      </c>
      <c r="F660" s="7">
        <v>44.78</v>
      </c>
      <c r="G660" s="7">
        <f>Table1[[#This Row],[QUANTITY_ORDERED]]*Table1[[#This Row],[Selling price ]]</f>
        <v>2194.2200000000003</v>
      </c>
      <c r="H660" s="7">
        <f>F660-(Table1[[#This Row],[Estimated Cost Price (50%)	]])</f>
        <v>19.78</v>
      </c>
      <c r="I660" s="7">
        <f>Table1[[#This Row],[Profit per unit]]*Table1[[#This Row],[QUANTITY_ORDERED]]</f>
        <v>969.22</v>
      </c>
      <c r="J660" s="2" t="str">
        <f t="shared" si="21"/>
        <v>Profit</v>
      </c>
      <c r="K660" s="3">
        <v>37783</v>
      </c>
      <c r="L660" s="2" t="str">
        <f>TEXT(Table1[[#This Row],[ORDER_DATE]], "mmm")</f>
        <v>Jun</v>
      </c>
      <c r="M660" s="2">
        <v>2003</v>
      </c>
      <c r="N660" s="2" t="s">
        <v>202</v>
      </c>
      <c r="O660" s="2" t="s">
        <v>249</v>
      </c>
      <c r="P660" s="2" t="s">
        <v>74</v>
      </c>
      <c r="Q660" s="2" t="s">
        <v>32</v>
      </c>
      <c r="R660" s="2" t="s">
        <v>10</v>
      </c>
    </row>
    <row r="661" spans="1:18" x14ac:dyDescent="0.3">
      <c r="A661" s="2">
        <v>10759</v>
      </c>
      <c r="B661" s="2" t="s">
        <v>118</v>
      </c>
      <c r="C661" s="2">
        <v>33</v>
      </c>
      <c r="D661" s="7">
        <v>147</v>
      </c>
      <c r="E661" s="7">
        <f t="shared" si="20"/>
        <v>73.5</v>
      </c>
      <c r="F661" s="7">
        <v>100</v>
      </c>
      <c r="G661" s="7">
        <f>Table1[[#This Row],[QUANTITY_ORDERED]]*Table1[[#This Row],[Selling price ]]</f>
        <v>3300</v>
      </c>
      <c r="H661" s="7">
        <f>F661-(Table1[[#This Row],[Estimated Cost Price (50%)	]])</f>
        <v>26.5</v>
      </c>
      <c r="I661" s="7">
        <f>Table1[[#This Row],[Profit per unit]]*Table1[[#This Row],[QUANTITY_ORDERED]]</f>
        <v>874.5</v>
      </c>
      <c r="J661" s="2" t="str">
        <f t="shared" si="21"/>
        <v>Profit</v>
      </c>
      <c r="K661" s="3">
        <v>37783</v>
      </c>
      <c r="L661" s="2" t="str">
        <f>TEXT(Table1[[#This Row],[ORDER_DATE]], "mmm")</f>
        <v>Jun</v>
      </c>
      <c r="M661" s="2">
        <v>2003</v>
      </c>
      <c r="N661" s="2" t="s">
        <v>63</v>
      </c>
      <c r="O661" s="2" t="s">
        <v>143</v>
      </c>
      <c r="P661" s="2" t="s">
        <v>119</v>
      </c>
      <c r="Q661" s="2" t="s">
        <v>59</v>
      </c>
      <c r="R661" s="2" t="s">
        <v>16</v>
      </c>
    </row>
    <row r="662" spans="1:18" x14ac:dyDescent="0.3">
      <c r="A662" s="2">
        <v>10760</v>
      </c>
      <c r="B662" s="2" t="s">
        <v>118</v>
      </c>
      <c r="C662" s="2">
        <v>26</v>
      </c>
      <c r="D662" s="7">
        <v>118</v>
      </c>
      <c r="E662" s="7">
        <f t="shared" si="20"/>
        <v>59</v>
      </c>
      <c r="F662" s="7">
        <v>100</v>
      </c>
      <c r="G662" s="7">
        <f>Table1[[#This Row],[QUANTITY_ORDERED]]*Table1[[#This Row],[Selling price ]]</f>
        <v>2600</v>
      </c>
      <c r="H662" s="7">
        <f>F662-(Table1[[#This Row],[Estimated Cost Price (50%)	]])</f>
        <v>41</v>
      </c>
      <c r="I662" s="7">
        <f>Table1[[#This Row],[Profit per unit]]*Table1[[#This Row],[QUANTITY_ORDERED]]</f>
        <v>1066</v>
      </c>
      <c r="J662" s="2" t="str">
        <f t="shared" si="21"/>
        <v>Profit</v>
      </c>
      <c r="K662" s="3">
        <v>37783</v>
      </c>
      <c r="L662" s="2" t="str">
        <f>TEXT(Table1[[#This Row],[ORDER_DATE]], "mmm")</f>
        <v>Jun</v>
      </c>
      <c r="M662" s="2">
        <v>2003</v>
      </c>
      <c r="N662" s="2" t="s">
        <v>178</v>
      </c>
      <c r="O662" s="2" t="s">
        <v>188</v>
      </c>
      <c r="P662" s="2" t="s">
        <v>119</v>
      </c>
      <c r="Q662" s="2" t="s">
        <v>59</v>
      </c>
      <c r="R662" s="2" t="s">
        <v>16</v>
      </c>
    </row>
    <row r="663" spans="1:18" x14ac:dyDescent="0.3">
      <c r="A663" s="2">
        <v>10761</v>
      </c>
      <c r="B663" s="2" t="s">
        <v>118</v>
      </c>
      <c r="C663" s="2">
        <v>48</v>
      </c>
      <c r="D663" s="7">
        <v>122</v>
      </c>
      <c r="E663" s="7">
        <f t="shared" si="20"/>
        <v>61</v>
      </c>
      <c r="F663" s="7">
        <v>100</v>
      </c>
      <c r="G663" s="7">
        <f>Table1[[#This Row],[QUANTITY_ORDERED]]*Table1[[#This Row],[Selling price ]]</f>
        <v>4800</v>
      </c>
      <c r="H663" s="7">
        <f>F663-(Table1[[#This Row],[Estimated Cost Price (50%)	]])</f>
        <v>39</v>
      </c>
      <c r="I663" s="7">
        <f>Table1[[#This Row],[Profit per unit]]*Table1[[#This Row],[QUANTITY_ORDERED]]</f>
        <v>1872</v>
      </c>
      <c r="J663" s="2" t="str">
        <f t="shared" si="21"/>
        <v>Profit</v>
      </c>
      <c r="K663" s="3">
        <v>37783</v>
      </c>
      <c r="L663" s="2" t="str">
        <f>TEXT(Table1[[#This Row],[ORDER_DATE]], "mmm")</f>
        <v>Jun</v>
      </c>
      <c r="M663" s="2">
        <v>2003</v>
      </c>
      <c r="N663" s="2" t="s">
        <v>178</v>
      </c>
      <c r="O663" s="2" t="s">
        <v>222</v>
      </c>
      <c r="P663" s="2" t="s">
        <v>119</v>
      </c>
      <c r="Q663" s="2" t="s">
        <v>59</v>
      </c>
      <c r="R663" s="2" t="s">
        <v>16</v>
      </c>
    </row>
    <row r="664" spans="1:18" x14ac:dyDescent="0.3">
      <c r="A664" s="2">
        <v>10762</v>
      </c>
      <c r="B664" s="2" t="s">
        <v>118</v>
      </c>
      <c r="C664" s="2">
        <v>41</v>
      </c>
      <c r="D664" s="7">
        <v>60</v>
      </c>
      <c r="E664" s="7">
        <f t="shared" si="20"/>
        <v>30</v>
      </c>
      <c r="F664" s="7">
        <v>69.28</v>
      </c>
      <c r="G664" s="7">
        <f>Table1[[#This Row],[QUANTITY_ORDERED]]*Table1[[#This Row],[Selling price ]]</f>
        <v>2840.48</v>
      </c>
      <c r="H664" s="7">
        <f>F664-(Table1[[#This Row],[Estimated Cost Price (50%)	]])</f>
        <v>39.28</v>
      </c>
      <c r="I664" s="7">
        <f>Table1[[#This Row],[Profit per unit]]*Table1[[#This Row],[QUANTITY_ORDERED]]</f>
        <v>1610.48</v>
      </c>
      <c r="J664" s="2" t="str">
        <f t="shared" si="21"/>
        <v>Profit</v>
      </c>
      <c r="K664" s="3">
        <v>37783</v>
      </c>
      <c r="L664" s="2" t="str">
        <f>TEXT(Table1[[#This Row],[ORDER_DATE]], "mmm")</f>
        <v>Jun</v>
      </c>
      <c r="M664" s="2">
        <v>2003</v>
      </c>
      <c r="N664" s="2" t="s">
        <v>178</v>
      </c>
      <c r="O664" s="2" t="s">
        <v>224</v>
      </c>
      <c r="P664" s="2" t="s">
        <v>119</v>
      </c>
      <c r="Q664" s="2" t="s">
        <v>59</v>
      </c>
      <c r="R664" s="2" t="s">
        <v>10</v>
      </c>
    </row>
    <row r="665" spans="1:18" x14ac:dyDescent="0.3">
      <c r="A665" s="2">
        <v>10763</v>
      </c>
      <c r="B665" s="2" t="s">
        <v>118</v>
      </c>
      <c r="C665" s="2">
        <v>29</v>
      </c>
      <c r="D665" s="7">
        <v>169</v>
      </c>
      <c r="E665" s="7">
        <f t="shared" si="20"/>
        <v>84.5</v>
      </c>
      <c r="F665" s="7">
        <v>100</v>
      </c>
      <c r="G665" s="7">
        <f>Table1[[#This Row],[QUANTITY_ORDERED]]*Table1[[#This Row],[Selling price ]]</f>
        <v>2900</v>
      </c>
      <c r="H665" s="7">
        <f>F665-(Table1[[#This Row],[Estimated Cost Price (50%)	]])</f>
        <v>15.5</v>
      </c>
      <c r="I665" s="7">
        <f>Table1[[#This Row],[Profit per unit]]*Table1[[#This Row],[QUANTITY_ORDERED]]</f>
        <v>449.5</v>
      </c>
      <c r="J665" s="2" t="str">
        <f t="shared" si="21"/>
        <v>Profit</v>
      </c>
      <c r="K665" s="3">
        <v>37783</v>
      </c>
      <c r="L665" s="2" t="str">
        <f>TEXT(Table1[[#This Row],[ORDER_DATE]], "mmm")</f>
        <v>Jun</v>
      </c>
      <c r="M665" s="2">
        <v>2003</v>
      </c>
      <c r="N665" s="2" t="s">
        <v>63</v>
      </c>
      <c r="O665" s="2" t="s">
        <v>236</v>
      </c>
      <c r="P665" s="2" t="s">
        <v>119</v>
      </c>
      <c r="Q665" s="2" t="s">
        <v>59</v>
      </c>
      <c r="R665" s="2" t="s">
        <v>16</v>
      </c>
    </row>
    <row r="666" spans="1:18" x14ac:dyDescent="0.3">
      <c r="A666" s="2">
        <v>10764</v>
      </c>
      <c r="B666" s="2" t="s">
        <v>118</v>
      </c>
      <c r="C666" s="2">
        <v>47</v>
      </c>
      <c r="D666" s="7">
        <v>121</v>
      </c>
      <c r="E666" s="7">
        <f t="shared" si="20"/>
        <v>60.5</v>
      </c>
      <c r="F666" s="7">
        <v>100</v>
      </c>
      <c r="G666" s="7">
        <f>Table1[[#This Row],[QUANTITY_ORDERED]]*Table1[[#This Row],[Selling price ]]</f>
        <v>4700</v>
      </c>
      <c r="H666" s="7">
        <f>F666-(Table1[[#This Row],[Estimated Cost Price (50%)	]])</f>
        <v>39.5</v>
      </c>
      <c r="I666" s="7">
        <f>Table1[[#This Row],[Profit per unit]]*Table1[[#This Row],[QUANTITY_ORDERED]]</f>
        <v>1856.5</v>
      </c>
      <c r="J666" s="2" t="str">
        <f t="shared" si="21"/>
        <v>Profit</v>
      </c>
      <c r="K666" s="3">
        <v>37783</v>
      </c>
      <c r="L666" s="2" t="str">
        <f>TEXT(Table1[[#This Row],[ORDER_DATE]], "mmm")</f>
        <v>Jun</v>
      </c>
      <c r="M666" s="2">
        <v>2003</v>
      </c>
      <c r="N666" s="2" t="s">
        <v>178</v>
      </c>
      <c r="O666" s="2" t="s">
        <v>248</v>
      </c>
      <c r="P666" s="2" t="s">
        <v>119</v>
      </c>
      <c r="Q666" s="2" t="s">
        <v>59</v>
      </c>
      <c r="R666" s="2" t="s">
        <v>16</v>
      </c>
    </row>
    <row r="667" spans="1:18" x14ac:dyDescent="0.3">
      <c r="A667" s="2">
        <v>10765</v>
      </c>
      <c r="B667" s="2" t="s">
        <v>118</v>
      </c>
      <c r="C667" s="2">
        <v>28</v>
      </c>
      <c r="D667" s="7">
        <v>127</v>
      </c>
      <c r="E667" s="7">
        <f t="shared" si="20"/>
        <v>63.5</v>
      </c>
      <c r="F667" s="7">
        <v>100</v>
      </c>
      <c r="G667" s="7">
        <f>Table1[[#This Row],[QUANTITY_ORDERED]]*Table1[[#This Row],[Selling price ]]</f>
        <v>2800</v>
      </c>
      <c r="H667" s="7">
        <f>F667-(Table1[[#This Row],[Estimated Cost Price (50%)	]])</f>
        <v>36.5</v>
      </c>
      <c r="I667" s="7">
        <f>Table1[[#This Row],[Profit per unit]]*Table1[[#This Row],[QUANTITY_ORDERED]]</f>
        <v>1022</v>
      </c>
      <c r="J667" s="2" t="str">
        <f t="shared" si="21"/>
        <v>Profit</v>
      </c>
      <c r="K667" s="3">
        <v>37783</v>
      </c>
      <c r="L667" s="2" t="str">
        <f>TEXT(Table1[[#This Row],[ORDER_DATE]], "mmm")</f>
        <v>Jun</v>
      </c>
      <c r="M667" s="2">
        <v>2003</v>
      </c>
      <c r="N667" s="2" t="s">
        <v>178</v>
      </c>
      <c r="O667" s="2" t="s">
        <v>261</v>
      </c>
      <c r="P667" s="2" t="s">
        <v>119</v>
      </c>
      <c r="Q667" s="2" t="s">
        <v>59</v>
      </c>
      <c r="R667" s="2" t="s">
        <v>10</v>
      </c>
    </row>
    <row r="668" spans="1:18" x14ac:dyDescent="0.3">
      <c r="A668" s="2">
        <v>10766</v>
      </c>
      <c r="B668" s="2" t="s">
        <v>118</v>
      </c>
      <c r="C668" s="2">
        <v>37</v>
      </c>
      <c r="D668" s="7">
        <v>35</v>
      </c>
      <c r="E668" s="7">
        <f t="shared" si="20"/>
        <v>17.5</v>
      </c>
      <c r="F668" s="7">
        <v>31.12</v>
      </c>
      <c r="G668" s="7">
        <f>Table1[[#This Row],[QUANTITY_ORDERED]]*Table1[[#This Row],[Selling price ]]</f>
        <v>1151.44</v>
      </c>
      <c r="H668" s="7">
        <f>F668-(Table1[[#This Row],[Estimated Cost Price (50%)	]])</f>
        <v>13.620000000000001</v>
      </c>
      <c r="I668" s="7">
        <f>Table1[[#This Row],[Profit per unit]]*Table1[[#This Row],[QUANTITY_ORDERED]]</f>
        <v>503.94000000000005</v>
      </c>
      <c r="J668" s="2" t="str">
        <f t="shared" si="21"/>
        <v>Profit</v>
      </c>
      <c r="K668" s="3">
        <v>37783</v>
      </c>
      <c r="L668" s="2" t="str">
        <f>TEXT(Table1[[#This Row],[ORDER_DATE]], "mmm")</f>
        <v>Jun</v>
      </c>
      <c r="M668" s="2">
        <v>2003</v>
      </c>
      <c r="N668" s="2" t="s">
        <v>63</v>
      </c>
      <c r="O668" s="2" t="s">
        <v>264</v>
      </c>
      <c r="P668" s="2" t="s">
        <v>119</v>
      </c>
      <c r="Q668" s="2" t="s">
        <v>59</v>
      </c>
      <c r="R668" s="2" t="s">
        <v>10</v>
      </c>
    </row>
    <row r="669" spans="1:18" x14ac:dyDescent="0.3">
      <c r="A669" s="2">
        <v>10767</v>
      </c>
      <c r="B669" s="2" t="s">
        <v>118</v>
      </c>
      <c r="C669" s="2">
        <v>22</v>
      </c>
      <c r="D669" s="7">
        <v>96</v>
      </c>
      <c r="E669" s="7">
        <f t="shared" si="20"/>
        <v>48</v>
      </c>
      <c r="F669" s="7">
        <v>100</v>
      </c>
      <c r="G669" s="7">
        <f>Table1[[#This Row],[QUANTITY_ORDERED]]*Table1[[#This Row],[Selling price ]]</f>
        <v>2200</v>
      </c>
      <c r="H669" s="7">
        <f>F669-(Table1[[#This Row],[Estimated Cost Price (50%)	]])</f>
        <v>52</v>
      </c>
      <c r="I669" s="7">
        <f>Table1[[#This Row],[Profit per unit]]*Table1[[#This Row],[QUANTITY_ORDERED]]</f>
        <v>1144</v>
      </c>
      <c r="J669" s="2" t="str">
        <f t="shared" si="21"/>
        <v>Profit</v>
      </c>
      <c r="K669" s="3">
        <v>37783</v>
      </c>
      <c r="L669" s="2" t="str">
        <f>TEXT(Table1[[#This Row],[ORDER_DATE]], "mmm")</f>
        <v>Jun</v>
      </c>
      <c r="M669" s="2">
        <v>2003</v>
      </c>
      <c r="N669" s="2" t="s">
        <v>178</v>
      </c>
      <c r="O669" s="2" t="s">
        <v>281</v>
      </c>
      <c r="P669" s="2" t="s">
        <v>119</v>
      </c>
      <c r="Q669" s="2" t="s">
        <v>59</v>
      </c>
      <c r="R669" s="2" t="s">
        <v>10</v>
      </c>
    </row>
    <row r="670" spans="1:18" x14ac:dyDescent="0.3">
      <c r="A670" s="2">
        <v>10768</v>
      </c>
      <c r="B670" s="2" t="s">
        <v>118</v>
      </c>
      <c r="C670" s="2">
        <v>50</v>
      </c>
      <c r="D670" s="7">
        <v>54</v>
      </c>
      <c r="E670" s="7">
        <f t="shared" si="20"/>
        <v>27</v>
      </c>
      <c r="F670" s="7">
        <v>63.31</v>
      </c>
      <c r="G670" s="7">
        <f>Table1[[#This Row],[QUANTITY_ORDERED]]*Table1[[#This Row],[Selling price ]]</f>
        <v>3165.5</v>
      </c>
      <c r="H670" s="7">
        <f>F670-(Table1[[#This Row],[Estimated Cost Price (50%)	]])</f>
        <v>36.31</v>
      </c>
      <c r="I670" s="7">
        <f>Table1[[#This Row],[Profit per unit]]*Table1[[#This Row],[QUANTITY_ORDERED]]</f>
        <v>1815.5</v>
      </c>
      <c r="J670" s="2" t="str">
        <f t="shared" si="21"/>
        <v>Profit</v>
      </c>
      <c r="K670" s="3">
        <v>37783</v>
      </c>
      <c r="L670" s="2" t="str">
        <f>TEXT(Table1[[#This Row],[ORDER_DATE]], "mmm")</f>
        <v>Jun</v>
      </c>
      <c r="M670" s="2">
        <v>2003</v>
      </c>
      <c r="N670" s="2" t="s">
        <v>178</v>
      </c>
      <c r="O670" s="2" t="s">
        <v>284</v>
      </c>
      <c r="P670" s="2" t="s">
        <v>119</v>
      </c>
      <c r="Q670" s="2" t="s">
        <v>59</v>
      </c>
      <c r="R670" s="2" t="s">
        <v>16</v>
      </c>
    </row>
    <row r="671" spans="1:18" x14ac:dyDescent="0.3">
      <c r="A671" s="2">
        <v>10769</v>
      </c>
      <c r="B671" s="2" t="s">
        <v>118</v>
      </c>
      <c r="C671" s="2">
        <v>29</v>
      </c>
      <c r="D671" s="7">
        <v>64</v>
      </c>
      <c r="E671" s="7">
        <f t="shared" si="20"/>
        <v>32</v>
      </c>
      <c r="F671" s="7">
        <v>74.98</v>
      </c>
      <c r="G671" s="7">
        <f>Table1[[#This Row],[QUANTITY_ORDERED]]*Table1[[#This Row],[Selling price ]]</f>
        <v>2174.42</v>
      </c>
      <c r="H671" s="7">
        <f>F671-(Table1[[#This Row],[Estimated Cost Price (50%)	]])</f>
        <v>42.980000000000004</v>
      </c>
      <c r="I671" s="7">
        <f>Table1[[#This Row],[Profit per unit]]*Table1[[#This Row],[QUANTITY_ORDERED]]</f>
        <v>1246.42</v>
      </c>
      <c r="J671" s="2" t="str">
        <f t="shared" si="21"/>
        <v>Profit</v>
      </c>
      <c r="K671" s="3">
        <v>37783</v>
      </c>
      <c r="L671" s="2" t="str">
        <f>TEXT(Table1[[#This Row],[ORDER_DATE]], "mmm")</f>
        <v>Jun</v>
      </c>
      <c r="M671" s="2">
        <v>2003</v>
      </c>
      <c r="N671" s="2" t="s">
        <v>178</v>
      </c>
      <c r="O671" s="2" t="s">
        <v>286</v>
      </c>
      <c r="P671" s="2" t="s">
        <v>119</v>
      </c>
      <c r="Q671" s="2" t="s">
        <v>59</v>
      </c>
      <c r="R671" s="2" t="s">
        <v>10</v>
      </c>
    </row>
    <row r="672" spans="1:18" x14ac:dyDescent="0.3">
      <c r="A672" s="2">
        <v>10770</v>
      </c>
      <c r="B672" s="2" t="s">
        <v>118</v>
      </c>
      <c r="C672" s="2">
        <v>42</v>
      </c>
      <c r="D672" s="7">
        <v>101</v>
      </c>
      <c r="E672" s="7">
        <f t="shared" si="20"/>
        <v>50.5</v>
      </c>
      <c r="F672" s="7">
        <v>85.98</v>
      </c>
      <c r="G672" s="7">
        <f>Table1[[#This Row],[QUANTITY_ORDERED]]*Table1[[#This Row],[Selling price ]]</f>
        <v>3611.1600000000003</v>
      </c>
      <c r="H672" s="7">
        <f>F672-(Table1[[#This Row],[Estimated Cost Price (50%)	]])</f>
        <v>35.480000000000004</v>
      </c>
      <c r="I672" s="7">
        <f>Table1[[#This Row],[Profit per unit]]*Table1[[#This Row],[QUANTITY_ORDERED]]</f>
        <v>1490.16</v>
      </c>
      <c r="J672" s="2" t="str">
        <f t="shared" si="21"/>
        <v>Profit</v>
      </c>
      <c r="K672" s="3">
        <v>37783</v>
      </c>
      <c r="L672" s="2" t="str">
        <f>TEXT(Table1[[#This Row],[ORDER_DATE]], "mmm")</f>
        <v>Jun</v>
      </c>
      <c r="M672" s="2">
        <v>2003</v>
      </c>
      <c r="N672" s="2" t="s">
        <v>63</v>
      </c>
      <c r="O672" s="2" t="s">
        <v>299</v>
      </c>
      <c r="P672" s="2" t="s">
        <v>119</v>
      </c>
      <c r="Q672" s="2" t="s">
        <v>59</v>
      </c>
      <c r="R672" s="2" t="s">
        <v>16</v>
      </c>
    </row>
    <row r="673" spans="1:18" x14ac:dyDescent="0.3">
      <c r="A673" s="2">
        <v>10771</v>
      </c>
      <c r="B673" s="2" t="s">
        <v>161</v>
      </c>
      <c r="C673" s="2">
        <v>33</v>
      </c>
      <c r="D673" s="7">
        <v>207</v>
      </c>
      <c r="E673" s="7">
        <f t="shared" si="20"/>
        <v>103.5</v>
      </c>
      <c r="F673" s="7">
        <v>100</v>
      </c>
      <c r="G673" s="7">
        <f>Table1[[#This Row],[QUANTITY_ORDERED]]*Table1[[#This Row],[Selling price ]]</f>
        <v>3300</v>
      </c>
      <c r="H673" s="7">
        <f>F673-(Table1[[#This Row],[Estimated Cost Price (50%)	]])</f>
        <v>-3.5</v>
      </c>
      <c r="I673" s="7">
        <f>Table1[[#This Row],[Profit per unit]]*Table1[[#This Row],[QUANTITY_ORDERED]]</f>
        <v>-115.5</v>
      </c>
      <c r="J673" s="2" t="str">
        <f t="shared" si="21"/>
        <v>Loss</v>
      </c>
      <c r="K673" s="3">
        <v>37783</v>
      </c>
      <c r="L673" s="2" t="str">
        <f>TEXT(Table1[[#This Row],[ORDER_DATE]], "mmm")</f>
        <v>Jun</v>
      </c>
      <c r="M673" s="2">
        <v>2003</v>
      </c>
      <c r="N673" s="2" t="s">
        <v>63</v>
      </c>
      <c r="O673" s="2" t="s">
        <v>168</v>
      </c>
      <c r="P673" s="2" t="s">
        <v>162</v>
      </c>
      <c r="Q673" s="2" t="s">
        <v>91</v>
      </c>
      <c r="R673" s="2" t="s">
        <v>52</v>
      </c>
    </row>
    <row r="674" spans="1:18" x14ac:dyDescent="0.3">
      <c r="A674" s="2">
        <v>10772</v>
      </c>
      <c r="B674" s="2" t="s">
        <v>161</v>
      </c>
      <c r="C674" s="2">
        <v>47</v>
      </c>
      <c r="D674" s="7">
        <v>151</v>
      </c>
      <c r="E674" s="7">
        <f t="shared" si="20"/>
        <v>75.5</v>
      </c>
      <c r="F674" s="7">
        <v>100</v>
      </c>
      <c r="G674" s="7">
        <f>Table1[[#This Row],[QUANTITY_ORDERED]]*Table1[[#This Row],[Selling price ]]</f>
        <v>4700</v>
      </c>
      <c r="H674" s="7">
        <f>F674-(Table1[[#This Row],[Estimated Cost Price (50%)	]])</f>
        <v>24.5</v>
      </c>
      <c r="I674" s="7">
        <f>Table1[[#This Row],[Profit per unit]]*Table1[[#This Row],[QUANTITY_ORDERED]]</f>
        <v>1151.5</v>
      </c>
      <c r="J674" s="2" t="str">
        <f t="shared" si="21"/>
        <v>Profit</v>
      </c>
      <c r="K674" s="3">
        <v>37783</v>
      </c>
      <c r="L674" s="2" t="str">
        <f>TEXT(Table1[[#This Row],[ORDER_DATE]], "mmm")</f>
        <v>Jun</v>
      </c>
      <c r="M674" s="2">
        <v>2003</v>
      </c>
      <c r="N674" s="2" t="s">
        <v>63</v>
      </c>
      <c r="O674" s="2" t="s">
        <v>182</v>
      </c>
      <c r="P674" s="2" t="s">
        <v>162</v>
      </c>
      <c r="Q674" s="2" t="s">
        <v>91</v>
      </c>
      <c r="R674" s="2" t="s">
        <v>52</v>
      </c>
    </row>
    <row r="675" spans="1:18" x14ac:dyDescent="0.3">
      <c r="A675" s="2">
        <v>10773</v>
      </c>
      <c r="B675" s="2" t="s">
        <v>161</v>
      </c>
      <c r="C675" s="2">
        <v>50</v>
      </c>
      <c r="D675" s="7">
        <v>173</v>
      </c>
      <c r="E675" s="7">
        <f t="shared" si="20"/>
        <v>86.5</v>
      </c>
      <c r="F675" s="7">
        <v>100</v>
      </c>
      <c r="G675" s="7">
        <f>Table1[[#This Row],[QUANTITY_ORDERED]]*Table1[[#This Row],[Selling price ]]</f>
        <v>5000</v>
      </c>
      <c r="H675" s="7">
        <f>F675-(Table1[[#This Row],[Estimated Cost Price (50%)	]])</f>
        <v>13.5</v>
      </c>
      <c r="I675" s="7">
        <f>Table1[[#This Row],[Profit per unit]]*Table1[[#This Row],[QUANTITY_ORDERED]]</f>
        <v>675</v>
      </c>
      <c r="J675" s="2" t="str">
        <f t="shared" si="21"/>
        <v>Profit</v>
      </c>
      <c r="K675" s="3">
        <v>37783</v>
      </c>
      <c r="L675" s="2" t="str">
        <f>TEXT(Table1[[#This Row],[ORDER_DATE]], "mmm")</f>
        <v>Jun</v>
      </c>
      <c r="M675" s="2">
        <v>2003</v>
      </c>
      <c r="N675" s="2" t="s">
        <v>63</v>
      </c>
      <c r="O675" s="2" t="s">
        <v>186</v>
      </c>
      <c r="P675" s="2" t="s">
        <v>162</v>
      </c>
      <c r="Q675" s="2" t="s">
        <v>91</v>
      </c>
      <c r="R675" s="2" t="s">
        <v>52</v>
      </c>
    </row>
    <row r="676" spans="1:18" x14ac:dyDescent="0.3">
      <c r="A676" s="2">
        <v>10774</v>
      </c>
      <c r="B676" s="2" t="s">
        <v>161</v>
      </c>
      <c r="C676" s="2">
        <v>20</v>
      </c>
      <c r="D676" s="7">
        <v>163</v>
      </c>
      <c r="E676" s="7">
        <f t="shared" si="20"/>
        <v>81.5</v>
      </c>
      <c r="F676" s="7">
        <v>100</v>
      </c>
      <c r="G676" s="7">
        <f>Table1[[#This Row],[QUANTITY_ORDERED]]*Table1[[#This Row],[Selling price ]]</f>
        <v>2000</v>
      </c>
      <c r="H676" s="7">
        <f>F676-(Table1[[#This Row],[Estimated Cost Price (50%)	]])</f>
        <v>18.5</v>
      </c>
      <c r="I676" s="7">
        <f>Table1[[#This Row],[Profit per unit]]*Table1[[#This Row],[QUANTITY_ORDERED]]</f>
        <v>370</v>
      </c>
      <c r="J676" s="2" t="str">
        <f t="shared" si="21"/>
        <v>Profit</v>
      </c>
      <c r="K676" s="3">
        <v>37783</v>
      </c>
      <c r="L676" s="2" t="str">
        <f>TEXT(Table1[[#This Row],[ORDER_DATE]], "mmm")</f>
        <v>Jun</v>
      </c>
      <c r="M676" s="2">
        <v>2003</v>
      </c>
      <c r="N676" s="2" t="s">
        <v>63</v>
      </c>
      <c r="O676" s="2" t="s">
        <v>220</v>
      </c>
      <c r="P676" s="2" t="s">
        <v>162</v>
      </c>
      <c r="Q676" s="2" t="s">
        <v>91</v>
      </c>
      <c r="R676" s="2" t="s">
        <v>16</v>
      </c>
    </row>
    <row r="677" spans="1:18" x14ac:dyDescent="0.3">
      <c r="A677" s="2">
        <v>10775</v>
      </c>
      <c r="B677" s="2" t="s">
        <v>161</v>
      </c>
      <c r="C677" s="2">
        <v>36</v>
      </c>
      <c r="D677" s="7">
        <v>143</v>
      </c>
      <c r="E677" s="7">
        <f t="shared" si="20"/>
        <v>71.5</v>
      </c>
      <c r="F677" s="7">
        <v>100</v>
      </c>
      <c r="G677" s="7">
        <f>Table1[[#This Row],[QUANTITY_ORDERED]]*Table1[[#This Row],[Selling price ]]</f>
        <v>3600</v>
      </c>
      <c r="H677" s="7">
        <f>F677-(Table1[[#This Row],[Estimated Cost Price (50%)	]])</f>
        <v>28.5</v>
      </c>
      <c r="I677" s="7">
        <f>Table1[[#This Row],[Profit per unit]]*Table1[[#This Row],[QUANTITY_ORDERED]]</f>
        <v>1026</v>
      </c>
      <c r="J677" s="2" t="str">
        <f t="shared" si="21"/>
        <v>Profit</v>
      </c>
      <c r="K677" s="3">
        <v>37783</v>
      </c>
      <c r="L677" s="2" t="str">
        <f>TEXT(Table1[[#This Row],[ORDER_DATE]], "mmm")</f>
        <v>Jun</v>
      </c>
      <c r="M677" s="2">
        <v>2003</v>
      </c>
      <c r="N677" s="2" t="s">
        <v>63</v>
      </c>
      <c r="O677" s="2" t="s">
        <v>245</v>
      </c>
      <c r="P677" s="2" t="s">
        <v>162</v>
      </c>
      <c r="Q677" s="2" t="s">
        <v>91</v>
      </c>
      <c r="R677" s="2" t="s">
        <v>16</v>
      </c>
    </row>
    <row r="678" spans="1:18" x14ac:dyDescent="0.3">
      <c r="A678" s="2">
        <v>10776</v>
      </c>
      <c r="B678" s="2" t="s">
        <v>161</v>
      </c>
      <c r="C678" s="2">
        <v>27</v>
      </c>
      <c r="D678" s="7">
        <v>57</v>
      </c>
      <c r="E678" s="7">
        <f t="shared" si="20"/>
        <v>28.5</v>
      </c>
      <c r="F678" s="7">
        <v>68.78</v>
      </c>
      <c r="G678" s="7">
        <f>Table1[[#This Row],[QUANTITY_ORDERED]]*Table1[[#This Row],[Selling price ]]</f>
        <v>1857.06</v>
      </c>
      <c r="H678" s="7">
        <f>F678-(Table1[[#This Row],[Estimated Cost Price (50%)	]])</f>
        <v>40.28</v>
      </c>
      <c r="I678" s="7">
        <f>Table1[[#This Row],[Profit per unit]]*Table1[[#This Row],[QUANTITY_ORDERED]]</f>
        <v>1087.56</v>
      </c>
      <c r="J678" s="2" t="str">
        <f t="shared" si="21"/>
        <v>Profit</v>
      </c>
      <c r="K678" s="3">
        <v>37783</v>
      </c>
      <c r="L678" s="2" t="str">
        <f>TEXT(Table1[[#This Row],[ORDER_DATE]], "mmm")</f>
        <v>Jun</v>
      </c>
      <c r="M678" s="2">
        <v>2003</v>
      </c>
      <c r="N678" s="2" t="s">
        <v>63</v>
      </c>
      <c r="O678" s="2" t="s">
        <v>253</v>
      </c>
      <c r="P678" s="2" t="s">
        <v>162</v>
      </c>
      <c r="Q678" s="2" t="s">
        <v>91</v>
      </c>
      <c r="R678" s="2" t="s">
        <v>10</v>
      </c>
    </row>
    <row r="679" spans="1:18" x14ac:dyDescent="0.3">
      <c r="A679" s="2">
        <v>10777</v>
      </c>
      <c r="B679" s="2" t="s">
        <v>161</v>
      </c>
      <c r="C679" s="2">
        <v>29</v>
      </c>
      <c r="D679" s="7">
        <v>118</v>
      </c>
      <c r="E679" s="7">
        <f t="shared" si="20"/>
        <v>59</v>
      </c>
      <c r="F679" s="7">
        <v>100</v>
      </c>
      <c r="G679" s="7">
        <f>Table1[[#This Row],[QUANTITY_ORDERED]]*Table1[[#This Row],[Selling price ]]</f>
        <v>2900</v>
      </c>
      <c r="H679" s="7">
        <f>F679-(Table1[[#This Row],[Estimated Cost Price (50%)	]])</f>
        <v>41</v>
      </c>
      <c r="I679" s="7">
        <f>Table1[[#This Row],[Profit per unit]]*Table1[[#This Row],[QUANTITY_ORDERED]]</f>
        <v>1189</v>
      </c>
      <c r="J679" s="2" t="str">
        <f t="shared" si="21"/>
        <v>Profit</v>
      </c>
      <c r="K679" s="3">
        <v>37783</v>
      </c>
      <c r="L679" s="2" t="str">
        <f>TEXT(Table1[[#This Row],[ORDER_DATE]], "mmm")</f>
        <v>Jun</v>
      </c>
      <c r="M679" s="2">
        <v>2003</v>
      </c>
      <c r="N679" s="2" t="s">
        <v>63</v>
      </c>
      <c r="O679" s="2" t="s">
        <v>277</v>
      </c>
      <c r="P679" s="2" t="s">
        <v>162</v>
      </c>
      <c r="Q679" s="2" t="s">
        <v>91</v>
      </c>
      <c r="R679" s="2" t="s">
        <v>10</v>
      </c>
    </row>
    <row r="680" spans="1:18" x14ac:dyDescent="0.3">
      <c r="A680" s="2">
        <v>10778</v>
      </c>
      <c r="B680" s="2" t="s">
        <v>161</v>
      </c>
      <c r="C680" s="2">
        <v>22</v>
      </c>
      <c r="D680" s="7">
        <v>62</v>
      </c>
      <c r="E680" s="7">
        <f t="shared" si="20"/>
        <v>31</v>
      </c>
      <c r="F680" s="7">
        <v>64</v>
      </c>
      <c r="G680" s="7">
        <f>Table1[[#This Row],[QUANTITY_ORDERED]]*Table1[[#This Row],[Selling price ]]</f>
        <v>1408</v>
      </c>
      <c r="H680" s="7">
        <f>F680-(Table1[[#This Row],[Estimated Cost Price (50%)	]])</f>
        <v>33</v>
      </c>
      <c r="I680" s="7">
        <f>Table1[[#This Row],[Profit per unit]]*Table1[[#This Row],[QUANTITY_ORDERED]]</f>
        <v>726</v>
      </c>
      <c r="J680" s="2" t="str">
        <f t="shared" si="21"/>
        <v>Profit</v>
      </c>
      <c r="K680" s="3">
        <v>37783</v>
      </c>
      <c r="L680" s="2" t="str">
        <f>TEXT(Table1[[#This Row],[ORDER_DATE]], "mmm")</f>
        <v>Jun</v>
      </c>
      <c r="M680" s="2">
        <v>2003</v>
      </c>
      <c r="N680" s="2" t="s">
        <v>237</v>
      </c>
      <c r="O680" s="2" t="s">
        <v>285</v>
      </c>
      <c r="P680" s="2" t="s">
        <v>162</v>
      </c>
      <c r="Q680" s="2" t="s">
        <v>91</v>
      </c>
      <c r="R680" s="2" t="s">
        <v>10</v>
      </c>
    </row>
    <row r="681" spans="1:18" x14ac:dyDescent="0.3">
      <c r="A681" s="2">
        <v>10779</v>
      </c>
      <c r="B681" s="2" t="s">
        <v>161</v>
      </c>
      <c r="C681" s="2">
        <v>23</v>
      </c>
      <c r="D681" s="7">
        <v>115</v>
      </c>
      <c r="E681" s="7">
        <f t="shared" si="20"/>
        <v>57.5</v>
      </c>
      <c r="F681" s="7">
        <v>100</v>
      </c>
      <c r="G681" s="7">
        <f>Table1[[#This Row],[QUANTITY_ORDERED]]*Table1[[#This Row],[Selling price ]]</f>
        <v>2300</v>
      </c>
      <c r="H681" s="7">
        <f>F681-(Table1[[#This Row],[Estimated Cost Price (50%)	]])</f>
        <v>42.5</v>
      </c>
      <c r="I681" s="7">
        <f>Table1[[#This Row],[Profit per unit]]*Table1[[#This Row],[QUANTITY_ORDERED]]</f>
        <v>977.5</v>
      </c>
      <c r="J681" s="2" t="str">
        <f t="shared" si="21"/>
        <v>Profit</v>
      </c>
      <c r="K681" s="3">
        <v>37783</v>
      </c>
      <c r="L681" s="2" t="str">
        <f>TEXT(Table1[[#This Row],[ORDER_DATE]], "mmm")</f>
        <v>Jun</v>
      </c>
      <c r="M681" s="2">
        <v>2003</v>
      </c>
      <c r="N681" s="2" t="s">
        <v>178</v>
      </c>
      <c r="O681" s="2" t="s">
        <v>290</v>
      </c>
      <c r="P681" s="2" t="s">
        <v>162</v>
      </c>
      <c r="Q681" s="2" t="s">
        <v>91</v>
      </c>
      <c r="R681" s="2" t="s">
        <v>16</v>
      </c>
    </row>
    <row r="682" spans="1:18" x14ac:dyDescent="0.3">
      <c r="A682" s="2">
        <v>10780</v>
      </c>
      <c r="B682" s="2" t="s">
        <v>161</v>
      </c>
      <c r="C682" s="2">
        <v>38</v>
      </c>
      <c r="D682" s="7">
        <v>58</v>
      </c>
      <c r="E682" s="7">
        <f t="shared" si="20"/>
        <v>29</v>
      </c>
      <c r="F682" s="7">
        <v>64.44</v>
      </c>
      <c r="G682" s="7">
        <f>Table1[[#This Row],[QUANTITY_ORDERED]]*Table1[[#This Row],[Selling price ]]</f>
        <v>2448.7199999999998</v>
      </c>
      <c r="H682" s="7">
        <f>F682-(Table1[[#This Row],[Estimated Cost Price (50%)	]])</f>
        <v>35.44</v>
      </c>
      <c r="I682" s="7">
        <f>Table1[[#This Row],[Profit per unit]]*Table1[[#This Row],[QUANTITY_ORDERED]]</f>
        <v>1346.7199999999998</v>
      </c>
      <c r="J682" s="2" t="str">
        <f t="shared" si="21"/>
        <v>Profit</v>
      </c>
      <c r="K682" s="3">
        <v>37783</v>
      </c>
      <c r="L682" s="2" t="str">
        <f>TEXT(Table1[[#This Row],[ORDER_DATE]], "mmm")</f>
        <v>Jun</v>
      </c>
      <c r="M682" s="2">
        <v>2003</v>
      </c>
      <c r="N682" s="2" t="s">
        <v>237</v>
      </c>
      <c r="O682" s="2" t="s">
        <v>291</v>
      </c>
      <c r="P682" s="2" t="s">
        <v>162</v>
      </c>
      <c r="Q682" s="2" t="s">
        <v>91</v>
      </c>
      <c r="R682" s="2" t="s">
        <v>10</v>
      </c>
    </row>
    <row r="683" spans="1:18" x14ac:dyDescent="0.3">
      <c r="A683" s="2">
        <v>10781</v>
      </c>
      <c r="B683" s="2" t="s">
        <v>173</v>
      </c>
      <c r="C683" s="2">
        <v>23</v>
      </c>
      <c r="D683" s="7">
        <v>136</v>
      </c>
      <c r="E683" s="7">
        <f t="shared" si="20"/>
        <v>68</v>
      </c>
      <c r="F683" s="7">
        <v>100</v>
      </c>
      <c r="G683" s="7">
        <f>Table1[[#This Row],[QUANTITY_ORDERED]]*Table1[[#This Row],[Selling price ]]</f>
        <v>2300</v>
      </c>
      <c r="H683" s="7">
        <f>F683-(Table1[[#This Row],[Estimated Cost Price (50%)	]])</f>
        <v>32</v>
      </c>
      <c r="I683" s="7">
        <f>Table1[[#This Row],[Profit per unit]]*Table1[[#This Row],[QUANTITY_ORDERED]]</f>
        <v>736</v>
      </c>
      <c r="J683" s="2" t="str">
        <f t="shared" si="21"/>
        <v>Profit</v>
      </c>
      <c r="K683" s="3">
        <v>37813</v>
      </c>
      <c r="L683" s="2" t="str">
        <f>TEXT(Table1[[#This Row],[ORDER_DATE]], "mmm")</f>
        <v>Jul</v>
      </c>
      <c r="M683" s="2">
        <v>2003</v>
      </c>
      <c r="N683" s="2" t="s">
        <v>202</v>
      </c>
      <c r="O683" s="2" t="s">
        <v>235</v>
      </c>
      <c r="P683" s="2" t="s">
        <v>61</v>
      </c>
      <c r="Q683" s="2" t="s">
        <v>62</v>
      </c>
      <c r="R683" s="2" t="s">
        <v>16</v>
      </c>
    </row>
    <row r="684" spans="1:18" x14ac:dyDescent="0.3">
      <c r="A684" s="2">
        <v>10782</v>
      </c>
      <c r="B684" s="2" t="s">
        <v>173</v>
      </c>
      <c r="C684" s="2">
        <v>29</v>
      </c>
      <c r="D684" s="7">
        <v>100</v>
      </c>
      <c r="E684" s="7">
        <f t="shared" si="20"/>
        <v>50</v>
      </c>
      <c r="F684" s="7">
        <v>100</v>
      </c>
      <c r="G684" s="7">
        <f>Table1[[#This Row],[QUANTITY_ORDERED]]*Table1[[#This Row],[Selling price ]]</f>
        <v>2900</v>
      </c>
      <c r="H684" s="7">
        <f>F684-(Table1[[#This Row],[Estimated Cost Price (50%)	]])</f>
        <v>50</v>
      </c>
      <c r="I684" s="7">
        <f>Table1[[#This Row],[Profit per unit]]*Table1[[#This Row],[QUANTITY_ORDERED]]</f>
        <v>1450</v>
      </c>
      <c r="J684" s="2" t="str">
        <f t="shared" si="21"/>
        <v>Profit</v>
      </c>
      <c r="K684" s="3">
        <v>37813</v>
      </c>
      <c r="L684" s="2" t="str">
        <f>TEXT(Table1[[#This Row],[ORDER_DATE]], "mmm")</f>
        <v>Jul</v>
      </c>
      <c r="M684" s="2">
        <v>2003</v>
      </c>
      <c r="N684" s="2" t="s">
        <v>237</v>
      </c>
      <c r="O684" s="2" t="s">
        <v>238</v>
      </c>
      <c r="P684" s="2" t="s">
        <v>61</v>
      </c>
      <c r="Q684" s="2" t="s">
        <v>62</v>
      </c>
      <c r="R684" s="2" t="s">
        <v>16</v>
      </c>
    </row>
    <row r="685" spans="1:18" x14ac:dyDescent="0.3">
      <c r="A685" s="2">
        <v>10783</v>
      </c>
      <c r="B685" s="2" t="s">
        <v>173</v>
      </c>
      <c r="C685" s="2">
        <v>35</v>
      </c>
      <c r="D685" s="7">
        <v>87</v>
      </c>
      <c r="E685" s="7">
        <f t="shared" si="20"/>
        <v>43.5</v>
      </c>
      <c r="F685" s="7">
        <v>74.599999999999994</v>
      </c>
      <c r="G685" s="7">
        <f>Table1[[#This Row],[QUANTITY_ORDERED]]*Table1[[#This Row],[Selling price ]]</f>
        <v>2611</v>
      </c>
      <c r="H685" s="7">
        <f>F685-(Table1[[#This Row],[Estimated Cost Price (50%)	]])</f>
        <v>31.099999999999994</v>
      </c>
      <c r="I685" s="7">
        <f>Table1[[#This Row],[Profit per unit]]*Table1[[#This Row],[QUANTITY_ORDERED]]</f>
        <v>1088.4999999999998</v>
      </c>
      <c r="J685" s="2" t="str">
        <f t="shared" si="21"/>
        <v>Profit</v>
      </c>
      <c r="K685" s="3">
        <v>37813</v>
      </c>
      <c r="L685" s="2" t="str">
        <f>TEXT(Table1[[#This Row],[ORDER_DATE]], "mmm")</f>
        <v>Jul</v>
      </c>
      <c r="M685" s="2">
        <v>2003</v>
      </c>
      <c r="N685" s="2" t="s">
        <v>202</v>
      </c>
      <c r="O685" s="2" t="s">
        <v>247</v>
      </c>
      <c r="P685" s="2" t="s">
        <v>61</v>
      </c>
      <c r="Q685" s="2" t="s">
        <v>62</v>
      </c>
      <c r="R685" s="2" t="s">
        <v>10</v>
      </c>
    </row>
    <row r="686" spans="1:18" x14ac:dyDescent="0.3">
      <c r="A686" s="2">
        <v>10784</v>
      </c>
      <c r="B686" s="2" t="s">
        <v>173</v>
      </c>
      <c r="C686" s="2">
        <v>50</v>
      </c>
      <c r="D686" s="7">
        <v>122</v>
      </c>
      <c r="E686" s="7">
        <f t="shared" si="20"/>
        <v>61</v>
      </c>
      <c r="F686" s="7">
        <v>100</v>
      </c>
      <c r="G686" s="7">
        <f>Table1[[#This Row],[QUANTITY_ORDERED]]*Table1[[#This Row],[Selling price ]]</f>
        <v>5000</v>
      </c>
      <c r="H686" s="7">
        <f>F686-(Table1[[#This Row],[Estimated Cost Price (50%)	]])</f>
        <v>39</v>
      </c>
      <c r="I686" s="7">
        <f>Table1[[#This Row],[Profit per unit]]*Table1[[#This Row],[QUANTITY_ORDERED]]</f>
        <v>1950</v>
      </c>
      <c r="J686" s="2" t="str">
        <f t="shared" si="21"/>
        <v>Profit</v>
      </c>
      <c r="K686" s="3">
        <v>37813</v>
      </c>
      <c r="L686" s="2" t="str">
        <f>TEXT(Table1[[#This Row],[ORDER_DATE]], "mmm")</f>
        <v>Jul</v>
      </c>
      <c r="M686" s="2">
        <v>2003</v>
      </c>
      <c r="N686" s="2" t="s">
        <v>231</v>
      </c>
      <c r="O686" s="2" t="s">
        <v>259</v>
      </c>
      <c r="P686" s="2" t="s">
        <v>61</v>
      </c>
      <c r="Q686" s="2" t="s">
        <v>62</v>
      </c>
      <c r="R686" s="2" t="s">
        <v>16</v>
      </c>
    </row>
    <row r="687" spans="1:18" x14ac:dyDescent="0.3">
      <c r="A687" s="2">
        <v>10785</v>
      </c>
      <c r="B687" s="2" t="s">
        <v>173</v>
      </c>
      <c r="C687" s="2">
        <v>45</v>
      </c>
      <c r="D687" s="7">
        <v>88</v>
      </c>
      <c r="E687" s="7">
        <f t="shared" si="20"/>
        <v>44</v>
      </c>
      <c r="F687" s="7">
        <v>72.58</v>
      </c>
      <c r="G687" s="7">
        <f>Table1[[#This Row],[QUANTITY_ORDERED]]*Table1[[#This Row],[Selling price ]]</f>
        <v>3266.1</v>
      </c>
      <c r="H687" s="7">
        <f>F687-(Table1[[#This Row],[Estimated Cost Price (50%)	]])</f>
        <v>28.58</v>
      </c>
      <c r="I687" s="7">
        <f>Table1[[#This Row],[Profit per unit]]*Table1[[#This Row],[QUANTITY_ORDERED]]</f>
        <v>1286.0999999999999</v>
      </c>
      <c r="J687" s="2" t="str">
        <f t="shared" si="21"/>
        <v>Profit</v>
      </c>
      <c r="K687" s="3">
        <v>37813</v>
      </c>
      <c r="L687" s="2" t="str">
        <f>TEXT(Table1[[#This Row],[ORDER_DATE]], "mmm")</f>
        <v>Jul</v>
      </c>
      <c r="M687" s="2">
        <v>2003</v>
      </c>
      <c r="N687" s="2" t="s">
        <v>202</v>
      </c>
      <c r="O687" s="2" t="s">
        <v>268</v>
      </c>
      <c r="P687" s="2" t="s">
        <v>61</v>
      </c>
      <c r="Q687" s="2" t="s">
        <v>62</v>
      </c>
      <c r="R687" s="2" t="s">
        <v>16</v>
      </c>
    </row>
    <row r="688" spans="1:18" x14ac:dyDescent="0.3">
      <c r="A688" s="2">
        <v>10786</v>
      </c>
      <c r="B688" s="2" t="s">
        <v>173</v>
      </c>
      <c r="C688" s="2">
        <v>24</v>
      </c>
      <c r="D688" s="7">
        <v>66</v>
      </c>
      <c r="E688" s="7">
        <f t="shared" si="20"/>
        <v>33</v>
      </c>
      <c r="F688" s="7">
        <v>76</v>
      </c>
      <c r="G688" s="7">
        <f>Table1[[#This Row],[QUANTITY_ORDERED]]*Table1[[#This Row],[Selling price ]]</f>
        <v>1824</v>
      </c>
      <c r="H688" s="7">
        <f>F688-(Table1[[#This Row],[Estimated Cost Price (50%)	]])</f>
        <v>43</v>
      </c>
      <c r="I688" s="7">
        <f>Table1[[#This Row],[Profit per unit]]*Table1[[#This Row],[QUANTITY_ORDERED]]</f>
        <v>1032</v>
      </c>
      <c r="J688" s="2" t="str">
        <f t="shared" si="21"/>
        <v>Profit</v>
      </c>
      <c r="K688" s="3">
        <v>37813</v>
      </c>
      <c r="L688" s="2" t="str">
        <f>TEXT(Table1[[#This Row],[ORDER_DATE]], "mmm")</f>
        <v>Jul</v>
      </c>
      <c r="M688" s="2">
        <v>2003</v>
      </c>
      <c r="N688" s="2" t="s">
        <v>231</v>
      </c>
      <c r="O688" s="2" t="s">
        <v>293</v>
      </c>
      <c r="P688" s="2" t="s">
        <v>61</v>
      </c>
      <c r="Q688" s="2" t="s">
        <v>62</v>
      </c>
      <c r="R688" s="2" t="s">
        <v>10</v>
      </c>
    </row>
    <row r="689" spans="1:18" x14ac:dyDescent="0.3">
      <c r="A689" s="2">
        <v>10787</v>
      </c>
      <c r="B689" s="2" t="s">
        <v>173</v>
      </c>
      <c r="C689" s="2">
        <v>31</v>
      </c>
      <c r="D689" s="7">
        <v>86</v>
      </c>
      <c r="E689" s="7">
        <f t="shared" si="20"/>
        <v>43</v>
      </c>
      <c r="F689" s="7">
        <v>88.34</v>
      </c>
      <c r="G689" s="7">
        <f>Table1[[#This Row],[QUANTITY_ORDERED]]*Table1[[#This Row],[Selling price ]]</f>
        <v>2738.54</v>
      </c>
      <c r="H689" s="7">
        <f>F689-(Table1[[#This Row],[Estimated Cost Price (50%)	]])</f>
        <v>45.34</v>
      </c>
      <c r="I689" s="7">
        <f>Table1[[#This Row],[Profit per unit]]*Table1[[#This Row],[QUANTITY_ORDERED]]</f>
        <v>1405.5400000000002</v>
      </c>
      <c r="J689" s="2" t="str">
        <f t="shared" si="21"/>
        <v>Profit</v>
      </c>
      <c r="K689" s="3">
        <v>37813</v>
      </c>
      <c r="L689" s="2" t="str">
        <f>TEXT(Table1[[#This Row],[ORDER_DATE]], "mmm")</f>
        <v>Jul</v>
      </c>
      <c r="M689" s="2">
        <v>2003</v>
      </c>
      <c r="N689" s="2" t="s">
        <v>231</v>
      </c>
      <c r="O689" s="2" t="s">
        <v>295</v>
      </c>
      <c r="P689" s="2" t="s">
        <v>61</v>
      </c>
      <c r="Q689" s="2" t="s">
        <v>62</v>
      </c>
      <c r="R689" s="2" t="s">
        <v>10</v>
      </c>
    </row>
    <row r="690" spans="1:18" x14ac:dyDescent="0.3">
      <c r="A690" s="2">
        <v>10788</v>
      </c>
      <c r="B690" s="2" t="s">
        <v>173</v>
      </c>
      <c r="C690" s="2">
        <v>32</v>
      </c>
      <c r="D690" s="7">
        <v>72</v>
      </c>
      <c r="E690" s="7">
        <f t="shared" si="20"/>
        <v>36</v>
      </c>
      <c r="F690" s="7">
        <v>76.62</v>
      </c>
      <c r="G690" s="7">
        <f>Table1[[#This Row],[QUANTITY_ORDERED]]*Table1[[#This Row],[Selling price ]]</f>
        <v>2451.84</v>
      </c>
      <c r="H690" s="7">
        <f>F690-(Table1[[#This Row],[Estimated Cost Price (50%)	]])</f>
        <v>40.620000000000005</v>
      </c>
      <c r="I690" s="7">
        <f>Table1[[#This Row],[Profit per unit]]*Table1[[#This Row],[QUANTITY_ORDERED]]</f>
        <v>1299.8400000000001</v>
      </c>
      <c r="J690" s="2" t="str">
        <f t="shared" si="21"/>
        <v>Profit</v>
      </c>
      <c r="K690" s="3">
        <v>37813</v>
      </c>
      <c r="L690" s="2" t="str">
        <f>TEXT(Table1[[#This Row],[ORDER_DATE]], "mmm")</f>
        <v>Jul</v>
      </c>
      <c r="M690" s="2">
        <v>2003</v>
      </c>
      <c r="N690" s="2" t="s">
        <v>231</v>
      </c>
      <c r="O690" s="2" t="s">
        <v>298</v>
      </c>
      <c r="P690" s="2" t="s">
        <v>61</v>
      </c>
      <c r="Q690" s="2" t="s">
        <v>62</v>
      </c>
      <c r="R690" s="2" t="s">
        <v>10</v>
      </c>
    </row>
    <row r="691" spans="1:18" x14ac:dyDescent="0.3">
      <c r="A691" s="2">
        <v>10789</v>
      </c>
      <c r="B691" s="2" t="s">
        <v>173</v>
      </c>
      <c r="C691" s="2">
        <v>44</v>
      </c>
      <c r="D691" s="7">
        <v>100</v>
      </c>
      <c r="E691" s="7">
        <f t="shared" si="20"/>
        <v>50</v>
      </c>
      <c r="F691" s="7">
        <v>92.16</v>
      </c>
      <c r="G691" s="7">
        <f>Table1[[#This Row],[QUANTITY_ORDERED]]*Table1[[#This Row],[Selling price ]]</f>
        <v>4055.04</v>
      </c>
      <c r="H691" s="7">
        <f>F691-(Table1[[#This Row],[Estimated Cost Price (50%)	]])</f>
        <v>42.16</v>
      </c>
      <c r="I691" s="7">
        <f>Table1[[#This Row],[Profit per unit]]*Table1[[#This Row],[QUANTITY_ORDERED]]</f>
        <v>1855.04</v>
      </c>
      <c r="J691" s="2" t="str">
        <f t="shared" si="21"/>
        <v>Profit</v>
      </c>
      <c r="K691" s="3">
        <v>37813</v>
      </c>
      <c r="L691" s="2" t="str">
        <f>TEXT(Table1[[#This Row],[ORDER_DATE]], "mmm")</f>
        <v>Jul</v>
      </c>
      <c r="M691" s="2">
        <v>2003</v>
      </c>
      <c r="N691" s="2" t="s">
        <v>231</v>
      </c>
      <c r="O691" s="2" t="s">
        <v>302</v>
      </c>
      <c r="P691" s="2" t="s">
        <v>61</v>
      </c>
      <c r="Q691" s="2" t="s">
        <v>62</v>
      </c>
      <c r="R691" s="2" t="s">
        <v>16</v>
      </c>
    </row>
    <row r="692" spans="1:18" x14ac:dyDescent="0.3">
      <c r="A692" s="2">
        <v>10790</v>
      </c>
      <c r="B692" s="2" t="s">
        <v>173</v>
      </c>
      <c r="C692" s="2">
        <v>24</v>
      </c>
      <c r="D692" s="7">
        <v>99</v>
      </c>
      <c r="E692" s="7">
        <f t="shared" si="20"/>
        <v>49.5</v>
      </c>
      <c r="F692" s="7">
        <v>100</v>
      </c>
      <c r="G692" s="7">
        <f>Table1[[#This Row],[QUANTITY_ORDERED]]*Table1[[#This Row],[Selling price ]]</f>
        <v>2400</v>
      </c>
      <c r="H692" s="7">
        <f>F692-(Table1[[#This Row],[Estimated Cost Price (50%)	]])</f>
        <v>50.5</v>
      </c>
      <c r="I692" s="7">
        <f>Table1[[#This Row],[Profit per unit]]*Table1[[#This Row],[QUANTITY_ORDERED]]</f>
        <v>1212</v>
      </c>
      <c r="J692" s="2" t="str">
        <f t="shared" si="21"/>
        <v>Profit</v>
      </c>
      <c r="K692" s="3">
        <v>37813</v>
      </c>
      <c r="L692" s="2" t="str">
        <f>TEXT(Table1[[#This Row],[ORDER_DATE]], "mmm")</f>
        <v>Jul</v>
      </c>
      <c r="M692" s="2">
        <v>2003</v>
      </c>
      <c r="N692" s="2" t="s">
        <v>231</v>
      </c>
      <c r="O692" s="2" t="s">
        <v>303</v>
      </c>
      <c r="P692" s="2" t="s">
        <v>61</v>
      </c>
      <c r="Q692" s="2" t="s">
        <v>62</v>
      </c>
      <c r="R692" s="2" t="s">
        <v>10</v>
      </c>
    </row>
    <row r="693" spans="1:18" x14ac:dyDescent="0.3">
      <c r="A693" s="2">
        <v>10791</v>
      </c>
      <c r="B693" s="2" t="s">
        <v>173</v>
      </c>
      <c r="C693" s="2">
        <v>40</v>
      </c>
      <c r="D693" s="7">
        <v>54</v>
      </c>
      <c r="E693" s="7">
        <f t="shared" si="20"/>
        <v>27</v>
      </c>
      <c r="F693" s="7">
        <v>50.23</v>
      </c>
      <c r="G693" s="7">
        <f>Table1[[#This Row],[QUANTITY_ORDERED]]*Table1[[#This Row],[Selling price ]]</f>
        <v>2009.1999999999998</v>
      </c>
      <c r="H693" s="7">
        <f>F693-(Table1[[#This Row],[Estimated Cost Price (50%)	]])</f>
        <v>23.229999999999997</v>
      </c>
      <c r="I693" s="7">
        <f>Table1[[#This Row],[Profit per unit]]*Table1[[#This Row],[QUANTITY_ORDERED]]</f>
        <v>929.19999999999982</v>
      </c>
      <c r="J693" s="2" t="str">
        <f t="shared" si="21"/>
        <v>Profit</v>
      </c>
      <c r="K693" s="3">
        <v>37813</v>
      </c>
      <c r="L693" s="2" t="str">
        <f>TEXT(Table1[[#This Row],[ORDER_DATE]], "mmm")</f>
        <v>Jul</v>
      </c>
      <c r="M693" s="2">
        <v>2003</v>
      </c>
      <c r="N693" s="2" t="s">
        <v>231</v>
      </c>
      <c r="O693" s="2" t="s">
        <v>306</v>
      </c>
      <c r="P693" s="2" t="s">
        <v>61</v>
      </c>
      <c r="Q693" s="2" t="s">
        <v>62</v>
      </c>
      <c r="R693" s="2" t="s">
        <v>10</v>
      </c>
    </row>
    <row r="694" spans="1:18" x14ac:dyDescent="0.3">
      <c r="A694" s="2">
        <v>10792</v>
      </c>
      <c r="B694" s="2" t="s">
        <v>121</v>
      </c>
      <c r="C694" s="2">
        <v>24</v>
      </c>
      <c r="D694" s="7">
        <v>136</v>
      </c>
      <c r="E694" s="7">
        <f t="shared" si="20"/>
        <v>68</v>
      </c>
      <c r="F694" s="7">
        <v>100</v>
      </c>
      <c r="G694" s="7">
        <f>Table1[[#This Row],[QUANTITY_ORDERED]]*Table1[[#This Row],[Selling price ]]</f>
        <v>2400</v>
      </c>
      <c r="H694" s="7">
        <f>F694-(Table1[[#This Row],[Estimated Cost Price (50%)	]])</f>
        <v>32</v>
      </c>
      <c r="I694" s="7">
        <f>Table1[[#This Row],[Profit per unit]]*Table1[[#This Row],[QUANTITY_ORDERED]]</f>
        <v>768</v>
      </c>
      <c r="J694" s="2" t="str">
        <f t="shared" si="21"/>
        <v>Profit</v>
      </c>
      <c r="K694" s="3">
        <v>37844</v>
      </c>
      <c r="L694" s="2" t="str">
        <f>TEXT(Table1[[#This Row],[ORDER_DATE]], "mmm")</f>
        <v>Aug</v>
      </c>
      <c r="M694" s="2">
        <v>2003</v>
      </c>
      <c r="N694" s="2" t="s">
        <v>63</v>
      </c>
      <c r="O694" s="2" t="s">
        <v>114</v>
      </c>
      <c r="P694" s="2" t="s">
        <v>122</v>
      </c>
      <c r="Q694" s="2" t="s">
        <v>13</v>
      </c>
      <c r="R694" s="2" t="s">
        <v>16</v>
      </c>
    </row>
    <row r="695" spans="1:18" x14ac:dyDescent="0.3">
      <c r="A695" s="2">
        <v>10793</v>
      </c>
      <c r="B695" s="2" t="s">
        <v>121</v>
      </c>
      <c r="C695" s="2">
        <v>42</v>
      </c>
      <c r="D695" s="7">
        <v>157</v>
      </c>
      <c r="E695" s="7">
        <f t="shared" si="20"/>
        <v>78.5</v>
      </c>
      <c r="F695" s="7">
        <v>100</v>
      </c>
      <c r="G695" s="7">
        <f>Table1[[#This Row],[QUANTITY_ORDERED]]*Table1[[#This Row],[Selling price ]]</f>
        <v>4200</v>
      </c>
      <c r="H695" s="7">
        <f>F695-(Table1[[#This Row],[Estimated Cost Price (50%)	]])</f>
        <v>21.5</v>
      </c>
      <c r="I695" s="7">
        <f>Table1[[#This Row],[Profit per unit]]*Table1[[#This Row],[QUANTITY_ORDERED]]</f>
        <v>903</v>
      </c>
      <c r="J695" s="2" t="str">
        <f t="shared" si="21"/>
        <v>Profit</v>
      </c>
      <c r="K695" s="3">
        <v>37844</v>
      </c>
      <c r="L695" s="2" t="str">
        <f>TEXT(Table1[[#This Row],[ORDER_DATE]], "mmm")</f>
        <v>Aug</v>
      </c>
      <c r="M695" s="2">
        <v>2003</v>
      </c>
      <c r="N695" s="2" t="s">
        <v>210</v>
      </c>
      <c r="O695" s="2" t="s">
        <v>211</v>
      </c>
      <c r="P695" s="2" t="s">
        <v>122</v>
      </c>
      <c r="Q695" s="2" t="s">
        <v>13</v>
      </c>
      <c r="R695" s="2" t="s">
        <v>16</v>
      </c>
    </row>
    <row r="696" spans="1:18" x14ac:dyDescent="0.3">
      <c r="A696" s="2">
        <v>10794</v>
      </c>
      <c r="B696" s="2" t="s">
        <v>121</v>
      </c>
      <c r="C696" s="2">
        <v>41</v>
      </c>
      <c r="D696" s="7">
        <v>86</v>
      </c>
      <c r="E696" s="7">
        <f t="shared" si="20"/>
        <v>43</v>
      </c>
      <c r="F696" s="7">
        <v>81.72</v>
      </c>
      <c r="G696" s="7">
        <f>Table1[[#This Row],[QUANTITY_ORDERED]]*Table1[[#This Row],[Selling price ]]</f>
        <v>3350.52</v>
      </c>
      <c r="H696" s="7">
        <f>F696-(Table1[[#This Row],[Estimated Cost Price (50%)	]])</f>
        <v>38.72</v>
      </c>
      <c r="I696" s="7">
        <f>Table1[[#This Row],[Profit per unit]]*Table1[[#This Row],[QUANTITY_ORDERED]]</f>
        <v>1587.52</v>
      </c>
      <c r="J696" s="2" t="str">
        <f t="shared" si="21"/>
        <v>Profit</v>
      </c>
      <c r="K696" s="3">
        <v>37844</v>
      </c>
      <c r="L696" s="2" t="str">
        <f>TEXT(Table1[[#This Row],[ORDER_DATE]], "mmm")</f>
        <v>Aug</v>
      </c>
      <c r="M696" s="2">
        <v>2003</v>
      </c>
      <c r="N696" s="2" t="s">
        <v>231</v>
      </c>
      <c r="O696" s="2" t="s">
        <v>232</v>
      </c>
      <c r="P696" s="2" t="s">
        <v>122</v>
      </c>
      <c r="Q696" s="2" t="s">
        <v>13</v>
      </c>
      <c r="R696" s="2" t="s">
        <v>16</v>
      </c>
    </row>
    <row r="697" spans="1:18" x14ac:dyDescent="0.3">
      <c r="A697" s="2">
        <v>10795</v>
      </c>
      <c r="B697" s="2" t="s">
        <v>121</v>
      </c>
      <c r="C697" s="2">
        <v>48</v>
      </c>
      <c r="D697" s="7">
        <v>105</v>
      </c>
      <c r="E697" s="7">
        <f t="shared" si="20"/>
        <v>52.5</v>
      </c>
      <c r="F697" s="7">
        <v>100</v>
      </c>
      <c r="G697" s="7">
        <f>Table1[[#This Row],[QUANTITY_ORDERED]]*Table1[[#This Row],[Selling price ]]</f>
        <v>4800</v>
      </c>
      <c r="H697" s="7">
        <f>F697-(Table1[[#This Row],[Estimated Cost Price (50%)	]])</f>
        <v>47.5</v>
      </c>
      <c r="I697" s="7">
        <f>Table1[[#This Row],[Profit per unit]]*Table1[[#This Row],[QUANTITY_ORDERED]]</f>
        <v>2280</v>
      </c>
      <c r="J697" s="2" t="str">
        <f t="shared" si="21"/>
        <v>Profit</v>
      </c>
      <c r="K697" s="3">
        <v>37844</v>
      </c>
      <c r="L697" s="2" t="str">
        <f>TEXT(Table1[[#This Row],[ORDER_DATE]], "mmm")</f>
        <v>Aug</v>
      </c>
      <c r="M697" s="2">
        <v>2003</v>
      </c>
      <c r="N697" s="2" t="s">
        <v>202</v>
      </c>
      <c r="O697" s="2" t="s">
        <v>244</v>
      </c>
      <c r="P697" s="2" t="s">
        <v>122</v>
      </c>
      <c r="Q697" s="2" t="s">
        <v>13</v>
      </c>
      <c r="R697" s="2" t="s">
        <v>16</v>
      </c>
    </row>
    <row r="698" spans="1:18" x14ac:dyDescent="0.3">
      <c r="A698" s="2">
        <v>10796</v>
      </c>
      <c r="B698" s="2" t="s">
        <v>121</v>
      </c>
      <c r="C698" s="2">
        <v>34</v>
      </c>
      <c r="D698" s="7">
        <v>68</v>
      </c>
      <c r="E698" s="7">
        <f t="shared" si="20"/>
        <v>34</v>
      </c>
      <c r="F698" s="7">
        <v>80.84</v>
      </c>
      <c r="G698" s="7">
        <f>Table1[[#This Row],[QUANTITY_ORDERED]]*Table1[[#This Row],[Selling price ]]</f>
        <v>2748.56</v>
      </c>
      <c r="H698" s="7">
        <f>F698-(Table1[[#This Row],[Estimated Cost Price (50%)	]])</f>
        <v>46.84</v>
      </c>
      <c r="I698" s="7">
        <f>Table1[[#This Row],[Profit per unit]]*Table1[[#This Row],[QUANTITY_ORDERED]]</f>
        <v>1592.5600000000002</v>
      </c>
      <c r="J698" s="2" t="str">
        <f t="shared" si="21"/>
        <v>Profit</v>
      </c>
      <c r="K698" s="3">
        <v>37844</v>
      </c>
      <c r="L698" s="2" t="str">
        <f>TEXT(Table1[[#This Row],[ORDER_DATE]], "mmm")</f>
        <v>Aug</v>
      </c>
      <c r="M698" s="2">
        <v>2003</v>
      </c>
      <c r="N698" s="2" t="s">
        <v>210</v>
      </c>
      <c r="O698" s="2" t="s">
        <v>265</v>
      </c>
      <c r="P698" s="2" t="s">
        <v>122</v>
      </c>
      <c r="Q698" s="2" t="s">
        <v>13</v>
      </c>
      <c r="R698" s="2" t="s">
        <v>10</v>
      </c>
    </row>
    <row r="699" spans="1:18" x14ac:dyDescent="0.3">
      <c r="A699" s="2">
        <v>10797</v>
      </c>
      <c r="B699" s="2" t="s">
        <v>121</v>
      </c>
      <c r="C699" s="2">
        <v>27</v>
      </c>
      <c r="D699" s="7">
        <v>65</v>
      </c>
      <c r="E699" s="7">
        <f t="shared" si="20"/>
        <v>32.5</v>
      </c>
      <c r="F699" s="7">
        <v>73.64</v>
      </c>
      <c r="G699" s="7">
        <f>Table1[[#This Row],[QUANTITY_ORDERED]]*Table1[[#This Row],[Selling price ]]</f>
        <v>1988.28</v>
      </c>
      <c r="H699" s="7">
        <f>F699-(Table1[[#This Row],[Estimated Cost Price (50%)	]])</f>
        <v>41.14</v>
      </c>
      <c r="I699" s="7">
        <f>Table1[[#This Row],[Profit per unit]]*Table1[[#This Row],[QUANTITY_ORDERED]]</f>
        <v>1110.78</v>
      </c>
      <c r="J699" s="2" t="str">
        <f t="shared" si="21"/>
        <v>Profit</v>
      </c>
      <c r="K699" s="3">
        <v>37844</v>
      </c>
      <c r="L699" s="2" t="str">
        <f>TEXT(Table1[[#This Row],[ORDER_DATE]], "mmm")</f>
        <v>Aug</v>
      </c>
      <c r="M699" s="2">
        <v>2003</v>
      </c>
      <c r="N699" s="2" t="s">
        <v>202</v>
      </c>
      <c r="O699" s="2" t="s">
        <v>271</v>
      </c>
      <c r="P699" s="2" t="s">
        <v>122</v>
      </c>
      <c r="Q699" s="2" t="s">
        <v>13</v>
      </c>
      <c r="R699" s="2" t="s">
        <v>10</v>
      </c>
    </row>
    <row r="700" spans="1:18" x14ac:dyDescent="0.3">
      <c r="A700" s="2">
        <v>10798</v>
      </c>
      <c r="B700" s="2" t="s">
        <v>121</v>
      </c>
      <c r="C700" s="2">
        <v>21</v>
      </c>
      <c r="D700" s="7">
        <v>83</v>
      </c>
      <c r="E700" s="7">
        <f t="shared" si="20"/>
        <v>41.5</v>
      </c>
      <c r="F700" s="7">
        <v>72.12</v>
      </c>
      <c r="G700" s="7">
        <f>Table1[[#This Row],[QUANTITY_ORDERED]]*Table1[[#This Row],[Selling price ]]</f>
        <v>1514.52</v>
      </c>
      <c r="H700" s="7">
        <f>F700-(Table1[[#This Row],[Estimated Cost Price (50%)	]])</f>
        <v>30.620000000000005</v>
      </c>
      <c r="I700" s="7">
        <f>Table1[[#This Row],[Profit per unit]]*Table1[[#This Row],[QUANTITY_ORDERED]]</f>
        <v>643.0200000000001</v>
      </c>
      <c r="J700" s="2" t="str">
        <f t="shared" si="21"/>
        <v>Profit</v>
      </c>
      <c r="K700" s="3">
        <v>37844</v>
      </c>
      <c r="L700" s="2" t="str">
        <f>TEXT(Table1[[#This Row],[ORDER_DATE]], "mmm")</f>
        <v>Aug</v>
      </c>
      <c r="M700" s="2">
        <v>2003</v>
      </c>
      <c r="N700" s="2" t="s">
        <v>202</v>
      </c>
      <c r="O700" s="2" t="s">
        <v>273</v>
      </c>
      <c r="P700" s="2" t="s">
        <v>122</v>
      </c>
      <c r="Q700" s="2" t="s">
        <v>13</v>
      </c>
      <c r="R700" s="2" t="s">
        <v>10</v>
      </c>
    </row>
    <row r="701" spans="1:18" x14ac:dyDescent="0.3">
      <c r="A701" s="2">
        <v>10799</v>
      </c>
      <c r="B701" s="2" t="s">
        <v>121</v>
      </c>
      <c r="C701" s="2">
        <v>30</v>
      </c>
      <c r="D701" s="7">
        <v>68</v>
      </c>
      <c r="E701" s="7">
        <f t="shared" si="20"/>
        <v>34</v>
      </c>
      <c r="F701" s="7">
        <v>72.33</v>
      </c>
      <c r="G701" s="7">
        <f>Table1[[#This Row],[QUANTITY_ORDERED]]*Table1[[#This Row],[Selling price ]]</f>
        <v>2169.9</v>
      </c>
      <c r="H701" s="7">
        <f>F701-(Table1[[#This Row],[Estimated Cost Price (50%)	]])</f>
        <v>38.33</v>
      </c>
      <c r="I701" s="7">
        <f>Table1[[#This Row],[Profit per unit]]*Table1[[#This Row],[QUANTITY_ORDERED]]</f>
        <v>1149.8999999999999</v>
      </c>
      <c r="J701" s="2" t="str">
        <f t="shared" si="21"/>
        <v>Profit</v>
      </c>
      <c r="K701" s="3">
        <v>37844</v>
      </c>
      <c r="L701" s="2" t="str">
        <f>TEXT(Table1[[#This Row],[ORDER_DATE]], "mmm")</f>
        <v>Aug</v>
      </c>
      <c r="M701" s="2">
        <v>2003</v>
      </c>
      <c r="N701" s="2" t="s">
        <v>210</v>
      </c>
      <c r="O701" s="2" t="s">
        <v>275</v>
      </c>
      <c r="P701" s="2" t="s">
        <v>122</v>
      </c>
      <c r="Q701" s="2" t="s">
        <v>13</v>
      </c>
      <c r="R701" s="2" t="s">
        <v>10</v>
      </c>
    </row>
    <row r="702" spans="1:18" x14ac:dyDescent="0.3">
      <c r="A702" s="2">
        <v>10800</v>
      </c>
      <c r="B702" s="2" t="s">
        <v>121</v>
      </c>
      <c r="C702" s="2">
        <v>34</v>
      </c>
      <c r="D702" s="7">
        <v>90</v>
      </c>
      <c r="E702" s="7">
        <f t="shared" si="20"/>
        <v>45</v>
      </c>
      <c r="F702" s="7">
        <v>96.86</v>
      </c>
      <c r="G702" s="7">
        <f>Table1[[#This Row],[QUANTITY_ORDERED]]*Table1[[#This Row],[Selling price ]]</f>
        <v>3293.24</v>
      </c>
      <c r="H702" s="7">
        <f>F702-(Table1[[#This Row],[Estimated Cost Price (50%)	]])</f>
        <v>51.86</v>
      </c>
      <c r="I702" s="7">
        <f>Table1[[#This Row],[Profit per unit]]*Table1[[#This Row],[QUANTITY_ORDERED]]</f>
        <v>1763.24</v>
      </c>
      <c r="J702" s="2" t="str">
        <f t="shared" si="21"/>
        <v>Profit</v>
      </c>
      <c r="K702" s="3">
        <v>37844</v>
      </c>
      <c r="L702" s="2" t="str">
        <f>TEXT(Table1[[#This Row],[ORDER_DATE]], "mmm")</f>
        <v>Aug</v>
      </c>
      <c r="M702" s="2">
        <v>2003</v>
      </c>
      <c r="N702" s="2" t="s">
        <v>231</v>
      </c>
      <c r="O702" s="2" t="s">
        <v>296</v>
      </c>
      <c r="P702" s="2" t="s">
        <v>122</v>
      </c>
      <c r="Q702" s="2" t="s">
        <v>13</v>
      </c>
      <c r="R702" s="2" t="s">
        <v>16</v>
      </c>
    </row>
    <row r="703" spans="1:18" x14ac:dyDescent="0.3">
      <c r="A703" s="2">
        <v>10801</v>
      </c>
      <c r="B703" s="2" t="s">
        <v>121</v>
      </c>
      <c r="C703" s="2">
        <v>22</v>
      </c>
      <c r="D703" s="7">
        <v>99</v>
      </c>
      <c r="E703" s="7">
        <f t="shared" si="20"/>
        <v>49.5</v>
      </c>
      <c r="F703" s="7">
        <v>87.75</v>
      </c>
      <c r="G703" s="7">
        <f>Table1[[#This Row],[QUANTITY_ORDERED]]*Table1[[#This Row],[Selling price ]]</f>
        <v>1930.5</v>
      </c>
      <c r="H703" s="7">
        <f>F703-(Table1[[#This Row],[Estimated Cost Price (50%)	]])</f>
        <v>38.25</v>
      </c>
      <c r="I703" s="7">
        <f>Table1[[#This Row],[Profit per unit]]*Table1[[#This Row],[QUANTITY_ORDERED]]</f>
        <v>841.5</v>
      </c>
      <c r="J703" s="2" t="str">
        <f t="shared" si="21"/>
        <v>Profit</v>
      </c>
      <c r="K703" s="3">
        <v>37844</v>
      </c>
      <c r="L703" s="2" t="str">
        <f>TEXT(Table1[[#This Row],[ORDER_DATE]], "mmm")</f>
        <v>Aug</v>
      </c>
      <c r="M703" s="2">
        <v>2003</v>
      </c>
      <c r="N703" s="2" t="s">
        <v>210</v>
      </c>
      <c r="O703" s="2" t="s">
        <v>297</v>
      </c>
      <c r="P703" s="2" t="s">
        <v>122</v>
      </c>
      <c r="Q703" s="2" t="s">
        <v>13</v>
      </c>
      <c r="R703" s="2" t="s">
        <v>10</v>
      </c>
    </row>
    <row r="704" spans="1:18" x14ac:dyDescent="0.3">
      <c r="A704" s="2">
        <v>10802</v>
      </c>
      <c r="B704" s="2" t="s">
        <v>121</v>
      </c>
      <c r="C704" s="2">
        <v>45</v>
      </c>
      <c r="D704" s="7">
        <v>74</v>
      </c>
      <c r="E704" s="7">
        <f t="shared" si="20"/>
        <v>37</v>
      </c>
      <c r="F704" s="7">
        <v>76.25</v>
      </c>
      <c r="G704" s="7">
        <f>Table1[[#This Row],[QUANTITY_ORDERED]]*Table1[[#This Row],[Selling price ]]</f>
        <v>3431.25</v>
      </c>
      <c r="H704" s="7">
        <f>F704-(Table1[[#This Row],[Estimated Cost Price (50%)	]])</f>
        <v>39.25</v>
      </c>
      <c r="I704" s="7">
        <f>Table1[[#This Row],[Profit per unit]]*Table1[[#This Row],[QUANTITY_ORDERED]]</f>
        <v>1766.25</v>
      </c>
      <c r="J704" s="2" t="str">
        <f t="shared" si="21"/>
        <v>Profit</v>
      </c>
      <c r="K704" s="3">
        <v>37844</v>
      </c>
      <c r="L704" s="2" t="str">
        <f>TEXT(Table1[[#This Row],[ORDER_DATE]], "mmm")</f>
        <v>Aug</v>
      </c>
      <c r="M704" s="2">
        <v>2003</v>
      </c>
      <c r="N704" s="2" t="s">
        <v>210</v>
      </c>
      <c r="O704" s="2" t="s">
        <v>304</v>
      </c>
      <c r="P704" s="2" t="s">
        <v>122</v>
      </c>
      <c r="Q704" s="2" t="s">
        <v>13</v>
      </c>
      <c r="R704" s="2" t="s">
        <v>16</v>
      </c>
    </row>
    <row r="705" spans="1:18" x14ac:dyDescent="0.3">
      <c r="A705" s="2">
        <v>10803</v>
      </c>
      <c r="B705" s="2" t="s">
        <v>121</v>
      </c>
      <c r="C705" s="2">
        <v>45</v>
      </c>
      <c r="D705" s="7">
        <v>49</v>
      </c>
      <c r="E705" s="7">
        <f t="shared" si="20"/>
        <v>24.5</v>
      </c>
      <c r="F705" s="7">
        <v>51.15</v>
      </c>
      <c r="G705" s="7">
        <f>Table1[[#This Row],[QUANTITY_ORDERED]]*Table1[[#This Row],[Selling price ]]</f>
        <v>2301.75</v>
      </c>
      <c r="H705" s="7">
        <f>F705-(Table1[[#This Row],[Estimated Cost Price (50%)	]])</f>
        <v>26.65</v>
      </c>
      <c r="I705" s="7">
        <f>Table1[[#This Row],[Profit per unit]]*Table1[[#This Row],[QUANTITY_ORDERED]]</f>
        <v>1199.25</v>
      </c>
      <c r="J705" s="2" t="str">
        <f t="shared" si="21"/>
        <v>Profit</v>
      </c>
      <c r="K705" s="3">
        <v>37844</v>
      </c>
      <c r="L705" s="2" t="str">
        <f>TEXT(Table1[[#This Row],[ORDER_DATE]], "mmm")</f>
        <v>Aug</v>
      </c>
      <c r="M705" s="2">
        <v>2003</v>
      </c>
      <c r="N705" s="2" t="s">
        <v>210</v>
      </c>
      <c r="O705" s="2" t="s">
        <v>305</v>
      </c>
      <c r="P705" s="2" t="s">
        <v>122</v>
      </c>
      <c r="Q705" s="2" t="s">
        <v>13</v>
      </c>
      <c r="R705" s="2" t="s">
        <v>10</v>
      </c>
    </row>
    <row r="706" spans="1:18" x14ac:dyDescent="0.3">
      <c r="A706" s="2">
        <v>10804</v>
      </c>
      <c r="B706" s="2" t="s">
        <v>23</v>
      </c>
      <c r="C706" s="2">
        <v>29</v>
      </c>
      <c r="D706" s="7">
        <v>95</v>
      </c>
      <c r="E706" s="7">
        <f t="shared" ref="E706:E769" si="22">D706 * 0.5</f>
        <v>47.5</v>
      </c>
      <c r="F706" s="7">
        <v>86.13</v>
      </c>
      <c r="G706" s="7">
        <f>Table1[[#This Row],[QUANTITY_ORDERED]]*Table1[[#This Row],[Selling price ]]</f>
        <v>2497.77</v>
      </c>
      <c r="H706" s="7">
        <f>F706-(Table1[[#This Row],[Estimated Cost Price (50%)	]])</f>
        <v>38.629999999999995</v>
      </c>
      <c r="I706" s="7">
        <f>Table1[[#This Row],[Profit per unit]]*Table1[[#This Row],[QUANTITY_ORDERED]]</f>
        <v>1120.27</v>
      </c>
      <c r="J706" s="2" t="str">
        <f t="shared" ref="J706:J769" si="23">IF(H706 &gt; 0, "Profit", IF(H706 &lt; 0, "Loss", "No Profit No Loss"))</f>
        <v>Profit</v>
      </c>
      <c r="K706" s="3">
        <v>37936</v>
      </c>
      <c r="L706" s="2" t="str">
        <f>TEXT(Table1[[#This Row],[ORDER_DATE]], "mmm")</f>
        <v>Nov</v>
      </c>
      <c r="M706" s="2">
        <v>2003</v>
      </c>
      <c r="N706" s="2" t="s">
        <v>5</v>
      </c>
      <c r="O706" s="2" t="s">
        <v>6</v>
      </c>
      <c r="P706" s="2" t="s">
        <v>24</v>
      </c>
      <c r="Q706" s="2" t="s">
        <v>13</v>
      </c>
      <c r="R706" s="2" t="s">
        <v>10</v>
      </c>
    </row>
    <row r="707" spans="1:18" x14ac:dyDescent="0.3">
      <c r="A707" s="2">
        <v>10805</v>
      </c>
      <c r="B707" s="2" t="s">
        <v>23</v>
      </c>
      <c r="C707" s="2">
        <v>42</v>
      </c>
      <c r="D707" s="7">
        <v>118</v>
      </c>
      <c r="E707" s="7">
        <f t="shared" si="22"/>
        <v>59</v>
      </c>
      <c r="F707" s="7">
        <v>100</v>
      </c>
      <c r="G707" s="7">
        <f>Table1[[#This Row],[QUANTITY_ORDERED]]*Table1[[#This Row],[Selling price ]]</f>
        <v>4200</v>
      </c>
      <c r="H707" s="7">
        <f>F707-(Table1[[#This Row],[Estimated Cost Price (50%)	]])</f>
        <v>41</v>
      </c>
      <c r="I707" s="7">
        <f>Table1[[#This Row],[Profit per unit]]*Table1[[#This Row],[QUANTITY_ORDERED]]</f>
        <v>1722</v>
      </c>
      <c r="J707" s="2" t="str">
        <f t="shared" si="23"/>
        <v>Profit</v>
      </c>
      <c r="K707" s="3">
        <v>37936</v>
      </c>
      <c r="L707" s="2" t="str">
        <f>TEXT(Table1[[#This Row],[ORDER_DATE]], "mmm")</f>
        <v>Nov</v>
      </c>
      <c r="M707" s="2">
        <v>2003</v>
      </c>
      <c r="N707" s="2" t="s">
        <v>5</v>
      </c>
      <c r="O707" s="2" t="s">
        <v>106</v>
      </c>
      <c r="P707" s="2" t="s">
        <v>24</v>
      </c>
      <c r="Q707" s="2" t="s">
        <v>13</v>
      </c>
      <c r="R707" s="2" t="s">
        <v>16</v>
      </c>
    </row>
    <row r="708" spans="1:18" x14ac:dyDescent="0.3">
      <c r="A708" s="2">
        <v>10806</v>
      </c>
      <c r="B708" s="2" t="s">
        <v>23</v>
      </c>
      <c r="C708" s="2">
        <v>41</v>
      </c>
      <c r="D708" s="7">
        <v>193</v>
      </c>
      <c r="E708" s="7">
        <f t="shared" si="22"/>
        <v>96.5</v>
      </c>
      <c r="F708" s="7">
        <v>100</v>
      </c>
      <c r="G708" s="7">
        <f>Table1[[#This Row],[QUANTITY_ORDERED]]*Table1[[#This Row],[Selling price ]]</f>
        <v>4100</v>
      </c>
      <c r="H708" s="7">
        <f>F708-(Table1[[#This Row],[Estimated Cost Price (50%)	]])</f>
        <v>3.5</v>
      </c>
      <c r="I708" s="7">
        <f>Table1[[#This Row],[Profit per unit]]*Table1[[#This Row],[QUANTITY_ORDERED]]</f>
        <v>143.5</v>
      </c>
      <c r="J708" s="2" t="str">
        <f t="shared" si="23"/>
        <v>Profit</v>
      </c>
      <c r="K708" s="3">
        <v>37936</v>
      </c>
      <c r="L708" s="2" t="str">
        <f>TEXT(Table1[[#This Row],[ORDER_DATE]], "mmm")</f>
        <v>Nov</v>
      </c>
      <c r="M708" s="2">
        <v>2003</v>
      </c>
      <c r="N708" s="2" t="s">
        <v>5</v>
      </c>
      <c r="O708" s="2" t="s">
        <v>113</v>
      </c>
      <c r="P708" s="2" t="s">
        <v>24</v>
      </c>
      <c r="Q708" s="2" t="s">
        <v>13</v>
      </c>
      <c r="R708" s="2" t="s">
        <v>52</v>
      </c>
    </row>
    <row r="709" spans="1:18" x14ac:dyDescent="0.3">
      <c r="A709" s="2">
        <v>10807</v>
      </c>
      <c r="B709" s="2" t="s">
        <v>23</v>
      </c>
      <c r="C709" s="2">
        <v>40</v>
      </c>
      <c r="D709" s="7">
        <v>150</v>
      </c>
      <c r="E709" s="7">
        <f t="shared" si="22"/>
        <v>75</v>
      </c>
      <c r="F709" s="7">
        <v>100</v>
      </c>
      <c r="G709" s="7">
        <f>Table1[[#This Row],[QUANTITY_ORDERED]]*Table1[[#This Row],[Selling price ]]</f>
        <v>4000</v>
      </c>
      <c r="H709" s="7">
        <f>F709-(Table1[[#This Row],[Estimated Cost Price (50%)	]])</f>
        <v>25</v>
      </c>
      <c r="I709" s="7">
        <f>Table1[[#This Row],[Profit per unit]]*Table1[[#This Row],[QUANTITY_ORDERED]]</f>
        <v>1000</v>
      </c>
      <c r="J709" s="2" t="str">
        <f t="shared" si="23"/>
        <v>Profit</v>
      </c>
      <c r="K709" s="3">
        <v>37936</v>
      </c>
      <c r="L709" s="2" t="str">
        <f>TEXT(Table1[[#This Row],[ORDER_DATE]], "mmm")</f>
        <v>Nov</v>
      </c>
      <c r="M709" s="2">
        <v>2003</v>
      </c>
      <c r="N709" s="2" t="s">
        <v>5</v>
      </c>
      <c r="O709" s="2" t="s">
        <v>180</v>
      </c>
      <c r="P709" s="2" t="s">
        <v>24</v>
      </c>
      <c r="Q709" s="2" t="s">
        <v>13</v>
      </c>
      <c r="R709" s="2" t="s">
        <v>16</v>
      </c>
    </row>
    <row r="710" spans="1:18" x14ac:dyDescent="0.3">
      <c r="A710" s="2">
        <v>10808</v>
      </c>
      <c r="B710" s="2" t="s">
        <v>23</v>
      </c>
      <c r="C710" s="2">
        <v>25</v>
      </c>
      <c r="D710" s="7">
        <v>60</v>
      </c>
      <c r="E710" s="7">
        <f t="shared" si="22"/>
        <v>30</v>
      </c>
      <c r="F710" s="7">
        <v>64.2</v>
      </c>
      <c r="G710" s="7">
        <f>Table1[[#This Row],[QUANTITY_ORDERED]]*Table1[[#This Row],[Selling price ]]</f>
        <v>1605</v>
      </c>
      <c r="H710" s="7">
        <f>F710-(Table1[[#This Row],[Estimated Cost Price (50%)	]])</f>
        <v>34.200000000000003</v>
      </c>
      <c r="I710" s="7">
        <f>Table1[[#This Row],[Profit per unit]]*Table1[[#This Row],[QUANTITY_ORDERED]]</f>
        <v>855.00000000000011</v>
      </c>
      <c r="J710" s="2" t="str">
        <f t="shared" si="23"/>
        <v>Profit</v>
      </c>
      <c r="K710" s="3">
        <v>37936</v>
      </c>
      <c r="L710" s="2" t="str">
        <f>TEXT(Table1[[#This Row],[ORDER_DATE]], "mmm")</f>
        <v>Nov</v>
      </c>
      <c r="M710" s="2">
        <v>2003</v>
      </c>
      <c r="N710" s="2" t="s">
        <v>5</v>
      </c>
      <c r="O710" s="2" t="s">
        <v>226</v>
      </c>
      <c r="P710" s="2" t="s">
        <v>24</v>
      </c>
      <c r="Q710" s="2" t="s">
        <v>13</v>
      </c>
      <c r="R710" s="2" t="s">
        <v>10</v>
      </c>
    </row>
    <row r="711" spans="1:18" x14ac:dyDescent="0.3">
      <c r="A711" s="2">
        <v>10809</v>
      </c>
      <c r="B711" s="2" t="s">
        <v>23</v>
      </c>
      <c r="C711" s="2">
        <v>21</v>
      </c>
      <c r="D711" s="7">
        <v>62</v>
      </c>
      <c r="E711" s="7">
        <f t="shared" si="22"/>
        <v>31</v>
      </c>
      <c r="F711" s="7">
        <v>50.36</v>
      </c>
      <c r="G711" s="7">
        <f>Table1[[#This Row],[QUANTITY_ORDERED]]*Table1[[#This Row],[Selling price ]]</f>
        <v>1057.56</v>
      </c>
      <c r="H711" s="7">
        <f>F711-(Table1[[#This Row],[Estimated Cost Price (50%)	]])</f>
        <v>19.36</v>
      </c>
      <c r="I711" s="7">
        <f>Table1[[#This Row],[Profit per unit]]*Table1[[#This Row],[QUANTITY_ORDERED]]</f>
        <v>406.56</v>
      </c>
      <c r="J711" s="2" t="str">
        <f t="shared" si="23"/>
        <v>Profit</v>
      </c>
      <c r="K711" s="3">
        <v>37936</v>
      </c>
      <c r="L711" s="2" t="str">
        <f>TEXT(Table1[[#This Row],[ORDER_DATE]], "mmm")</f>
        <v>Nov</v>
      </c>
      <c r="M711" s="2">
        <v>2003</v>
      </c>
      <c r="N711" s="2" t="s">
        <v>5</v>
      </c>
      <c r="O711" s="2" t="s">
        <v>243</v>
      </c>
      <c r="P711" s="2" t="s">
        <v>24</v>
      </c>
      <c r="Q711" s="2" t="s">
        <v>13</v>
      </c>
      <c r="R711" s="2" t="s">
        <v>10</v>
      </c>
    </row>
    <row r="712" spans="1:18" x14ac:dyDescent="0.3">
      <c r="A712" s="2">
        <v>10810</v>
      </c>
      <c r="B712" s="2" t="s">
        <v>23</v>
      </c>
      <c r="C712" s="2">
        <v>44</v>
      </c>
      <c r="D712" s="7">
        <v>148</v>
      </c>
      <c r="E712" s="7">
        <f t="shared" si="22"/>
        <v>74</v>
      </c>
      <c r="F712" s="7">
        <v>100</v>
      </c>
      <c r="G712" s="7">
        <f>Table1[[#This Row],[QUANTITY_ORDERED]]*Table1[[#This Row],[Selling price ]]</f>
        <v>4400</v>
      </c>
      <c r="H712" s="7">
        <f>F712-(Table1[[#This Row],[Estimated Cost Price (50%)	]])</f>
        <v>26</v>
      </c>
      <c r="I712" s="7">
        <f>Table1[[#This Row],[Profit per unit]]*Table1[[#This Row],[QUANTITY_ORDERED]]</f>
        <v>1144</v>
      </c>
      <c r="J712" s="2" t="str">
        <f t="shared" si="23"/>
        <v>Profit</v>
      </c>
      <c r="K712" s="3">
        <v>37936</v>
      </c>
      <c r="L712" s="2" t="str">
        <f>TEXT(Table1[[#This Row],[ORDER_DATE]], "mmm")</f>
        <v>Nov</v>
      </c>
      <c r="M712" s="2">
        <v>2003</v>
      </c>
      <c r="N712" s="2" t="s">
        <v>63</v>
      </c>
      <c r="O712" s="2" t="s">
        <v>250</v>
      </c>
      <c r="P712" s="2" t="s">
        <v>24</v>
      </c>
      <c r="Q712" s="2" t="s">
        <v>13</v>
      </c>
      <c r="R712" s="2" t="s">
        <v>16</v>
      </c>
    </row>
    <row r="713" spans="1:18" x14ac:dyDescent="0.3">
      <c r="A713" s="2">
        <v>10811</v>
      </c>
      <c r="B713" s="2" t="s">
        <v>23</v>
      </c>
      <c r="C713" s="2">
        <v>48</v>
      </c>
      <c r="D713" s="7">
        <v>112</v>
      </c>
      <c r="E713" s="7">
        <f t="shared" si="22"/>
        <v>56</v>
      </c>
      <c r="F713" s="7">
        <v>100</v>
      </c>
      <c r="G713" s="7">
        <f>Table1[[#This Row],[QUANTITY_ORDERED]]*Table1[[#This Row],[Selling price ]]</f>
        <v>4800</v>
      </c>
      <c r="H713" s="7">
        <f>F713-(Table1[[#This Row],[Estimated Cost Price (50%)	]])</f>
        <v>44</v>
      </c>
      <c r="I713" s="7">
        <f>Table1[[#This Row],[Profit per unit]]*Table1[[#This Row],[QUANTITY_ORDERED]]</f>
        <v>2112</v>
      </c>
      <c r="J713" s="2" t="str">
        <f t="shared" si="23"/>
        <v>Profit</v>
      </c>
      <c r="K713" s="3">
        <v>37936</v>
      </c>
      <c r="L713" s="2" t="str">
        <f>TEXT(Table1[[#This Row],[ORDER_DATE]], "mmm")</f>
        <v>Nov</v>
      </c>
      <c r="M713" s="2">
        <v>2003</v>
      </c>
      <c r="N713" s="2" t="s">
        <v>5</v>
      </c>
      <c r="O713" s="2" t="s">
        <v>254</v>
      </c>
      <c r="P713" s="2" t="s">
        <v>24</v>
      </c>
      <c r="Q713" s="2" t="s">
        <v>13</v>
      </c>
      <c r="R713" s="2" t="s">
        <v>16</v>
      </c>
    </row>
    <row r="714" spans="1:18" x14ac:dyDescent="0.3">
      <c r="A714" s="2">
        <v>10812</v>
      </c>
      <c r="B714" s="2" t="s">
        <v>23</v>
      </c>
      <c r="C714" s="2">
        <v>28</v>
      </c>
      <c r="D714" s="7">
        <v>76</v>
      </c>
      <c r="E714" s="7">
        <f t="shared" si="22"/>
        <v>38</v>
      </c>
      <c r="F714" s="7">
        <v>68.55</v>
      </c>
      <c r="G714" s="7">
        <f>Table1[[#This Row],[QUANTITY_ORDERED]]*Table1[[#This Row],[Selling price ]]</f>
        <v>1919.3999999999999</v>
      </c>
      <c r="H714" s="7">
        <f>F714-(Table1[[#This Row],[Estimated Cost Price (50%)	]])</f>
        <v>30.549999999999997</v>
      </c>
      <c r="I714" s="7">
        <f>Table1[[#This Row],[Profit per unit]]*Table1[[#This Row],[QUANTITY_ORDERED]]</f>
        <v>855.39999999999986</v>
      </c>
      <c r="J714" s="2" t="str">
        <f t="shared" si="23"/>
        <v>Profit</v>
      </c>
      <c r="K714" s="3">
        <v>37936</v>
      </c>
      <c r="L714" s="2" t="str">
        <f>TEXT(Table1[[#This Row],[ORDER_DATE]], "mmm")</f>
        <v>Nov</v>
      </c>
      <c r="M714" s="2">
        <v>2003</v>
      </c>
      <c r="N714" s="2" t="s">
        <v>5</v>
      </c>
      <c r="O714" s="2" t="s">
        <v>258</v>
      </c>
      <c r="P714" s="2" t="s">
        <v>24</v>
      </c>
      <c r="Q714" s="2" t="s">
        <v>13</v>
      </c>
      <c r="R714" s="2" t="s">
        <v>10</v>
      </c>
    </row>
    <row r="715" spans="1:18" x14ac:dyDescent="0.3">
      <c r="A715" s="2">
        <v>10813</v>
      </c>
      <c r="B715" s="2" t="s">
        <v>23</v>
      </c>
      <c r="C715" s="2">
        <v>35</v>
      </c>
      <c r="D715" s="7">
        <v>69</v>
      </c>
      <c r="E715" s="7">
        <f t="shared" si="22"/>
        <v>34.5</v>
      </c>
      <c r="F715" s="7">
        <v>72.03</v>
      </c>
      <c r="G715" s="7">
        <f>Table1[[#This Row],[QUANTITY_ORDERED]]*Table1[[#This Row],[Selling price ]]</f>
        <v>2521.0500000000002</v>
      </c>
      <c r="H715" s="7">
        <f>F715-(Table1[[#This Row],[Estimated Cost Price (50%)	]])</f>
        <v>37.53</v>
      </c>
      <c r="I715" s="7">
        <f>Table1[[#This Row],[Profit per unit]]*Table1[[#This Row],[QUANTITY_ORDERED]]</f>
        <v>1313.55</v>
      </c>
      <c r="J715" s="2" t="str">
        <f t="shared" si="23"/>
        <v>Profit</v>
      </c>
      <c r="K715" s="3">
        <v>37936</v>
      </c>
      <c r="L715" s="2" t="str">
        <f>TEXT(Table1[[#This Row],[ORDER_DATE]], "mmm")</f>
        <v>Nov</v>
      </c>
      <c r="M715" s="2">
        <v>2003</v>
      </c>
      <c r="N715" s="2" t="s">
        <v>5</v>
      </c>
      <c r="O715" s="2" t="s">
        <v>262</v>
      </c>
      <c r="P715" s="2" t="s">
        <v>24</v>
      </c>
      <c r="Q715" s="2" t="s">
        <v>13</v>
      </c>
      <c r="R715" s="2" t="s">
        <v>10</v>
      </c>
    </row>
    <row r="716" spans="1:18" x14ac:dyDescent="0.3">
      <c r="A716" s="2">
        <v>10814</v>
      </c>
      <c r="B716" s="2" t="s">
        <v>23</v>
      </c>
      <c r="C716" s="2">
        <v>28</v>
      </c>
      <c r="D716" s="7">
        <v>80</v>
      </c>
      <c r="E716" s="7">
        <f t="shared" si="22"/>
        <v>40</v>
      </c>
      <c r="F716" s="7">
        <v>71.14</v>
      </c>
      <c r="G716" s="7">
        <f>Table1[[#This Row],[QUANTITY_ORDERED]]*Table1[[#This Row],[Selling price ]]</f>
        <v>1991.92</v>
      </c>
      <c r="H716" s="7">
        <f>F716-(Table1[[#This Row],[Estimated Cost Price (50%)	]])</f>
        <v>31.14</v>
      </c>
      <c r="I716" s="7">
        <f>Table1[[#This Row],[Profit per unit]]*Table1[[#This Row],[QUANTITY_ORDERED]]</f>
        <v>871.92000000000007</v>
      </c>
      <c r="J716" s="2" t="str">
        <f t="shared" si="23"/>
        <v>Profit</v>
      </c>
      <c r="K716" s="3">
        <v>37936</v>
      </c>
      <c r="L716" s="2" t="str">
        <f>TEXT(Table1[[#This Row],[ORDER_DATE]], "mmm")</f>
        <v>Nov</v>
      </c>
      <c r="M716" s="2">
        <v>2003</v>
      </c>
      <c r="N716" s="2" t="s">
        <v>63</v>
      </c>
      <c r="O716" s="2" t="s">
        <v>280</v>
      </c>
      <c r="P716" s="2" t="s">
        <v>24</v>
      </c>
      <c r="Q716" s="2" t="s">
        <v>13</v>
      </c>
      <c r="R716" s="2" t="s">
        <v>10</v>
      </c>
    </row>
    <row r="717" spans="1:18" x14ac:dyDescent="0.3">
      <c r="A717" s="2">
        <v>10815</v>
      </c>
      <c r="B717" s="2" t="s">
        <v>23</v>
      </c>
      <c r="C717" s="2">
        <v>34</v>
      </c>
      <c r="D717" s="7">
        <v>40</v>
      </c>
      <c r="E717" s="7">
        <f t="shared" si="22"/>
        <v>20</v>
      </c>
      <c r="F717" s="7">
        <v>45.46</v>
      </c>
      <c r="G717" s="7">
        <f>Table1[[#This Row],[QUANTITY_ORDERED]]*Table1[[#This Row],[Selling price ]]</f>
        <v>1545.64</v>
      </c>
      <c r="H717" s="7">
        <f>F717-(Table1[[#This Row],[Estimated Cost Price (50%)	]])</f>
        <v>25.46</v>
      </c>
      <c r="I717" s="7">
        <f>Table1[[#This Row],[Profit per unit]]*Table1[[#This Row],[QUANTITY_ORDERED]]</f>
        <v>865.64</v>
      </c>
      <c r="J717" s="2" t="str">
        <f t="shared" si="23"/>
        <v>Profit</v>
      </c>
      <c r="K717" s="3">
        <v>37936</v>
      </c>
      <c r="L717" s="2" t="str">
        <f>TEXT(Table1[[#This Row],[ORDER_DATE]], "mmm")</f>
        <v>Nov</v>
      </c>
      <c r="M717" s="2">
        <v>2003</v>
      </c>
      <c r="N717" s="2" t="s">
        <v>5</v>
      </c>
      <c r="O717" s="2" t="s">
        <v>283</v>
      </c>
      <c r="P717" s="2" t="s">
        <v>24</v>
      </c>
      <c r="Q717" s="2" t="s">
        <v>13</v>
      </c>
      <c r="R717" s="2" t="s">
        <v>10</v>
      </c>
    </row>
    <row r="718" spans="1:18" x14ac:dyDescent="0.3">
      <c r="A718" s="2">
        <v>10816</v>
      </c>
      <c r="B718" s="2" t="s">
        <v>23</v>
      </c>
      <c r="C718" s="2">
        <v>22</v>
      </c>
      <c r="D718" s="7">
        <v>102</v>
      </c>
      <c r="E718" s="7">
        <f t="shared" si="22"/>
        <v>51</v>
      </c>
      <c r="F718" s="7">
        <v>100</v>
      </c>
      <c r="G718" s="7">
        <f>Table1[[#This Row],[QUANTITY_ORDERED]]*Table1[[#This Row],[Selling price ]]</f>
        <v>2200</v>
      </c>
      <c r="H718" s="7">
        <f>F718-(Table1[[#This Row],[Estimated Cost Price (50%)	]])</f>
        <v>49</v>
      </c>
      <c r="I718" s="7">
        <f>Table1[[#This Row],[Profit per unit]]*Table1[[#This Row],[QUANTITY_ORDERED]]</f>
        <v>1078</v>
      </c>
      <c r="J718" s="2" t="str">
        <f t="shared" si="23"/>
        <v>Profit</v>
      </c>
      <c r="K718" s="3">
        <v>37936</v>
      </c>
      <c r="L718" s="2" t="str">
        <f>TEXT(Table1[[#This Row],[ORDER_DATE]], "mmm")</f>
        <v>Nov</v>
      </c>
      <c r="M718" s="2">
        <v>2003</v>
      </c>
      <c r="N718" s="2" t="s">
        <v>5</v>
      </c>
      <c r="O718" s="2" t="s">
        <v>288</v>
      </c>
      <c r="P718" s="2" t="s">
        <v>24</v>
      </c>
      <c r="Q718" s="2" t="s">
        <v>13</v>
      </c>
      <c r="R718" s="2" t="s">
        <v>10</v>
      </c>
    </row>
    <row r="719" spans="1:18" x14ac:dyDescent="0.3">
      <c r="A719" s="2">
        <v>10817</v>
      </c>
      <c r="B719" s="2" t="s">
        <v>23</v>
      </c>
      <c r="C719" s="2">
        <v>21</v>
      </c>
      <c r="D719" s="7">
        <v>81</v>
      </c>
      <c r="E719" s="7">
        <f t="shared" si="22"/>
        <v>40.5</v>
      </c>
      <c r="F719" s="7">
        <v>93.56</v>
      </c>
      <c r="G719" s="7">
        <f>Table1[[#This Row],[QUANTITY_ORDERED]]*Table1[[#This Row],[Selling price ]]</f>
        <v>1964.76</v>
      </c>
      <c r="H719" s="7">
        <f>F719-(Table1[[#This Row],[Estimated Cost Price (50%)	]])</f>
        <v>53.06</v>
      </c>
      <c r="I719" s="7">
        <f>Table1[[#This Row],[Profit per unit]]*Table1[[#This Row],[QUANTITY_ORDERED]]</f>
        <v>1114.26</v>
      </c>
      <c r="J719" s="2" t="str">
        <f t="shared" si="23"/>
        <v>Profit</v>
      </c>
      <c r="K719" s="3">
        <v>37936</v>
      </c>
      <c r="L719" s="2" t="str">
        <f>TEXT(Table1[[#This Row],[ORDER_DATE]], "mmm")</f>
        <v>Nov</v>
      </c>
      <c r="M719" s="2">
        <v>2003</v>
      </c>
      <c r="N719" s="2" t="s">
        <v>5</v>
      </c>
      <c r="O719" s="2" t="s">
        <v>292</v>
      </c>
      <c r="P719" s="2" t="s">
        <v>24</v>
      </c>
      <c r="Q719" s="2" t="s">
        <v>13</v>
      </c>
      <c r="R719" s="2" t="s">
        <v>10</v>
      </c>
    </row>
    <row r="720" spans="1:18" x14ac:dyDescent="0.3">
      <c r="A720" s="2">
        <v>10818</v>
      </c>
      <c r="B720" s="2" t="s">
        <v>25</v>
      </c>
      <c r="C720" s="2">
        <v>27</v>
      </c>
      <c r="D720" s="7">
        <v>194</v>
      </c>
      <c r="E720" s="7">
        <f t="shared" si="22"/>
        <v>97</v>
      </c>
      <c r="F720" s="7">
        <v>100</v>
      </c>
      <c r="G720" s="7">
        <f>Table1[[#This Row],[QUANTITY_ORDERED]]*Table1[[#This Row],[Selling price ]]</f>
        <v>2700</v>
      </c>
      <c r="H720" s="7">
        <f>F720-(Table1[[#This Row],[Estimated Cost Price (50%)	]])</f>
        <v>3</v>
      </c>
      <c r="I720" s="7">
        <f>Table1[[#This Row],[Profit per unit]]*Table1[[#This Row],[QUANTITY_ORDERED]]</f>
        <v>81</v>
      </c>
      <c r="J720" s="2" t="str">
        <f t="shared" si="23"/>
        <v>Profit</v>
      </c>
      <c r="K720" s="3">
        <v>37966</v>
      </c>
      <c r="L720" s="2" t="str">
        <f>TEXT(Table1[[#This Row],[ORDER_DATE]], "mmm")</f>
        <v>Dec</v>
      </c>
      <c r="M720" s="2">
        <v>2003</v>
      </c>
      <c r="N720" s="2" t="s">
        <v>63</v>
      </c>
      <c r="O720" s="2" t="s">
        <v>149</v>
      </c>
      <c r="P720" s="2" t="s">
        <v>26</v>
      </c>
      <c r="Q720" s="2" t="s">
        <v>27</v>
      </c>
      <c r="R720" s="2" t="s">
        <v>16</v>
      </c>
    </row>
    <row r="721" spans="1:18" x14ac:dyDescent="0.3">
      <c r="A721" s="2">
        <v>10819</v>
      </c>
      <c r="B721" s="2" t="s">
        <v>25</v>
      </c>
      <c r="C721" s="2">
        <v>28</v>
      </c>
      <c r="D721" s="7">
        <v>117</v>
      </c>
      <c r="E721" s="7">
        <f t="shared" si="22"/>
        <v>58.5</v>
      </c>
      <c r="F721" s="7">
        <v>100</v>
      </c>
      <c r="G721" s="7">
        <f>Table1[[#This Row],[QUANTITY_ORDERED]]*Table1[[#This Row],[Selling price ]]</f>
        <v>2800</v>
      </c>
      <c r="H721" s="7">
        <f>F721-(Table1[[#This Row],[Estimated Cost Price (50%)	]])</f>
        <v>41.5</v>
      </c>
      <c r="I721" s="7">
        <f>Table1[[#This Row],[Profit per unit]]*Table1[[#This Row],[QUANTITY_ORDERED]]</f>
        <v>1162</v>
      </c>
      <c r="J721" s="2" t="str">
        <f t="shared" si="23"/>
        <v>Profit</v>
      </c>
      <c r="K721" s="3">
        <v>37966</v>
      </c>
      <c r="L721" s="2" t="str">
        <f>TEXT(Table1[[#This Row],[ORDER_DATE]], "mmm")</f>
        <v>Dec</v>
      </c>
      <c r="M721" s="2">
        <v>2003</v>
      </c>
      <c r="N721" s="2" t="s">
        <v>63</v>
      </c>
      <c r="O721" s="2" t="s">
        <v>183</v>
      </c>
      <c r="P721" s="2" t="s">
        <v>26</v>
      </c>
      <c r="Q721" s="2" t="s">
        <v>27</v>
      </c>
      <c r="R721" s="2" t="s">
        <v>10</v>
      </c>
    </row>
    <row r="722" spans="1:18" x14ac:dyDescent="0.3">
      <c r="A722" s="2">
        <v>10820</v>
      </c>
      <c r="B722" s="2" t="s">
        <v>25</v>
      </c>
      <c r="C722" s="2">
        <v>20</v>
      </c>
      <c r="D722" s="7">
        <v>79</v>
      </c>
      <c r="E722" s="7">
        <f t="shared" si="22"/>
        <v>39.5</v>
      </c>
      <c r="F722" s="7">
        <v>81.400000000000006</v>
      </c>
      <c r="G722" s="7">
        <f>Table1[[#This Row],[QUANTITY_ORDERED]]*Table1[[#This Row],[Selling price ]]</f>
        <v>1628</v>
      </c>
      <c r="H722" s="7">
        <f>F722-(Table1[[#This Row],[Estimated Cost Price (50%)	]])</f>
        <v>41.900000000000006</v>
      </c>
      <c r="I722" s="7">
        <f>Table1[[#This Row],[Profit per unit]]*Table1[[#This Row],[QUANTITY_ORDERED]]</f>
        <v>838.00000000000011</v>
      </c>
      <c r="J722" s="2" t="str">
        <f t="shared" si="23"/>
        <v>Profit</v>
      </c>
      <c r="K722" s="3">
        <v>37966</v>
      </c>
      <c r="L722" s="2" t="str">
        <f>TEXT(Table1[[#This Row],[ORDER_DATE]], "mmm")</f>
        <v>Dec</v>
      </c>
      <c r="M722" s="2">
        <v>2003</v>
      </c>
      <c r="N722" s="2" t="s">
        <v>63</v>
      </c>
      <c r="O722" s="2" t="s">
        <v>187</v>
      </c>
      <c r="P722" s="2" t="s">
        <v>26</v>
      </c>
      <c r="Q722" s="2" t="s">
        <v>27</v>
      </c>
      <c r="R722" s="2" t="s">
        <v>10</v>
      </c>
    </row>
    <row r="723" spans="1:18" x14ac:dyDescent="0.3">
      <c r="A723" s="2">
        <v>10821</v>
      </c>
      <c r="B723" s="2" t="s">
        <v>25</v>
      </c>
      <c r="C723" s="2">
        <v>36</v>
      </c>
      <c r="D723" s="7">
        <v>115</v>
      </c>
      <c r="E723" s="7">
        <f t="shared" si="22"/>
        <v>57.5</v>
      </c>
      <c r="F723" s="7">
        <v>100</v>
      </c>
      <c r="G723" s="7">
        <f>Table1[[#This Row],[QUANTITY_ORDERED]]*Table1[[#This Row],[Selling price ]]</f>
        <v>3600</v>
      </c>
      <c r="H723" s="7">
        <f>F723-(Table1[[#This Row],[Estimated Cost Price (50%)	]])</f>
        <v>42.5</v>
      </c>
      <c r="I723" s="7">
        <f>Table1[[#This Row],[Profit per unit]]*Table1[[#This Row],[QUANTITY_ORDERED]]</f>
        <v>1530</v>
      </c>
      <c r="J723" s="2" t="str">
        <f t="shared" si="23"/>
        <v>Profit</v>
      </c>
      <c r="K723" s="3">
        <v>37966</v>
      </c>
      <c r="L723" s="2" t="str">
        <f>TEXT(Table1[[#This Row],[ORDER_DATE]], "mmm")</f>
        <v>Dec</v>
      </c>
      <c r="M723" s="2">
        <v>2003</v>
      </c>
      <c r="N723" s="2" t="s">
        <v>63</v>
      </c>
      <c r="O723" s="2" t="s">
        <v>193</v>
      </c>
      <c r="P723" s="2" t="s">
        <v>26</v>
      </c>
      <c r="Q723" s="2" t="s">
        <v>27</v>
      </c>
      <c r="R723" s="2" t="s">
        <v>16</v>
      </c>
    </row>
    <row r="724" spans="1:18" x14ac:dyDescent="0.3">
      <c r="A724" s="2">
        <v>10822</v>
      </c>
      <c r="B724" s="2" t="s">
        <v>25</v>
      </c>
      <c r="C724" s="2">
        <v>44</v>
      </c>
      <c r="D724" s="7">
        <v>141</v>
      </c>
      <c r="E724" s="7">
        <f t="shared" si="22"/>
        <v>70.5</v>
      </c>
      <c r="F724" s="7">
        <v>100</v>
      </c>
      <c r="G724" s="7">
        <f>Table1[[#This Row],[QUANTITY_ORDERED]]*Table1[[#This Row],[Selling price ]]</f>
        <v>4400</v>
      </c>
      <c r="H724" s="7">
        <f>F724-(Table1[[#This Row],[Estimated Cost Price (50%)	]])</f>
        <v>29.5</v>
      </c>
      <c r="I724" s="7">
        <f>Table1[[#This Row],[Profit per unit]]*Table1[[#This Row],[QUANTITY_ORDERED]]</f>
        <v>1298</v>
      </c>
      <c r="J724" s="2" t="str">
        <f t="shared" si="23"/>
        <v>Profit</v>
      </c>
      <c r="K724" s="3">
        <v>37966</v>
      </c>
      <c r="L724" s="2" t="str">
        <f>TEXT(Table1[[#This Row],[ORDER_DATE]], "mmm")</f>
        <v>Dec</v>
      </c>
      <c r="M724" s="2">
        <v>2003</v>
      </c>
      <c r="N724" s="2" t="s">
        <v>63</v>
      </c>
      <c r="O724" s="2" t="s">
        <v>197</v>
      </c>
      <c r="P724" s="2" t="s">
        <v>26</v>
      </c>
      <c r="Q724" s="2" t="s">
        <v>27</v>
      </c>
      <c r="R724" s="2" t="s">
        <v>16</v>
      </c>
    </row>
    <row r="725" spans="1:18" x14ac:dyDescent="0.3">
      <c r="A725" s="2">
        <v>10823</v>
      </c>
      <c r="B725" s="2" t="s">
        <v>25</v>
      </c>
      <c r="C725" s="2">
        <v>42</v>
      </c>
      <c r="D725" s="7">
        <v>124</v>
      </c>
      <c r="E725" s="7">
        <f t="shared" si="22"/>
        <v>62</v>
      </c>
      <c r="F725" s="7">
        <v>100</v>
      </c>
      <c r="G725" s="7">
        <f>Table1[[#This Row],[QUANTITY_ORDERED]]*Table1[[#This Row],[Selling price ]]</f>
        <v>4200</v>
      </c>
      <c r="H725" s="7">
        <f>F725-(Table1[[#This Row],[Estimated Cost Price (50%)	]])</f>
        <v>38</v>
      </c>
      <c r="I725" s="7">
        <f>Table1[[#This Row],[Profit per unit]]*Table1[[#This Row],[QUANTITY_ORDERED]]</f>
        <v>1596</v>
      </c>
      <c r="J725" s="2" t="str">
        <f t="shared" si="23"/>
        <v>Profit</v>
      </c>
      <c r="K725" s="3">
        <v>37966</v>
      </c>
      <c r="L725" s="2" t="str">
        <f>TEXT(Table1[[#This Row],[ORDER_DATE]], "mmm")</f>
        <v>Dec</v>
      </c>
      <c r="M725" s="2">
        <v>2003</v>
      </c>
      <c r="N725" s="2" t="s">
        <v>63</v>
      </c>
      <c r="O725" s="2" t="s">
        <v>209</v>
      </c>
      <c r="P725" s="2" t="s">
        <v>26</v>
      </c>
      <c r="Q725" s="2" t="s">
        <v>27</v>
      </c>
      <c r="R725" s="2" t="s">
        <v>16</v>
      </c>
    </row>
    <row r="726" spans="1:18" x14ac:dyDescent="0.3">
      <c r="A726" s="2">
        <v>10824</v>
      </c>
      <c r="B726" s="2" t="s">
        <v>25</v>
      </c>
      <c r="C726" s="2">
        <v>22</v>
      </c>
      <c r="D726" s="7">
        <v>77</v>
      </c>
      <c r="E726" s="7">
        <f t="shared" si="22"/>
        <v>38.5</v>
      </c>
      <c r="F726" s="7">
        <v>73.92</v>
      </c>
      <c r="G726" s="7">
        <f>Table1[[#This Row],[QUANTITY_ORDERED]]*Table1[[#This Row],[Selling price ]]</f>
        <v>1626.24</v>
      </c>
      <c r="H726" s="7">
        <f>F726-(Table1[[#This Row],[Estimated Cost Price (50%)	]])</f>
        <v>35.42</v>
      </c>
      <c r="I726" s="7">
        <f>Table1[[#This Row],[Profit per unit]]*Table1[[#This Row],[QUANTITY_ORDERED]]</f>
        <v>779.24</v>
      </c>
      <c r="J726" s="2" t="str">
        <f t="shared" si="23"/>
        <v>Profit</v>
      </c>
      <c r="K726" s="3">
        <v>37966</v>
      </c>
      <c r="L726" s="2" t="str">
        <f>TEXT(Table1[[#This Row],[ORDER_DATE]], "mmm")</f>
        <v>Dec</v>
      </c>
      <c r="M726" s="2">
        <v>2003</v>
      </c>
      <c r="N726" s="2" t="s">
        <v>63</v>
      </c>
      <c r="O726" s="2" t="s">
        <v>218</v>
      </c>
      <c r="P726" s="2" t="s">
        <v>26</v>
      </c>
      <c r="Q726" s="2" t="s">
        <v>27</v>
      </c>
      <c r="R726" s="2" t="s">
        <v>10</v>
      </c>
    </row>
    <row r="727" spans="1:18" x14ac:dyDescent="0.3">
      <c r="A727" s="2">
        <v>10825</v>
      </c>
      <c r="B727" s="2" t="s">
        <v>25</v>
      </c>
      <c r="C727" s="2">
        <v>21</v>
      </c>
      <c r="D727" s="7">
        <v>142</v>
      </c>
      <c r="E727" s="7">
        <f t="shared" si="22"/>
        <v>71</v>
      </c>
      <c r="F727" s="7">
        <v>100</v>
      </c>
      <c r="G727" s="7">
        <f>Table1[[#This Row],[QUANTITY_ORDERED]]*Table1[[#This Row],[Selling price ]]</f>
        <v>2100</v>
      </c>
      <c r="H727" s="7">
        <f>F727-(Table1[[#This Row],[Estimated Cost Price (50%)	]])</f>
        <v>29</v>
      </c>
      <c r="I727" s="7">
        <f>Table1[[#This Row],[Profit per unit]]*Table1[[#This Row],[QUANTITY_ORDERED]]</f>
        <v>609</v>
      </c>
      <c r="J727" s="2" t="str">
        <f t="shared" si="23"/>
        <v>Profit</v>
      </c>
      <c r="K727" s="3">
        <v>37966</v>
      </c>
      <c r="L727" s="2" t="str">
        <f>TEXT(Table1[[#This Row],[ORDER_DATE]], "mmm")</f>
        <v>Dec</v>
      </c>
      <c r="M727" s="2">
        <v>2003</v>
      </c>
      <c r="N727" s="2" t="s">
        <v>63</v>
      </c>
      <c r="O727" s="2" t="s">
        <v>219</v>
      </c>
      <c r="P727" s="2" t="s">
        <v>26</v>
      </c>
      <c r="Q727" s="2" t="s">
        <v>27</v>
      </c>
      <c r="R727" s="2" t="s">
        <v>16</v>
      </c>
    </row>
    <row r="728" spans="1:18" x14ac:dyDescent="0.3">
      <c r="A728" s="2">
        <v>10826</v>
      </c>
      <c r="B728" s="2" t="s">
        <v>25</v>
      </c>
      <c r="C728" s="2">
        <v>27</v>
      </c>
      <c r="D728" s="7">
        <v>132</v>
      </c>
      <c r="E728" s="7">
        <f t="shared" si="22"/>
        <v>66</v>
      </c>
      <c r="F728" s="7">
        <v>100</v>
      </c>
      <c r="G728" s="7">
        <f>Table1[[#This Row],[QUANTITY_ORDERED]]*Table1[[#This Row],[Selling price ]]</f>
        <v>2700</v>
      </c>
      <c r="H728" s="7">
        <f>F728-(Table1[[#This Row],[Estimated Cost Price (50%)	]])</f>
        <v>34</v>
      </c>
      <c r="I728" s="7">
        <f>Table1[[#This Row],[Profit per unit]]*Table1[[#This Row],[QUANTITY_ORDERED]]</f>
        <v>918</v>
      </c>
      <c r="J728" s="2" t="str">
        <f t="shared" si="23"/>
        <v>Profit</v>
      </c>
      <c r="K728" s="3">
        <v>37966</v>
      </c>
      <c r="L728" s="2" t="str">
        <f>TEXT(Table1[[#This Row],[ORDER_DATE]], "mmm")</f>
        <v>Dec</v>
      </c>
      <c r="M728" s="2">
        <v>2003</v>
      </c>
      <c r="N728" s="2" t="s">
        <v>63</v>
      </c>
      <c r="O728" s="2" t="s">
        <v>228</v>
      </c>
      <c r="P728" s="2" t="s">
        <v>26</v>
      </c>
      <c r="Q728" s="2" t="s">
        <v>27</v>
      </c>
      <c r="R728" s="2" t="s">
        <v>16</v>
      </c>
    </row>
    <row r="729" spans="1:18" x14ac:dyDescent="0.3">
      <c r="A729" s="2">
        <v>10827</v>
      </c>
      <c r="B729" s="2" t="s">
        <v>25</v>
      </c>
      <c r="C729" s="2">
        <v>45</v>
      </c>
      <c r="D729" s="7">
        <v>169</v>
      </c>
      <c r="E729" s="7">
        <f t="shared" si="22"/>
        <v>84.5</v>
      </c>
      <c r="F729" s="7">
        <v>100</v>
      </c>
      <c r="G729" s="7">
        <f>Table1[[#This Row],[QUANTITY_ORDERED]]*Table1[[#This Row],[Selling price ]]</f>
        <v>4500</v>
      </c>
      <c r="H729" s="7">
        <f>F729-(Table1[[#This Row],[Estimated Cost Price (50%)	]])</f>
        <v>15.5</v>
      </c>
      <c r="I729" s="7">
        <f>Table1[[#This Row],[Profit per unit]]*Table1[[#This Row],[QUANTITY_ORDERED]]</f>
        <v>697.5</v>
      </c>
      <c r="J729" s="2" t="str">
        <f t="shared" si="23"/>
        <v>Profit</v>
      </c>
      <c r="K729" s="3">
        <v>37966</v>
      </c>
      <c r="L729" s="2" t="str">
        <f>TEXT(Table1[[#This Row],[ORDER_DATE]], "mmm")</f>
        <v>Dec</v>
      </c>
      <c r="M729" s="2">
        <v>2003</v>
      </c>
      <c r="N729" s="2" t="s">
        <v>63</v>
      </c>
      <c r="O729" s="2" t="s">
        <v>236</v>
      </c>
      <c r="P729" s="2" t="s">
        <v>26</v>
      </c>
      <c r="Q729" s="2" t="s">
        <v>27</v>
      </c>
      <c r="R729" s="2" t="s">
        <v>16</v>
      </c>
    </row>
    <row r="730" spans="1:18" x14ac:dyDescent="0.3">
      <c r="A730" s="2">
        <v>10828</v>
      </c>
      <c r="B730" s="2" t="s">
        <v>25</v>
      </c>
      <c r="C730" s="2">
        <v>30</v>
      </c>
      <c r="D730" s="7">
        <v>80</v>
      </c>
      <c r="E730" s="7">
        <f t="shared" si="22"/>
        <v>40</v>
      </c>
      <c r="F730" s="7">
        <v>82.82</v>
      </c>
      <c r="G730" s="7">
        <f>Table1[[#This Row],[QUANTITY_ORDERED]]*Table1[[#This Row],[Selling price ]]</f>
        <v>2484.6</v>
      </c>
      <c r="H730" s="7">
        <f>F730-(Table1[[#This Row],[Estimated Cost Price (50%)	]])</f>
        <v>42.819999999999993</v>
      </c>
      <c r="I730" s="7">
        <f>Table1[[#This Row],[Profit per unit]]*Table1[[#This Row],[QUANTITY_ORDERED]]</f>
        <v>1284.5999999999999</v>
      </c>
      <c r="J730" s="2" t="str">
        <f t="shared" si="23"/>
        <v>Profit</v>
      </c>
      <c r="K730" s="3">
        <v>37966</v>
      </c>
      <c r="L730" s="2" t="str">
        <f>TEXT(Table1[[#This Row],[ORDER_DATE]], "mmm")</f>
        <v>Dec</v>
      </c>
      <c r="M730" s="2">
        <v>2003</v>
      </c>
      <c r="N730" s="2" t="s">
        <v>63</v>
      </c>
      <c r="O730" s="2" t="s">
        <v>239</v>
      </c>
      <c r="P730" s="2" t="s">
        <v>26</v>
      </c>
      <c r="Q730" s="2" t="s">
        <v>27</v>
      </c>
      <c r="R730" s="2" t="s">
        <v>10</v>
      </c>
    </row>
    <row r="731" spans="1:18" x14ac:dyDescent="0.3">
      <c r="A731" s="2">
        <v>10829</v>
      </c>
      <c r="B731" s="2" t="s">
        <v>25</v>
      </c>
      <c r="C731" s="2">
        <v>22</v>
      </c>
      <c r="D731" s="7">
        <v>146</v>
      </c>
      <c r="E731" s="7">
        <f t="shared" si="22"/>
        <v>73</v>
      </c>
      <c r="F731" s="7">
        <v>100</v>
      </c>
      <c r="G731" s="7">
        <f>Table1[[#This Row],[QUANTITY_ORDERED]]*Table1[[#This Row],[Selling price ]]</f>
        <v>2200</v>
      </c>
      <c r="H731" s="7">
        <f>F731-(Table1[[#This Row],[Estimated Cost Price (50%)	]])</f>
        <v>27</v>
      </c>
      <c r="I731" s="7">
        <f>Table1[[#This Row],[Profit per unit]]*Table1[[#This Row],[QUANTITY_ORDERED]]</f>
        <v>594</v>
      </c>
      <c r="J731" s="2" t="str">
        <f t="shared" si="23"/>
        <v>Profit</v>
      </c>
      <c r="K731" s="3">
        <v>37966</v>
      </c>
      <c r="L731" s="2" t="str">
        <f>TEXT(Table1[[#This Row],[ORDER_DATE]], "mmm")</f>
        <v>Dec</v>
      </c>
      <c r="M731" s="2">
        <v>2003</v>
      </c>
      <c r="N731" s="2" t="s">
        <v>63</v>
      </c>
      <c r="O731" s="2" t="s">
        <v>241</v>
      </c>
      <c r="P731" s="2" t="s">
        <v>26</v>
      </c>
      <c r="Q731" s="2" t="s">
        <v>27</v>
      </c>
      <c r="R731" s="2" t="s">
        <v>16</v>
      </c>
    </row>
    <row r="732" spans="1:18" x14ac:dyDescent="0.3">
      <c r="A732" s="2">
        <v>10830</v>
      </c>
      <c r="B732" s="2" t="s">
        <v>25</v>
      </c>
      <c r="C732" s="2">
        <v>39</v>
      </c>
      <c r="D732" s="7">
        <v>141</v>
      </c>
      <c r="E732" s="7">
        <f t="shared" si="22"/>
        <v>70.5</v>
      </c>
      <c r="F732" s="7">
        <v>100</v>
      </c>
      <c r="G732" s="7">
        <f>Table1[[#This Row],[QUANTITY_ORDERED]]*Table1[[#This Row],[Selling price ]]</f>
        <v>3900</v>
      </c>
      <c r="H732" s="7">
        <f>F732-(Table1[[#This Row],[Estimated Cost Price (50%)	]])</f>
        <v>29.5</v>
      </c>
      <c r="I732" s="7">
        <f>Table1[[#This Row],[Profit per unit]]*Table1[[#This Row],[QUANTITY_ORDERED]]</f>
        <v>1150.5</v>
      </c>
      <c r="J732" s="2" t="str">
        <f t="shared" si="23"/>
        <v>Profit</v>
      </c>
      <c r="K732" s="3">
        <v>37966</v>
      </c>
      <c r="L732" s="2" t="str">
        <f>TEXT(Table1[[#This Row],[ORDER_DATE]], "mmm")</f>
        <v>Dec</v>
      </c>
      <c r="M732" s="2">
        <v>2003</v>
      </c>
      <c r="N732" s="2" t="s">
        <v>63</v>
      </c>
      <c r="O732" s="2" t="s">
        <v>242</v>
      </c>
      <c r="P732" s="2" t="s">
        <v>26</v>
      </c>
      <c r="Q732" s="2" t="s">
        <v>27</v>
      </c>
      <c r="R732" s="2" t="s">
        <v>16</v>
      </c>
    </row>
    <row r="733" spans="1:18" x14ac:dyDescent="0.3">
      <c r="A733" s="2">
        <v>10831</v>
      </c>
      <c r="B733" s="2" t="s">
        <v>25</v>
      </c>
      <c r="C733" s="2">
        <v>34</v>
      </c>
      <c r="D733" s="7">
        <v>50</v>
      </c>
      <c r="E733" s="7">
        <f t="shared" si="22"/>
        <v>25</v>
      </c>
      <c r="F733" s="7">
        <v>53.83</v>
      </c>
      <c r="G733" s="7">
        <f>Table1[[#This Row],[QUANTITY_ORDERED]]*Table1[[#This Row],[Selling price ]]</f>
        <v>1830.22</v>
      </c>
      <c r="H733" s="7">
        <f>F733-(Table1[[#This Row],[Estimated Cost Price (50%)	]])</f>
        <v>28.83</v>
      </c>
      <c r="I733" s="7">
        <f>Table1[[#This Row],[Profit per unit]]*Table1[[#This Row],[QUANTITY_ORDERED]]</f>
        <v>980.21999999999991</v>
      </c>
      <c r="J733" s="2" t="str">
        <f t="shared" si="23"/>
        <v>Profit</v>
      </c>
      <c r="K733" s="3">
        <v>37966</v>
      </c>
      <c r="L733" s="2" t="str">
        <f>TEXT(Table1[[#This Row],[ORDER_DATE]], "mmm")</f>
        <v>Dec</v>
      </c>
      <c r="M733" s="2">
        <v>2003</v>
      </c>
      <c r="N733" s="2" t="s">
        <v>63</v>
      </c>
      <c r="O733" s="2" t="s">
        <v>255</v>
      </c>
      <c r="P733" s="2" t="s">
        <v>26</v>
      </c>
      <c r="Q733" s="2" t="s">
        <v>27</v>
      </c>
      <c r="R733" s="2" t="s">
        <v>10</v>
      </c>
    </row>
    <row r="734" spans="1:18" x14ac:dyDescent="0.3">
      <c r="A734" s="2">
        <v>10832</v>
      </c>
      <c r="B734" s="2" t="s">
        <v>25</v>
      </c>
      <c r="C734" s="2">
        <v>37</v>
      </c>
      <c r="D734" s="7">
        <v>37</v>
      </c>
      <c r="E734" s="7">
        <f t="shared" si="22"/>
        <v>18.5</v>
      </c>
      <c r="F734" s="7">
        <v>42.67</v>
      </c>
      <c r="G734" s="7">
        <f>Table1[[#This Row],[QUANTITY_ORDERED]]*Table1[[#This Row],[Selling price ]]</f>
        <v>1578.79</v>
      </c>
      <c r="H734" s="7">
        <f>F734-(Table1[[#This Row],[Estimated Cost Price (50%)	]])</f>
        <v>24.17</v>
      </c>
      <c r="I734" s="7">
        <f>Table1[[#This Row],[Profit per unit]]*Table1[[#This Row],[QUANTITY_ORDERED]]</f>
        <v>894.29000000000008</v>
      </c>
      <c r="J734" s="2" t="str">
        <f t="shared" si="23"/>
        <v>Profit</v>
      </c>
      <c r="K734" s="3">
        <v>37966</v>
      </c>
      <c r="L734" s="2" t="str">
        <f>TEXT(Table1[[#This Row],[ORDER_DATE]], "mmm")</f>
        <v>Dec</v>
      </c>
      <c r="M734" s="2">
        <v>2003</v>
      </c>
      <c r="N734" s="2" t="s">
        <v>63</v>
      </c>
      <c r="O734" s="2" t="s">
        <v>267</v>
      </c>
      <c r="P734" s="2" t="s">
        <v>26</v>
      </c>
      <c r="Q734" s="2" t="s">
        <v>27</v>
      </c>
      <c r="R734" s="2" t="s">
        <v>10</v>
      </c>
    </row>
    <row r="735" spans="1:18" x14ac:dyDescent="0.3">
      <c r="A735" s="2">
        <v>10833</v>
      </c>
      <c r="B735" s="2" t="s">
        <v>25</v>
      </c>
      <c r="C735" s="2">
        <v>23</v>
      </c>
      <c r="D735" s="7">
        <v>61</v>
      </c>
      <c r="E735" s="7">
        <f t="shared" si="22"/>
        <v>30.5</v>
      </c>
      <c r="F735" s="7">
        <v>65.52</v>
      </c>
      <c r="G735" s="7">
        <f>Table1[[#This Row],[QUANTITY_ORDERED]]*Table1[[#This Row],[Selling price ]]</f>
        <v>1506.9599999999998</v>
      </c>
      <c r="H735" s="7">
        <f>F735-(Table1[[#This Row],[Estimated Cost Price (50%)	]])</f>
        <v>35.019999999999996</v>
      </c>
      <c r="I735" s="7">
        <f>Table1[[#This Row],[Profit per unit]]*Table1[[#This Row],[QUANTITY_ORDERED]]</f>
        <v>805.45999999999992</v>
      </c>
      <c r="J735" s="2" t="str">
        <f t="shared" si="23"/>
        <v>Profit</v>
      </c>
      <c r="K735" s="3">
        <v>37966</v>
      </c>
      <c r="L735" s="2" t="str">
        <f>TEXT(Table1[[#This Row],[ORDER_DATE]], "mmm")</f>
        <v>Dec</v>
      </c>
      <c r="M735" s="2">
        <v>2003</v>
      </c>
      <c r="N735" s="2" t="s">
        <v>63</v>
      </c>
      <c r="O735" s="2" t="s">
        <v>270</v>
      </c>
      <c r="P735" s="2" t="s">
        <v>26</v>
      </c>
      <c r="Q735" s="2" t="s">
        <v>27</v>
      </c>
      <c r="R735" s="2" t="s">
        <v>10</v>
      </c>
    </row>
    <row r="736" spans="1:18" x14ac:dyDescent="0.3">
      <c r="A736" s="2">
        <v>10834</v>
      </c>
      <c r="B736" s="2" t="s">
        <v>25</v>
      </c>
      <c r="C736" s="2">
        <v>25</v>
      </c>
      <c r="D736" s="7">
        <v>140</v>
      </c>
      <c r="E736" s="7">
        <f t="shared" si="22"/>
        <v>70</v>
      </c>
      <c r="F736" s="7">
        <v>100</v>
      </c>
      <c r="G736" s="7">
        <f>Table1[[#This Row],[QUANTITY_ORDERED]]*Table1[[#This Row],[Selling price ]]</f>
        <v>2500</v>
      </c>
      <c r="H736" s="7">
        <f>F736-(Table1[[#This Row],[Estimated Cost Price (50%)	]])</f>
        <v>30</v>
      </c>
      <c r="I736" s="7">
        <f>Table1[[#This Row],[Profit per unit]]*Table1[[#This Row],[QUANTITY_ORDERED]]</f>
        <v>750</v>
      </c>
      <c r="J736" s="2" t="str">
        <f t="shared" si="23"/>
        <v>Profit</v>
      </c>
      <c r="K736" s="3">
        <v>37966</v>
      </c>
      <c r="L736" s="2" t="str">
        <f>TEXT(Table1[[#This Row],[ORDER_DATE]], "mmm")</f>
        <v>Dec</v>
      </c>
      <c r="M736" s="2">
        <v>2003</v>
      </c>
      <c r="N736" s="2" t="s">
        <v>63</v>
      </c>
      <c r="O736" s="2" t="s">
        <v>274</v>
      </c>
      <c r="P736" s="2" t="s">
        <v>26</v>
      </c>
      <c r="Q736" s="2" t="s">
        <v>27</v>
      </c>
      <c r="R736" s="2" t="s">
        <v>16</v>
      </c>
    </row>
    <row r="737" spans="1:18" x14ac:dyDescent="0.3">
      <c r="A737" s="2">
        <v>10835</v>
      </c>
      <c r="B737" s="2" t="s">
        <v>96</v>
      </c>
      <c r="C737" s="2">
        <v>25</v>
      </c>
      <c r="D737" s="7">
        <v>102</v>
      </c>
      <c r="E737" s="7">
        <f t="shared" si="22"/>
        <v>51</v>
      </c>
      <c r="F737" s="7">
        <v>87.33</v>
      </c>
      <c r="G737" s="7">
        <f>Table1[[#This Row],[QUANTITY_ORDERED]]*Table1[[#This Row],[Selling price ]]</f>
        <v>2183.25</v>
      </c>
      <c r="H737" s="7">
        <f>F737-(Table1[[#This Row],[Estimated Cost Price (50%)	]])</f>
        <v>36.33</v>
      </c>
      <c r="I737" s="7">
        <f>Table1[[#This Row],[Profit per unit]]*Table1[[#This Row],[QUANTITY_ORDERED]]</f>
        <v>908.25</v>
      </c>
      <c r="J737" s="2" t="str">
        <f t="shared" si="23"/>
        <v>Profit</v>
      </c>
      <c r="K737" s="3">
        <v>37966</v>
      </c>
      <c r="L737" s="2" t="str">
        <f>TEXT(Table1[[#This Row],[ORDER_DATE]], "mmm")</f>
        <v>Dec</v>
      </c>
      <c r="M737" s="2">
        <v>2003</v>
      </c>
      <c r="N737" s="2" t="s">
        <v>202</v>
      </c>
      <c r="O737" s="2" t="s">
        <v>203</v>
      </c>
      <c r="P737" s="2" t="s">
        <v>97</v>
      </c>
      <c r="Q737" s="2" t="s">
        <v>9</v>
      </c>
      <c r="R737" s="2" t="s">
        <v>10</v>
      </c>
    </row>
    <row r="738" spans="1:18" x14ac:dyDescent="0.3">
      <c r="A738" s="2">
        <v>10836</v>
      </c>
      <c r="B738" s="2" t="s">
        <v>96</v>
      </c>
      <c r="C738" s="2">
        <v>32</v>
      </c>
      <c r="D738" s="7">
        <v>53</v>
      </c>
      <c r="E738" s="7">
        <f t="shared" si="22"/>
        <v>26.5</v>
      </c>
      <c r="F738" s="7">
        <v>54.45</v>
      </c>
      <c r="G738" s="7">
        <f>Table1[[#This Row],[QUANTITY_ORDERED]]*Table1[[#This Row],[Selling price ]]</f>
        <v>1742.4</v>
      </c>
      <c r="H738" s="7">
        <f>F738-(Table1[[#This Row],[Estimated Cost Price (50%)	]])</f>
        <v>27.950000000000003</v>
      </c>
      <c r="I738" s="7">
        <f>Table1[[#This Row],[Profit per unit]]*Table1[[#This Row],[QUANTITY_ORDERED]]</f>
        <v>894.40000000000009</v>
      </c>
      <c r="J738" s="2" t="str">
        <f t="shared" si="23"/>
        <v>Profit</v>
      </c>
      <c r="K738" s="3">
        <v>37966</v>
      </c>
      <c r="L738" s="2" t="str">
        <f>TEXT(Table1[[#This Row],[ORDER_DATE]], "mmm")</f>
        <v>Dec</v>
      </c>
      <c r="M738" s="2">
        <v>2003</v>
      </c>
      <c r="N738" s="2" t="s">
        <v>202</v>
      </c>
      <c r="O738" s="2" t="s">
        <v>208</v>
      </c>
      <c r="P738" s="2" t="s">
        <v>97</v>
      </c>
      <c r="Q738" s="2" t="s">
        <v>9</v>
      </c>
      <c r="R738" s="2" t="s">
        <v>10</v>
      </c>
    </row>
    <row r="739" spans="1:18" x14ac:dyDescent="0.3">
      <c r="A739" s="2">
        <v>10837</v>
      </c>
      <c r="B739" s="2" t="s">
        <v>96</v>
      </c>
      <c r="C739" s="2">
        <v>44</v>
      </c>
      <c r="D739" s="7">
        <v>170</v>
      </c>
      <c r="E739" s="7">
        <f t="shared" si="22"/>
        <v>85</v>
      </c>
      <c r="F739" s="7">
        <v>100</v>
      </c>
      <c r="G739" s="7">
        <f>Table1[[#This Row],[QUANTITY_ORDERED]]*Table1[[#This Row],[Selling price ]]</f>
        <v>4400</v>
      </c>
      <c r="H739" s="7">
        <f>F739-(Table1[[#This Row],[Estimated Cost Price (50%)	]])</f>
        <v>15</v>
      </c>
      <c r="I739" s="7">
        <f>Table1[[#This Row],[Profit per unit]]*Table1[[#This Row],[QUANTITY_ORDERED]]</f>
        <v>660</v>
      </c>
      <c r="J739" s="2" t="str">
        <f t="shared" si="23"/>
        <v>Profit</v>
      </c>
      <c r="K739" s="3">
        <v>37966</v>
      </c>
      <c r="L739" s="2" t="str">
        <f>TEXT(Table1[[#This Row],[ORDER_DATE]], "mmm")</f>
        <v>Dec</v>
      </c>
      <c r="M739" s="2">
        <v>2003</v>
      </c>
      <c r="N739" s="2" t="s">
        <v>202</v>
      </c>
      <c r="O739" s="2" t="s">
        <v>217</v>
      </c>
      <c r="P739" s="2" t="s">
        <v>97</v>
      </c>
      <c r="Q739" s="2" t="s">
        <v>9</v>
      </c>
      <c r="R739" s="2" t="s">
        <v>52</v>
      </c>
    </row>
    <row r="740" spans="1:18" x14ac:dyDescent="0.3">
      <c r="A740" s="2">
        <v>10838</v>
      </c>
      <c r="B740" s="2" t="s">
        <v>96</v>
      </c>
      <c r="C740" s="2">
        <v>38</v>
      </c>
      <c r="D740" s="7">
        <v>60</v>
      </c>
      <c r="E740" s="7">
        <f t="shared" si="22"/>
        <v>30</v>
      </c>
      <c r="F740" s="7">
        <v>61.15</v>
      </c>
      <c r="G740" s="7">
        <f>Table1[[#This Row],[QUANTITY_ORDERED]]*Table1[[#This Row],[Selling price ]]</f>
        <v>2323.6999999999998</v>
      </c>
      <c r="H740" s="7">
        <f>F740-(Table1[[#This Row],[Estimated Cost Price (50%)	]])</f>
        <v>31.15</v>
      </c>
      <c r="I740" s="7">
        <f>Table1[[#This Row],[Profit per unit]]*Table1[[#This Row],[QUANTITY_ORDERED]]</f>
        <v>1183.7</v>
      </c>
      <c r="J740" s="2" t="str">
        <f t="shared" si="23"/>
        <v>Profit</v>
      </c>
      <c r="K740" s="3">
        <v>37966</v>
      </c>
      <c r="L740" s="2" t="str">
        <f>TEXT(Table1[[#This Row],[ORDER_DATE]], "mmm")</f>
        <v>Dec</v>
      </c>
      <c r="M740" s="2">
        <v>2003</v>
      </c>
      <c r="N740" s="2" t="s">
        <v>202</v>
      </c>
      <c r="O740" s="2" t="s">
        <v>221</v>
      </c>
      <c r="P740" s="2" t="s">
        <v>97</v>
      </c>
      <c r="Q740" s="2" t="s">
        <v>9</v>
      </c>
      <c r="R740" s="2" t="s">
        <v>10</v>
      </c>
    </row>
    <row r="741" spans="1:18" x14ac:dyDescent="0.3">
      <c r="A741" s="2">
        <v>10839</v>
      </c>
      <c r="B741" s="2" t="s">
        <v>96</v>
      </c>
      <c r="C741" s="2">
        <v>20</v>
      </c>
      <c r="D741" s="7">
        <v>127</v>
      </c>
      <c r="E741" s="7">
        <f t="shared" si="22"/>
        <v>63.5</v>
      </c>
      <c r="F741" s="7">
        <v>100</v>
      </c>
      <c r="G741" s="7">
        <f>Table1[[#This Row],[QUANTITY_ORDERED]]*Table1[[#This Row],[Selling price ]]</f>
        <v>2000</v>
      </c>
      <c r="H741" s="7">
        <f>F741-(Table1[[#This Row],[Estimated Cost Price (50%)	]])</f>
        <v>36.5</v>
      </c>
      <c r="I741" s="7">
        <f>Table1[[#This Row],[Profit per unit]]*Table1[[#This Row],[QUANTITY_ORDERED]]</f>
        <v>730</v>
      </c>
      <c r="J741" s="2" t="str">
        <f t="shared" si="23"/>
        <v>Profit</v>
      </c>
      <c r="K741" s="3">
        <v>37966</v>
      </c>
      <c r="L741" s="2" t="str">
        <f>TEXT(Table1[[#This Row],[ORDER_DATE]], "mmm")</f>
        <v>Dec</v>
      </c>
      <c r="M741" s="2">
        <v>2003</v>
      </c>
      <c r="N741" s="2" t="s">
        <v>202</v>
      </c>
      <c r="O741" s="2" t="s">
        <v>223</v>
      </c>
      <c r="P741" s="2" t="s">
        <v>97</v>
      </c>
      <c r="Q741" s="2" t="s">
        <v>9</v>
      </c>
      <c r="R741" s="2" t="s">
        <v>10</v>
      </c>
    </row>
    <row r="742" spans="1:18" x14ac:dyDescent="0.3">
      <c r="A742" s="2">
        <v>10840</v>
      </c>
      <c r="B742" s="2" t="s">
        <v>96</v>
      </c>
      <c r="C742" s="2">
        <v>21</v>
      </c>
      <c r="D742" s="7">
        <v>168</v>
      </c>
      <c r="E742" s="7">
        <f t="shared" si="22"/>
        <v>84</v>
      </c>
      <c r="F742" s="7">
        <v>100</v>
      </c>
      <c r="G742" s="7">
        <f>Table1[[#This Row],[QUANTITY_ORDERED]]*Table1[[#This Row],[Selling price ]]</f>
        <v>2100</v>
      </c>
      <c r="H742" s="7">
        <f>F742-(Table1[[#This Row],[Estimated Cost Price (50%)	]])</f>
        <v>16</v>
      </c>
      <c r="I742" s="7">
        <f>Table1[[#This Row],[Profit per unit]]*Table1[[#This Row],[QUANTITY_ORDERED]]</f>
        <v>336</v>
      </c>
      <c r="J742" s="2" t="str">
        <f t="shared" si="23"/>
        <v>Profit</v>
      </c>
      <c r="K742" s="3">
        <v>37966</v>
      </c>
      <c r="L742" s="2" t="str">
        <f>TEXT(Table1[[#This Row],[ORDER_DATE]], "mmm")</f>
        <v>Dec</v>
      </c>
      <c r="M742" s="2">
        <v>2003</v>
      </c>
      <c r="N742" s="2" t="s">
        <v>202</v>
      </c>
      <c r="O742" s="2" t="s">
        <v>227</v>
      </c>
      <c r="P742" s="2" t="s">
        <v>97</v>
      </c>
      <c r="Q742" s="2" t="s">
        <v>9</v>
      </c>
      <c r="R742" s="2" t="s">
        <v>16</v>
      </c>
    </row>
    <row r="743" spans="1:18" x14ac:dyDescent="0.3">
      <c r="A743" s="2">
        <v>10841</v>
      </c>
      <c r="B743" s="2" t="s">
        <v>96</v>
      </c>
      <c r="C743" s="2">
        <v>33</v>
      </c>
      <c r="D743" s="7">
        <v>99</v>
      </c>
      <c r="E743" s="7">
        <f t="shared" si="22"/>
        <v>49.5</v>
      </c>
      <c r="F743" s="7">
        <v>86.31</v>
      </c>
      <c r="G743" s="7">
        <f>Table1[[#This Row],[QUANTITY_ORDERED]]*Table1[[#This Row],[Selling price ]]</f>
        <v>2848.23</v>
      </c>
      <c r="H743" s="7">
        <f>F743-(Table1[[#This Row],[Estimated Cost Price (50%)	]])</f>
        <v>36.81</v>
      </c>
      <c r="I743" s="7">
        <f>Table1[[#This Row],[Profit per unit]]*Table1[[#This Row],[QUANTITY_ORDERED]]</f>
        <v>1214.73</v>
      </c>
      <c r="J743" s="2" t="str">
        <f t="shared" si="23"/>
        <v>Profit</v>
      </c>
      <c r="K743" s="3">
        <v>37966</v>
      </c>
      <c r="L743" s="2" t="str">
        <f>TEXT(Table1[[#This Row],[ORDER_DATE]], "mmm")</f>
        <v>Dec</v>
      </c>
      <c r="M743" s="2">
        <v>2003</v>
      </c>
      <c r="N743" s="2" t="s">
        <v>202</v>
      </c>
      <c r="O743" s="2" t="s">
        <v>240</v>
      </c>
      <c r="P743" s="2" t="s">
        <v>97</v>
      </c>
      <c r="Q743" s="2" t="s">
        <v>9</v>
      </c>
      <c r="R743" s="2" t="s">
        <v>10</v>
      </c>
    </row>
    <row r="744" spans="1:18" x14ac:dyDescent="0.3">
      <c r="A744" s="2">
        <v>10842</v>
      </c>
      <c r="B744" s="2" t="s">
        <v>96</v>
      </c>
      <c r="C744" s="2">
        <v>36</v>
      </c>
      <c r="D744" s="7">
        <v>92</v>
      </c>
      <c r="E744" s="7">
        <f t="shared" si="22"/>
        <v>46</v>
      </c>
      <c r="F744" s="7">
        <v>100</v>
      </c>
      <c r="G744" s="7">
        <f>Table1[[#This Row],[QUANTITY_ORDERED]]*Table1[[#This Row],[Selling price ]]</f>
        <v>3600</v>
      </c>
      <c r="H744" s="7">
        <f>F744-(Table1[[#This Row],[Estimated Cost Price (50%)	]])</f>
        <v>54</v>
      </c>
      <c r="I744" s="7">
        <f>Table1[[#This Row],[Profit per unit]]*Table1[[#This Row],[QUANTITY_ORDERED]]</f>
        <v>1944</v>
      </c>
      <c r="J744" s="2" t="str">
        <f t="shared" si="23"/>
        <v>Profit</v>
      </c>
      <c r="K744" s="3">
        <v>37966</v>
      </c>
      <c r="L744" s="2" t="str">
        <f>TEXT(Table1[[#This Row],[ORDER_DATE]], "mmm")</f>
        <v>Dec</v>
      </c>
      <c r="M744" s="2">
        <v>2003</v>
      </c>
      <c r="N744" s="2" t="s">
        <v>202</v>
      </c>
      <c r="O744" s="2" t="s">
        <v>246</v>
      </c>
      <c r="P744" s="2" t="s">
        <v>97</v>
      </c>
      <c r="Q744" s="2" t="s">
        <v>9</v>
      </c>
      <c r="R744" s="2" t="s">
        <v>16</v>
      </c>
    </row>
    <row r="745" spans="1:18" x14ac:dyDescent="0.3">
      <c r="A745" s="2">
        <v>10843</v>
      </c>
      <c r="B745" s="2" t="s">
        <v>96</v>
      </c>
      <c r="C745" s="2">
        <v>44</v>
      </c>
      <c r="D745" s="7">
        <v>71</v>
      </c>
      <c r="E745" s="7">
        <f t="shared" si="22"/>
        <v>35.5</v>
      </c>
      <c r="F745" s="7">
        <v>69.84</v>
      </c>
      <c r="G745" s="7">
        <f>Table1[[#This Row],[QUANTITY_ORDERED]]*Table1[[#This Row],[Selling price ]]</f>
        <v>3072.96</v>
      </c>
      <c r="H745" s="7">
        <f>F745-(Table1[[#This Row],[Estimated Cost Price (50%)	]])</f>
        <v>34.340000000000003</v>
      </c>
      <c r="I745" s="7">
        <f>Table1[[#This Row],[Profit per unit]]*Table1[[#This Row],[QUANTITY_ORDERED]]</f>
        <v>1510.96</v>
      </c>
      <c r="J745" s="2" t="str">
        <f t="shared" si="23"/>
        <v>Profit</v>
      </c>
      <c r="K745" s="3">
        <v>37966</v>
      </c>
      <c r="L745" s="2" t="str">
        <f>TEXT(Table1[[#This Row],[ORDER_DATE]], "mmm")</f>
        <v>Dec</v>
      </c>
      <c r="M745" s="2">
        <v>2003</v>
      </c>
      <c r="N745" s="2" t="s">
        <v>63</v>
      </c>
      <c r="O745" s="2" t="s">
        <v>251</v>
      </c>
      <c r="P745" s="2" t="s">
        <v>97</v>
      </c>
      <c r="Q745" s="2" t="s">
        <v>9</v>
      </c>
      <c r="R745" s="2" t="s">
        <v>16</v>
      </c>
    </row>
    <row r="746" spans="1:18" x14ac:dyDescent="0.3">
      <c r="A746" s="2">
        <v>10844</v>
      </c>
      <c r="B746" s="2" t="s">
        <v>96</v>
      </c>
      <c r="C746" s="2">
        <v>47</v>
      </c>
      <c r="D746" s="7">
        <v>73</v>
      </c>
      <c r="E746" s="7">
        <f t="shared" si="22"/>
        <v>36.5</v>
      </c>
      <c r="F746" s="7">
        <v>74.22</v>
      </c>
      <c r="G746" s="7">
        <f>Table1[[#This Row],[QUANTITY_ORDERED]]*Table1[[#This Row],[Selling price ]]</f>
        <v>3488.34</v>
      </c>
      <c r="H746" s="7">
        <f>F746-(Table1[[#This Row],[Estimated Cost Price (50%)	]])</f>
        <v>37.72</v>
      </c>
      <c r="I746" s="7">
        <f>Table1[[#This Row],[Profit per unit]]*Table1[[#This Row],[QUANTITY_ORDERED]]</f>
        <v>1772.84</v>
      </c>
      <c r="J746" s="2" t="str">
        <f t="shared" si="23"/>
        <v>Profit</v>
      </c>
      <c r="K746" s="3">
        <v>37966</v>
      </c>
      <c r="L746" s="2" t="str">
        <f>TEXT(Table1[[#This Row],[ORDER_DATE]], "mmm")</f>
        <v>Dec</v>
      </c>
      <c r="M746" s="2">
        <v>2003</v>
      </c>
      <c r="N746" s="2" t="s">
        <v>63</v>
      </c>
      <c r="O746" s="2" t="s">
        <v>252</v>
      </c>
      <c r="P746" s="2" t="s">
        <v>97</v>
      </c>
      <c r="Q746" s="2" t="s">
        <v>9</v>
      </c>
      <c r="R746" s="2" t="s">
        <v>16</v>
      </c>
    </row>
    <row r="747" spans="1:18" x14ac:dyDescent="0.3">
      <c r="A747" s="2">
        <v>10845</v>
      </c>
      <c r="B747" s="2" t="s">
        <v>96</v>
      </c>
      <c r="C747" s="2">
        <v>39</v>
      </c>
      <c r="D747" s="7">
        <v>33</v>
      </c>
      <c r="E747" s="7">
        <f t="shared" si="22"/>
        <v>16.5</v>
      </c>
      <c r="F747" s="7">
        <v>36.840000000000003</v>
      </c>
      <c r="G747" s="7">
        <f>Table1[[#This Row],[QUANTITY_ORDERED]]*Table1[[#This Row],[Selling price ]]</f>
        <v>1436.7600000000002</v>
      </c>
      <c r="H747" s="7">
        <f>F747-(Table1[[#This Row],[Estimated Cost Price (50%)	]])</f>
        <v>20.340000000000003</v>
      </c>
      <c r="I747" s="7">
        <f>Table1[[#This Row],[Profit per unit]]*Table1[[#This Row],[QUANTITY_ORDERED]]</f>
        <v>793.2600000000001</v>
      </c>
      <c r="J747" s="2" t="str">
        <f t="shared" si="23"/>
        <v>Profit</v>
      </c>
      <c r="K747" s="3">
        <v>37966</v>
      </c>
      <c r="L747" s="2" t="str">
        <f>TEXT(Table1[[#This Row],[ORDER_DATE]], "mmm")</f>
        <v>Dec</v>
      </c>
      <c r="M747" s="2">
        <v>2003</v>
      </c>
      <c r="N747" s="2" t="s">
        <v>202</v>
      </c>
      <c r="O747" s="2" t="s">
        <v>257</v>
      </c>
      <c r="P747" s="2" t="s">
        <v>97</v>
      </c>
      <c r="Q747" s="2" t="s">
        <v>9</v>
      </c>
      <c r="R747" s="2" t="s">
        <v>10</v>
      </c>
    </row>
    <row r="748" spans="1:18" x14ac:dyDescent="0.3">
      <c r="A748" s="2">
        <v>10846</v>
      </c>
      <c r="B748" s="2" t="s">
        <v>96</v>
      </c>
      <c r="C748" s="2">
        <v>31</v>
      </c>
      <c r="D748" s="7">
        <v>44</v>
      </c>
      <c r="E748" s="7">
        <f t="shared" si="22"/>
        <v>22</v>
      </c>
      <c r="F748" s="7">
        <v>36.74</v>
      </c>
      <c r="G748" s="7">
        <f>Table1[[#This Row],[QUANTITY_ORDERED]]*Table1[[#This Row],[Selling price ]]</f>
        <v>1138.94</v>
      </c>
      <c r="H748" s="7">
        <f>F748-(Table1[[#This Row],[Estimated Cost Price (50%)	]])</f>
        <v>14.740000000000002</v>
      </c>
      <c r="I748" s="7">
        <f>Table1[[#This Row],[Profit per unit]]*Table1[[#This Row],[QUANTITY_ORDERED]]</f>
        <v>456.94000000000005</v>
      </c>
      <c r="J748" s="2" t="str">
        <f t="shared" si="23"/>
        <v>Profit</v>
      </c>
      <c r="K748" s="3">
        <v>37966</v>
      </c>
      <c r="L748" s="2" t="str">
        <f>TEXT(Table1[[#This Row],[ORDER_DATE]], "mmm")</f>
        <v>Dec</v>
      </c>
      <c r="M748" s="2">
        <v>2003</v>
      </c>
      <c r="N748" s="2" t="s">
        <v>202</v>
      </c>
      <c r="O748" s="2" t="s">
        <v>260</v>
      </c>
      <c r="P748" s="2" t="s">
        <v>97</v>
      </c>
      <c r="Q748" s="2" t="s">
        <v>9</v>
      </c>
      <c r="R748" s="2" t="s">
        <v>10</v>
      </c>
    </row>
    <row r="749" spans="1:18" x14ac:dyDescent="0.3">
      <c r="A749" s="2">
        <v>10847</v>
      </c>
      <c r="B749" s="2" t="s">
        <v>96</v>
      </c>
      <c r="C749" s="2">
        <v>36</v>
      </c>
      <c r="D749" s="7">
        <v>90</v>
      </c>
      <c r="E749" s="7">
        <f t="shared" si="22"/>
        <v>45</v>
      </c>
      <c r="F749" s="7">
        <v>73.599999999999994</v>
      </c>
      <c r="G749" s="7">
        <f>Table1[[#This Row],[QUANTITY_ORDERED]]*Table1[[#This Row],[Selling price ]]</f>
        <v>2649.6</v>
      </c>
      <c r="H749" s="7">
        <f>F749-(Table1[[#This Row],[Estimated Cost Price (50%)	]])</f>
        <v>28.599999999999994</v>
      </c>
      <c r="I749" s="7">
        <f>Table1[[#This Row],[Profit per unit]]*Table1[[#This Row],[QUANTITY_ORDERED]]</f>
        <v>1029.5999999999999</v>
      </c>
      <c r="J749" s="2" t="str">
        <f t="shared" si="23"/>
        <v>Profit</v>
      </c>
      <c r="K749" s="3">
        <v>37966</v>
      </c>
      <c r="L749" s="2" t="str">
        <f>TEXT(Table1[[#This Row],[ORDER_DATE]], "mmm")</f>
        <v>Dec</v>
      </c>
      <c r="M749" s="2">
        <v>2003</v>
      </c>
      <c r="N749" s="2" t="s">
        <v>63</v>
      </c>
      <c r="O749" s="2" t="s">
        <v>263</v>
      </c>
      <c r="P749" s="2" t="s">
        <v>97</v>
      </c>
      <c r="Q749" s="2" t="s">
        <v>9</v>
      </c>
      <c r="R749" s="2" t="s">
        <v>10</v>
      </c>
    </row>
    <row r="750" spans="1:18" x14ac:dyDescent="0.3">
      <c r="A750" s="2">
        <v>10848</v>
      </c>
      <c r="B750" s="2" t="s">
        <v>96</v>
      </c>
      <c r="C750" s="2">
        <v>20</v>
      </c>
      <c r="D750" s="7">
        <v>117</v>
      </c>
      <c r="E750" s="7">
        <f t="shared" si="22"/>
        <v>58.5</v>
      </c>
      <c r="F750" s="7">
        <v>100</v>
      </c>
      <c r="G750" s="7">
        <f>Table1[[#This Row],[QUANTITY_ORDERED]]*Table1[[#This Row],[Selling price ]]</f>
        <v>2000</v>
      </c>
      <c r="H750" s="7">
        <f>F750-(Table1[[#This Row],[Estimated Cost Price (50%)	]])</f>
        <v>41.5</v>
      </c>
      <c r="I750" s="7">
        <f>Table1[[#This Row],[Profit per unit]]*Table1[[#This Row],[QUANTITY_ORDERED]]</f>
        <v>830</v>
      </c>
      <c r="J750" s="2" t="str">
        <f t="shared" si="23"/>
        <v>Profit</v>
      </c>
      <c r="K750" s="3">
        <v>37966</v>
      </c>
      <c r="L750" s="2" t="str">
        <f>TEXT(Table1[[#This Row],[ORDER_DATE]], "mmm")</f>
        <v>Dec</v>
      </c>
      <c r="M750" s="2">
        <v>2003</v>
      </c>
      <c r="N750" s="2" t="s">
        <v>63</v>
      </c>
      <c r="O750" s="2" t="s">
        <v>266</v>
      </c>
      <c r="P750" s="2" t="s">
        <v>97</v>
      </c>
      <c r="Q750" s="2" t="s">
        <v>9</v>
      </c>
      <c r="R750" s="2" t="s">
        <v>10</v>
      </c>
    </row>
    <row r="751" spans="1:18" x14ac:dyDescent="0.3">
      <c r="A751" s="2">
        <v>10849</v>
      </c>
      <c r="B751" s="2" t="s">
        <v>96</v>
      </c>
      <c r="C751" s="2">
        <v>33</v>
      </c>
      <c r="D751" s="7">
        <v>85</v>
      </c>
      <c r="E751" s="7">
        <f t="shared" si="22"/>
        <v>42.5</v>
      </c>
      <c r="F751" s="7">
        <v>94.17</v>
      </c>
      <c r="G751" s="7">
        <f>Table1[[#This Row],[QUANTITY_ORDERED]]*Table1[[#This Row],[Selling price ]]</f>
        <v>3107.61</v>
      </c>
      <c r="H751" s="7">
        <f>F751-(Table1[[#This Row],[Estimated Cost Price (50%)	]])</f>
        <v>51.67</v>
      </c>
      <c r="I751" s="7">
        <f>Table1[[#This Row],[Profit per unit]]*Table1[[#This Row],[QUANTITY_ORDERED]]</f>
        <v>1705.1100000000001</v>
      </c>
      <c r="J751" s="2" t="str">
        <f t="shared" si="23"/>
        <v>Profit</v>
      </c>
      <c r="K751" s="3">
        <v>37966</v>
      </c>
      <c r="L751" s="2" t="str">
        <f>TEXT(Table1[[#This Row],[ORDER_DATE]], "mmm")</f>
        <v>Dec</v>
      </c>
      <c r="M751" s="2">
        <v>2003</v>
      </c>
      <c r="N751" s="2" t="s">
        <v>63</v>
      </c>
      <c r="O751" s="2" t="s">
        <v>269</v>
      </c>
      <c r="P751" s="2" t="s">
        <v>97</v>
      </c>
      <c r="Q751" s="2" t="s">
        <v>9</v>
      </c>
      <c r="R751" s="2" t="s">
        <v>16</v>
      </c>
    </row>
    <row r="752" spans="1:18" x14ac:dyDescent="0.3">
      <c r="A752" s="2">
        <v>10850</v>
      </c>
      <c r="B752" s="2" t="s">
        <v>96</v>
      </c>
      <c r="C752" s="2">
        <v>49</v>
      </c>
      <c r="D752" s="7">
        <v>107</v>
      </c>
      <c r="E752" s="7">
        <f t="shared" si="22"/>
        <v>53.5</v>
      </c>
      <c r="F752" s="7">
        <v>100</v>
      </c>
      <c r="G752" s="7">
        <f>Table1[[#This Row],[QUANTITY_ORDERED]]*Table1[[#This Row],[Selling price ]]</f>
        <v>4900</v>
      </c>
      <c r="H752" s="7">
        <f>F752-(Table1[[#This Row],[Estimated Cost Price (50%)	]])</f>
        <v>46.5</v>
      </c>
      <c r="I752" s="7">
        <f>Table1[[#This Row],[Profit per unit]]*Table1[[#This Row],[QUANTITY_ORDERED]]</f>
        <v>2278.5</v>
      </c>
      <c r="J752" s="2" t="str">
        <f t="shared" si="23"/>
        <v>Profit</v>
      </c>
      <c r="K752" s="3">
        <v>37966</v>
      </c>
      <c r="L752" s="2" t="str">
        <f>TEXT(Table1[[#This Row],[ORDER_DATE]], "mmm")</f>
        <v>Dec</v>
      </c>
      <c r="M752" s="2">
        <v>2003</v>
      </c>
      <c r="N752" s="2" t="s">
        <v>63</v>
      </c>
      <c r="O752" s="2" t="s">
        <v>272</v>
      </c>
      <c r="P752" s="2" t="s">
        <v>97</v>
      </c>
      <c r="Q752" s="2" t="s">
        <v>9</v>
      </c>
      <c r="R752" s="2" t="s">
        <v>16</v>
      </c>
    </row>
    <row r="753" spans="1:18" x14ac:dyDescent="0.3">
      <c r="A753" s="2">
        <v>10851</v>
      </c>
      <c r="B753" s="2" t="s">
        <v>96</v>
      </c>
      <c r="C753" s="2">
        <v>23</v>
      </c>
      <c r="D753" s="7">
        <v>41</v>
      </c>
      <c r="E753" s="7">
        <f t="shared" si="22"/>
        <v>20.5</v>
      </c>
      <c r="F753" s="7">
        <v>42.26</v>
      </c>
      <c r="G753" s="7">
        <f>Table1[[#This Row],[QUANTITY_ORDERED]]*Table1[[#This Row],[Selling price ]]</f>
        <v>971.9799999999999</v>
      </c>
      <c r="H753" s="7">
        <f>F753-(Table1[[#This Row],[Estimated Cost Price (50%)	]])</f>
        <v>21.759999999999998</v>
      </c>
      <c r="I753" s="7">
        <f>Table1[[#This Row],[Profit per unit]]*Table1[[#This Row],[QUANTITY_ORDERED]]</f>
        <v>500.47999999999996</v>
      </c>
      <c r="J753" s="2" t="str">
        <f t="shared" si="23"/>
        <v>Profit</v>
      </c>
      <c r="K753" s="3">
        <v>37966</v>
      </c>
      <c r="L753" s="2" t="str">
        <f>TEXT(Table1[[#This Row],[ORDER_DATE]], "mmm")</f>
        <v>Dec</v>
      </c>
      <c r="M753" s="2">
        <v>2003</v>
      </c>
      <c r="N753" s="2" t="s">
        <v>202</v>
      </c>
      <c r="O753" s="2" t="s">
        <v>276</v>
      </c>
      <c r="P753" s="2" t="s">
        <v>97</v>
      </c>
      <c r="Q753" s="2" t="s">
        <v>9</v>
      </c>
      <c r="R753" s="2" t="s">
        <v>10</v>
      </c>
    </row>
    <row r="754" spans="1:18" x14ac:dyDescent="0.3">
      <c r="A754" s="2">
        <v>10852</v>
      </c>
      <c r="B754" s="2" t="s">
        <v>75</v>
      </c>
      <c r="C754" s="2">
        <v>23</v>
      </c>
      <c r="D754" s="7">
        <v>214</v>
      </c>
      <c r="E754" s="7">
        <f t="shared" si="22"/>
        <v>107</v>
      </c>
      <c r="F754" s="7">
        <v>100</v>
      </c>
      <c r="G754" s="7">
        <f>Table1[[#This Row],[QUANTITY_ORDERED]]*Table1[[#This Row],[Selling price ]]</f>
        <v>2300</v>
      </c>
      <c r="H754" s="7">
        <f>F754-(Table1[[#This Row],[Estimated Cost Price (50%)	]])</f>
        <v>-7</v>
      </c>
      <c r="I754" s="7">
        <f>Table1[[#This Row],[Profit per unit]]*Table1[[#This Row],[QUANTITY_ORDERED]]</f>
        <v>-161</v>
      </c>
      <c r="J754" s="2" t="str">
        <f t="shared" si="23"/>
        <v>Loss</v>
      </c>
      <c r="K754" s="3">
        <v>37938</v>
      </c>
      <c r="L754" s="2" t="str">
        <f>TEXT(Table1[[#This Row],[ORDER_DATE]], "mmm")</f>
        <v>Nov</v>
      </c>
      <c r="M754" s="2">
        <v>2003</v>
      </c>
      <c r="N754" s="2" t="s">
        <v>63</v>
      </c>
      <c r="O754" s="2" t="s">
        <v>64</v>
      </c>
      <c r="P754" s="2" t="s">
        <v>76</v>
      </c>
      <c r="Q754" s="2" t="s">
        <v>9</v>
      </c>
      <c r="R754" s="2" t="s">
        <v>16</v>
      </c>
    </row>
    <row r="755" spans="1:18" x14ac:dyDescent="0.3">
      <c r="A755" s="2">
        <v>10853</v>
      </c>
      <c r="B755" s="2" t="s">
        <v>75</v>
      </c>
      <c r="C755" s="2">
        <v>28</v>
      </c>
      <c r="D755" s="7">
        <v>147</v>
      </c>
      <c r="E755" s="7">
        <f t="shared" si="22"/>
        <v>73.5</v>
      </c>
      <c r="F755" s="7">
        <v>100</v>
      </c>
      <c r="G755" s="7">
        <f>Table1[[#This Row],[QUANTITY_ORDERED]]*Table1[[#This Row],[Selling price ]]</f>
        <v>2800</v>
      </c>
      <c r="H755" s="7">
        <f>F755-(Table1[[#This Row],[Estimated Cost Price (50%)	]])</f>
        <v>26.5</v>
      </c>
      <c r="I755" s="7">
        <f>Table1[[#This Row],[Profit per unit]]*Table1[[#This Row],[QUANTITY_ORDERED]]</f>
        <v>742</v>
      </c>
      <c r="J755" s="2" t="str">
        <f t="shared" si="23"/>
        <v>Profit</v>
      </c>
      <c r="K755" s="3">
        <v>37938</v>
      </c>
      <c r="L755" s="2" t="str">
        <f>TEXT(Table1[[#This Row],[ORDER_DATE]], "mmm")</f>
        <v>Nov</v>
      </c>
      <c r="M755" s="2">
        <v>2003</v>
      </c>
      <c r="N755" s="2" t="s">
        <v>63</v>
      </c>
      <c r="O755" s="2" t="s">
        <v>143</v>
      </c>
      <c r="P755" s="2" t="s">
        <v>76</v>
      </c>
      <c r="Q755" s="2" t="s">
        <v>9</v>
      </c>
      <c r="R755" s="2" t="s">
        <v>16</v>
      </c>
    </row>
    <row r="756" spans="1:18" x14ac:dyDescent="0.3">
      <c r="A756" s="2">
        <v>10854</v>
      </c>
      <c r="B756" s="2" t="s">
        <v>75</v>
      </c>
      <c r="C756" s="2">
        <v>41</v>
      </c>
      <c r="D756" s="7">
        <v>136</v>
      </c>
      <c r="E756" s="7">
        <f t="shared" si="22"/>
        <v>68</v>
      </c>
      <c r="F756" s="7">
        <v>100</v>
      </c>
      <c r="G756" s="7">
        <f>Table1[[#This Row],[QUANTITY_ORDERED]]*Table1[[#This Row],[Selling price ]]</f>
        <v>4100</v>
      </c>
      <c r="H756" s="7">
        <f>F756-(Table1[[#This Row],[Estimated Cost Price (50%)	]])</f>
        <v>32</v>
      </c>
      <c r="I756" s="7">
        <f>Table1[[#This Row],[Profit per unit]]*Table1[[#This Row],[QUANTITY_ORDERED]]</f>
        <v>1312</v>
      </c>
      <c r="J756" s="2" t="str">
        <f t="shared" si="23"/>
        <v>Profit</v>
      </c>
      <c r="K756" s="3">
        <v>37938</v>
      </c>
      <c r="L756" s="2" t="str">
        <f>TEXT(Table1[[#This Row],[ORDER_DATE]], "mmm")</f>
        <v>Nov</v>
      </c>
      <c r="M756" s="2">
        <v>2003</v>
      </c>
      <c r="N756" s="2" t="s">
        <v>178</v>
      </c>
      <c r="O756" s="2" t="s">
        <v>179</v>
      </c>
      <c r="P756" s="2" t="s">
        <v>76</v>
      </c>
      <c r="Q756" s="2" t="s">
        <v>9</v>
      </c>
      <c r="R756" s="2" t="s">
        <v>16</v>
      </c>
    </row>
    <row r="757" spans="1:18" x14ac:dyDescent="0.3">
      <c r="A757" s="2">
        <v>10855</v>
      </c>
      <c r="B757" s="2" t="s">
        <v>75</v>
      </c>
      <c r="C757" s="2">
        <v>21</v>
      </c>
      <c r="D757" s="7">
        <v>116</v>
      </c>
      <c r="E757" s="7">
        <f t="shared" si="22"/>
        <v>58</v>
      </c>
      <c r="F757" s="7">
        <v>96.84</v>
      </c>
      <c r="G757" s="7">
        <f>Table1[[#This Row],[QUANTITY_ORDERED]]*Table1[[#This Row],[Selling price ]]</f>
        <v>2033.64</v>
      </c>
      <c r="H757" s="7">
        <f>F757-(Table1[[#This Row],[Estimated Cost Price (50%)	]])</f>
        <v>38.840000000000003</v>
      </c>
      <c r="I757" s="7">
        <f>Table1[[#This Row],[Profit per unit]]*Table1[[#This Row],[QUANTITY_ORDERED]]</f>
        <v>815.6400000000001</v>
      </c>
      <c r="J757" s="2" t="str">
        <f t="shared" si="23"/>
        <v>Profit</v>
      </c>
      <c r="K757" s="3">
        <v>37938</v>
      </c>
      <c r="L757" s="2" t="str">
        <f>TEXT(Table1[[#This Row],[ORDER_DATE]], "mmm")</f>
        <v>Nov</v>
      </c>
      <c r="M757" s="2">
        <v>2003</v>
      </c>
      <c r="N757" s="2" t="s">
        <v>178</v>
      </c>
      <c r="O757" s="2" t="s">
        <v>196</v>
      </c>
      <c r="P757" s="2" t="s">
        <v>76</v>
      </c>
      <c r="Q757" s="2" t="s">
        <v>9</v>
      </c>
      <c r="R757" s="2" t="s">
        <v>10</v>
      </c>
    </row>
    <row r="758" spans="1:18" x14ac:dyDescent="0.3">
      <c r="A758" s="2">
        <v>10856</v>
      </c>
      <c r="B758" s="2" t="s">
        <v>75</v>
      </c>
      <c r="C758" s="2">
        <v>37</v>
      </c>
      <c r="D758" s="7">
        <v>101</v>
      </c>
      <c r="E758" s="7">
        <f t="shared" si="22"/>
        <v>50.5</v>
      </c>
      <c r="F758" s="7">
        <v>89.15</v>
      </c>
      <c r="G758" s="7">
        <f>Table1[[#This Row],[QUANTITY_ORDERED]]*Table1[[#This Row],[Selling price ]]</f>
        <v>3298.55</v>
      </c>
      <c r="H758" s="7">
        <f>F758-(Table1[[#This Row],[Estimated Cost Price (50%)	]])</f>
        <v>38.650000000000006</v>
      </c>
      <c r="I758" s="7">
        <f>Table1[[#This Row],[Profit per unit]]*Table1[[#This Row],[QUANTITY_ORDERED]]</f>
        <v>1430.0500000000002</v>
      </c>
      <c r="J758" s="2" t="str">
        <f t="shared" si="23"/>
        <v>Profit</v>
      </c>
      <c r="K758" s="3">
        <v>37938</v>
      </c>
      <c r="L758" s="2" t="str">
        <f>TEXT(Table1[[#This Row],[ORDER_DATE]], "mmm")</f>
        <v>Nov</v>
      </c>
      <c r="M758" s="2">
        <v>2003</v>
      </c>
      <c r="N758" s="2" t="s">
        <v>202</v>
      </c>
      <c r="O758" s="2" t="s">
        <v>229</v>
      </c>
      <c r="P758" s="2" t="s">
        <v>76</v>
      </c>
      <c r="Q758" s="2" t="s">
        <v>9</v>
      </c>
      <c r="R758" s="2" t="s">
        <v>16</v>
      </c>
    </row>
    <row r="759" spans="1:18" x14ac:dyDescent="0.3">
      <c r="A759" s="2">
        <v>10857</v>
      </c>
      <c r="B759" s="2" t="s">
        <v>75</v>
      </c>
      <c r="C759" s="2">
        <v>39</v>
      </c>
      <c r="D759" s="7">
        <v>62</v>
      </c>
      <c r="E759" s="7">
        <f t="shared" si="22"/>
        <v>31</v>
      </c>
      <c r="F759" s="7">
        <v>68.08</v>
      </c>
      <c r="G759" s="7">
        <f>Table1[[#This Row],[QUANTITY_ORDERED]]*Table1[[#This Row],[Selling price ]]</f>
        <v>2655.12</v>
      </c>
      <c r="H759" s="7">
        <f>F759-(Table1[[#This Row],[Estimated Cost Price (50%)	]])</f>
        <v>37.08</v>
      </c>
      <c r="I759" s="7">
        <f>Table1[[#This Row],[Profit per unit]]*Table1[[#This Row],[QUANTITY_ORDERED]]</f>
        <v>1446.12</v>
      </c>
      <c r="J759" s="2" t="str">
        <f t="shared" si="23"/>
        <v>Profit</v>
      </c>
      <c r="K759" s="3">
        <v>37938</v>
      </c>
      <c r="L759" s="2" t="str">
        <f>TEXT(Table1[[#This Row],[ORDER_DATE]], "mmm")</f>
        <v>Nov</v>
      </c>
      <c r="M759" s="2">
        <v>2003</v>
      </c>
      <c r="N759" s="2" t="s">
        <v>202</v>
      </c>
      <c r="O759" s="2" t="s">
        <v>230</v>
      </c>
      <c r="P759" s="2" t="s">
        <v>76</v>
      </c>
      <c r="Q759" s="2" t="s">
        <v>9</v>
      </c>
      <c r="R759" s="2" t="s">
        <v>10</v>
      </c>
    </row>
    <row r="760" spans="1:18" x14ac:dyDescent="0.3">
      <c r="A760" s="2">
        <v>10858</v>
      </c>
      <c r="B760" s="2" t="s">
        <v>75</v>
      </c>
      <c r="C760" s="2">
        <v>22</v>
      </c>
      <c r="D760" s="7">
        <v>104</v>
      </c>
      <c r="E760" s="7">
        <f t="shared" si="22"/>
        <v>52</v>
      </c>
      <c r="F760" s="7">
        <v>100</v>
      </c>
      <c r="G760" s="7">
        <f>Table1[[#This Row],[QUANTITY_ORDERED]]*Table1[[#This Row],[Selling price ]]</f>
        <v>2200</v>
      </c>
      <c r="H760" s="7">
        <f>F760-(Table1[[#This Row],[Estimated Cost Price (50%)	]])</f>
        <v>48</v>
      </c>
      <c r="I760" s="7">
        <f>Table1[[#This Row],[Profit per unit]]*Table1[[#This Row],[QUANTITY_ORDERED]]</f>
        <v>1056</v>
      </c>
      <c r="J760" s="2" t="str">
        <f t="shared" si="23"/>
        <v>Profit</v>
      </c>
      <c r="K760" s="3">
        <v>37938</v>
      </c>
      <c r="L760" s="2" t="str">
        <f>TEXT(Table1[[#This Row],[ORDER_DATE]], "mmm")</f>
        <v>Nov</v>
      </c>
      <c r="M760" s="2">
        <v>2003</v>
      </c>
      <c r="N760" s="2" t="s">
        <v>202</v>
      </c>
      <c r="O760" s="2" t="s">
        <v>234</v>
      </c>
      <c r="P760" s="2" t="s">
        <v>76</v>
      </c>
      <c r="Q760" s="2" t="s">
        <v>9</v>
      </c>
      <c r="R760" s="2" t="s">
        <v>10</v>
      </c>
    </row>
    <row r="761" spans="1:18" x14ac:dyDescent="0.3">
      <c r="A761" s="2">
        <v>10859</v>
      </c>
      <c r="B761" s="2" t="s">
        <v>75</v>
      </c>
      <c r="C761" s="2">
        <v>21</v>
      </c>
      <c r="D761" s="7">
        <v>121</v>
      </c>
      <c r="E761" s="7">
        <f t="shared" si="22"/>
        <v>60.5</v>
      </c>
      <c r="F761" s="7">
        <v>100</v>
      </c>
      <c r="G761" s="7">
        <f>Table1[[#This Row],[QUANTITY_ORDERED]]*Table1[[#This Row],[Selling price ]]</f>
        <v>2100</v>
      </c>
      <c r="H761" s="7">
        <f>F761-(Table1[[#This Row],[Estimated Cost Price (50%)	]])</f>
        <v>39.5</v>
      </c>
      <c r="I761" s="7">
        <f>Table1[[#This Row],[Profit per unit]]*Table1[[#This Row],[QUANTITY_ORDERED]]</f>
        <v>829.5</v>
      </c>
      <c r="J761" s="2" t="str">
        <f t="shared" si="23"/>
        <v>Profit</v>
      </c>
      <c r="K761" s="3">
        <v>37938</v>
      </c>
      <c r="L761" s="2" t="str">
        <f>TEXT(Table1[[#This Row],[ORDER_DATE]], "mmm")</f>
        <v>Nov</v>
      </c>
      <c r="M761" s="2">
        <v>2003</v>
      </c>
      <c r="N761" s="2" t="s">
        <v>178</v>
      </c>
      <c r="O761" s="2" t="s">
        <v>248</v>
      </c>
      <c r="P761" s="2" t="s">
        <v>76</v>
      </c>
      <c r="Q761" s="2" t="s">
        <v>9</v>
      </c>
      <c r="R761" s="2" t="s">
        <v>10</v>
      </c>
    </row>
    <row r="762" spans="1:18" x14ac:dyDescent="0.3">
      <c r="A762" s="2">
        <v>10860</v>
      </c>
      <c r="B762" s="2" t="s">
        <v>75</v>
      </c>
      <c r="C762" s="2">
        <v>40</v>
      </c>
      <c r="D762" s="7">
        <v>50</v>
      </c>
      <c r="E762" s="7">
        <f t="shared" si="22"/>
        <v>25</v>
      </c>
      <c r="F762" s="7">
        <v>49.3</v>
      </c>
      <c r="G762" s="7">
        <f>Table1[[#This Row],[QUANTITY_ORDERED]]*Table1[[#This Row],[Selling price ]]</f>
        <v>1972</v>
      </c>
      <c r="H762" s="7">
        <f>F762-(Table1[[#This Row],[Estimated Cost Price (50%)	]])</f>
        <v>24.299999999999997</v>
      </c>
      <c r="I762" s="7">
        <f>Table1[[#This Row],[Profit per unit]]*Table1[[#This Row],[QUANTITY_ORDERED]]</f>
        <v>971.99999999999989</v>
      </c>
      <c r="J762" s="2" t="str">
        <f t="shared" si="23"/>
        <v>Profit</v>
      </c>
      <c r="K762" s="3">
        <v>37938</v>
      </c>
      <c r="L762" s="2" t="str">
        <f>TEXT(Table1[[#This Row],[ORDER_DATE]], "mmm")</f>
        <v>Nov</v>
      </c>
      <c r="M762" s="2">
        <v>2003</v>
      </c>
      <c r="N762" s="2" t="s">
        <v>202</v>
      </c>
      <c r="O762" s="2" t="s">
        <v>249</v>
      </c>
      <c r="P762" s="2" t="s">
        <v>76</v>
      </c>
      <c r="Q762" s="2" t="s">
        <v>9</v>
      </c>
      <c r="R762" s="2" t="s">
        <v>10</v>
      </c>
    </row>
    <row r="763" spans="1:18" x14ac:dyDescent="0.3">
      <c r="A763" s="2">
        <v>10861</v>
      </c>
      <c r="B763" s="2" t="s">
        <v>75</v>
      </c>
      <c r="C763" s="2">
        <v>47</v>
      </c>
      <c r="D763" s="7">
        <v>97</v>
      </c>
      <c r="E763" s="7">
        <f t="shared" si="22"/>
        <v>48.5</v>
      </c>
      <c r="F763" s="7">
        <v>100</v>
      </c>
      <c r="G763" s="7">
        <f>Table1[[#This Row],[QUANTITY_ORDERED]]*Table1[[#This Row],[Selling price ]]</f>
        <v>4700</v>
      </c>
      <c r="H763" s="7">
        <f>F763-(Table1[[#This Row],[Estimated Cost Price (50%)	]])</f>
        <v>51.5</v>
      </c>
      <c r="I763" s="7">
        <f>Table1[[#This Row],[Profit per unit]]*Table1[[#This Row],[QUANTITY_ORDERED]]</f>
        <v>2420.5</v>
      </c>
      <c r="J763" s="2" t="str">
        <f t="shared" si="23"/>
        <v>Profit</v>
      </c>
      <c r="K763" s="3">
        <v>37938</v>
      </c>
      <c r="L763" s="2" t="str">
        <f>TEXT(Table1[[#This Row],[ORDER_DATE]], "mmm")</f>
        <v>Nov</v>
      </c>
      <c r="M763" s="2">
        <v>2003</v>
      </c>
      <c r="N763" s="2" t="s">
        <v>202</v>
      </c>
      <c r="O763" s="2" t="s">
        <v>278</v>
      </c>
      <c r="P763" s="2" t="s">
        <v>76</v>
      </c>
      <c r="Q763" s="2" t="s">
        <v>9</v>
      </c>
      <c r="R763" s="2" t="s">
        <v>16</v>
      </c>
    </row>
    <row r="764" spans="1:18" x14ac:dyDescent="0.3">
      <c r="A764" s="2">
        <v>10862</v>
      </c>
      <c r="B764" s="2" t="s">
        <v>75</v>
      </c>
      <c r="C764" s="2">
        <v>49</v>
      </c>
      <c r="D764" s="7">
        <v>64</v>
      </c>
      <c r="E764" s="7">
        <f t="shared" si="22"/>
        <v>32</v>
      </c>
      <c r="F764" s="7">
        <v>64.64</v>
      </c>
      <c r="G764" s="7">
        <f>Table1[[#This Row],[QUANTITY_ORDERED]]*Table1[[#This Row],[Selling price ]]</f>
        <v>3167.36</v>
      </c>
      <c r="H764" s="7">
        <f>F764-(Table1[[#This Row],[Estimated Cost Price (50%)	]])</f>
        <v>32.64</v>
      </c>
      <c r="I764" s="7">
        <f>Table1[[#This Row],[Profit per unit]]*Table1[[#This Row],[QUANTITY_ORDERED]]</f>
        <v>1599.3600000000001</v>
      </c>
      <c r="J764" s="2" t="str">
        <f t="shared" si="23"/>
        <v>Profit</v>
      </c>
      <c r="K764" s="3">
        <v>37938</v>
      </c>
      <c r="L764" s="2" t="str">
        <f>TEXT(Table1[[#This Row],[ORDER_DATE]], "mmm")</f>
        <v>Nov</v>
      </c>
      <c r="M764" s="2">
        <v>2003</v>
      </c>
      <c r="N764" s="2" t="s">
        <v>178</v>
      </c>
      <c r="O764" s="2" t="s">
        <v>286</v>
      </c>
      <c r="P764" s="2" t="s">
        <v>76</v>
      </c>
      <c r="Q764" s="2" t="s">
        <v>9</v>
      </c>
      <c r="R764" s="2" t="s">
        <v>16</v>
      </c>
    </row>
    <row r="765" spans="1:18" x14ac:dyDescent="0.3">
      <c r="A765" s="2">
        <v>10863</v>
      </c>
      <c r="B765" s="2" t="s">
        <v>75</v>
      </c>
      <c r="C765" s="2">
        <v>23</v>
      </c>
      <c r="D765" s="7">
        <v>101</v>
      </c>
      <c r="E765" s="7">
        <f t="shared" si="22"/>
        <v>50.5</v>
      </c>
      <c r="F765" s="7">
        <v>86.99</v>
      </c>
      <c r="G765" s="7">
        <f>Table1[[#This Row],[QUANTITY_ORDERED]]*Table1[[#This Row],[Selling price ]]</f>
        <v>2000.77</v>
      </c>
      <c r="H765" s="7">
        <f>F765-(Table1[[#This Row],[Estimated Cost Price (50%)	]])</f>
        <v>36.489999999999995</v>
      </c>
      <c r="I765" s="7">
        <f>Table1[[#This Row],[Profit per unit]]*Table1[[#This Row],[QUANTITY_ORDERED]]</f>
        <v>839.26999999999987</v>
      </c>
      <c r="J765" s="2" t="str">
        <f t="shared" si="23"/>
        <v>Profit</v>
      </c>
      <c r="K765" s="3">
        <v>37938</v>
      </c>
      <c r="L765" s="2" t="str">
        <f>TEXT(Table1[[#This Row],[ORDER_DATE]], "mmm")</f>
        <v>Nov</v>
      </c>
      <c r="M765" s="2">
        <v>2003</v>
      </c>
      <c r="N765" s="2" t="s">
        <v>63</v>
      </c>
      <c r="O765" s="2" t="s">
        <v>299</v>
      </c>
      <c r="P765" s="2" t="s">
        <v>76</v>
      </c>
      <c r="Q765" s="2" t="s">
        <v>9</v>
      </c>
      <c r="R765" s="2" t="s">
        <v>10</v>
      </c>
    </row>
    <row r="766" spans="1:18" x14ac:dyDescent="0.3">
      <c r="A766" s="2">
        <v>10864</v>
      </c>
      <c r="B766" s="2" t="s">
        <v>189</v>
      </c>
      <c r="C766" s="2">
        <v>37</v>
      </c>
      <c r="D766" s="7">
        <v>118</v>
      </c>
      <c r="E766" s="7">
        <f t="shared" si="22"/>
        <v>59</v>
      </c>
      <c r="F766" s="7">
        <v>100</v>
      </c>
      <c r="G766" s="7">
        <f>Table1[[#This Row],[QUANTITY_ORDERED]]*Table1[[#This Row],[Selling price ]]</f>
        <v>3700</v>
      </c>
      <c r="H766" s="7">
        <f>F766-(Table1[[#This Row],[Estimated Cost Price (50%)	]])</f>
        <v>41</v>
      </c>
      <c r="I766" s="7">
        <f>Table1[[#This Row],[Profit per unit]]*Table1[[#This Row],[QUANTITY_ORDERED]]</f>
        <v>1517</v>
      </c>
      <c r="J766" s="2" t="str">
        <f t="shared" si="23"/>
        <v>Profit</v>
      </c>
      <c r="K766" s="3">
        <v>37939</v>
      </c>
      <c r="L766" s="2" t="str">
        <f>TEXT(Table1[[#This Row],[ORDER_DATE]], "mmm")</f>
        <v>Nov</v>
      </c>
      <c r="M766" s="2">
        <v>2003</v>
      </c>
      <c r="N766" s="2" t="s">
        <v>178</v>
      </c>
      <c r="O766" s="2" t="s">
        <v>188</v>
      </c>
      <c r="P766" s="2" t="s">
        <v>190</v>
      </c>
      <c r="Q766" s="2" t="s">
        <v>62</v>
      </c>
      <c r="R766" s="2" t="s">
        <v>16</v>
      </c>
    </row>
    <row r="767" spans="1:18" x14ac:dyDescent="0.3">
      <c r="A767" s="2">
        <v>10865</v>
      </c>
      <c r="B767" s="2" t="s">
        <v>189</v>
      </c>
      <c r="C767" s="2">
        <v>46</v>
      </c>
      <c r="D767" s="7">
        <v>163</v>
      </c>
      <c r="E767" s="7">
        <f t="shared" si="22"/>
        <v>81.5</v>
      </c>
      <c r="F767" s="7">
        <v>100</v>
      </c>
      <c r="G767" s="7">
        <f>Table1[[#This Row],[QUANTITY_ORDERED]]*Table1[[#This Row],[Selling price ]]</f>
        <v>4600</v>
      </c>
      <c r="H767" s="7">
        <f>F767-(Table1[[#This Row],[Estimated Cost Price (50%)	]])</f>
        <v>18.5</v>
      </c>
      <c r="I767" s="7">
        <f>Table1[[#This Row],[Profit per unit]]*Table1[[#This Row],[QUANTITY_ORDERED]]</f>
        <v>851</v>
      </c>
      <c r="J767" s="2" t="str">
        <f t="shared" si="23"/>
        <v>Profit</v>
      </c>
      <c r="K767" s="3">
        <v>37939</v>
      </c>
      <c r="L767" s="2" t="str">
        <f>TEXT(Table1[[#This Row],[ORDER_DATE]], "mmm")</f>
        <v>Nov</v>
      </c>
      <c r="M767" s="2">
        <v>2003</v>
      </c>
      <c r="N767" s="2" t="s">
        <v>63</v>
      </c>
      <c r="O767" s="2" t="s">
        <v>220</v>
      </c>
      <c r="P767" s="2" t="s">
        <v>190</v>
      </c>
      <c r="Q767" s="2" t="s">
        <v>62</v>
      </c>
      <c r="R767" s="2" t="s">
        <v>52</v>
      </c>
    </row>
    <row r="768" spans="1:18" x14ac:dyDescent="0.3">
      <c r="A768" s="2">
        <v>10866</v>
      </c>
      <c r="B768" s="2" t="s">
        <v>189</v>
      </c>
      <c r="C768" s="2">
        <v>46</v>
      </c>
      <c r="D768" s="7">
        <v>122</v>
      </c>
      <c r="E768" s="7">
        <f t="shared" si="22"/>
        <v>61</v>
      </c>
      <c r="F768" s="7">
        <v>100</v>
      </c>
      <c r="G768" s="7">
        <f>Table1[[#This Row],[QUANTITY_ORDERED]]*Table1[[#This Row],[Selling price ]]</f>
        <v>4600</v>
      </c>
      <c r="H768" s="7">
        <f>F768-(Table1[[#This Row],[Estimated Cost Price (50%)	]])</f>
        <v>39</v>
      </c>
      <c r="I768" s="7">
        <f>Table1[[#This Row],[Profit per unit]]*Table1[[#This Row],[QUANTITY_ORDERED]]</f>
        <v>1794</v>
      </c>
      <c r="J768" s="2" t="str">
        <f t="shared" si="23"/>
        <v>Profit</v>
      </c>
      <c r="K768" s="3">
        <v>37939</v>
      </c>
      <c r="L768" s="2" t="str">
        <f>TEXT(Table1[[#This Row],[ORDER_DATE]], "mmm")</f>
        <v>Nov</v>
      </c>
      <c r="M768" s="2">
        <v>2003</v>
      </c>
      <c r="N768" s="2" t="s">
        <v>178</v>
      </c>
      <c r="O768" s="2" t="s">
        <v>222</v>
      </c>
      <c r="P768" s="2" t="s">
        <v>190</v>
      </c>
      <c r="Q768" s="2" t="s">
        <v>62</v>
      </c>
      <c r="R768" s="2" t="s">
        <v>16</v>
      </c>
    </row>
    <row r="769" spans="1:18" x14ac:dyDescent="0.3">
      <c r="A769" s="2">
        <v>10867</v>
      </c>
      <c r="B769" s="2" t="s">
        <v>189</v>
      </c>
      <c r="C769" s="2">
        <v>44</v>
      </c>
      <c r="D769" s="7">
        <v>60</v>
      </c>
      <c r="E769" s="7">
        <f t="shared" si="22"/>
        <v>30</v>
      </c>
      <c r="F769" s="7">
        <v>60.16</v>
      </c>
      <c r="G769" s="7">
        <f>Table1[[#This Row],[QUANTITY_ORDERED]]*Table1[[#This Row],[Selling price ]]</f>
        <v>2647.04</v>
      </c>
      <c r="H769" s="7">
        <f>F769-(Table1[[#This Row],[Estimated Cost Price (50%)	]])</f>
        <v>30.159999999999997</v>
      </c>
      <c r="I769" s="7">
        <f>Table1[[#This Row],[Profit per unit]]*Table1[[#This Row],[QUANTITY_ORDERED]]</f>
        <v>1327.04</v>
      </c>
      <c r="J769" s="2" t="str">
        <f t="shared" si="23"/>
        <v>Profit</v>
      </c>
      <c r="K769" s="3">
        <v>37939</v>
      </c>
      <c r="L769" s="2" t="str">
        <f>TEXT(Table1[[#This Row],[ORDER_DATE]], "mmm")</f>
        <v>Nov</v>
      </c>
      <c r="M769" s="2">
        <v>2003</v>
      </c>
      <c r="N769" s="2" t="s">
        <v>178</v>
      </c>
      <c r="O769" s="2" t="s">
        <v>224</v>
      </c>
      <c r="P769" s="2" t="s">
        <v>190</v>
      </c>
      <c r="Q769" s="2" t="s">
        <v>62</v>
      </c>
      <c r="R769" s="2" t="s">
        <v>10</v>
      </c>
    </row>
    <row r="770" spans="1:18" x14ac:dyDescent="0.3">
      <c r="A770" s="2">
        <v>10868</v>
      </c>
      <c r="B770" s="2" t="s">
        <v>189</v>
      </c>
      <c r="C770" s="2">
        <v>28</v>
      </c>
      <c r="D770" s="7">
        <v>169</v>
      </c>
      <c r="E770" s="7">
        <f t="shared" ref="E770:E833" si="24">D770 * 0.5</f>
        <v>84.5</v>
      </c>
      <c r="F770" s="7">
        <v>100</v>
      </c>
      <c r="G770" s="7">
        <f>Table1[[#This Row],[QUANTITY_ORDERED]]*Table1[[#This Row],[Selling price ]]</f>
        <v>2800</v>
      </c>
      <c r="H770" s="7">
        <f>F770-(Table1[[#This Row],[Estimated Cost Price (50%)	]])</f>
        <v>15.5</v>
      </c>
      <c r="I770" s="7">
        <f>Table1[[#This Row],[Profit per unit]]*Table1[[#This Row],[QUANTITY_ORDERED]]</f>
        <v>434</v>
      </c>
      <c r="J770" s="2" t="str">
        <f t="shared" ref="J770:J833" si="25">IF(H770 &gt; 0, "Profit", IF(H770 &lt; 0, "Loss", "No Profit No Loss"))</f>
        <v>Profit</v>
      </c>
      <c r="K770" s="3">
        <v>37939</v>
      </c>
      <c r="L770" s="2" t="str">
        <f>TEXT(Table1[[#This Row],[ORDER_DATE]], "mmm")</f>
        <v>Nov</v>
      </c>
      <c r="M770" s="2">
        <v>2003</v>
      </c>
      <c r="N770" s="2" t="s">
        <v>63</v>
      </c>
      <c r="O770" s="2" t="s">
        <v>236</v>
      </c>
      <c r="P770" s="2" t="s">
        <v>190</v>
      </c>
      <c r="Q770" s="2" t="s">
        <v>62</v>
      </c>
      <c r="R770" s="2" t="s">
        <v>16</v>
      </c>
    </row>
    <row r="771" spans="1:18" x14ac:dyDescent="0.3">
      <c r="A771" s="2">
        <v>10869</v>
      </c>
      <c r="B771" s="2" t="s">
        <v>189</v>
      </c>
      <c r="C771" s="2">
        <v>31</v>
      </c>
      <c r="D771" s="7">
        <v>57</v>
      </c>
      <c r="E771" s="7">
        <f t="shared" si="24"/>
        <v>28.5</v>
      </c>
      <c r="F771" s="7">
        <v>60.11</v>
      </c>
      <c r="G771" s="7">
        <f>Table1[[#This Row],[QUANTITY_ORDERED]]*Table1[[#This Row],[Selling price ]]</f>
        <v>1863.41</v>
      </c>
      <c r="H771" s="7">
        <f>F771-(Table1[[#This Row],[Estimated Cost Price (50%)	]])</f>
        <v>31.61</v>
      </c>
      <c r="I771" s="7">
        <f>Table1[[#This Row],[Profit per unit]]*Table1[[#This Row],[QUANTITY_ORDERED]]</f>
        <v>979.91</v>
      </c>
      <c r="J771" s="2" t="str">
        <f t="shared" si="25"/>
        <v>Profit</v>
      </c>
      <c r="K771" s="3">
        <v>37939</v>
      </c>
      <c r="L771" s="2" t="str">
        <f>TEXT(Table1[[#This Row],[ORDER_DATE]], "mmm")</f>
        <v>Nov</v>
      </c>
      <c r="M771" s="2">
        <v>2003</v>
      </c>
      <c r="N771" s="2" t="s">
        <v>63</v>
      </c>
      <c r="O771" s="2" t="s">
        <v>253</v>
      </c>
      <c r="P771" s="2" t="s">
        <v>190</v>
      </c>
      <c r="Q771" s="2" t="s">
        <v>62</v>
      </c>
      <c r="R771" s="2" t="s">
        <v>10</v>
      </c>
    </row>
    <row r="772" spans="1:18" x14ac:dyDescent="0.3">
      <c r="A772" s="2">
        <v>10870</v>
      </c>
      <c r="B772" s="2" t="s">
        <v>189</v>
      </c>
      <c r="C772" s="2">
        <v>24</v>
      </c>
      <c r="D772" s="7">
        <v>127</v>
      </c>
      <c r="E772" s="7">
        <f t="shared" si="24"/>
        <v>63.5</v>
      </c>
      <c r="F772" s="7">
        <v>100</v>
      </c>
      <c r="G772" s="7">
        <f>Table1[[#This Row],[QUANTITY_ORDERED]]*Table1[[#This Row],[Selling price ]]</f>
        <v>2400</v>
      </c>
      <c r="H772" s="7">
        <f>F772-(Table1[[#This Row],[Estimated Cost Price (50%)	]])</f>
        <v>36.5</v>
      </c>
      <c r="I772" s="7">
        <f>Table1[[#This Row],[Profit per unit]]*Table1[[#This Row],[QUANTITY_ORDERED]]</f>
        <v>876</v>
      </c>
      <c r="J772" s="2" t="str">
        <f t="shared" si="25"/>
        <v>Profit</v>
      </c>
      <c r="K772" s="3">
        <v>37939</v>
      </c>
      <c r="L772" s="2" t="str">
        <f>TEXT(Table1[[#This Row],[ORDER_DATE]], "mmm")</f>
        <v>Nov</v>
      </c>
      <c r="M772" s="2">
        <v>2003</v>
      </c>
      <c r="N772" s="2" t="s">
        <v>178</v>
      </c>
      <c r="O772" s="2" t="s">
        <v>261</v>
      </c>
      <c r="P772" s="2" t="s">
        <v>190</v>
      </c>
      <c r="Q772" s="2" t="s">
        <v>62</v>
      </c>
      <c r="R772" s="2" t="s">
        <v>16</v>
      </c>
    </row>
    <row r="773" spans="1:18" x14ac:dyDescent="0.3">
      <c r="A773" s="2">
        <v>10871</v>
      </c>
      <c r="B773" s="2" t="s">
        <v>189</v>
      </c>
      <c r="C773" s="2">
        <v>42</v>
      </c>
      <c r="D773" s="7">
        <v>35</v>
      </c>
      <c r="E773" s="7">
        <f t="shared" si="24"/>
        <v>17.5</v>
      </c>
      <c r="F773" s="7">
        <v>31.82</v>
      </c>
      <c r="G773" s="7">
        <f>Table1[[#This Row],[QUANTITY_ORDERED]]*Table1[[#This Row],[Selling price ]]</f>
        <v>1336.44</v>
      </c>
      <c r="H773" s="7">
        <f>F773-(Table1[[#This Row],[Estimated Cost Price (50%)	]])</f>
        <v>14.32</v>
      </c>
      <c r="I773" s="7">
        <f>Table1[[#This Row],[Profit per unit]]*Table1[[#This Row],[QUANTITY_ORDERED]]</f>
        <v>601.44000000000005</v>
      </c>
      <c r="J773" s="2" t="str">
        <f t="shared" si="25"/>
        <v>Profit</v>
      </c>
      <c r="K773" s="3">
        <v>37939</v>
      </c>
      <c r="L773" s="2" t="str">
        <f>TEXT(Table1[[#This Row],[ORDER_DATE]], "mmm")</f>
        <v>Nov</v>
      </c>
      <c r="M773" s="2">
        <v>2003</v>
      </c>
      <c r="N773" s="2" t="s">
        <v>63</v>
      </c>
      <c r="O773" s="2" t="s">
        <v>264</v>
      </c>
      <c r="P773" s="2" t="s">
        <v>190</v>
      </c>
      <c r="Q773" s="2" t="s">
        <v>62</v>
      </c>
      <c r="R773" s="2" t="s">
        <v>10</v>
      </c>
    </row>
    <row r="774" spans="1:18" x14ac:dyDescent="0.3">
      <c r="A774" s="2">
        <v>10872</v>
      </c>
      <c r="B774" s="2" t="s">
        <v>189</v>
      </c>
      <c r="C774" s="2">
        <v>49</v>
      </c>
      <c r="D774" s="7">
        <v>118</v>
      </c>
      <c r="E774" s="7">
        <f t="shared" si="24"/>
        <v>59</v>
      </c>
      <c r="F774" s="7">
        <v>100</v>
      </c>
      <c r="G774" s="7">
        <f>Table1[[#This Row],[QUANTITY_ORDERED]]*Table1[[#This Row],[Selling price ]]</f>
        <v>4900</v>
      </c>
      <c r="H774" s="7">
        <f>F774-(Table1[[#This Row],[Estimated Cost Price (50%)	]])</f>
        <v>41</v>
      </c>
      <c r="I774" s="7">
        <f>Table1[[#This Row],[Profit per unit]]*Table1[[#This Row],[QUANTITY_ORDERED]]</f>
        <v>2009</v>
      </c>
      <c r="J774" s="2" t="str">
        <f t="shared" si="25"/>
        <v>Profit</v>
      </c>
      <c r="K774" s="3">
        <v>37939</v>
      </c>
      <c r="L774" s="2" t="str">
        <f>TEXT(Table1[[#This Row],[ORDER_DATE]], "mmm")</f>
        <v>Nov</v>
      </c>
      <c r="M774" s="2">
        <v>2003</v>
      </c>
      <c r="N774" s="2" t="s">
        <v>63</v>
      </c>
      <c r="O774" s="2" t="s">
        <v>277</v>
      </c>
      <c r="P774" s="2" t="s">
        <v>190</v>
      </c>
      <c r="Q774" s="2" t="s">
        <v>62</v>
      </c>
      <c r="R774" s="2" t="s">
        <v>16</v>
      </c>
    </row>
    <row r="775" spans="1:18" x14ac:dyDescent="0.3">
      <c r="A775" s="2">
        <v>10873</v>
      </c>
      <c r="B775" s="2" t="s">
        <v>189</v>
      </c>
      <c r="C775" s="2">
        <v>46</v>
      </c>
      <c r="D775" s="7">
        <v>96</v>
      </c>
      <c r="E775" s="7">
        <f t="shared" si="24"/>
        <v>48</v>
      </c>
      <c r="F775" s="7">
        <v>100</v>
      </c>
      <c r="G775" s="7">
        <f>Table1[[#This Row],[QUANTITY_ORDERED]]*Table1[[#This Row],[Selling price ]]</f>
        <v>4600</v>
      </c>
      <c r="H775" s="7">
        <f>F775-(Table1[[#This Row],[Estimated Cost Price (50%)	]])</f>
        <v>52</v>
      </c>
      <c r="I775" s="7">
        <f>Table1[[#This Row],[Profit per unit]]*Table1[[#This Row],[QUANTITY_ORDERED]]</f>
        <v>2392</v>
      </c>
      <c r="J775" s="2" t="str">
        <f t="shared" si="25"/>
        <v>Profit</v>
      </c>
      <c r="K775" s="3">
        <v>37939</v>
      </c>
      <c r="L775" s="2" t="str">
        <f>TEXT(Table1[[#This Row],[ORDER_DATE]], "mmm")</f>
        <v>Nov</v>
      </c>
      <c r="M775" s="2">
        <v>2003</v>
      </c>
      <c r="N775" s="2" t="s">
        <v>178</v>
      </c>
      <c r="O775" s="2" t="s">
        <v>281</v>
      </c>
      <c r="P775" s="2" t="s">
        <v>190</v>
      </c>
      <c r="Q775" s="2" t="s">
        <v>62</v>
      </c>
      <c r="R775" s="2" t="s">
        <v>16</v>
      </c>
    </row>
    <row r="776" spans="1:18" x14ac:dyDescent="0.3">
      <c r="A776" s="2">
        <v>10874</v>
      </c>
      <c r="B776" s="2" t="s">
        <v>189</v>
      </c>
      <c r="C776" s="2">
        <v>33</v>
      </c>
      <c r="D776" s="7">
        <v>54</v>
      </c>
      <c r="E776" s="7">
        <f t="shared" si="24"/>
        <v>27</v>
      </c>
      <c r="F776" s="7">
        <v>62.77</v>
      </c>
      <c r="G776" s="7">
        <f>Table1[[#This Row],[QUANTITY_ORDERED]]*Table1[[#This Row],[Selling price ]]</f>
        <v>2071.4100000000003</v>
      </c>
      <c r="H776" s="7">
        <f>F776-(Table1[[#This Row],[Estimated Cost Price (50%)	]])</f>
        <v>35.770000000000003</v>
      </c>
      <c r="I776" s="7">
        <f>Table1[[#This Row],[Profit per unit]]*Table1[[#This Row],[QUANTITY_ORDERED]]</f>
        <v>1180.4100000000001</v>
      </c>
      <c r="J776" s="2" t="str">
        <f t="shared" si="25"/>
        <v>Profit</v>
      </c>
      <c r="K776" s="3">
        <v>37939</v>
      </c>
      <c r="L776" s="2" t="str">
        <f>TEXT(Table1[[#This Row],[ORDER_DATE]], "mmm")</f>
        <v>Nov</v>
      </c>
      <c r="M776" s="2">
        <v>2003</v>
      </c>
      <c r="N776" s="2" t="s">
        <v>178</v>
      </c>
      <c r="O776" s="2" t="s">
        <v>284</v>
      </c>
      <c r="P776" s="2" t="s">
        <v>190</v>
      </c>
      <c r="Q776" s="2" t="s">
        <v>62</v>
      </c>
      <c r="R776" s="2" t="s">
        <v>10</v>
      </c>
    </row>
    <row r="777" spans="1:18" x14ac:dyDescent="0.3">
      <c r="A777" s="2">
        <v>10875</v>
      </c>
      <c r="B777" s="2" t="s">
        <v>189</v>
      </c>
      <c r="C777" s="2">
        <v>48</v>
      </c>
      <c r="D777" s="7">
        <v>62</v>
      </c>
      <c r="E777" s="7">
        <f t="shared" si="24"/>
        <v>31</v>
      </c>
      <c r="F777" s="7">
        <v>50.95</v>
      </c>
      <c r="G777" s="7">
        <f>Table1[[#This Row],[QUANTITY_ORDERED]]*Table1[[#This Row],[Selling price ]]</f>
        <v>2445.6000000000004</v>
      </c>
      <c r="H777" s="7">
        <f>F777-(Table1[[#This Row],[Estimated Cost Price (50%)	]])</f>
        <v>19.950000000000003</v>
      </c>
      <c r="I777" s="7">
        <f>Table1[[#This Row],[Profit per unit]]*Table1[[#This Row],[QUANTITY_ORDERED]]</f>
        <v>957.60000000000014</v>
      </c>
      <c r="J777" s="2" t="str">
        <f t="shared" si="25"/>
        <v>Profit</v>
      </c>
      <c r="K777" s="3">
        <v>37939</v>
      </c>
      <c r="L777" s="2" t="str">
        <f>TEXT(Table1[[#This Row],[ORDER_DATE]], "mmm")</f>
        <v>Nov</v>
      </c>
      <c r="M777" s="2">
        <v>2003</v>
      </c>
      <c r="N777" s="2" t="s">
        <v>237</v>
      </c>
      <c r="O777" s="2" t="s">
        <v>285</v>
      </c>
      <c r="P777" s="2" t="s">
        <v>190</v>
      </c>
      <c r="Q777" s="2" t="s">
        <v>62</v>
      </c>
      <c r="R777" s="2" t="s">
        <v>10</v>
      </c>
    </row>
    <row r="778" spans="1:18" x14ac:dyDescent="0.3">
      <c r="A778" s="2">
        <v>10876</v>
      </c>
      <c r="B778" s="2" t="s">
        <v>189</v>
      </c>
      <c r="C778" s="2">
        <v>45</v>
      </c>
      <c r="D778" s="7">
        <v>115</v>
      </c>
      <c r="E778" s="7">
        <f t="shared" si="24"/>
        <v>57.5</v>
      </c>
      <c r="F778" s="7">
        <v>100</v>
      </c>
      <c r="G778" s="7">
        <f>Table1[[#This Row],[QUANTITY_ORDERED]]*Table1[[#This Row],[Selling price ]]</f>
        <v>4500</v>
      </c>
      <c r="H778" s="7">
        <f>F778-(Table1[[#This Row],[Estimated Cost Price (50%)	]])</f>
        <v>42.5</v>
      </c>
      <c r="I778" s="7">
        <f>Table1[[#This Row],[Profit per unit]]*Table1[[#This Row],[QUANTITY_ORDERED]]</f>
        <v>1912.5</v>
      </c>
      <c r="J778" s="2" t="str">
        <f t="shared" si="25"/>
        <v>Profit</v>
      </c>
      <c r="K778" s="3">
        <v>37939</v>
      </c>
      <c r="L778" s="2" t="str">
        <f>TEXT(Table1[[#This Row],[ORDER_DATE]], "mmm")</f>
        <v>Nov</v>
      </c>
      <c r="M778" s="2">
        <v>2003</v>
      </c>
      <c r="N778" s="2" t="s">
        <v>178</v>
      </c>
      <c r="O778" s="2" t="s">
        <v>290</v>
      </c>
      <c r="P778" s="2" t="s">
        <v>190</v>
      </c>
      <c r="Q778" s="2" t="s">
        <v>62</v>
      </c>
      <c r="R778" s="2" t="s">
        <v>16</v>
      </c>
    </row>
    <row r="779" spans="1:18" x14ac:dyDescent="0.3">
      <c r="A779" s="2">
        <v>10877</v>
      </c>
      <c r="B779" s="2" t="s">
        <v>120</v>
      </c>
      <c r="C779" s="2">
        <v>21</v>
      </c>
      <c r="D779" s="7">
        <v>207</v>
      </c>
      <c r="E779" s="7">
        <f t="shared" si="24"/>
        <v>103.5</v>
      </c>
      <c r="F779" s="7">
        <v>100</v>
      </c>
      <c r="G779" s="7">
        <f>Table1[[#This Row],[QUANTITY_ORDERED]]*Table1[[#This Row],[Selling price ]]</f>
        <v>2100</v>
      </c>
      <c r="H779" s="7">
        <f>F779-(Table1[[#This Row],[Estimated Cost Price (50%)	]])</f>
        <v>-3.5</v>
      </c>
      <c r="I779" s="7">
        <f>Table1[[#This Row],[Profit per unit]]*Table1[[#This Row],[QUANTITY_ORDERED]]</f>
        <v>-73.5</v>
      </c>
      <c r="J779" s="2" t="str">
        <f t="shared" si="25"/>
        <v>Loss</v>
      </c>
      <c r="K779" s="3">
        <v>37939</v>
      </c>
      <c r="L779" s="2" t="str">
        <f>TEXT(Table1[[#This Row],[ORDER_DATE]], "mmm")</f>
        <v>Nov</v>
      </c>
      <c r="M779" s="2">
        <v>2003</v>
      </c>
      <c r="N779" s="2" t="s">
        <v>63</v>
      </c>
      <c r="O779" s="2" t="s">
        <v>168</v>
      </c>
      <c r="P779" s="2" t="s">
        <v>56</v>
      </c>
      <c r="Q779" s="2" t="s">
        <v>9</v>
      </c>
      <c r="R779" s="2" t="s">
        <v>16</v>
      </c>
    </row>
    <row r="780" spans="1:18" x14ac:dyDescent="0.3">
      <c r="A780" s="2">
        <v>10878</v>
      </c>
      <c r="B780" s="2" t="s">
        <v>120</v>
      </c>
      <c r="C780" s="2">
        <v>33</v>
      </c>
      <c r="D780" s="7">
        <v>151</v>
      </c>
      <c r="E780" s="7">
        <f t="shared" si="24"/>
        <v>75.5</v>
      </c>
      <c r="F780" s="7">
        <v>100</v>
      </c>
      <c r="G780" s="7">
        <f>Table1[[#This Row],[QUANTITY_ORDERED]]*Table1[[#This Row],[Selling price ]]</f>
        <v>3300</v>
      </c>
      <c r="H780" s="7">
        <f>F780-(Table1[[#This Row],[Estimated Cost Price (50%)	]])</f>
        <v>24.5</v>
      </c>
      <c r="I780" s="7">
        <f>Table1[[#This Row],[Profit per unit]]*Table1[[#This Row],[QUANTITY_ORDERED]]</f>
        <v>808.5</v>
      </c>
      <c r="J780" s="2" t="str">
        <f t="shared" si="25"/>
        <v>Profit</v>
      </c>
      <c r="K780" s="3">
        <v>37939</v>
      </c>
      <c r="L780" s="2" t="str">
        <f>TEXT(Table1[[#This Row],[ORDER_DATE]], "mmm")</f>
        <v>Nov</v>
      </c>
      <c r="M780" s="2">
        <v>2003</v>
      </c>
      <c r="N780" s="2" t="s">
        <v>63</v>
      </c>
      <c r="O780" s="2" t="s">
        <v>182</v>
      </c>
      <c r="P780" s="2" t="s">
        <v>56</v>
      </c>
      <c r="Q780" s="2" t="s">
        <v>9</v>
      </c>
      <c r="R780" s="2" t="s">
        <v>16</v>
      </c>
    </row>
    <row r="781" spans="1:18" x14ac:dyDescent="0.3">
      <c r="A781" s="2">
        <v>10879</v>
      </c>
      <c r="B781" s="2" t="s">
        <v>120</v>
      </c>
      <c r="C781" s="2">
        <v>43</v>
      </c>
      <c r="D781" s="7">
        <v>173</v>
      </c>
      <c r="E781" s="7">
        <f t="shared" si="24"/>
        <v>86.5</v>
      </c>
      <c r="F781" s="7">
        <v>100</v>
      </c>
      <c r="G781" s="7">
        <f>Table1[[#This Row],[QUANTITY_ORDERED]]*Table1[[#This Row],[Selling price ]]</f>
        <v>4300</v>
      </c>
      <c r="H781" s="7">
        <f>F781-(Table1[[#This Row],[Estimated Cost Price (50%)	]])</f>
        <v>13.5</v>
      </c>
      <c r="I781" s="7">
        <f>Table1[[#This Row],[Profit per unit]]*Table1[[#This Row],[QUANTITY_ORDERED]]</f>
        <v>580.5</v>
      </c>
      <c r="J781" s="2" t="str">
        <f t="shared" si="25"/>
        <v>Profit</v>
      </c>
      <c r="K781" s="3">
        <v>37939</v>
      </c>
      <c r="L781" s="2" t="str">
        <f>TEXT(Table1[[#This Row],[ORDER_DATE]], "mmm")</f>
        <v>Nov</v>
      </c>
      <c r="M781" s="2">
        <v>2003</v>
      </c>
      <c r="N781" s="2" t="s">
        <v>63</v>
      </c>
      <c r="O781" s="2" t="s">
        <v>186</v>
      </c>
      <c r="P781" s="2" t="s">
        <v>56</v>
      </c>
      <c r="Q781" s="2" t="s">
        <v>9</v>
      </c>
      <c r="R781" s="2" t="s">
        <v>52</v>
      </c>
    </row>
    <row r="782" spans="1:18" x14ac:dyDescent="0.3">
      <c r="A782" s="2">
        <v>10880</v>
      </c>
      <c r="B782" s="2" t="s">
        <v>120</v>
      </c>
      <c r="C782" s="2">
        <v>28</v>
      </c>
      <c r="D782" s="7">
        <v>136</v>
      </c>
      <c r="E782" s="7">
        <f t="shared" si="24"/>
        <v>68</v>
      </c>
      <c r="F782" s="7">
        <v>100</v>
      </c>
      <c r="G782" s="7">
        <f>Table1[[#This Row],[QUANTITY_ORDERED]]*Table1[[#This Row],[Selling price ]]</f>
        <v>2800</v>
      </c>
      <c r="H782" s="7">
        <f>F782-(Table1[[#This Row],[Estimated Cost Price (50%)	]])</f>
        <v>32</v>
      </c>
      <c r="I782" s="7">
        <f>Table1[[#This Row],[Profit per unit]]*Table1[[#This Row],[QUANTITY_ORDERED]]</f>
        <v>896</v>
      </c>
      <c r="J782" s="2" t="str">
        <f t="shared" si="25"/>
        <v>Profit</v>
      </c>
      <c r="K782" s="3">
        <v>37939</v>
      </c>
      <c r="L782" s="2" t="str">
        <f>TEXT(Table1[[#This Row],[ORDER_DATE]], "mmm")</f>
        <v>Nov</v>
      </c>
      <c r="M782" s="2">
        <v>2003</v>
      </c>
      <c r="N782" s="2" t="s">
        <v>202</v>
      </c>
      <c r="O782" s="2" t="s">
        <v>235</v>
      </c>
      <c r="P782" s="2" t="s">
        <v>56</v>
      </c>
      <c r="Q782" s="2" t="s">
        <v>9</v>
      </c>
      <c r="R782" s="2" t="s">
        <v>16</v>
      </c>
    </row>
    <row r="783" spans="1:18" x14ac:dyDescent="0.3">
      <c r="A783" s="2">
        <v>10881</v>
      </c>
      <c r="B783" s="2" t="s">
        <v>120</v>
      </c>
      <c r="C783" s="2">
        <v>49</v>
      </c>
      <c r="D783" s="7">
        <v>100</v>
      </c>
      <c r="E783" s="7">
        <f t="shared" si="24"/>
        <v>50</v>
      </c>
      <c r="F783" s="7">
        <v>80.67</v>
      </c>
      <c r="G783" s="7">
        <f>Table1[[#This Row],[QUANTITY_ORDERED]]*Table1[[#This Row],[Selling price ]]</f>
        <v>3952.83</v>
      </c>
      <c r="H783" s="7">
        <f>F783-(Table1[[#This Row],[Estimated Cost Price (50%)	]])</f>
        <v>30.67</v>
      </c>
      <c r="I783" s="7">
        <f>Table1[[#This Row],[Profit per unit]]*Table1[[#This Row],[QUANTITY_ORDERED]]</f>
        <v>1502.8300000000002</v>
      </c>
      <c r="J783" s="2" t="str">
        <f t="shared" si="25"/>
        <v>Profit</v>
      </c>
      <c r="K783" s="3">
        <v>37939</v>
      </c>
      <c r="L783" s="2" t="str">
        <f>TEXT(Table1[[#This Row],[ORDER_DATE]], "mmm")</f>
        <v>Nov</v>
      </c>
      <c r="M783" s="2">
        <v>2003</v>
      </c>
      <c r="N783" s="2" t="s">
        <v>237</v>
      </c>
      <c r="O783" s="2" t="s">
        <v>238</v>
      </c>
      <c r="P783" s="2" t="s">
        <v>56</v>
      </c>
      <c r="Q783" s="2" t="s">
        <v>9</v>
      </c>
      <c r="R783" s="2" t="s">
        <v>16</v>
      </c>
    </row>
    <row r="784" spans="1:18" x14ac:dyDescent="0.3">
      <c r="A784" s="2">
        <v>10882</v>
      </c>
      <c r="B784" s="2" t="s">
        <v>120</v>
      </c>
      <c r="C784" s="2">
        <v>39</v>
      </c>
      <c r="D784" s="7">
        <v>143</v>
      </c>
      <c r="E784" s="7">
        <f t="shared" si="24"/>
        <v>71.5</v>
      </c>
      <c r="F784" s="7">
        <v>100</v>
      </c>
      <c r="G784" s="7">
        <f>Table1[[#This Row],[QUANTITY_ORDERED]]*Table1[[#This Row],[Selling price ]]</f>
        <v>3900</v>
      </c>
      <c r="H784" s="7">
        <f>F784-(Table1[[#This Row],[Estimated Cost Price (50%)	]])</f>
        <v>28.5</v>
      </c>
      <c r="I784" s="7">
        <f>Table1[[#This Row],[Profit per unit]]*Table1[[#This Row],[QUANTITY_ORDERED]]</f>
        <v>1111.5</v>
      </c>
      <c r="J784" s="2" t="str">
        <f t="shared" si="25"/>
        <v>Profit</v>
      </c>
      <c r="K784" s="3">
        <v>37939</v>
      </c>
      <c r="L784" s="2" t="str">
        <f>TEXT(Table1[[#This Row],[ORDER_DATE]], "mmm")</f>
        <v>Nov</v>
      </c>
      <c r="M784" s="2">
        <v>2003</v>
      </c>
      <c r="N784" s="2" t="s">
        <v>63</v>
      </c>
      <c r="O784" s="2" t="s">
        <v>245</v>
      </c>
      <c r="P784" s="2" t="s">
        <v>56</v>
      </c>
      <c r="Q784" s="2" t="s">
        <v>9</v>
      </c>
      <c r="R784" s="2" t="s">
        <v>16</v>
      </c>
    </row>
    <row r="785" spans="1:18" x14ac:dyDescent="0.3">
      <c r="A785" s="2">
        <v>10883</v>
      </c>
      <c r="B785" s="2" t="s">
        <v>120</v>
      </c>
      <c r="C785" s="2">
        <v>47</v>
      </c>
      <c r="D785" s="7">
        <v>87</v>
      </c>
      <c r="E785" s="7">
        <f t="shared" si="24"/>
        <v>43.5</v>
      </c>
      <c r="F785" s="7">
        <v>77.239999999999995</v>
      </c>
      <c r="G785" s="7">
        <f>Table1[[#This Row],[QUANTITY_ORDERED]]*Table1[[#This Row],[Selling price ]]</f>
        <v>3630.2799999999997</v>
      </c>
      <c r="H785" s="7">
        <f>F785-(Table1[[#This Row],[Estimated Cost Price (50%)	]])</f>
        <v>33.739999999999995</v>
      </c>
      <c r="I785" s="7">
        <f>Table1[[#This Row],[Profit per unit]]*Table1[[#This Row],[QUANTITY_ORDERED]]</f>
        <v>1585.7799999999997</v>
      </c>
      <c r="J785" s="2" t="str">
        <f t="shared" si="25"/>
        <v>Profit</v>
      </c>
      <c r="K785" s="3">
        <v>37939</v>
      </c>
      <c r="L785" s="2" t="str">
        <f>TEXT(Table1[[#This Row],[ORDER_DATE]], "mmm")</f>
        <v>Nov</v>
      </c>
      <c r="M785" s="2">
        <v>2003</v>
      </c>
      <c r="N785" s="2" t="s">
        <v>202</v>
      </c>
      <c r="O785" s="2" t="s">
        <v>247</v>
      </c>
      <c r="P785" s="2" t="s">
        <v>56</v>
      </c>
      <c r="Q785" s="2" t="s">
        <v>9</v>
      </c>
      <c r="R785" s="2" t="s">
        <v>16</v>
      </c>
    </row>
    <row r="786" spans="1:18" x14ac:dyDescent="0.3">
      <c r="A786" s="2">
        <v>10884</v>
      </c>
      <c r="B786" s="2" t="s">
        <v>120</v>
      </c>
      <c r="C786" s="2">
        <v>30</v>
      </c>
      <c r="D786" s="7">
        <v>122</v>
      </c>
      <c r="E786" s="7">
        <f t="shared" si="24"/>
        <v>61</v>
      </c>
      <c r="F786" s="7">
        <v>100</v>
      </c>
      <c r="G786" s="7">
        <f>Table1[[#This Row],[QUANTITY_ORDERED]]*Table1[[#This Row],[Selling price ]]</f>
        <v>3000</v>
      </c>
      <c r="H786" s="7">
        <f>F786-(Table1[[#This Row],[Estimated Cost Price (50%)	]])</f>
        <v>39</v>
      </c>
      <c r="I786" s="7">
        <f>Table1[[#This Row],[Profit per unit]]*Table1[[#This Row],[QUANTITY_ORDERED]]</f>
        <v>1170</v>
      </c>
      <c r="J786" s="2" t="str">
        <f t="shared" si="25"/>
        <v>Profit</v>
      </c>
      <c r="K786" s="3">
        <v>37939</v>
      </c>
      <c r="L786" s="2" t="str">
        <f>TEXT(Table1[[#This Row],[ORDER_DATE]], "mmm")</f>
        <v>Nov</v>
      </c>
      <c r="M786" s="2">
        <v>2003</v>
      </c>
      <c r="N786" s="2" t="s">
        <v>231</v>
      </c>
      <c r="O786" s="2" t="s">
        <v>259</v>
      </c>
      <c r="P786" s="2" t="s">
        <v>56</v>
      </c>
      <c r="Q786" s="2" t="s">
        <v>9</v>
      </c>
      <c r="R786" s="2" t="s">
        <v>16</v>
      </c>
    </row>
    <row r="787" spans="1:18" x14ac:dyDescent="0.3">
      <c r="A787" s="2">
        <v>10885</v>
      </c>
      <c r="B787" s="2" t="s">
        <v>120</v>
      </c>
      <c r="C787" s="2">
        <v>33</v>
      </c>
      <c r="D787" s="7">
        <v>88</v>
      </c>
      <c r="E787" s="7">
        <f t="shared" si="24"/>
        <v>44</v>
      </c>
      <c r="F787" s="7">
        <v>74.349999999999994</v>
      </c>
      <c r="G787" s="7">
        <f>Table1[[#This Row],[QUANTITY_ORDERED]]*Table1[[#This Row],[Selling price ]]</f>
        <v>2453.5499999999997</v>
      </c>
      <c r="H787" s="7">
        <f>F787-(Table1[[#This Row],[Estimated Cost Price (50%)	]])</f>
        <v>30.349999999999994</v>
      </c>
      <c r="I787" s="7">
        <f>Table1[[#This Row],[Profit per unit]]*Table1[[#This Row],[QUANTITY_ORDERED]]</f>
        <v>1001.5499999999998</v>
      </c>
      <c r="J787" s="2" t="str">
        <f t="shared" si="25"/>
        <v>Profit</v>
      </c>
      <c r="K787" s="3">
        <v>37939</v>
      </c>
      <c r="L787" s="2" t="str">
        <f>TEXT(Table1[[#This Row],[ORDER_DATE]], "mmm")</f>
        <v>Nov</v>
      </c>
      <c r="M787" s="2">
        <v>2003</v>
      </c>
      <c r="N787" s="2" t="s">
        <v>202</v>
      </c>
      <c r="O787" s="2" t="s">
        <v>268</v>
      </c>
      <c r="P787" s="2" t="s">
        <v>56</v>
      </c>
      <c r="Q787" s="2" t="s">
        <v>9</v>
      </c>
      <c r="R787" s="2" t="s">
        <v>10</v>
      </c>
    </row>
    <row r="788" spans="1:18" x14ac:dyDescent="0.3">
      <c r="A788" s="2">
        <v>10886</v>
      </c>
      <c r="B788" s="2" t="s">
        <v>120</v>
      </c>
      <c r="C788" s="2">
        <v>20</v>
      </c>
      <c r="D788" s="7">
        <v>58</v>
      </c>
      <c r="E788" s="7">
        <f t="shared" si="24"/>
        <v>29</v>
      </c>
      <c r="F788" s="7">
        <v>48.62</v>
      </c>
      <c r="G788" s="7">
        <f>Table1[[#This Row],[QUANTITY_ORDERED]]*Table1[[#This Row],[Selling price ]]</f>
        <v>972.4</v>
      </c>
      <c r="H788" s="7">
        <f>F788-(Table1[[#This Row],[Estimated Cost Price (50%)	]])</f>
        <v>19.619999999999997</v>
      </c>
      <c r="I788" s="7">
        <f>Table1[[#This Row],[Profit per unit]]*Table1[[#This Row],[QUANTITY_ORDERED]]</f>
        <v>392.4</v>
      </c>
      <c r="J788" s="2" t="str">
        <f t="shared" si="25"/>
        <v>Profit</v>
      </c>
      <c r="K788" s="3">
        <v>37939</v>
      </c>
      <c r="L788" s="2" t="str">
        <f>TEXT(Table1[[#This Row],[ORDER_DATE]], "mmm")</f>
        <v>Nov</v>
      </c>
      <c r="M788" s="2">
        <v>2003</v>
      </c>
      <c r="N788" s="2" t="s">
        <v>237</v>
      </c>
      <c r="O788" s="2" t="s">
        <v>291</v>
      </c>
      <c r="P788" s="2" t="s">
        <v>56</v>
      </c>
      <c r="Q788" s="2" t="s">
        <v>9</v>
      </c>
      <c r="R788" s="2" t="s">
        <v>10</v>
      </c>
    </row>
    <row r="789" spans="1:18" x14ac:dyDescent="0.3">
      <c r="A789" s="2">
        <v>10887</v>
      </c>
      <c r="B789" s="2" t="s">
        <v>120</v>
      </c>
      <c r="C789" s="2">
        <v>21</v>
      </c>
      <c r="D789" s="7">
        <v>66</v>
      </c>
      <c r="E789" s="7">
        <f t="shared" si="24"/>
        <v>33</v>
      </c>
      <c r="F789" s="7">
        <v>54</v>
      </c>
      <c r="G789" s="7">
        <f>Table1[[#This Row],[QUANTITY_ORDERED]]*Table1[[#This Row],[Selling price ]]</f>
        <v>1134</v>
      </c>
      <c r="H789" s="7">
        <f>F789-(Table1[[#This Row],[Estimated Cost Price (50%)	]])</f>
        <v>21</v>
      </c>
      <c r="I789" s="7">
        <f>Table1[[#This Row],[Profit per unit]]*Table1[[#This Row],[QUANTITY_ORDERED]]</f>
        <v>441</v>
      </c>
      <c r="J789" s="2" t="str">
        <f t="shared" si="25"/>
        <v>Profit</v>
      </c>
      <c r="K789" s="3">
        <v>37939</v>
      </c>
      <c r="L789" s="2" t="str">
        <f>TEXT(Table1[[#This Row],[ORDER_DATE]], "mmm")</f>
        <v>Nov</v>
      </c>
      <c r="M789" s="2">
        <v>2003</v>
      </c>
      <c r="N789" s="2" t="s">
        <v>231</v>
      </c>
      <c r="O789" s="2" t="s">
        <v>293</v>
      </c>
      <c r="P789" s="2" t="s">
        <v>56</v>
      </c>
      <c r="Q789" s="2" t="s">
        <v>9</v>
      </c>
      <c r="R789" s="2" t="s">
        <v>10</v>
      </c>
    </row>
    <row r="790" spans="1:18" x14ac:dyDescent="0.3">
      <c r="A790" s="2">
        <v>10888</v>
      </c>
      <c r="B790" s="2" t="s">
        <v>120</v>
      </c>
      <c r="C790" s="2">
        <v>30</v>
      </c>
      <c r="D790" s="7">
        <v>86</v>
      </c>
      <c r="E790" s="7">
        <f t="shared" si="24"/>
        <v>43</v>
      </c>
      <c r="F790" s="7">
        <v>94.4</v>
      </c>
      <c r="G790" s="7">
        <f>Table1[[#This Row],[QUANTITY_ORDERED]]*Table1[[#This Row],[Selling price ]]</f>
        <v>2832</v>
      </c>
      <c r="H790" s="7">
        <f>F790-(Table1[[#This Row],[Estimated Cost Price (50%)	]])</f>
        <v>51.400000000000006</v>
      </c>
      <c r="I790" s="7">
        <f>Table1[[#This Row],[Profit per unit]]*Table1[[#This Row],[QUANTITY_ORDERED]]</f>
        <v>1542.0000000000002</v>
      </c>
      <c r="J790" s="2" t="str">
        <f t="shared" si="25"/>
        <v>Profit</v>
      </c>
      <c r="K790" s="3">
        <v>37939</v>
      </c>
      <c r="L790" s="2" t="str">
        <f>TEXT(Table1[[#This Row],[ORDER_DATE]], "mmm")</f>
        <v>Nov</v>
      </c>
      <c r="M790" s="2">
        <v>2003</v>
      </c>
      <c r="N790" s="2" t="s">
        <v>231</v>
      </c>
      <c r="O790" s="2" t="s">
        <v>295</v>
      </c>
      <c r="P790" s="2" t="s">
        <v>56</v>
      </c>
      <c r="Q790" s="2" t="s">
        <v>9</v>
      </c>
      <c r="R790" s="2" t="s">
        <v>10</v>
      </c>
    </row>
    <row r="791" spans="1:18" x14ac:dyDescent="0.3">
      <c r="A791" s="2">
        <v>10889</v>
      </c>
      <c r="B791" s="2" t="s">
        <v>120</v>
      </c>
      <c r="C791" s="2">
        <v>39</v>
      </c>
      <c r="D791" s="7">
        <v>72</v>
      </c>
      <c r="E791" s="7">
        <f t="shared" si="24"/>
        <v>36</v>
      </c>
      <c r="F791" s="7">
        <v>57.82</v>
      </c>
      <c r="G791" s="7">
        <f>Table1[[#This Row],[QUANTITY_ORDERED]]*Table1[[#This Row],[Selling price ]]</f>
        <v>2254.98</v>
      </c>
      <c r="H791" s="7">
        <f>F791-(Table1[[#This Row],[Estimated Cost Price (50%)	]])</f>
        <v>21.82</v>
      </c>
      <c r="I791" s="7">
        <f>Table1[[#This Row],[Profit per unit]]*Table1[[#This Row],[QUANTITY_ORDERED]]</f>
        <v>850.98</v>
      </c>
      <c r="J791" s="2" t="str">
        <f t="shared" si="25"/>
        <v>Profit</v>
      </c>
      <c r="K791" s="3">
        <v>37939</v>
      </c>
      <c r="L791" s="2" t="str">
        <f>TEXT(Table1[[#This Row],[ORDER_DATE]], "mmm")</f>
        <v>Nov</v>
      </c>
      <c r="M791" s="2">
        <v>2003</v>
      </c>
      <c r="N791" s="2" t="s">
        <v>231</v>
      </c>
      <c r="O791" s="2" t="s">
        <v>298</v>
      </c>
      <c r="P791" s="2" t="s">
        <v>56</v>
      </c>
      <c r="Q791" s="2" t="s">
        <v>9</v>
      </c>
      <c r="R791" s="2" t="s">
        <v>10</v>
      </c>
    </row>
    <row r="792" spans="1:18" x14ac:dyDescent="0.3">
      <c r="A792" s="2">
        <v>10890</v>
      </c>
      <c r="B792" s="2" t="s">
        <v>120</v>
      </c>
      <c r="C792" s="2">
        <v>37</v>
      </c>
      <c r="D792" s="7">
        <v>100</v>
      </c>
      <c r="E792" s="7">
        <f t="shared" si="24"/>
        <v>50</v>
      </c>
      <c r="F792" s="7">
        <v>100</v>
      </c>
      <c r="G792" s="7">
        <f>Table1[[#This Row],[QUANTITY_ORDERED]]*Table1[[#This Row],[Selling price ]]</f>
        <v>3700</v>
      </c>
      <c r="H792" s="7">
        <f>F792-(Table1[[#This Row],[Estimated Cost Price (50%)	]])</f>
        <v>50</v>
      </c>
      <c r="I792" s="7">
        <f>Table1[[#This Row],[Profit per unit]]*Table1[[#This Row],[QUANTITY_ORDERED]]</f>
        <v>1850</v>
      </c>
      <c r="J792" s="2" t="str">
        <f t="shared" si="25"/>
        <v>Profit</v>
      </c>
      <c r="K792" s="3">
        <v>37939</v>
      </c>
      <c r="L792" s="2" t="str">
        <f>TEXT(Table1[[#This Row],[ORDER_DATE]], "mmm")</f>
        <v>Nov</v>
      </c>
      <c r="M792" s="2">
        <v>2003</v>
      </c>
      <c r="N792" s="2" t="s">
        <v>231</v>
      </c>
      <c r="O792" s="2" t="s">
        <v>302</v>
      </c>
      <c r="P792" s="2" t="s">
        <v>56</v>
      </c>
      <c r="Q792" s="2" t="s">
        <v>9</v>
      </c>
      <c r="R792" s="2" t="s">
        <v>16</v>
      </c>
    </row>
    <row r="793" spans="1:18" x14ac:dyDescent="0.3">
      <c r="A793" s="2">
        <v>10891</v>
      </c>
      <c r="B793" s="2" t="s">
        <v>120</v>
      </c>
      <c r="C793" s="2">
        <v>22</v>
      </c>
      <c r="D793" s="7">
        <v>99</v>
      </c>
      <c r="E793" s="7">
        <f t="shared" si="24"/>
        <v>49.5</v>
      </c>
      <c r="F793" s="7">
        <v>79.45</v>
      </c>
      <c r="G793" s="7">
        <f>Table1[[#This Row],[QUANTITY_ORDERED]]*Table1[[#This Row],[Selling price ]]</f>
        <v>1747.9</v>
      </c>
      <c r="H793" s="7">
        <f>F793-(Table1[[#This Row],[Estimated Cost Price (50%)	]])</f>
        <v>29.950000000000003</v>
      </c>
      <c r="I793" s="7">
        <f>Table1[[#This Row],[Profit per unit]]*Table1[[#This Row],[QUANTITY_ORDERED]]</f>
        <v>658.90000000000009</v>
      </c>
      <c r="J793" s="2" t="str">
        <f t="shared" si="25"/>
        <v>Profit</v>
      </c>
      <c r="K793" s="3">
        <v>37939</v>
      </c>
      <c r="L793" s="2" t="str">
        <f>TEXT(Table1[[#This Row],[ORDER_DATE]], "mmm")</f>
        <v>Nov</v>
      </c>
      <c r="M793" s="2">
        <v>2003</v>
      </c>
      <c r="N793" s="2" t="s">
        <v>231</v>
      </c>
      <c r="O793" s="2" t="s">
        <v>303</v>
      </c>
      <c r="P793" s="2" t="s">
        <v>56</v>
      </c>
      <c r="Q793" s="2" t="s">
        <v>9</v>
      </c>
      <c r="R793" s="2" t="s">
        <v>10</v>
      </c>
    </row>
    <row r="794" spans="1:18" x14ac:dyDescent="0.3">
      <c r="A794" s="2">
        <v>10892</v>
      </c>
      <c r="B794" s="2" t="s">
        <v>120</v>
      </c>
      <c r="C794" s="2">
        <v>28</v>
      </c>
      <c r="D794" s="7">
        <v>54</v>
      </c>
      <c r="E794" s="7">
        <f t="shared" si="24"/>
        <v>27</v>
      </c>
      <c r="F794" s="7">
        <v>64.430000000000007</v>
      </c>
      <c r="G794" s="7">
        <f>Table1[[#This Row],[QUANTITY_ORDERED]]*Table1[[#This Row],[Selling price ]]</f>
        <v>1804.0400000000002</v>
      </c>
      <c r="H794" s="7">
        <f>F794-(Table1[[#This Row],[Estimated Cost Price (50%)	]])</f>
        <v>37.430000000000007</v>
      </c>
      <c r="I794" s="7">
        <f>Table1[[#This Row],[Profit per unit]]*Table1[[#This Row],[QUANTITY_ORDERED]]</f>
        <v>1048.0400000000002</v>
      </c>
      <c r="J794" s="2" t="str">
        <f t="shared" si="25"/>
        <v>Profit</v>
      </c>
      <c r="K794" s="3">
        <v>37939</v>
      </c>
      <c r="L794" s="2" t="str">
        <f>TEXT(Table1[[#This Row],[ORDER_DATE]], "mmm")</f>
        <v>Nov</v>
      </c>
      <c r="M794" s="2">
        <v>2003</v>
      </c>
      <c r="N794" s="2" t="s">
        <v>231</v>
      </c>
      <c r="O794" s="2" t="s">
        <v>306</v>
      </c>
      <c r="P794" s="2" t="s">
        <v>56</v>
      </c>
      <c r="Q794" s="2" t="s">
        <v>9</v>
      </c>
      <c r="R794" s="2" t="s">
        <v>10</v>
      </c>
    </row>
    <row r="795" spans="1:18" x14ac:dyDescent="0.3">
      <c r="A795" s="2">
        <v>10893</v>
      </c>
      <c r="B795" s="2" t="s">
        <v>123</v>
      </c>
      <c r="C795" s="2">
        <v>26</v>
      </c>
      <c r="D795" s="7">
        <v>136</v>
      </c>
      <c r="E795" s="7">
        <f t="shared" si="24"/>
        <v>68</v>
      </c>
      <c r="F795" s="7">
        <v>100</v>
      </c>
      <c r="G795" s="7">
        <f>Table1[[#This Row],[QUANTITY_ORDERED]]*Table1[[#This Row],[Selling price ]]</f>
        <v>2600</v>
      </c>
      <c r="H795" s="7">
        <f>F795-(Table1[[#This Row],[Estimated Cost Price (50%)	]])</f>
        <v>32</v>
      </c>
      <c r="I795" s="7">
        <f>Table1[[#This Row],[Profit per unit]]*Table1[[#This Row],[QUANTITY_ORDERED]]</f>
        <v>832</v>
      </c>
      <c r="J795" s="2" t="str">
        <f t="shared" si="25"/>
        <v>Profit</v>
      </c>
      <c r="K795" s="3">
        <v>37939</v>
      </c>
      <c r="L795" s="2" t="str">
        <f>TEXT(Table1[[#This Row],[ORDER_DATE]], "mmm")</f>
        <v>Nov</v>
      </c>
      <c r="M795" s="2">
        <v>2003</v>
      </c>
      <c r="N795" s="2" t="s">
        <v>63</v>
      </c>
      <c r="O795" s="2" t="s">
        <v>114</v>
      </c>
      <c r="P795" s="2" t="s">
        <v>119</v>
      </c>
      <c r="Q795" s="2" t="s">
        <v>59</v>
      </c>
      <c r="R795" s="2" t="s">
        <v>16</v>
      </c>
    </row>
    <row r="796" spans="1:18" x14ac:dyDescent="0.3">
      <c r="A796" s="2">
        <v>10894</v>
      </c>
      <c r="B796" s="2" t="s">
        <v>123</v>
      </c>
      <c r="C796" s="2">
        <v>32</v>
      </c>
      <c r="D796" s="7">
        <v>157</v>
      </c>
      <c r="E796" s="7">
        <f t="shared" si="24"/>
        <v>78.5</v>
      </c>
      <c r="F796" s="7">
        <v>100</v>
      </c>
      <c r="G796" s="7">
        <f>Table1[[#This Row],[QUANTITY_ORDERED]]*Table1[[#This Row],[Selling price ]]</f>
        <v>3200</v>
      </c>
      <c r="H796" s="7">
        <f>F796-(Table1[[#This Row],[Estimated Cost Price (50%)	]])</f>
        <v>21.5</v>
      </c>
      <c r="I796" s="7">
        <f>Table1[[#This Row],[Profit per unit]]*Table1[[#This Row],[QUANTITY_ORDERED]]</f>
        <v>688</v>
      </c>
      <c r="J796" s="2" t="str">
        <f t="shared" si="25"/>
        <v>Profit</v>
      </c>
      <c r="K796" s="3">
        <v>37939</v>
      </c>
      <c r="L796" s="2" t="str">
        <f>TEXT(Table1[[#This Row],[ORDER_DATE]], "mmm")</f>
        <v>Nov</v>
      </c>
      <c r="M796" s="2">
        <v>2003</v>
      </c>
      <c r="N796" s="2" t="s">
        <v>210</v>
      </c>
      <c r="O796" s="2" t="s">
        <v>211</v>
      </c>
      <c r="P796" s="2" t="s">
        <v>119</v>
      </c>
      <c r="Q796" s="2" t="s">
        <v>59</v>
      </c>
      <c r="R796" s="2" t="s">
        <v>16</v>
      </c>
    </row>
    <row r="797" spans="1:18" x14ac:dyDescent="0.3">
      <c r="A797" s="2">
        <v>10895</v>
      </c>
      <c r="B797" s="2" t="s">
        <v>123</v>
      </c>
      <c r="C797" s="2">
        <v>32</v>
      </c>
      <c r="D797" s="7">
        <v>86</v>
      </c>
      <c r="E797" s="7">
        <f t="shared" si="24"/>
        <v>43</v>
      </c>
      <c r="F797" s="7">
        <v>89.46</v>
      </c>
      <c r="G797" s="7">
        <f>Table1[[#This Row],[QUANTITY_ORDERED]]*Table1[[#This Row],[Selling price ]]</f>
        <v>2862.72</v>
      </c>
      <c r="H797" s="7">
        <f>F797-(Table1[[#This Row],[Estimated Cost Price (50%)	]])</f>
        <v>46.459999999999994</v>
      </c>
      <c r="I797" s="7">
        <f>Table1[[#This Row],[Profit per unit]]*Table1[[#This Row],[QUANTITY_ORDERED]]</f>
        <v>1486.7199999999998</v>
      </c>
      <c r="J797" s="2" t="str">
        <f t="shared" si="25"/>
        <v>Profit</v>
      </c>
      <c r="K797" s="3">
        <v>37939</v>
      </c>
      <c r="L797" s="2" t="str">
        <f>TEXT(Table1[[#This Row],[ORDER_DATE]], "mmm")</f>
        <v>Nov</v>
      </c>
      <c r="M797" s="2">
        <v>2003</v>
      </c>
      <c r="N797" s="2" t="s">
        <v>231</v>
      </c>
      <c r="O797" s="2" t="s">
        <v>232</v>
      </c>
      <c r="P797" s="2" t="s">
        <v>119</v>
      </c>
      <c r="Q797" s="2" t="s">
        <v>59</v>
      </c>
      <c r="R797" s="2" t="s">
        <v>10</v>
      </c>
    </row>
    <row r="798" spans="1:18" x14ac:dyDescent="0.3">
      <c r="A798" s="2">
        <v>10896</v>
      </c>
      <c r="B798" s="2" t="s">
        <v>123</v>
      </c>
      <c r="C798" s="2">
        <v>46</v>
      </c>
      <c r="D798" s="7">
        <v>105</v>
      </c>
      <c r="E798" s="7">
        <f t="shared" si="24"/>
        <v>52.5</v>
      </c>
      <c r="F798" s="7">
        <v>100</v>
      </c>
      <c r="G798" s="7">
        <f>Table1[[#This Row],[QUANTITY_ORDERED]]*Table1[[#This Row],[Selling price ]]</f>
        <v>4600</v>
      </c>
      <c r="H798" s="7">
        <f>F798-(Table1[[#This Row],[Estimated Cost Price (50%)	]])</f>
        <v>47.5</v>
      </c>
      <c r="I798" s="7">
        <f>Table1[[#This Row],[Profit per unit]]*Table1[[#This Row],[QUANTITY_ORDERED]]</f>
        <v>2185</v>
      </c>
      <c r="J798" s="2" t="str">
        <f t="shared" si="25"/>
        <v>Profit</v>
      </c>
      <c r="K798" s="3">
        <v>37939</v>
      </c>
      <c r="L798" s="2" t="str">
        <f>TEXT(Table1[[#This Row],[ORDER_DATE]], "mmm")</f>
        <v>Nov</v>
      </c>
      <c r="M798" s="2">
        <v>2003</v>
      </c>
      <c r="N798" s="2" t="s">
        <v>202</v>
      </c>
      <c r="O798" s="2" t="s">
        <v>244</v>
      </c>
      <c r="P798" s="2" t="s">
        <v>119</v>
      </c>
      <c r="Q798" s="2" t="s">
        <v>59</v>
      </c>
      <c r="R798" s="2" t="s">
        <v>16</v>
      </c>
    </row>
    <row r="799" spans="1:18" x14ac:dyDescent="0.3">
      <c r="A799" s="2">
        <v>10897</v>
      </c>
      <c r="B799" s="2" t="s">
        <v>123</v>
      </c>
      <c r="C799" s="2">
        <v>22</v>
      </c>
      <c r="D799" s="7">
        <v>68</v>
      </c>
      <c r="E799" s="7">
        <f t="shared" si="24"/>
        <v>34</v>
      </c>
      <c r="F799" s="7">
        <v>69.2</v>
      </c>
      <c r="G799" s="7">
        <f>Table1[[#This Row],[QUANTITY_ORDERED]]*Table1[[#This Row],[Selling price ]]</f>
        <v>1522.4</v>
      </c>
      <c r="H799" s="7">
        <f>F799-(Table1[[#This Row],[Estimated Cost Price (50%)	]])</f>
        <v>35.200000000000003</v>
      </c>
      <c r="I799" s="7">
        <f>Table1[[#This Row],[Profit per unit]]*Table1[[#This Row],[QUANTITY_ORDERED]]</f>
        <v>774.40000000000009</v>
      </c>
      <c r="J799" s="2" t="str">
        <f t="shared" si="25"/>
        <v>Profit</v>
      </c>
      <c r="K799" s="3">
        <v>37939</v>
      </c>
      <c r="L799" s="2" t="str">
        <f>TEXT(Table1[[#This Row],[ORDER_DATE]], "mmm")</f>
        <v>Nov</v>
      </c>
      <c r="M799" s="2">
        <v>2003</v>
      </c>
      <c r="N799" s="2" t="s">
        <v>210</v>
      </c>
      <c r="O799" s="2" t="s">
        <v>265</v>
      </c>
      <c r="P799" s="2" t="s">
        <v>119</v>
      </c>
      <c r="Q799" s="2" t="s">
        <v>59</v>
      </c>
      <c r="R799" s="2" t="s">
        <v>10</v>
      </c>
    </row>
    <row r="800" spans="1:18" x14ac:dyDescent="0.3">
      <c r="A800" s="2">
        <v>10898</v>
      </c>
      <c r="B800" s="2" t="s">
        <v>123</v>
      </c>
      <c r="C800" s="2">
        <v>21</v>
      </c>
      <c r="D800" s="7">
        <v>65</v>
      </c>
      <c r="E800" s="7">
        <f t="shared" si="24"/>
        <v>32.5</v>
      </c>
      <c r="F800" s="7">
        <v>69.040000000000006</v>
      </c>
      <c r="G800" s="7">
        <f>Table1[[#This Row],[QUANTITY_ORDERED]]*Table1[[#This Row],[Selling price ]]</f>
        <v>1449.8400000000001</v>
      </c>
      <c r="H800" s="7">
        <f>F800-(Table1[[#This Row],[Estimated Cost Price (50%)	]])</f>
        <v>36.540000000000006</v>
      </c>
      <c r="I800" s="7">
        <f>Table1[[#This Row],[Profit per unit]]*Table1[[#This Row],[QUANTITY_ORDERED]]</f>
        <v>767.34000000000015</v>
      </c>
      <c r="J800" s="2" t="str">
        <f t="shared" si="25"/>
        <v>Profit</v>
      </c>
      <c r="K800" s="3">
        <v>37939</v>
      </c>
      <c r="L800" s="2" t="str">
        <f>TEXT(Table1[[#This Row],[ORDER_DATE]], "mmm")</f>
        <v>Nov</v>
      </c>
      <c r="M800" s="2">
        <v>2003</v>
      </c>
      <c r="N800" s="2" t="s">
        <v>202</v>
      </c>
      <c r="O800" s="2" t="s">
        <v>271</v>
      </c>
      <c r="P800" s="2" t="s">
        <v>119</v>
      </c>
      <c r="Q800" s="2" t="s">
        <v>59</v>
      </c>
      <c r="R800" s="2" t="s">
        <v>10</v>
      </c>
    </row>
    <row r="801" spans="1:18" x14ac:dyDescent="0.3">
      <c r="A801" s="2">
        <v>10899</v>
      </c>
      <c r="B801" s="2" t="s">
        <v>123</v>
      </c>
      <c r="C801" s="2">
        <v>36</v>
      </c>
      <c r="D801" s="7">
        <v>83</v>
      </c>
      <c r="E801" s="7">
        <f t="shared" si="24"/>
        <v>41.5</v>
      </c>
      <c r="F801" s="7">
        <v>85.54</v>
      </c>
      <c r="G801" s="7">
        <f>Table1[[#This Row],[QUANTITY_ORDERED]]*Table1[[#This Row],[Selling price ]]</f>
        <v>3079.44</v>
      </c>
      <c r="H801" s="7">
        <f>F801-(Table1[[#This Row],[Estimated Cost Price (50%)	]])</f>
        <v>44.040000000000006</v>
      </c>
      <c r="I801" s="7">
        <f>Table1[[#This Row],[Profit per unit]]*Table1[[#This Row],[QUANTITY_ORDERED]]</f>
        <v>1585.4400000000003</v>
      </c>
      <c r="J801" s="2" t="str">
        <f t="shared" si="25"/>
        <v>Profit</v>
      </c>
      <c r="K801" s="3">
        <v>37939</v>
      </c>
      <c r="L801" s="2" t="str">
        <f>TEXT(Table1[[#This Row],[ORDER_DATE]], "mmm")</f>
        <v>Nov</v>
      </c>
      <c r="M801" s="2">
        <v>2003</v>
      </c>
      <c r="N801" s="2" t="s">
        <v>202</v>
      </c>
      <c r="O801" s="2" t="s">
        <v>273</v>
      </c>
      <c r="P801" s="2" t="s">
        <v>119</v>
      </c>
      <c r="Q801" s="2" t="s">
        <v>59</v>
      </c>
      <c r="R801" s="2" t="s">
        <v>16</v>
      </c>
    </row>
    <row r="802" spans="1:18" x14ac:dyDescent="0.3">
      <c r="A802" s="2">
        <v>10900</v>
      </c>
      <c r="B802" s="2" t="s">
        <v>123</v>
      </c>
      <c r="C802" s="2">
        <v>24</v>
      </c>
      <c r="D802" s="7">
        <v>90</v>
      </c>
      <c r="E802" s="7">
        <f t="shared" si="24"/>
        <v>45</v>
      </c>
      <c r="F802" s="7">
        <v>99.57</v>
      </c>
      <c r="G802" s="7">
        <f>Table1[[#This Row],[QUANTITY_ORDERED]]*Table1[[#This Row],[Selling price ]]</f>
        <v>2389.6799999999998</v>
      </c>
      <c r="H802" s="7">
        <f>F802-(Table1[[#This Row],[Estimated Cost Price (50%)	]])</f>
        <v>54.569999999999993</v>
      </c>
      <c r="I802" s="7">
        <f>Table1[[#This Row],[Profit per unit]]*Table1[[#This Row],[QUANTITY_ORDERED]]</f>
        <v>1309.6799999999998</v>
      </c>
      <c r="J802" s="2" t="str">
        <f t="shared" si="25"/>
        <v>Profit</v>
      </c>
      <c r="K802" s="3">
        <v>37939</v>
      </c>
      <c r="L802" s="2" t="str">
        <f>TEXT(Table1[[#This Row],[ORDER_DATE]], "mmm")</f>
        <v>Nov</v>
      </c>
      <c r="M802" s="2">
        <v>2003</v>
      </c>
      <c r="N802" s="2" t="s">
        <v>231</v>
      </c>
      <c r="O802" s="2" t="s">
        <v>296</v>
      </c>
      <c r="P802" s="2" t="s">
        <v>119</v>
      </c>
      <c r="Q802" s="2" t="s">
        <v>59</v>
      </c>
      <c r="R802" s="2" t="s">
        <v>10</v>
      </c>
    </row>
    <row r="803" spans="1:18" x14ac:dyDescent="0.3">
      <c r="A803" s="2">
        <v>10901</v>
      </c>
      <c r="B803" s="2" t="s">
        <v>123</v>
      </c>
      <c r="C803" s="2">
        <v>28</v>
      </c>
      <c r="D803" s="7">
        <v>49</v>
      </c>
      <c r="E803" s="7">
        <f t="shared" si="24"/>
        <v>24.5</v>
      </c>
      <c r="F803" s="7">
        <v>52.14</v>
      </c>
      <c r="G803" s="7">
        <f>Table1[[#This Row],[QUANTITY_ORDERED]]*Table1[[#This Row],[Selling price ]]</f>
        <v>1459.92</v>
      </c>
      <c r="H803" s="7">
        <f>F803-(Table1[[#This Row],[Estimated Cost Price (50%)	]])</f>
        <v>27.64</v>
      </c>
      <c r="I803" s="7">
        <f>Table1[[#This Row],[Profit per unit]]*Table1[[#This Row],[QUANTITY_ORDERED]]</f>
        <v>773.92000000000007</v>
      </c>
      <c r="J803" s="2" t="str">
        <f t="shared" si="25"/>
        <v>Profit</v>
      </c>
      <c r="K803" s="3">
        <v>37939</v>
      </c>
      <c r="L803" s="2" t="str">
        <f>TEXT(Table1[[#This Row],[ORDER_DATE]], "mmm")</f>
        <v>Nov</v>
      </c>
      <c r="M803" s="2">
        <v>2003</v>
      </c>
      <c r="N803" s="2" t="s">
        <v>210</v>
      </c>
      <c r="O803" s="2" t="s">
        <v>305</v>
      </c>
      <c r="P803" s="2" t="s">
        <v>119</v>
      </c>
      <c r="Q803" s="2" t="s">
        <v>59</v>
      </c>
      <c r="R803" s="2" t="s">
        <v>10</v>
      </c>
    </row>
    <row r="804" spans="1:18" x14ac:dyDescent="0.3">
      <c r="A804" s="2">
        <v>10902</v>
      </c>
      <c r="B804" s="2" t="s">
        <v>25</v>
      </c>
      <c r="C804" s="2">
        <v>48</v>
      </c>
      <c r="D804" s="7">
        <v>95</v>
      </c>
      <c r="E804" s="7">
        <f t="shared" si="24"/>
        <v>47.5</v>
      </c>
      <c r="F804" s="7">
        <v>100</v>
      </c>
      <c r="G804" s="7">
        <f>Table1[[#This Row],[QUANTITY_ORDERED]]*Table1[[#This Row],[Selling price ]]</f>
        <v>4800</v>
      </c>
      <c r="H804" s="7">
        <f>F804-(Table1[[#This Row],[Estimated Cost Price (50%)	]])</f>
        <v>52.5</v>
      </c>
      <c r="I804" s="7">
        <f>Table1[[#This Row],[Profit per unit]]*Table1[[#This Row],[QUANTITY_ORDERED]]</f>
        <v>2520</v>
      </c>
      <c r="J804" s="2" t="str">
        <f t="shared" si="25"/>
        <v>Profit</v>
      </c>
      <c r="K804" s="3">
        <v>37943</v>
      </c>
      <c r="L804" s="2" t="str">
        <f>TEXT(Table1[[#This Row],[ORDER_DATE]], "mmm")</f>
        <v>Nov</v>
      </c>
      <c r="M804" s="2">
        <v>2003</v>
      </c>
      <c r="N804" s="2" t="s">
        <v>5</v>
      </c>
      <c r="O804" s="2" t="s">
        <v>6</v>
      </c>
      <c r="P804" s="2" t="s">
        <v>26</v>
      </c>
      <c r="Q804" s="2" t="s">
        <v>27</v>
      </c>
      <c r="R804" s="2" t="s">
        <v>16</v>
      </c>
    </row>
    <row r="805" spans="1:18" x14ac:dyDescent="0.3">
      <c r="A805" s="2">
        <v>10903</v>
      </c>
      <c r="B805" s="2" t="s">
        <v>25</v>
      </c>
      <c r="C805" s="2">
        <v>38</v>
      </c>
      <c r="D805" s="7">
        <v>118</v>
      </c>
      <c r="E805" s="7">
        <f t="shared" si="24"/>
        <v>59</v>
      </c>
      <c r="F805" s="7">
        <v>96.34</v>
      </c>
      <c r="G805" s="7">
        <f>Table1[[#This Row],[QUANTITY_ORDERED]]*Table1[[#This Row],[Selling price ]]</f>
        <v>3660.92</v>
      </c>
      <c r="H805" s="7">
        <f>F805-(Table1[[#This Row],[Estimated Cost Price (50%)	]])</f>
        <v>37.340000000000003</v>
      </c>
      <c r="I805" s="7">
        <f>Table1[[#This Row],[Profit per unit]]*Table1[[#This Row],[QUANTITY_ORDERED]]</f>
        <v>1418.92</v>
      </c>
      <c r="J805" s="2" t="str">
        <f t="shared" si="25"/>
        <v>Profit</v>
      </c>
      <c r="K805" s="3">
        <v>37943</v>
      </c>
      <c r="L805" s="2" t="str">
        <f>TEXT(Table1[[#This Row],[ORDER_DATE]], "mmm")</f>
        <v>Nov</v>
      </c>
      <c r="M805" s="2">
        <v>2003</v>
      </c>
      <c r="N805" s="2" t="s">
        <v>5</v>
      </c>
      <c r="O805" s="2" t="s">
        <v>106</v>
      </c>
      <c r="P805" s="2" t="s">
        <v>26</v>
      </c>
      <c r="Q805" s="2" t="s">
        <v>27</v>
      </c>
      <c r="R805" s="2" t="s">
        <v>16</v>
      </c>
    </row>
    <row r="806" spans="1:18" x14ac:dyDescent="0.3">
      <c r="A806" s="2">
        <v>10904</v>
      </c>
      <c r="B806" s="2" t="s">
        <v>25</v>
      </c>
      <c r="C806" s="2">
        <v>45</v>
      </c>
      <c r="D806" s="7">
        <v>193</v>
      </c>
      <c r="E806" s="7">
        <f t="shared" si="24"/>
        <v>96.5</v>
      </c>
      <c r="F806" s="7">
        <v>100</v>
      </c>
      <c r="G806" s="7">
        <f>Table1[[#This Row],[QUANTITY_ORDERED]]*Table1[[#This Row],[Selling price ]]</f>
        <v>4500</v>
      </c>
      <c r="H806" s="7">
        <f>F806-(Table1[[#This Row],[Estimated Cost Price (50%)	]])</f>
        <v>3.5</v>
      </c>
      <c r="I806" s="7">
        <f>Table1[[#This Row],[Profit per unit]]*Table1[[#This Row],[QUANTITY_ORDERED]]</f>
        <v>157.5</v>
      </c>
      <c r="J806" s="2" t="str">
        <f t="shared" si="25"/>
        <v>Profit</v>
      </c>
      <c r="K806" s="3">
        <v>37943</v>
      </c>
      <c r="L806" s="2" t="str">
        <f>TEXT(Table1[[#This Row],[ORDER_DATE]], "mmm")</f>
        <v>Nov</v>
      </c>
      <c r="M806" s="2">
        <v>2003</v>
      </c>
      <c r="N806" s="2" t="s">
        <v>5</v>
      </c>
      <c r="O806" s="2" t="s">
        <v>113</v>
      </c>
      <c r="P806" s="2" t="s">
        <v>26</v>
      </c>
      <c r="Q806" s="2" t="s">
        <v>27</v>
      </c>
      <c r="R806" s="2" t="s">
        <v>52</v>
      </c>
    </row>
    <row r="807" spans="1:18" x14ac:dyDescent="0.3">
      <c r="A807" s="2">
        <v>10905</v>
      </c>
      <c r="B807" s="2" t="s">
        <v>25</v>
      </c>
      <c r="C807" s="2">
        <v>32</v>
      </c>
      <c r="D807" s="7">
        <v>60</v>
      </c>
      <c r="E807" s="7">
        <f t="shared" si="24"/>
        <v>30</v>
      </c>
      <c r="F807" s="7">
        <v>65.42</v>
      </c>
      <c r="G807" s="7">
        <f>Table1[[#This Row],[QUANTITY_ORDERED]]*Table1[[#This Row],[Selling price ]]</f>
        <v>2093.44</v>
      </c>
      <c r="H807" s="7">
        <f>F807-(Table1[[#This Row],[Estimated Cost Price (50%)	]])</f>
        <v>35.42</v>
      </c>
      <c r="I807" s="7">
        <f>Table1[[#This Row],[Profit per unit]]*Table1[[#This Row],[QUANTITY_ORDERED]]</f>
        <v>1133.44</v>
      </c>
      <c r="J807" s="2" t="str">
        <f t="shared" si="25"/>
        <v>Profit</v>
      </c>
      <c r="K807" s="3">
        <v>37943</v>
      </c>
      <c r="L807" s="2" t="str">
        <f>TEXT(Table1[[#This Row],[ORDER_DATE]], "mmm")</f>
        <v>Nov</v>
      </c>
      <c r="M807" s="2">
        <v>2003</v>
      </c>
      <c r="N807" s="2" t="s">
        <v>5</v>
      </c>
      <c r="O807" s="2" t="s">
        <v>226</v>
      </c>
      <c r="P807" s="2" t="s">
        <v>26</v>
      </c>
      <c r="Q807" s="2" t="s">
        <v>27</v>
      </c>
      <c r="R807" s="2" t="s">
        <v>10</v>
      </c>
    </row>
    <row r="808" spans="1:18" x14ac:dyDescent="0.3">
      <c r="A808" s="2">
        <v>10906</v>
      </c>
      <c r="B808" s="2" t="s">
        <v>25</v>
      </c>
      <c r="C808" s="2">
        <v>25</v>
      </c>
      <c r="D808" s="7">
        <v>112</v>
      </c>
      <c r="E808" s="7">
        <f t="shared" si="24"/>
        <v>56</v>
      </c>
      <c r="F808" s="7">
        <v>100</v>
      </c>
      <c r="G808" s="7">
        <f>Table1[[#This Row],[QUANTITY_ORDERED]]*Table1[[#This Row],[Selling price ]]</f>
        <v>2500</v>
      </c>
      <c r="H808" s="7">
        <f>F808-(Table1[[#This Row],[Estimated Cost Price (50%)	]])</f>
        <v>44</v>
      </c>
      <c r="I808" s="7">
        <f>Table1[[#This Row],[Profit per unit]]*Table1[[#This Row],[QUANTITY_ORDERED]]</f>
        <v>1100</v>
      </c>
      <c r="J808" s="2" t="str">
        <f t="shared" si="25"/>
        <v>Profit</v>
      </c>
      <c r="K808" s="3">
        <v>37943</v>
      </c>
      <c r="L808" s="2" t="str">
        <f>TEXT(Table1[[#This Row],[ORDER_DATE]], "mmm")</f>
        <v>Nov</v>
      </c>
      <c r="M808" s="2">
        <v>2003</v>
      </c>
      <c r="N808" s="2" t="s">
        <v>5</v>
      </c>
      <c r="O808" s="2" t="s">
        <v>254</v>
      </c>
      <c r="P808" s="2" t="s">
        <v>26</v>
      </c>
      <c r="Q808" s="2" t="s">
        <v>27</v>
      </c>
      <c r="R808" s="2" t="s">
        <v>10</v>
      </c>
    </row>
    <row r="809" spans="1:18" x14ac:dyDescent="0.3">
      <c r="A809" s="2">
        <v>10907</v>
      </c>
      <c r="B809" s="2" t="s">
        <v>25</v>
      </c>
      <c r="C809" s="2">
        <v>40</v>
      </c>
      <c r="D809" s="7">
        <v>76</v>
      </c>
      <c r="E809" s="7">
        <f t="shared" si="24"/>
        <v>38</v>
      </c>
      <c r="F809" s="7">
        <v>91.4</v>
      </c>
      <c r="G809" s="7">
        <f>Table1[[#This Row],[QUANTITY_ORDERED]]*Table1[[#This Row],[Selling price ]]</f>
        <v>3656</v>
      </c>
      <c r="H809" s="7">
        <f>F809-(Table1[[#This Row],[Estimated Cost Price (50%)	]])</f>
        <v>53.400000000000006</v>
      </c>
      <c r="I809" s="7">
        <f>Table1[[#This Row],[Profit per unit]]*Table1[[#This Row],[QUANTITY_ORDERED]]</f>
        <v>2136</v>
      </c>
      <c r="J809" s="2" t="str">
        <f t="shared" si="25"/>
        <v>Profit</v>
      </c>
      <c r="K809" s="3">
        <v>37943</v>
      </c>
      <c r="L809" s="2" t="str">
        <f>TEXT(Table1[[#This Row],[ORDER_DATE]], "mmm")</f>
        <v>Nov</v>
      </c>
      <c r="M809" s="2">
        <v>2003</v>
      </c>
      <c r="N809" s="2" t="s">
        <v>5</v>
      </c>
      <c r="O809" s="2" t="s">
        <v>258</v>
      </c>
      <c r="P809" s="2" t="s">
        <v>26</v>
      </c>
      <c r="Q809" s="2" t="s">
        <v>27</v>
      </c>
      <c r="R809" s="2" t="s">
        <v>16</v>
      </c>
    </row>
    <row r="810" spans="1:18" x14ac:dyDescent="0.3">
      <c r="A810" s="2">
        <v>10908</v>
      </c>
      <c r="B810" s="2" t="s">
        <v>25</v>
      </c>
      <c r="C810" s="2">
        <v>44</v>
      </c>
      <c r="D810" s="7">
        <v>99</v>
      </c>
      <c r="E810" s="7">
        <f t="shared" si="24"/>
        <v>49.5</v>
      </c>
      <c r="F810" s="7">
        <v>98.89</v>
      </c>
      <c r="G810" s="7">
        <f>Table1[[#This Row],[QUANTITY_ORDERED]]*Table1[[#This Row],[Selling price ]]</f>
        <v>4351.16</v>
      </c>
      <c r="H810" s="7">
        <f>F810-(Table1[[#This Row],[Estimated Cost Price (50%)	]])</f>
        <v>49.39</v>
      </c>
      <c r="I810" s="7">
        <f>Table1[[#This Row],[Profit per unit]]*Table1[[#This Row],[QUANTITY_ORDERED]]</f>
        <v>2173.16</v>
      </c>
      <c r="J810" s="2" t="str">
        <f t="shared" si="25"/>
        <v>Profit</v>
      </c>
      <c r="K810" s="3">
        <v>37943</v>
      </c>
      <c r="L810" s="2" t="str">
        <f>TEXT(Table1[[#This Row],[ORDER_DATE]], "mmm")</f>
        <v>Nov</v>
      </c>
      <c r="M810" s="2">
        <v>2003</v>
      </c>
      <c r="N810" s="2" t="s">
        <v>5</v>
      </c>
      <c r="O810" s="2" t="s">
        <v>282</v>
      </c>
      <c r="P810" s="2" t="s">
        <v>26</v>
      </c>
      <c r="Q810" s="2" t="s">
        <v>27</v>
      </c>
      <c r="R810" s="2" t="s">
        <v>16</v>
      </c>
    </row>
    <row r="811" spans="1:18" x14ac:dyDescent="0.3">
      <c r="A811" s="2">
        <v>10909</v>
      </c>
      <c r="B811" s="2" t="s">
        <v>25</v>
      </c>
      <c r="C811" s="2">
        <v>29</v>
      </c>
      <c r="D811" s="7">
        <v>118</v>
      </c>
      <c r="E811" s="7">
        <f t="shared" si="24"/>
        <v>59</v>
      </c>
      <c r="F811" s="7">
        <v>100</v>
      </c>
      <c r="G811" s="7">
        <f>Table1[[#This Row],[QUANTITY_ORDERED]]*Table1[[#This Row],[Selling price ]]</f>
        <v>2900</v>
      </c>
      <c r="H811" s="7">
        <f>F811-(Table1[[#This Row],[Estimated Cost Price (50%)	]])</f>
        <v>41</v>
      </c>
      <c r="I811" s="7">
        <f>Table1[[#This Row],[Profit per unit]]*Table1[[#This Row],[QUANTITY_ORDERED]]</f>
        <v>1189</v>
      </c>
      <c r="J811" s="2" t="str">
        <f t="shared" si="25"/>
        <v>Profit</v>
      </c>
      <c r="K811" s="3">
        <v>37943</v>
      </c>
      <c r="L811" s="2" t="str">
        <f>TEXT(Table1[[#This Row],[ORDER_DATE]], "mmm")</f>
        <v>Nov</v>
      </c>
      <c r="M811" s="2">
        <v>2003</v>
      </c>
      <c r="N811" s="2" t="s">
        <v>210</v>
      </c>
      <c r="O811" s="2" t="s">
        <v>300</v>
      </c>
      <c r="P811" s="2" t="s">
        <v>26</v>
      </c>
      <c r="Q811" s="2" t="s">
        <v>27</v>
      </c>
      <c r="R811" s="2" t="s">
        <v>16</v>
      </c>
    </row>
    <row r="812" spans="1:18" x14ac:dyDescent="0.3">
      <c r="A812" s="2">
        <v>10910</v>
      </c>
      <c r="B812" s="2" t="s">
        <v>17</v>
      </c>
      <c r="C812" s="2">
        <v>28</v>
      </c>
      <c r="D812" s="7">
        <v>150</v>
      </c>
      <c r="E812" s="7">
        <f t="shared" si="24"/>
        <v>75</v>
      </c>
      <c r="F812" s="7">
        <v>100</v>
      </c>
      <c r="G812" s="7">
        <f>Table1[[#This Row],[QUANTITY_ORDERED]]*Table1[[#This Row],[Selling price ]]</f>
        <v>2800</v>
      </c>
      <c r="H812" s="7">
        <f>F812-(Table1[[#This Row],[Estimated Cost Price (50%)	]])</f>
        <v>25</v>
      </c>
      <c r="I812" s="7">
        <f>Table1[[#This Row],[Profit per unit]]*Table1[[#This Row],[QUANTITY_ORDERED]]</f>
        <v>700</v>
      </c>
      <c r="J812" s="2" t="str">
        <f t="shared" si="25"/>
        <v>Profit</v>
      </c>
      <c r="K812" s="3">
        <v>37943</v>
      </c>
      <c r="L812" s="2" t="str">
        <f>TEXT(Table1[[#This Row],[ORDER_DATE]], "mmm")</f>
        <v>Nov</v>
      </c>
      <c r="M812" s="2">
        <v>2003</v>
      </c>
      <c r="N812" s="2" t="s">
        <v>5</v>
      </c>
      <c r="O812" s="2" t="s">
        <v>180</v>
      </c>
      <c r="P812" s="2" t="s">
        <v>18</v>
      </c>
      <c r="Q812" s="2" t="s">
        <v>9</v>
      </c>
      <c r="R812" s="2" t="s">
        <v>16</v>
      </c>
    </row>
    <row r="813" spans="1:18" x14ac:dyDescent="0.3">
      <c r="A813" s="2">
        <v>10911</v>
      </c>
      <c r="B813" s="2" t="s">
        <v>60</v>
      </c>
      <c r="C813" s="2">
        <v>42</v>
      </c>
      <c r="D813" s="7">
        <v>69</v>
      </c>
      <c r="E813" s="7">
        <f t="shared" si="24"/>
        <v>34.5</v>
      </c>
      <c r="F813" s="7">
        <v>76.19</v>
      </c>
      <c r="G813" s="7">
        <f>Table1[[#This Row],[QUANTITY_ORDERED]]*Table1[[#This Row],[Selling price ]]</f>
        <v>3199.98</v>
      </c>
      <c r="H813" s="7">
        <f>F813-(Table1[[#This Row],[Estimated Cost Price (50%)	]])</f>
        <v>41.69</v>
      </c>
      <c r="I813" s="7">
        <f>Table1[[#This Row],[Profit per unit]]*Table1[[#This Row],[QUANTITY_ORDERED]]</f>
        <v>1750.98</v>
      </c>
      <c r="J813" s="2" t="str">
        <f t="shared" si="25"/>
        <v>Profit</v>
      </c>
      <c r="K813" s="3">
        <v>37944</v>
      </c>
      <c r="L813" s="2" t="str">
        <f>TEXT(Table1[[#This Row],[ORDER_DATE]], "mmm")</f>
        <v>Nov</v>
      </c>
      <c r="M813" s="2">
        <v>2003</v>
      </c>
      <c r="N813" s="2" t="s">
        <v>5</v>
      </c>
      <c r="O813" s="2" t="s">
        <v>262</v>
      </c>
      <c r="P813" s="2" t="s">
        <v>61</v>
      </c>
      <c r="Q813" s="2" t="s">
        <v>62</v>
      </c>
      <c r="R813" s="2" t="s">
        <v>16</v>
      </c>
    </row>
    <row r="814" spans="1:18" x14ac:dyDescent="0.3">
      <c r="A814" s="2">
        <v>10912</v>
      </c>
      <c r="B814" s="2" t="s">
        <v>60</v>
      </c>
      <c r="C814" s="2">
        <v>46</v>
      </c>
      <c r="D814" s="7">
        <v>40</v>
      </c>
      <c r="E814" s="7">
        <f t="shared" si="24"/>
        <v>20</v>
      </c>
      <c r="F814" s="7">
        <v>32.99</v>
      </c>
      <c r="G814" s="7">
        <f>Table1[[#This Row],[QUANTITY_ORDERED]]*Table1[[#This Row],[Selling price ]]</f>
        <v>1517.5400000000002</v>
      </c>
      <c r="H814" s="7">
        <f>F814-(Table1[[#This Row],[Estimated Cost Price (50%)	]])</f>
        <v>12.990000000000002</v>
      </c>
      <c r="I814" s="7">
        <f>Table1[[#This Row],[Profit per unit]]*Table1[[#This Row],[QUANTITY_ORDERED]]</f>
        <v>597.54000000000008</v>
      </c>
      <c r="J814" s="2" t="str">
        <f t="shared" si="25"/>
        <v>Profit</v>
      </c>
      <c r="K814" s="3">
        <v>37944</v>
      </c>
      <c r="L814" s="2" t="str">
        <f>TEXT(Table1[[#This Row],[ORDER_DATE]], "mmm")</f>
        <v>Nov</v>
      </c>
      <c r="M814" s="2">
        <v>2003</v>
      </c>
      <c r="N814" s="2" t="s">
        <v>5</v>
      </c>
      <c r="O814" s="2" t="s">
        <v>283</v>
      </c>
      <c r="P814" s="2" t="s">
        <v>61</v>
      </c>
      <c r="Q814" s="2" t="s">
        <v>62</v>
      </c>
      <c r="R814" s="2" t="s">
        <v>10</v>
      </c>
    </row>
    <row r="815" spans="1:18" x14ac:dyDescent="0.3">
      <c r="A815" s="2">
        <v>10913</v>
      </c>
      <c r="B815" s="2" t="s">
        <v>60</v>
      </c>
      <c r="C815" s="2">
        <v>42</v>
      </c>
      <c r="D815" s="7">
        <v>102</v>
      </c>
      <c r="E815" s="7">
        <f t="shared" si="24"/>
        <v>51</v>
      </c>
      <c r="F815" s="7">
        <v>85.72</v>
      </c>
      <c r="G815" s="7">
        <f>Table1[[#This Row],[QUANTITY_ORDERED]]*Table1[[#This Row],[Selling price ]]</f>
        <v>3600.24</v>
      </c>
      <c r="H815" s="7">
        <f>F815-(Table1[[#This Row],[Estimated Cost Price (50%)	]])</f>
        <v>34.72</v>
      </c>
      <c r="I815" s="7">
        <f>Table1[[#This Row],[Profit per unit]]*Table1[[#This Row],[QUANTITY_ORDERED]]</f>
        <v>1458.24</v>
      </c>
      <c r="J815" s="2" t="str">
        <f t="shared" si="25"/>
        <v>Profit</v>
      </c>
      <c r="K815" s="3">
        <v>37944</v>
      </c>
      <c r="L815" s="2" t="str">
        <f>TEXT(Table1[[#This Row],[ORDER_DATE]], "mmm")</f>
        <v>Nov</v>
      </c>
      <c r="M815" s="2">
        <v>2003</v>
      </c>
      <c r="N815" s="2" t="s">
        <v>5</v>
      </c>
      <c r="O815" s="2" t="s">
        <v>288</v>
      </c>
      <c r="P815" s="2" t="s">
        <v>61</v>
      </c>
      <c r="Q815" s="2" t="s">
        <v>62</v>
      </c>
      <c r="R815" s="2" t="s">
        <v>16</v>
      </c>
    </row>
    <row r="816" spans="1:18" x14ac:dyDescent="0.3">
      <c r="A816" s="2">
        <v>10914</v>
      </c>
      <c r="B816" s="2" t="s">
        <v>60</v>
      </c>
      <c r="C816" s="2">
        <v>40</v>
      </c>
      <c r="D816" s="7">
        <v>81</v>
      </c>
      <c r="E816" s="7">
        <f t="shared" si="24"/>
        <v>40.5</v>
      </c>
      <c r="F816" s="7">
        <v>66.72</v>
      </c>
      <c r="G816" s="7">
        <f>Table1[[#This Row],[QUANTITY_ORDERED]]*Table1[[#This Row],[Selling price ]]</f>
        <v>2668.8</v>
      </c>
      <c r="H816" s="7">
        <f>F816-(Table1[[#This Row],[Estimated Cost Price (50%)	]])</f>
        <v>26.22</v>
      </c>
      <c r="I816" s="7">
        <f>Table1[[#This Row],[Profit per unit]]*Table1[[#This Row],[QUANTITY_ORDERED]]</f>
        <v>1048.8</v>
      </c>
      <c r="J816" s="2" t="str">
        <f t="shared" si="25"/>
        <v>Profit</v>
      </c>
      <c r="K816" s="3">
        <v>37944</v>
      </c>
      <c r="L816" s="2" t="str">
        <f>TEXT(Table1[[#This Row],[ORDER_DATE]], "mmm")</f>
        <v>Nov</v>
      </c>
      <c r="M816" s="2">
        <v>2003</v>
      </c>
      <c r="N816" s="2" t="s">
        <v>5</v>
      </c>
      <c r="O816" s="2" t="s">
        <v>292</v>
      </c>
      <c r="P816" s="2" t="s">
        <v>61</v>
      </c>
      <c r="Q816" s="2" t="s">
        <v>62</v>
      </c>
      <c r="R816" s="2" t="s">
        <v>10</v>
      </c>
    </row>
    <row r="817" spans="1:18" x14ac:dyDescent="0.3">
      <c r="A817" s="2">
        <v>10915</v>
      </c>
      <c r="B817" s="2" t="s">
        <v>155</v>
      </c>
      <c r="C817" s="2">
        <v>21</v>
      </c>
      <c r="D817" s="7">
        <v>194</v>
      </c>
      <c r="E817" s="7">
        <f t="shared" si="24"/>
        <v>97</v>
      </c>
      <c r="F817" s="7">
        <v>100</v>
      </c>
      <c r="G817" s="7">
        <f>Table1[[#This Row],[QUANTITY_ORDERED]]*Table1[[#This Row],[Selling price ]]</f>
        <v>2100</v>
      </c>
      <c r="H817" s="7">
        <f>F817-(Table1[[#This Row],[Estimated Cost Price (50%)	]])</f>
        <v>3</v>
      </c>
      <c r="I817" s="7">
        <f>Table1[[#This Row],[Profit per unit]]*Table1[[#This Row],[QUANTITY_ORDERED]]</f>
        <v>63</v>
      </c>
      <c r="J817" s="2" t="str">
        <f t="shared" si="25"/>
        <v>Profit</v>
      </c>
      <c r="K817" s="3">
        <v>37945</v>
      </c>
      <c r="L817" s="2" t="str">
        <f>TEXT(Table1[[#This Row],[ORDER_DATE]], "mmm")</f>
        <v>Nov</v>
      </c>
      <c r="M817" s="2">
        <v>2003</v>
      </c>
      <c r="N817" s="2" t="s">
        <v>63</v>
      </c>
      <c r="O817" s="2" t="s">
        <v>149</v>
      </c>
      <c r="P817" s="2" t="s">
        <v>156</v>
      </c>
      <c r="Q817" s="2" t="s">
        <v>157</v>
      </c>
      <c r="R817" s="2" t="s">
        <v>16</v>
      </c>
    </row>
    <row r="818" spans="1:18" x14ac:dyDescent="0.3">
      <c r="A818" s="2">
        <v>10916</v>
      </c>
      <c r="B818" s="2" t="s">
        <v>155</v>
      </c>
      <c r="C818" s="2">
        <v>40</v>
      </c>
      <c r="D818" s="7">
        <v>117</v>
      </c>
      <c r="E818" s="7">
        <f t="shared" si="24"/>
        <v>58.5</v>
      </c>
      <c r="F818" s="7">
        <v>100</v>
      </c>
      <c r="G818" s="7">
        <f>Table1[[#This Row],[QUANTITY_ORDERED]]*Table1[[#This Row],[Selling price ]]</f>
        <v>4000</v>
      </c>
      <c r="H818" s="7">
        <f>F818-(Table1[[#This Row],[Estimated Cost Price (50%)	]])</f>
        <v>41.5</v>
      </c>
      <c r="I818" s="7">
        <f>Table1[[#This Row],[Profit per unit]]*Table1[[#This Row],[QUANTITY_ORDERED]]</f>
        <v>1660</v>
      </c>
      <c r="J818" s="2" t="str">
        <f t="shared" si="25"/>
        <v>Profit</v>
      </c>
      <c r="K818" s="3">
        <v>37945</v>
      </c>
      <c r="L818" s="2" t="str">
        <f>TEXT(Table1[[#This Row],[ORDER_DATE]], "mmm")</f>
        <v>Nov</v>
      </c>
      <c r="M818" s="2">
        <v>2003</v>
      </c>
      <c r="N818" s="2" t="s">
        <v>63</v>
      </c>
      <c r="O818" s="2" t="s">
        <v>183</v>
      </c>
      <c r="P818" s="2" t="s">
        <v>156</v>
      </c>
      <c r="Q818" s="2" t="s">
        <v>157</v>
      </c>
      <c r="R818" s="2" t="s">
        <v>16</v>
      </c>
    </row>
    <row r="819" spans="1:18" x14ac:dyDescent="0.3">
      <c r="A819" s="2">
        <v>10917</v>
      </c>
      <c r="B819" s="2" t="s">
        <v>155</v>
      </c>
      <c r="C819" s="2">
        <v>30</v>
      </c>
      <c r="D819" s="7">
        <v>79</v>
      </c>
      <c r="E819" s="7">
        <f t="shared" si="24"/>
        <v>39.5</v>
      </c>
      <c r="F819" s="7">
        <v>64.64</v>
      </c>
      <c r="G819" s="7">
        <f>Table1[[#This Row],[QUANTITY_ORDERED]]*Table1[[#This Row],[Selling price ]]</f>
        <v>1939.2</v>
      </c>
      <c r="H819" s="7">
        <f>F819-(Table1[[#This Row],[Estimated Cost Price (50%)	]])</f>
        <v>25.14</v>
      </c>
      <c r="I819" s="7">
        <f>Table1[[#This Row],[Profit per unit]]*Table1[[#This Row],[QUANTITY_ORDERED]]</f>
        <v>754.2</v>
      </c>
      <c r="J819" s="2" t="str">
        <f t="shared" si="25"/>
        <v>Profit</v>
      </c>
      <c r="K819" s="3">
        <v>37945</v>
      </c>
      <c r="L819" s="2" t="str">
        <f>TEXT(Table1[[#This Row],[ORDER_DATE]], "mmm")</f>
        <v>Nov</v>
      </c>
      <c r="M819" s="2">
        <v>2003</v>
      </c>
      <c r="N819" s="2" t="s">
        <v>63</v>
      </c>
      <c r="O819" s="2" t="s">
        <v>187</v>
      </c>
      <c r="P819" s="2" t="s">
        <v>156</v>
      </c>
      <c r="Q819" s="2" t="s">
        <v>157</v>
      </c>
      <c r="R819" s="2" t="s">
        <v>10</v>
      </c>
    </row>
    <row r="820" spans="1:18" x14ac:dyDescent="0.3">
      <c r="A820" s="2">
        <v>10918</v>
      </c>
      <c r="B820" s="2" t="s">
        <v>155</v>
      </c>
      <c r="C820" s="2">
        <v>36</v>
      </c>
      <c r="D820" s="7">
        <v>80</v>
      </c>
      <c r="E820" s="7">
        <f t="shared" si="24"/>
        <v>40</v>
      </c>
      <c r="F820" s="7">
        <v>94.88</v>
      </c>
      <c r="G820" s="7">
        <f>Table1[[#This Row],[QUANTITY_ORDERED]]*Table1[[#This Row],[Selling price ]]</f>
        <v>3415.68</v>
      </c>
      <c r="H820" s="7">
        <f>F820-(Table1[[#This Row],[Estimated Cost Price (50%)	]])</f>
        <v>54.879999999999995</v>
      </c>
      <c r="I820" s="7">
        <f>Table1[[#This Row],[Profit per unit]]*Table1[[#This Row],[QUANTITY_ORDERED]]</f>
        <v>1975.6799999999998</v>
      </c>
      <c r="J820" s="2" t="str">
        <f t="shared" si="25"/>
        <v>Profit</v>
      </c>
      <c r="K820" s="3">
        <v>37945</v>
      </c>
      <c r="L820" s="2" t="str">
        <f>TEXT(Table1[[#This Row],[ORDER_DATE]], "mmm")</f>
        <v>Nov</v>
      </c>
      <c r="M820" s="2">
        <v>2003</v>
      </c>
      <c r="N820" s="2" t="s">
        <v>63</v>
      </c>
      <c r="O820" s="2" t="s">
        <v>239</v>
      </c>
      <c r="P820" s="2" t="s">
        <v>156</v>
      </c>
      <c r="Q820" s="2" t="s">
        <v>157</v>
      </c>
      <c r="R820" s="2" t="s">
        <v>16</v>
      </c>
    </row>
    <row r="821" spans="1:18" x14ac:dyDescent="0.3">
      <c r="A821" s="2">
        <v>10919</v>
      </c>
      <c r="B821" s="2" t="s">
        <v>155</v>
      </c>
      <c r="C821" s="2">
        <v>23</v>
      </c>
      <c r="D821" s="7">
        <v>146</v>
      </c>
      <c r="E821" s="7">
        <f t="shared" si="24"/>
        <v>73</v>
      </c>
      <c r="F821" s="7">
        <v>100</v>
      </c>
      <c r="G821" s="7">
        <f>Table1[[#This Row],[QUANTITY_ORDERED]]*Table1[[#This Row],[Selling price ]]</f>
        <v>2300</v>
      </c>
      <c r="H821" s="7">
        <f>F821-(Table1[[#This Row],[Estimated Cost Price (50%)	]])</f>
        <v>27</v>
      </c>
      <c r="I821" s="7">
        <f>Table1[[#This Row],[Profit per unit]]*Table1[[#This Row],[QUANTITY_ORDERED]]</f>
        <v>621</v>
      </c>
      <c r="J821" s="2" t="str">
        <f t="shared" si="25"/>
        <v>Profit</v>
      </c>
      <c r="K821" s="3">
        <v>37945</v>
      </c>
      <c r="L821" s="2" t="str">
        <f>TEXT(Table1[[#This Row],[ORDER_DATE]], "mmm")</f>
        <v>Nov</v>
      </c>
      <c r="M821" s="2">
        <v>2003</v>
      </c>
      <c r="N821" s="2" t="s">
        <v>63</v>
      </c>
      <c r="O821" s="2" t="s">
        <v>241</v>
      </c>
      <c r="P821" s="2" t="s">
        <v>156</v>
      </c>
      <c r="Q821" s="2" t="s">
        <v>157</v>
      </c>
      <c r="R821" s="2" t="s">
        <v>16</v>
      </c>
    </row>
    <row r="822" spans="1:18" x14ac:dyDescent="0.3">
      <c r="A822" s="2">
        <v>10920</v>
      </c>
      <c r="B822" s="2" t="s">
        <v>155</v>
      </c>
      <c r="C822" s="2">
        <v>43</v>
      </c>
      <c r="D822" s="7">
        <v>62</v>
      </c>
      <c r="E822" s="7">
        <f t="shared" si="24"/>
        <v>31</v>
      </c>
      <c r="F822" s="7">
        <v>72.739999999999995</v>
      </c>
      <c r="G822" s="7">
        <f>Table1[[#This Row],[QUANTITY_ORDERED]]*Table1[[#This Row],[Selling price ]]</f>
        <v>3127.8199999999997</v>
      </c>
      <c r="H822" s="7">
        <f>F822-(Table1[[#This Row],[Estimated Cost Price (50%)	]])</f>
        <v>41.739999999999995</v>
      </c>
      <c r="I822" s="7">
        <f>Table1[[#This Row],[Profit per unit]]*Table1[[#This Row],[QUANTITY_ORDERED]]</f>
        <v>1794.8199999999997</v>
      </c>
      <c r="J822" s="2" t="str">
        <f t="shared" si="25"/>
        <v>Profit</v>
      </c>
      <c r="K822" s="3">
        <v>37945</v>
      </c>
      <c r="L822" s="2" t="str">
        <f>TEXT(Table1[[#This Row],[ORDER_DATE]], "mmm")</f>
        <v>Nov</v>
      </c>
      <c r="M822" s="2">
        <v>2003</v>
      </c>
      <c r="N822" s="2" t="s">
        <v>5</v>
      </c>
      <c r="O822" s="2" t="s">
        <v>243</v>
      </c>
      <c r="P822" s="2" t="s">
        <v>156</v>
      </c>
      <c r="Q822" s="2" t="s">
        <v>157</v>
      </c>
      <c r="R822" s="2" t="s">
        <v>16</v>
      </c>
    </row>
    <row r="823" spans="1:18" x14ac:dyDescent="0.3">
      <c r="A823" s="2">
        <v>10921</v>
      </c>
      <c r="B823" s="2" t="s">
        <v>155</v>
      </c>
      <c r="C823" s="2">
        <v>32</v>
      </c>
      <c r="D823" s="7">
        <v>148</v>
      </c>
      <c r="E823" s="7">
        <f t="shared" si="24"/>
        <v>74</v>
      </c>
      <c r="F823" s="7">
        <v>100</v>
      </c>
      <c r="G823" s="7">
        <f>Table1[[#This Row],[QUANTITY_ORDERED]]*Table1[[#This Row],[Selling price ]]</f>
        <v>3200</v>
      </c>
      <c r="H823" s="7">
        <f>F823-(Table1[[#This Row],[Estimated Cost Price (50%)	]])</f>
        <v>26</v>
      </c>
      <c r="I823" s="7">
        <f>Table1[[#This Row],[Profit per unit]]*Table1[[#This Row],[QUANTITY_ORDERED]]</f>
        <v>832</v>
      </c>
      <c r="J823" s="2" t="str">
        <f t="shared" si="25"/>
        <v>Profit</v>
      </c>
      <c r="K823" s="3">
        <v>37945</v>
      </c>
      <c r="L823" s="2" t="str">
        <f>TEXT(Table1[[#This Row],[ORDER_DATE]], "mmm")</f>
        <v>Nov</v>
      </c>
      <c r="M823" s="2">
        <v>2003</v>
      </c>
      <c r="N823" s="2" t="s">
        <v>63</v>
      </c>
      <c r="O823" s="2" t="s">
        <v>250</v>
      </c>
      <c r="P823" s="2" t="s">
        <v>156</v>
      </c>
      <c r="Q823" s="2" t="s">
        <v>157</v>
      </c>
      <c r="R823" s="2" t="s">
        <v>16</v>
      </c>
    </row>
    <row r="824" spans="1:18" x14ac:dyDescent="0.3">
      <c r="A824" s="2">
        <v>10922</v>
      </c>
      <c r="B824" s="2" t="s">
        <v>155</v>
      </c>
      <c r="C824" s="2">
        <v>48</v>
      </c>
      <c r="D824" s="7">
        <v>61</v>
      </c>
      <c r="E824" s="7">
        <f t="shared" si="24"/>
        <v>30.5</v>
      </c>
      <c r="F824" s="7">
        <v>60.01</v>
      </c>
      <c r="G824" s="7">
        <f>Table1[[#This Row],[QUANTITY_ORDERED]]*Table1[[#This Row],[Selling price ]]</f>
        <v>2880.48</v>
      </c>
      <c r="H824" s="7">
        <f>F824-(Table1[[#This Row],[Estimated Cost Price (50%)	]])</f>
        <v>29.509999999999998</v>
      </c>
      <c r="I824" s="7">
        <f>Table1[[#This Row],[Profit per unit]]*Table1[[#This Row],[QUANTITY_ORDERED]]</f>
        <v>1416.48</v>
      </c>
      <c r="J824" s="2" t="str">
        <f t="shared" si="25"/>
        <v>Profit</v>
      </c>
      <c r="K824" s="3">
        <v>37945</v>
      </c>
      <c r="L824" s="2" t="str">
        <f>TEXT(Table1[[#This Row],[ORDER_DATE]], "mmm")</f>
        <v>Nov</v>
      </c>
      <c r="M824" s="2">
        <v>2003</v>
      </c>
      <c r="N824" s="2" t="s">
        <v>63</v>
      </c>
      <c r="O824" s="2" t="s">
        <v>270</v>
      </c>
      <c r="P824" s="2" t="s">
        <v>156</v>
      </c>
      <c r="Q824" s="2" t="s">
        <v>157</v>
      </c>
      <c r="R824" s="2" t="s">
        <v>10</v>
      </c>
    </row>
    <row r="825" spans="1:18" x14ac:dyDescent="0.3">
      <c r="A825" s="2">
        <v>10923</v>
      </c>
      <c r="B825" s="2" t="s">
        <v>155</v>
      </c>
      <c r="C825" s="2">
        <v>44</v>
      </c>
      <c r="D825" s="7">
        <v>80</v>
      </c>
      <c r="E825" s="7">
        <f t="shared" si="24"/>
        <v>40</v>
      </c>
      <c r="F825" s="7">
        <v>66.290000000000006</v>
      </c>
      <c r="G825" s="7">
        <f>Table1[[#This Row],[QUANTITY_ORDERED]]*Table1[[#This Row],[Selling price ]]</f>
        <v>2916.76</v>
      </c>
      <c r="H825" s="7">
        <f>F825-(Table1[[#This Row],[Estimated Cost Price (50%)	]])</f>
        <v>26.290000000000006</v>
      </c>
      <c r="I825" s="7">
        <f>Table1[[#This Row],[Profit per unit]]*Table1[[#This Row],[QUANTITY_ORDERED]]</f>
        <v>1156.7600000000002</v>
      </c>
      <c r="J825" s="2" t="str">
        <f t="shared" si="25"/>
        <v>Profit</v>
      </c>
      <c r="K825" s="3">
        <v>37945</v>
      </c>
      <c r="L825" s="2" t="str">
        <f>TEXT(Table1[[#This Row],[ORDER_DATE]], "mmm")</f>
        <v>Nov</v>
      </c>
      <c r="M825" s="2">
        <v>2003</v>
      </c>
      <c r="N825" s="2" t="s">
        <v>63</v>
      </c>
      <c r="O825" s="2" t="s">
        <v>280</v>
      </c>
      <c r="P825" s="2" t="s">
        <v>156</v>
      </c>
      <c r="Q825" s="2" t="s">
        <v>157</v>
      </c>
      <c r="R825" s="2" t="s">
        <v>10</v>
      </c>
    </row>
    <row r="826" spans="1:18" x14ac:dyDescent="0.3">
      <c r="A826" s="2">
        <v>10924</v>
      </c>
      <c r="B826" s="2" t="s">
        <v>98</v>
      </c>
      <c r="C826" s="2">
        <v>27</v>
      </c>
      <c r="D826" s="7">
        <v>115</v>
      </c>
      <c r="E826" s="7">
        <f t="shared" si="24"/>
        <v>57.5</v>
      </c>
      <c r="F826" s="7">
        <v>100</v>
      </c>
      <c r="G826" s="7">
        <f>Table1[[#This Row],[QUANTITY_ORDERED]]*Table1[[#This Row],[Selling price ]]</f>
        <v>2700</v>
      </c>
      <c r="H826" s="7">
        <f>F826-(Table1[[#This Row],[Estimated Cost Price (50%)	]])</f>
        <v>42.5</v>
      </c>
      <c r="I826" s="7">
        <f>Table1[[#This Row],[Profit per unit]]*Table1[[#This Row],[QUANTITY_ORDERED]]</f>
        <v>1147.5</v>
      </c>
      <c r="J826" s="2" t="str">
        <f t="shared" si="25"/>
        <v>Profit</v>
      </c>
      <c r="K826" s="3">
        <v>37945</v>
      </c>
      <c r="L826" s="2" t="str">
        <f>TEXT(Table1[[#This Row],[ORDER_DATE]], "mmm")</f>
        <v>Nov</v>
      </c>
      <c r="M826" s="2">
        <v>2003</v>
      </c>
      <c r="N826" s="2" t="s">
        <v>63</v>
      </c>
      <c r="O826" s="2" t="s">
        <v>193</v>
      </c>
      <c r="P826" s="2" t="s">
        <v>99</v>
      </c>
      <c r="Q826" s="2" t="s">
        <v>9</v>
      </c>
      <c r="R826" s="2" t="s">
        <v>16</v>
      </c>
    </row>
    <row r="827" spans="1:18" x14ac:dyDescent="0.3">
      <c r="A827" s="2">
        <v>10925</v>
      </c>
      <c r="B827" s="2" t="s">
        <v>98</v>
      </c>
      <c r="C827" s="2">
        <v>22</v>
      </c>
      <c r="D827" s="7">
        <v>141</v>
      </c>
      <c r="E827" s="7">
        <f t="shared" si="24"/>
        <v>70.5</v>
      </c>
      <c r="F827" s="7">
        <v>100</v>
      </c>
      <c r="G827" s="7">
        <f>Table1[[#This Row],[QUANTITY_ORDERED]]*Table1[[#This Row],[Selling price ]]</f>
        <v>2200</v>
      </c>
      <c r="H827" s="7">
        <f>F827-(Table1[[#This Row],[Estimated Cost Price (50%)	]])</f>
        <v>29.5</v>
      </c>
      <c r="I827" s="7">
        <f>Table1[[#This Row],[Profit per unit]]*Table1[[#This Row],[QUANTITY_ORDERED]]</f>
        <v>649</v>
      </c>
      <c r="J827" s="2" t="str">
        <f t="shared" si="25"/>
        <v>Profit</v>
      </c>
      <c r="K827" s="3">
        <v>37945</v>
      </c>
      <c r="L827" s="2" t="str">
        <f>TEXT(Table1[[#This Row],[ORDER_DATE]], "mmm")</f>
        <v>Nov</v>
      </c>
      <c r="M827" s="2">
        <v>2003</v>
      </c>
      <c r="N827" s="2" t="s">
        <v>63</v>
      </c>
      <c r="O827" s="2" t="s">
        <v>197</v>
      </c>
      <c r="P827" s="2" t="s">
        <v>99</v>
      </c>
      <c r="Q827" s="2" t="s">
        <v>9</v>
      </c>
      <c r="R827" s="2" t="s">
        <v>16</v>
      </c>
    </row>
    <row r="828" spans="1:18" x14ac:dyDescent="0.3">
      <c r="A828" s="2">
        <v>10926</v>
      </c>
      <c r="B828" s="2" t="s">
        <v>98</v>
      </c>
      <c r="C828" s="2">
        <v>29</v>
      </c>
      <c r="D828" s="7">
        <v>124</v>
      </c>
      <c r="E828" s="7">
        <f t="shared" si="24"/>
        <v>62</v>
      </c>
      <c r="F828" s="7">
        <v>100</v>
      </c>
      <c r="G828" s="7">
        <f>Table1[[#This Row],[QUANTITY_ORDERED]]*Table1[[#This Row],[Selling price ]]</f>
        <v>2900</v>
      </c>
      <c r="H828" s="7">
        <f>F828-(Table1[[#This Row],[Estimated Cost Price (50%)	]])</f>
        <v>38</v>
      </c>
      <c r="I828" s="7">
        <f>Table1[[#This Row],[Profit per unit]]*Table1[[#This Row],[QUANTITY_ORDERED]]</f>
        <v>1102</v>
      </c>
      <c r="J828" s="2" t="str">
        <f t="shared" si="25"/>
        <v>Profit</v>
      </c>
      <c r="K828" s="3">
        <v>37945</v>
      </c>
      <c r="L828" s="2" t="str">
        <f>TEXT(Table1[[#This Row],[ORDER_DATE]], "mmm")</f>
        <v>Nov</v>
      </c>
      <c r="M828" s="2">
        <v>2003</v>
      </c>
      <c r="N828" s="2" t="s">
        <v>63</v>
      </c>
      <c r="O828" s="2" t="s">
        <v>209</v>
      </c>
      <c r="P828" s="2" t="s">
        <v>99</v>
      </c>
      <c r="Q828" s="2" t="s">
        <v>9</v>
      </c>
      <c r="R828" s="2" t="s">
        <v>16</v>
      </c>
    </row>
    <row r="829" spans="1:18" x14ac:dyDescent="0.3">
      <c r="A829" s="2">
        <v>10927</v>
      </c>
      <c r="B829" s="2" t="s">
        <v>98</v>
      </c>
      <c r="C829" s="2">
        <v>45</v>
      </c>
      <c r="D829" s="7">
        <v>77</v>
      </c>
      <c r="E829" s="7">
        <f t="shared" si="24"/>
        <v>38.5</v>
      </c>
      <c r="F829" s="7">
        <v>90.86</v>
      </c>
      <c r="G829" s="7">
        <f>Table1[[#This Row],[QUANTITY_ORDERED]]*Table1[[#This Row],[Selling price ]]</f>
        <v>4088.7</v>
      </c>
      <c r="H829" s="7">
        <f>F829-(Table1[[#This Row],[Estimated Cost Price (50%)	]])</f>
        <v>52.36</v>
      </c>
      <c r="I829" s="7">
        <f>Table1[[#This Row],[Profit per unit]]*Table1[[#This Row],[QUANTITY_ORDERED]]</f>
        <v>2356.1999999999998</v>
      </c>
      <c r="J829" s="2" t="str">
        <f t="shared" si="25"/>
        <v>Profit</v>
      </c>
      <c r="K829" s="3">
        <v>37945</v>
      </c>
      <c r="L829" s="2" t="str">
        <f>TEXT(Table1[[#This Row],[ORDER_DATE]], "mmm")</f>
        <v>Nov</v>
      </c>
      <c r="M829" s="2">
        <v>2003</v>
      </c>
      <c r="N829" s="2" t="s">
        <v>63</v>
      </c>
      <c r="O829" s="2" t="s">
        <v>218</v>
      </c>
      <c r="P829" s="2" t="s">
        <v>99</v>
      </c>
      <c r="Q829" s="2" t="s">
        <v>9</v>
      </c>
      <c r="R829" s="2" t="s">
        <v>16</v>
      </c>
    </row>
    <row r="830" spans="1:18" x14ac:dyDescent="0.3">
      <c r="A830" s="2">
        <v>10928</v>
      </c>
      <c r="B830" s="2" t="s">
        <v>98</v>
      </c>
      <c r="C830" s="2">
        <v>47</v>
      </c>
      <c r="D830" s="7">
        <v>142</v>
      </c>
      <c r="E830" s="7">
        <f t="shared" si="24"/>
        <v>71</v>
      </c>
      <c r="F830" s="7">
        <v>100</v>
      </c>
      <c r="G830" s="7">
        <f>Table1[[#This Row],[QUANTITY_ORDERED]]*Table1[[#This Row],[Selling price ]]</f>
        <v>4700</v>
      </c>
      <c r="H830" s="7">
        <f>F830-(Table1[[#This Row],[Estimated Cost Price (50%)	]])</f>
        <v>29</v>
      </c>
      <c r="I830" s="7">
        <f>Table1[[#This Row],[Profit per unit]]*Table1[[#This Row],[QUANTITY_ORDERED]]</f>
        <v>1363</v>
      </c>
      <c r="J830" s="2" t="str">
        <f t="shared" si="25"/>
        <v>Profit</v>
      </c>
      <c r="K830" s="3">
        <v>37945</v>
      </c>
      <c r="L830" s="2" t="str">
        <f>TEXT(Table1[[#This Row],[ORDER_DATE]], "mmm")</f>
        <v>Nov</v>
      </c>
      <c r="M830" s="2">
        <v>2003</v>
      </c>
      <c r="N830" s="2" t="s">
        <v>63</v>
      </c>
      <c r="O830" s="2" t="s">
        <v>219</v>
      </c>
      <c r="P830" s="2" t="s">
        <v>99</v>
      </c>
      <c r="Q830" s="2" t="s">
        <v>9</v>
      </c>
      <c r="R830" s="2" t="s">
        <v>52</v>
      </c>
    </row>
    <row r="831" spans="1:18" x14ac:dyDescent="0.3">
      <c r="A831" s="2">
        <v>10929</v>
      </c>
      <c r="B831" s="2" t="s">
        <v>98</v>
      </c>
      <c r="C831" s="2">
        <v>38</v>
      </c>
      <c r="D831" s="7">
        <v>132</v>
      </c>
      <c r="E831" s="7">
        <f t="shared" si="24"/>
        <v>66</v>
      </c>
      <c r="F831" s="7">
        <v>100</v>
      </c>
      <c r="G831" s="7">
        <f>Table1[[#This Row],[QUANTITY_ORDERED]]*Table1[[#This Row],[Selling price ]]</f>
        <v>3800</v>
      </c>
      <c r="H831" s="7">
        <f>F831-(Table1[[#This Row],[Estimated Cost Price (50%)	]])</f>
        <v>34</v>
      </c>
      <c r="I831" s="7">
        <f>Table1[[#This Row],[Profit per unit]]*Table1[[#This Row],[QUANTITY_ORDERED]]</f>
        <v>1292</v>
      </c>
      <c r="J831" s="2" t="str">
        <f t="shared" si="25"/>
        <v>Profit</v>
      </c>
      <c r="K831" s="3">
        <v>37945</v>
      </c>
      <c r="L831" s="2" t="str">
        <f>TEXT(Table1[[#This Row],[ORDER_DATE]], "mmm")</f>
        <v>Nov</v>
      </c>
      <c r="M831" s="2">
        <v>2003</v>
      </c>
      <c r="N831" s="2" t="s">
        <v>63</v>
      </c>
      <c r="O831" s="2" t="s">
        <v>228</v>
      </c>
      <c r="P831" s="2" t="s">
        <v>99</v>
      </c>
      <c r="Q831" s="2" t="s">
        <v>9</v>
      </c>
      <c r="R831" s="2" t="s">
        <v>16</v>
      </c>
    </row>
    <row r="832" spans="1:18" x14ac:dyDescent="0.3">
      <c r="A832" s="2">
        <v>10930</v>
      </c>
      <c r="B832" s="2" t="s">
        <v>98</v>
      </c>
      <c r="C832" s="2">
        <v>26</v>
      </c>
      <c r="D832" s="7">
        <v>169</v>
      </c>
      <c r="E832" s="7">
        <f t="shared" si="24"/>
        <v>84.5</v>
      </c>
      <c r="F832" s="7">
        <v>100</v>
      </c>
      <c r="G832" s="7">
        <f>Table1[[#This Row],[QUANTITY_ORDERED]]*Table1[[#This Row],[Selling price ]]</f>
        <v>2600</v>
      </c>
      <c r="H832" s="7">
        <f>F832-(Table1[[#This Row],[Estimated Cost Price (50%)	]])</f>
        <v>15.5</v>
      </c>
      <c r="I832" s="7">
        <f>Table1[[#This Row],[Profit per unit]]*Table1[[#This Row],[QUANTITY_ORDERED]]</f>
        <v>403</v>
      </c>
      <c r="J832" s="2" t="str">
        <f t="shared" si="25"/>
        <v>Profit</v>
      </c>
      <c r="K832" s="3">
        <v>37945</v>
      </c>
      <c r="L832" s="2" t="str">
        <f>TEXT(Table1[[#This Row],[ORDER_DATE]], "mmm")</f>
        <v>Nov</v>
      </c>
      <c r="M832" s="2">
        <v>2003</v>
      </c>
      <c r="N832" s="2" t="s">
        <v>63</v>
      </c>
      <c r="O832" s="2" t="s">
        <v>236</v>
      </c>
      <c r="P832" s="2" t="s">
        <v>99</v>
      </c>
      <c r="Q832" s="2" t="s">
        <v>9</v>
      </c>
      <c r="R832" s="2" t="s">
        <v>16</v>
      </c>
    </row>
    <row r="833" spans="1:18" x14ac:dyDescent="0.3">
      <c r="A833" s="2">
        <v>10931</v>
      </c>
      <c r="B833" s="2" t="s">
        <v>98</v>
      </c>
      <c r="C833" s="2">
        <v>45</v>
      </c>
      <c r="D833" s="7">
        <v>141</v>
      </c>
      <c r="E833" s="7">
        <f t="shared" si="24"/>
        <v>70.5</v>
      </c>
      <c r="F833" s="7">
        <v>100</v>
      </c>
      <c r="G833" s="7">
        <f>Table1[[#This Row],[QUANTITY_ORDERED]]*Table1[[#This Row],[Selling price ]]</f>
        <v>4500</v>
      </c>
      <c r="H833" s="7">
        <f>F833-(Table1[[#This Row],[Estimated Cost Price (50%)	]])</f>
        <v>29.5</v>
      </c>
      <c r="I833" s="7">
        <f>Table1[[#This Row],[Profit per unit]]*Table1[[#This Row],[QUANTITY_ORDERED]]</f>
        <v>1327.5</v>
      </c>
      <c r="J833" s="2" t="str">
        <f t="shared" si="25"/>
        <v>Profit</v>
      </c>
      <c r="K833" s="3">
        <v>37945</v>
      </c>
      <c r="L833" s="2" t="str">
        <f>TEXT(Table1[[#This Row],[ORDER_DATE]], "mmm")</f>
        <v>Nov</v>
      </c>
      <c r="M833" s="2">
        <v>2003</v>
      </c>
      <c r="N833" s="2" t="s">
        <v>63</v>
      </c>
      <c r="O833" s="2" t="s">
        <v>242</v>
      </c>
      <c r="P833" s="2" t="s">
        <v>99</v>
      </c>
      <c r="Q833" s="2" t="s">
        <v>9</v>
      </c>
      <c r="R833" s="2" t="s">
        <v>16</v>
      </c>
    </row>
    <row r="834" spans="1:18" x14ac:dyDescent="0.3">
      <c r="A834" s="2">
        <v>10932</v>
      </c>
      <c r="B834" s="2" t="s">
        <v>98</v>
      </c>
      <c r="C834" s="2">
        <v>37</v>
      </c>
      <c r="D834" s="7">
        <v>73</v>
      </c>
      <c r="E834" s="7">
        <f t="shared" ref="E834:E897" si="26">D834 * 0.5</f>
        <v>36.5</v>
      </c>
      <c r="F834" s="7">
        <v>69.819999999999993</v>
      </c>
      <c r="G834" s="7">
        <f>Table1[[#This Row],[QUANTITY_ORDERED]]*Table1[[#This Row],[Selling price ]]</f>
        <v>2583.3399999999997</v>
      </c>
      <c r="H834" s="7">
        <f>F834-(Table1[[#This Row],[Estimated Cost Price (50%)	]])</f>
        <v>33.319999999999993</v>
      </c>
      <c r="I834" s="7">
        <f>Table1[[#This Row],[Profit per unit]]*Table1[[#This Row],[QUANTITY_ORDERED]]</f>
        <v>1232.8399999999997</v>
      </c>
      <c r="J834" s="2" t="str">
        <f t="shared" ref="J834:J897" si="27">IF(H834 &gt; 0, "Profit", IF(H834 &lt; 0, "Loss", "No Profit No Loss"))</f>
        <v>Profit</v>
      </c>
      <c r="K834" s="3">
        <v>37945</v>
      </c>
      <c r="L834" s="2" t="str">
        <f>TEXT(Table1[[#This Row],[ORDER_DATE]], "mmm")</f>
        <v>Nov</v>
      </c>
      <c r="M834" s="2">
        <v>2003</v>
      </c>
      <c r="N834" s="2" t="s">
        <v>63</v>
      </c>
      <c r="O834" s="2" t="s">
        <v>252</v>
      </c>
      <c r="P834" s="2" t="s">
        <v>99</v>
      </c>
      <c r="Q834" s="2" t="s">
        <v>9</v>
      </c>
      <c r="R834" s="2" t="s">
        <v>10</v>
      </c>
    </row>
    <row r="835" spans="1:18" x14ac:dyDescent="0.3">
      <c r="A835" s="2">
        <v>10933</v>
      </c>
      <c r="B835" s="2" t="s">
        <v>98</v>
      </c>
      <c r="C835" s="2">
        <v>47</v>
      </c>
      <c r="D835" s="7">
        <v>50</v>
      </c>
      <c r="E835" s="7">
        <f t="shared" si="26"/>
        <v>25</v>
      </c>
      <c r="F835" s="7">
        <v>53.83</v>
      </c>
      <c r="G835" s="7">
        <f>Table1[[#This Row],[QUANTITY_ORDERED]]*Table1[[#This Row],[Selling price ]]</f>
        <v>2530.0099999999998</v>
      </c>
      <c r="H835" s="7">
        <f>F835-(Table1[[#This Row],[Estimated Cost Price (50%)	]])</f>
        <v>28.83</v>
      </c>
      <c r="I835" s="7">
        <f>Table1[[#This Row],[Profit per unit]]*Table1[[#This Row],[QUANTITY_ORDERED]]</f>
        <v>1355.01</v>
      </c>
      <c r="J835" s="2" t="str">
        <f t="shared" si="27"/>
        <v>Profit</v>
      </c>
      <c r="K835" s="3">
        <v>37945</v>
      </c>
      <c r="L835" s="2" t="str">
        <f>TEXT(Table1[[#This Row],[ORDER_DATE]], "mmm")</f>
        <v>Nov</v>
      </c>
      <c r="M835" s="2">
        <v>2003</v>
      </c>
      <c r="N835" s="2" t="s">
        <v>63</v>
      </c>
      <c r="O835" s="2" t="s">
        <v>255</v>
      </c>
      <c r="P835" s="2" t="s">
        <v>99</v>
      </c>
      <c r="Q835" s="2" t="s">
        <v>9</v>
      </c>
      <c r="R835" s="2" t="s">
        <v>10</v>
      </c>
    </row>
    <row r="836" spans="1:18" x14ac:dyDescent="0.3">
      <c r="A836" s="2">
        <v>10934</v>
      </c>
      <c r="B836" s="2" t="s">
        <v>98</v>
      </c>
      <c r="C836" s="2">
        <v>46</v>
      </c>
      <c r="D836" s="7">
        <v>90</v>
      </c>
      <c r="E836" s="7">
        <f t="shared" si="26"/>
        <v>45</v>
      </c>
      <c r="F836" s="7">
        <v>83.6</v>
      </c>
      <c r="G836" s="7">
        <f>Table1[[#This Row],[QUANTITY_ORDERED]]*Table1[[#This Row],[Selling price ]]</f>
        <v>3845.6</v>
      </c>
      <c r="H836" s="7">
        <f>F836-(Table1[[#This Row],[Estimated Cost Price (50%)	]])</f>
        <v>38.599999999999994</v>
      </c>
      <c r="I836" s="7">
        <f>Table1[[#This Row],[Profit per unit]]*Table1[[#This Row],[QUANTITY_ORDERED]]</f>
        <v>1775.5999999999997</v>
      </c>
      <c r="J836" s="2" t="str">
        <f t="shared" si="27"/>
        <v>Profit</v>
      </c>
      <c r="K836" s="3">
        <v>37945</v>
      </c>
      <c r="L836" s="2" t="str">
        <f>TEXT(Table1[[#This Row],[ORDER_DATE]], "mmm")</f>
        <v>Nov</v>
      </c>
      <c r="M836" s="2">
        <v>2003</v>
      </c>
      <c r="N836" s="2" t="s">
        <v>63</v>
      </c>
      <c r="O836" s="2" t="s">
        <v>263</v>
      </c>
      <c r="P836" s="2" t="s">
        <v>99</v>
      </c>
      <c r="Q836" s="2" t="s">
        <v>9</v>
      </c>
      <c r="R836" s="2" t="s">
        <v>16</v>
      </c>
    </row>
    <row r="837" spans="1:18" x14ac:dyDescent="0.3">
      <c r="A837" s="2">
        <v>10935</v>
      </c>
      <c r="B837" s="2" t="s">
        <v>98</v>
      </c>
      <c r="C837" s="2">
        <v>23</v>
      </c>
      <c r="D837" s="7">
        <v>117</v>
      </c>
      <c r="E837" s="7">
        <f t="shared" si="26"/>
        <v>58.5</v>
      </c>
      <c r="F837" s="7">
        <v>100</v>
      </c>
      <c r="G837" s="7">
        <f>Table1[[#This Row],[QUANTITY_ORDERED]]*Table1[[#This Row],[Selling price ]]</f>
        <v>2300</v>
      </c>
      <c r="H837" s="7">
        <f>F837-(Table1[[#This Row],[Estimated Cost Price (50%)	]])</f>
        <v>41.5</v>
      </c>
      <c r="I837" s="7">
        <f>Table1[[#This Row],[Profit per unit]]*Table1[[#This Row],[QUANTITY_ORDERED]]</f>
        <v>954.5</v>
      </c>
      <c r="J837" s="2" t="str">
        <f t="shared" si="27"/>
        <v>Profit</v>
      </c>
      <c r="K837" s="3">
        <v>37945</v>
      </c>
      <c r="L837" s="2" t="str">
        <f>TEXT(Table1[[#This Row],[ORDER_DATE]], "mmm")</f>
        <v>Nov</v>
      </c>
      <c r="M837" s="2">
        <v>2003</v>
      </c>
      <c r="N837" s="2" t="s">
        <v>63</v>
      </c>
      <c r="O837" s="2" t="s">
        <v>266</v>
      </c>
      <c r="P837" s="2" t="s">
        <v>99</v>
      </c>
      <c r="Q837" s="2" t="s">
        <v>9</v>
      </c>
      <c r="R837" s="2" t="s">
        <v>16</v>
      </c>
    </row>
    <row r="838" spans="1:18" x14ac:dyDescent="0.3">
      <c r="A838" s="2">
        <v>10936</v>
      </c>
      <c r="B838" s="2" t="s">
        <v>98</v>
      </c>
      <c r="C838" s="2">
        <v>30</v>
      </c>
      <c r="D838" s="7">
        <v>37</v>
      </c>
      <c r="E838" s="7">
        <f t="shared" si="26"/>
        <v>18.5</v>
      </c>
      <c r="F838" s="7">
        <v>30.59</v>
      </c>
      <c r="G838" s="7">
        <f>Table1[[#This Row],[QUANTITY_ORDERED]]*Table1[[#This Row],[Selling price ]]</f>
        <v>917.7</v>
      </c>
      <c r="H838" s="7">
        <f>F838-(Table1[[#This Row],[Estimated Cost Price (50%)	]])</f>
        <v>12.09</v>
      </c>
      <c r="I838" s="7">
        <f>Table1[[#This Row],[Profit per unit]]*Table1[[#This Row],[QUANTITY_ORDERED]]</f>
        <v>362.7</v>
      </c>
      <c r="J838" s="2" t="str">
        <f t="shared" si="27"/>
        <v>Profit</v>
      </c>
      <c r="K838" s="3">
        <v>37945</v>
      </c>
      <c r="L838" s="2" t="str">
        <f>TEXT(Table1[[#This Row],[ORDER_DATE]], "mmm")</f>
        <v>Nov</v>
      </c>
      <c r="M838" s="2">
        <v>2003</v>
      </c>
      <c r="N838" s="2" t="s">
        <v>63</v>
      </c>
      <c r="O838" s="2" t="s">
        <v>267</v>
      </c>
      <c r="P838" s="2" t="s">
        <v>99</v>
      </c>
      <c r="Q838" s="2" t="s">
        <v>9</v>
      </c>
      <c r="R838" s="2" t="s">
        <v>10</v>
      </c>
    </row>
    <row r="839" spans="1:18" x14ac:dyDescent="0.3">
      <c r="A839" s="2">
        <v>10937</v>
      </c>
      <c r="B839" s="2" t="s">
        <v>98</v>
      </c>
      <c r="C839" s="2">
        <v>32</v>
      </c>
      <c r="D839" s="7">
        <v>85</v>
      </c>
      <c r="E839" s="7">
        <f t="shared" si="26"/>
        <v>42.5</v>
      </c>
      <c r="F839" s="7">
        <v>72.77</v>
      </c>
      <c r="G839" s="7">
        <f>Table1[[#This Row],[QUANTITY_ORDERED]]*Table1[[#This Row],[Selling price ]]</f>
        <v>2328.64</v>
      </c>
      <c r="H839" s="7">
        <f>F839-(Table1[[#This Row],[Estimated Cost Price (50%)	]])</f>
        <v>30.269999999999996</v>
      </c>
      <c r="I839" s="7">
        <f>Table1[[#This Row],[Profit per unit]]*Table1[[#This Row],[QUANTITY_ORDERED]]</f>
        <v>968.63999999999987</v>
      </c>
      <c r="J839" s="2" t="str">
        <f t="shared" si="27"/>
        <v>Profit</v>
      </c>
      <c r="K839" s="3">
        <v>37945</v>
      </c>
      <c r="L839" s="2" t="str">
        <f>TEXT(Table1[[#This Row],[ORDER_DATE]], "mmm")</f>
        <v>Nov</v>
      </c>
      <c r="M839" s="2">
        <v>2003</v>
      </c>
      <c r="N839" s="2" t="s">
        <v>63</v>
      </c>
      <c r="O839" s="2" t="s">
        <v>269</v>
      </c>
      <c r="P839" s="2" t="s">
        <v>99</v>
      </c>
      <c r="Q839" s="2" t="s">
        <v>9</v>
      </c>
      <c r="R839" s="2" t="s">
        <v>10</v>
      </c>
    </row>
    <row r="840" spans="1:18" x14ac:dyDescent="0.3">
      <c r="A840" s="2">
        <v>10938</v>
      </c>
      <c r="B840" s="2" t="s">
        <v>98</v>
      </c>
      <c r="C840" s="2">
        <v>46</v>
      </c>
      <c r="D840" s="7">
        <v>107</v>
      </c>
      <c r="E840" s="7">
        <f t="shared" si="26"/>
        <v>53.5</v>
      </c>
      <c r="F840" s="7">
        <v>100</v>
      </c>
      <c r="G840" s="7">
        <f>Table1[[#This Row],[QUANTITY_ORDERED]]*Table1[[#This Row],[Selling price ]]</f>
        <v>4600</v>
      </c>
      <c r="H840" s="7">
        <f>F840-(Table1[[#This Row],[Estimated Cost Price (50%)	]])</f>
        <v>46.5</v>
      </c>
      <c r="I840" s="7">
        <f>Table1[[#This Row],[Profit per unit]]*Table1[[#This Row],[QUANTITY_ORDERED]]</f>
        <v>2139</v>
      </c>
      <c r="J840" s="2" t="str">
        <f t="shared" si="27"/>
        <v>Profit</v>
      </c>
      <c r="K840" s="3">
        <v>37945</v>
      </c>
      <c r="L840" s="2" t="str">
        <f>TEXT(Table1[[#This Row],[ORDER_DATE]], "mmm")</f>
        <v>Nov</v>
      </c>
      <c r="M840" s="2">
        <v>2003</v>
      </c>
      <c r="N840" s="2" t="s">
        <v>63</v>
      </c>
      <c r="O840" s="2" t="s">
        <v>272</v>
      </c>
      <c r="P840" s="2" t="s">
        <v>99</v>
      </c>
      <c r="Q840" s="2" t="s">
        <v>9</v>
      </c>
      <c r="R840" s="2" t="s">
        <v>16</v>
      </c>
    </row>
    <row r="841" spans="1:18" x14ac:dyDescent="0.3">
      <c r="A841" s="2">
        <v>10939</v>
      </c>
      <c r="B841" s="2" t="s">
        <v>98</v>
      </c>
      <c r="C841" s="2">
        <v>45</v>
      </c>
      <c r="D841" s="7">
        <v>140</v>
      </c>
      <c r="E841" s="7">
        <f t="shared" si="26"/>
        <v>70</v>
      </c>
      <c r="F841" s="7">
        <v>100</v>
      </c>
      <c r="G841" s="7">
        <f>Table1[[#This Row],[QUANTITY_ORDERED]]*Table1[[#This Row],[Selling price ]]</f>
        <v>4500</v>
      </c>
      <c r="H841" s="7">
        <f>F841-(Table1[[#This Row],[Estimated Cost Price (50%)	]])</f>
        <v>30</v>
      </c>
      <c r="I841" s="7">
        <f>Table1[[#This Row],[Profit per unit]]*Table1[[#This Row],[QUANTITY_ORDERED]]</f>
        <v>1350</v>
      </c>
      <c r="J841" s="2" t="str">
        <f t="shared" si="27"/>
        <v>Profit</v>
      </c>
      <c r="K841" s="3">
        <v>37945</v>
      </c>
      <c r="L841" s="2" t="str">
        <f>TEXT(Table1[[#This Row],[ORDER_DATE]], "mmm")</f>
        <v>Nov</v>
      </c>
      <c r="M841" s="2">
        <v>2003</v>
      </c>
      <c r="N841" s="2" t="s">
        <v>63</v>
      </c>
      <c r="O841" s="2" t="s">
        <v>274</v>
      </c>
      <c r="P841" s="2" t="s">
        <v>99</v>
      </c>
      <c r="Q841" s="2" t="s">
        <v>9</v>
      </c>
      <c r="R841" s="2" t="s">
        <v>16</v>
      </c>
    </row>
    <row r="842" spans="1:18" x14ac:dyDescent="0.3">
      <c r="A842" s="2">
        <v>10940</v>
      </c>
      <c r="B842" s="2" t="s">
        <v>206</v>
      </c>
      <c r="C842" s="2">
        <v>28</v>
      </c>
      <c r="D842" s="7">
        <v>102</v>
      </c>
      <c r="E842" s="7">
        <f t="shared" si="26"/>
        <v>51</v>
      </c>
      <c r="F842" s="7">
        <v>100</v>
      </c>
      <c r="G842" s="7">
        <f>Table1[[#This Row],[QUANTITY_ORDERED]]*Table1[[#This Row],[Selling price ]]</f>
        <v>2800</v>
      </c>
      <c r="H842" s="7">
        <f>F842-(Table1[[#This Row],[Estimated Cost Price (50%)	]])</f>
        <v>49</v>
      </c>
      <c r="I842" s="7">
        <f>Table1[[#This Row],[Profit per unit]]*Table1[[#This Row],[QUANTITY_ORDERED]]</f>
        <v>1372</v>
      </c>
      <c r="J842" s="2" t="str">
        <f t="shared" si="27"/>
        <v>Profit</v>
      </c>
      <c r="K842" s="3">
        <v>37946</v>
      </c>
      <c r="L842" s="2" t="str">
        <f>TEXT(Table1[[#This Row],[ORDER_DATE]], "mmm")</f>
        <v>Nov</v>
      </c>
      <c r="M842" s="2">
        <v>2003</v>
      </c>
      <c r="N842" s="2" t="s">
        <v>202</v>
      </c>
      <c r="O842" s="2" t="s">
        <v>203</v>
      </c>
      <c r="P842" s="2" t="s">
        <v>207</v>
      </c>
      <c r="Q842" s="2" t="s">
        <v>32</v>
      </c>
      <c r="R842" s="2" t="s">
        <v>16</v>
      </c>
    </row>
    <row r="843" spans="1:18" x14ac:dyDescent="0.3">
      <c r="A843" s="2">
        <v>10941</v>
      </c>
      <c r="B843" s="2" t="s">
        <v>206</v>
      </c>
      <c r="C843" s="2">
        <v>46</v>
      </c>
      <c r="D843" s="7">
        <v>53</v>
      </c>
      <c r="E843" s="7">
        <f t="shared" si="26"/>
        <v>26.5</v>
      </c>
      <c r="F843" s="7">
        <v>53.37</v>
      </c>
      <c r="G843" s="7">
        <f>Table1[[#This Row],[QUANTITY_ORDERED]]*Table1[[#This Row],[Selling price ]]</f>
        <v>2455.02</v>
      </c>
      <c r="H843" s="7">
        <f>F843-(Table1[[#This Row],[Estimated Cost Price (50%)	]])</f>
        <v>26.869999999999997</v>
      </c>
      <c r="I843" s="7">
        <f>Table1[[#This Row],[Profit per unit]]*Table1[[#This Row],[QUANTITY_ORDERED]]</f>
        <v>1236.02</v>
      </c>
      <c r="J843" s="2" t="str">
        <f t="shared" si="27"/>
        <v>Profit</v>
      </c>
      <c r="K843" s="3">
        <v>37946</v>
      </c>
      <c r="L843" s="2" t="str">
        <f>TEXT(Table1[[#This Row],[ORDER_DATE]], "mmm")</f>
        <v>Nov</v>
      </c>
      <c r="M843" s="2">
        <v>2003</v>
      </c>
      <c r="N843" s="2" t="s">
        <v>202</v>
      </c>
      <c r="O843" s="2" t="s">
        <v>208</v>
      </c>
      <c r="P843" s="2" t="s">
        <v>207</v>
      </c>
      <c r="Q843" s="2" t="s">
        <v>32</v>
      </c>
      <c r="R843" s="2" t="s">
        <v>10</v>
      </c>
    </row>
    <row r="844" spans="1:18" x14ac:dyDescent="0.3">
      <c r="A844" s="2">
        <v>10942</v>
      </c>
      <c r="B844" s="2" t="s">
        <v>206</v>
      </c>
      <c r="C844" s="2">
        <v>21</v>
      </c>
      <c r="D844" s="7">
        <v>170</v>
      </c>
      <c r="E844" s="7">
        <f t="shared" si="26"/>
        <v>85</v>
      </c>
      <c r="F844" s="7">
        <v>100</v>
      </c>
      <c r="G844" s="7">
        <f>Table1[[#This Row],[QUANTITY_ORDERED]]*Table1[[#This Row],[Selling price ]]</f>
        <v>2100</v>
      </c>
      <c r="H844" s="7">
        <f>F844-(Table1[[#This Row],[Estimated Cost Price (50%)	]])</f>
        <v>15</v>
      </c>
      <c r="I844" s="7">
        <f>Table1[[#This Row],[Profit per unit]]*Table1[[#This Row],[QUANTITY_ORDERED]]</f>
        <v>315</v>
      </c>
      <c r="J844" s="2" t="str">
        <f t="shared" si="27"/>
        <v>Profit</v>
      </c>
      <c r="K844" s="3">
        <v>37946</v>
      </c>
      <c r="L844" s="2" t="str">
        <f>TEXT(Table1[[#This Row],[ORDER_DATE]], "mmm")</f>
        <v>Nov</v>
      </c>
      <c r="M844" s="2">
        <v>2003</v>
      </c>
      <c r="N844" s="2" t="s">
        <v>202</v>
      </c>
      <c r="O844" s="2" t="s">
        <v>217</v>
      </c>
      <c r="P844" s="2" t="s">
        <v>207</v>
      </c>
      <c r="Q844" s="2" t="s">
        <v>32</v>
      </c>
      <c r="R844" s="2" t="s">
        <v>16</v>
      </c>
    </row>
    <row r="845" spans="1:18" x14ac:dyDescent="0.3">
      <c r="A845" s="2">
        <v>10943</v>
      </c>
      <c r="B845" s="2" t="s">
        <v>206</v>
      </c>
      <c r="C845" s="2">
        <v>42</v>
      </c>
      <c r="D845" s="7">
        <v>60</v>
      </c>
      <c r="E845" s="7">
        <f t="shared" si="26"/>
        <v>30</v>
      </c>
      <c r="F845" s="7">
        <v>59.33</v>
      </c>
      <c r="G845" s="7">
        <f>Table1[[#This Row],[QUANTITY_ORDERED]]*Table1[[#This Row],[Selling price ]]</f>
        <v>2491.86</v>
      </c>
      <c r="H845" s="7">
        <f>F845-(Table1[[#This Row],[Estimated Cost Price (50%)	]])</f>
        <v>29.33</v>
      </c>
      <c r="I845" s="7">
        <f>Table1[[#This Row],[Profit per unit]]*Table1[[#This Row],[QUANTITY_ORDERED]]</f>
        <v>1231.8599999999999</v>
      </c>
      <c r="J845" s="2" t="str">
        <f t="shared" si="27"/>
        <v>Profit</v>
      </c>
      <c r="K845" s="3">
        <v>37946</v>
      </c>
      <c r="L845" s="2" t="str">
        <f>TEXT(Table1[[#This Row],[ORDER_DATE]], "mmm")</f>
        <v>Nov</v>
      </c>
      <c r="M845" s="2">
        <v>2003</v>
      </c>
      <c r="N845" s="2" t="s">
        <v>202</v>
      </c>
      <c r="O845" s="2" t="s">
        <v>221</v>
      </c>
      <c r="P845" s="2" t="s">
        <v>207</v>
      </c>
      <c r="Q845" s="2" t="s">
        <v>32</v>
      </c>
      <c r="R845" s="2" t="s">
        <v>10</v>
      </c>
    </row>
    <row r="846" spans="1:18" x14ac:dyDescent="0.3">
      <c r="A846" s="2">
        <v>10944</v>
      </c>
      <c r="B846" s="2" t="s">
        <v>206</v>
      </c>
      <c r="C846" s="2">
        <v>44</v>
      </c>
      <c r="D846" s="7">
        <v>127</v>
      </c>
      <c r="E846" s="7">
        <f t="shared" si="26"/>
        <v>63.5</v>
      </c>
      <c r="F846" s="7">
        <v>100</v>
      </c>
      <c r="G846" s="7">
        <f>Table1[[#This Row],[QUANTITY_ORDERED]]*Table1[[#This Row],[Selling price ]]</f>
        <v>4400</v>
      </c>
      <c r="H846" s="7">
        <f>F846-(Table1[[#This Row],[Estimated Cost Price (50%)	]])</f>
        <v>36.5</v>
      </c>
      <c r="I846" s="7">
        <f>Table1[[#This Row],[Profit per unit]]*Table1[[#This Row],[QUANTITY_ORDERED]]</f>
        <v>1606</v>
      </c>
      <c r="J846" s="2" t="str">
        <f t="shared" si="27"/>
        <v>Profit</v>
      </c>
      <c r="K846" s="3">
        <v>37946</v>
      </c>
      <c r="L846" s="2" t="str">
        <f>TEXT(Table1[[#This Row],[ORDER_DATE]], "mmm")</f>
        <v>Nov</v>
      </c>
      <c r="M846" s="2">
        <v>2003</v>
      </c>
      <c r="N846" s="2" t="s">
        <v>202</v>
      </c>
      <c r="O846" s="2" t="s">
        <v>223</v>
      </c>
      <c r="P846" s="2" t="s">
        <v>207</v>
      </c>
      <c r="Q846" s="2" t="s">
        <v>32</v>
      </c>
      <c r="R846" s="2" t="s">
        <v>16</v>
      </c>
    </row>
    <row r="847" spans="1:18" x14ac:dyDescent="0.3">
      <c r="A847" s="2">
        <v>10945</v>
      </c>
      <c r="B847" s="2" t="s">
        <v>206</v>
      </c>
      <c r="C847" s="2">
        <v>22</v>
      </c>
      <c r="D847" s="7">
        <v>168</v>
      </c>
      <c r="E847" s="7">
        <f t="shared" si="26"/>
        <v>84</v>
      </c>
      <c r="F847" s="7">
        <v>100</v>
      </c>
      <c r="G847" s="7">
        <f>Table1[[#This Row],[QUANTITY_ORDERED]]*Table1[[#This Row],[Selling price ]]</f>
        <v>2200</v>
      </c>
      <c r="H847" s="7">
        <f>F847-(Table1[[#This Row],[Estimated Cost Price (50%)	]])</f>
        <v>16</v>
      </c>
      <c r="I847" s="7">
        <f>Table1[[#This Row],[Profit per unit]]*Table1[[#This Row],[QUANTITY_ORDERED]]</f>
        <v>352</v>
      </c>
      <c r="J847" s="2" t="str">
        <f t="shared" si="27"/>
        <v>Profit</v>
      </c>
      <c r="K847" s="3">
        <v>37946</v>
      </c>
      <c r="L847" s="2" t="str">
        <f>TEXT(Table1[[#This Row],[ORDER_DATE]], "mmm")</f>
        <v>Nov</v>
      </c>
      <c r="M847" s="2">
        <v>2003</v>
      </c>
      <c r="N847" s="2" t="s">
        <v>202</v>
      </c>
      <c r="O847" s="2" t="s">
        <v>227</v>
      </c>
      <c r="P847" s="2" t="s">
        <v>207</v>
      </c>
      <c r="Q847" s="2" t="s">
        <v>32</v>
      </c>
      <c r="R847" s="2" t="s">
        <v>16</v>
      </c>
    </row>
    <row r="848" spans="1:18" x14ac:dyDescent="0.3">
      <c r="A848" s="2">
        <v>10946</v>
      </c>
      <c r="B848" s="2" t="s">
        <v>206</v>
      </c>
      <c r="C848" s="2">
        <v>28</v>
      </c>
      <c r="D848" s="7">
        <v>101</v>
      </c>
      <c r="E848" s="7">
        <f t="shared" si="26"/>
        <v>50.5</v>
      </c>
      <c r="F848" s="7">
        <v>93.21</v>
      </c>
      <c r="G848" s="7">
        <f>Table1[[#This Row],[QUANTITY_ORDERED]]*Table1[[#This Row],[Selling price ]]</f>
        <v>2609.8799999999997</v>
      </c>
      <c r="H848" s="7">
        <f>F848-(Table1[[#This Row],[Estimated Cost Price (50%)	]])</f>
        <v>42.709999999999994</v>
      </c>
      <c r="I848" s="7">
        <f>Table1[[#This Row],[Profit per unit]]*Table1[[#This Row],[QUANTITY_ORDERED]]</f>
        <v>1195.8799999999999</v>
      </c>
      <c r="J848" s="2" t="str">
        <f t="shared" si="27"/>
        <v>Profit</v>
      </c>
      <c r="K848" s="3">
        <v>37946</v>
      </c>
      <c r="L848" s="2" t="str">
        <f>TEXT(Table1[[#This Row],[ORDER_DATE]], "mmm")</f>
        <v>Nov</v>
      </c>
      <c r="M848" s="2">
        <v>2003</v>
      </c>
      <c r="N848" s="2" t="s">
        <v>202</v>
      </c>
      <c r="O848" s="2" t="s">
        <v>229</v>
      </c>
      <c r="P848" s="2" t="s">
        <v>207</v>
      </c>
      <c r="Q848" s="2" t="s">
        <v>32</v>
      </c>
      <c r="R848" s="2" t="s">
        <v>10</v>
      </c>
    </row>
    <row r="849" spans="1:18" x14ac:dyDescent="0.3">
      <c r="A849" s="2">
        <v>10947</v>
      </c>
      <c r="B849" s="2" t="s">
        <v>206</v>
      </c>
      <c r="C849" s="2">
        <v>24</v>
      </c>
      <c r="D849" s="7">
        <v>62</v>
      </c>
      <c r="E849" s="7">
        <f t="shared" si="26"/>
        <v>31</v>
      </c>
      <c r="F849" s="7">
        <v>51.84</v>
      </c>
      <c r="G849" s="7">
        <f>Table1[[#This Row],[QUANTITY_ORDERED]]*Table1[[#This Row],[Selling price ]]</f>
        <v>1244.1600000000001</v>
      </c>
      <c r="H849" s="7">
        <f>F849-(Table1[[#This Row],[Estimated Cost Price (50%)	]])</f>
        <v>20.840000000000003</v>
      </c>
      <c r="I849" s="7">
        <f>Table1[[#This Row],[Profit per unit]]*Table1[[#This Row],[QUANTITY_ORDERED]]</f>
        <v>500.16000000000008</v>
      </c>
      <c r="J849" s="2" t="str">
        <f t="shared" si="27"/>
        <v>Profit</v>
      </c>
      <c r="K849" s="3">
        <v>37946</v>
      </c>
      <c r="L849" s="2" t="str">
        <f>TEXT(Table1[[#This Row],[ORDER_DATE]], "mmm")</f>
        <v>Nov</v>
      </c>
      <c r="M849" s="2">
        <v>2003</v>
      </c>
      <c r="N849" s="2" t="s">
        <v>202</v>
      </c>
      <c r="O849" s="2" t="s">
        <v>230</v>
      </c>
      <c r="P849" s="2" t="s">
        <v>207</v>
      </c>
      <c r="Q849" s="2" t="s">
        <v>32</v>
      </c>
      <c r="R849" s="2" t="s">
        <v>10</v>
      </c>
    </row>
    <row r="850" spans="1:18" x14ac:dyDescent="0.3">
      <c r="A850" s="2">
        <v>10948</v>
      </c>
      <c r="B850" s="2" t="s">
        <v>206</v>
      </c>
      <c r="C850" s="2">
        <v>23</v>
      </c>
      <c r="D850" s="7">
        <v>104</v>
      </c>
      <c r="E850" s="7">
        <f t="shared" si="26"/>
        <v>52</v>
      </c>
      <c r="F850" s="7">
        <v>100</v>
      </c>
      <c r="G850" s="7">
        <f>Table1[[#This Row],[QUANTITY_ORDERED]]*Table1[[#This Row],[Selling price ]]</f>
        <v>2300</v>
      </c>
      <c r="H850" s="7">
        <f>F850-(Table1[[#This Row],[Estimated Cost Price (50%)	]])</f>
        <v>48</v>
      </c>
      <c r="I850" s="7">
        <f>Table1[[#This Row],[Profit per unit]]*Table1[[#This Row],[QUANTITY_ORDERED]]</f>
        <v>1104</v>
      </c>
      <c r="J850" s="2" t="str">
        <f t="shared" si="27"/>
        <v>Profit</v>
      </c>
      <c r="K850" s="3">
        <v>37946</v>
      </c>
      <c r="L850" s="2" t="str">
        <f>TEXT(Table1[[#This Row],[ORDER_DATE]], "mmm")</f>
        <v>Nov</v>
      </c>
      <c r="M850" s="2">
        <v>2003</v>
      </c>
      <c r="N850" s="2" t="s">
        <v>202</v>
      </c>
      <c r="O850" s="2" t="s">
        <v>234</v>
      </c>
      <c r="P850" s="2" t="s">
        <v>207</v>
      </c>
      <c r="Q850" s="2" t="s">
        <v>32</v>
      </c>
      <c r="R850" s="2" t="s">
        <v>10</v>
      </c>
    </row>
    <row r="851" spans="1:18" x14ac:dyDescent="0.3">
      <c r="A851" s="2">
        <v>10949</v>
      </c>
      <c r="B851" s="2" t="s">
        <v>206</v>
      </c>
      <c r="C851" s="2">
        <v>32</v>
      </c>
      <c r="D851" s="7">
        <v>99</v>
      </c>
      <c r="E851" s="7">
        <f t="shared" si="26"/>
        <v>49.5</v>
      </c>
      <c r="F851" s="7">
        <v>79.37</v>
      </c>
      <c r="G851" s="7">
        <f>Table1[[#This Row],[QUANTITY_ORDERED]]*Table1[[#This Row],[Selling price ]]</f>
        <v>2539.84</v>
      </c>
      <c r="H851" s="7">
        <f>F851-(Table1[[#This Row],[Estimated Cost Price (50%)	]])</f>
        <v>29.870000000000005</v>
      </c>
      <c r="I851" s="7">
        <f>Table1[[#This Row],[Profit per unit]]*Table1[[#This Row],[QUANTITY_ORDERED]]</f>
        <v>955.84000000000015</v>
      </c>
      <c r="J851" s="2" t="str">
        <f t="shared" si="27"/>
        <v>Profit</v>
      </c>
      <c r="K851" s="3">
        <v>37946</v>
      </c>
      <c r="L851" s="2" t="str">
        <f>TEXT(Table1[[#This Row],[ORDER_DATE]], "mmm")</f>
        <v>Nov</v>
      </c>
      <c r="M851" s="2">
        <v>2003</v>
      </c>
      <c r="N851" s="2" t="s">
        <v>202</v>
      </c>
      <c r="O851" s="2" t="s">
        <v>240</v>
      </c>
      <c r="P851" s="2" t="s">
        <v>207</v>
      </c>
      <c r="Q851" s="2" t="s">
        <v>32</v>
      </c>
      <c r="R851" s="2" t="s">
        <v>10</v>
      </c>
    </row>
    <row r="852" spans="1:18" x14ac:dyDescent="0.3">
      <c r="A852" s="2">
        <v>10950</v>
      </c>
      <c r="B852" s="2" t="s">
        <v>206</v>
      </c>
      <c r="C852" s="2">
        <v>24</v>
      </c>
      <c r="D852" s="7">
        <v>92</v>
      </c>
      <c r="E852" s="7">
        <f t="shared" si="26"/>
        <v>46</v>
      </c>
      <c r="F852" s="7">
        <v>97.55</v>
      </c>
      <c r="G852" s="7">
        <f>Table1[[#This Row],[QUANTITY_ORDERED]]*Table1[[#This Row],[Selling price ]]</f>
        <v>2341.1999999999998</v>
      </c>
      <c r="H852" s="7">
        <f>F852-(Table1[[#This Row],[Estimated Cost Price (50%)	]])</f>
        <v>51.55</v>
      </c>
      <c r="I852" s="7">
        <f>Table1[[#This Row],[Profit per unit]]*Table1[[#This Row],[QUANTITY_ORDERED]]</f>
        <v>1237.1999999999998</v>
      </c>
      <c r="J852" s="2" t="str">
        <f t="shared" si="27"/>
        <v>Profit</v>
      </c>
      <c r="K852" s="3">
        <v>37946</v>
      </c>
      <c r="L852" s="2" t="str">
        <f>TEXT(Table1[[#This Row],[ORDER_DATE]], "mmm")</f>
        <v>Nov</v>
      </c>
      <c r="M852" s="2">
        <v>2003</v>
      </c>
      <c r="N852" s="2" t="s">
        <v>202</v>
      </c>
      <c r="O852" s="2" t="s">
        <v>246</v>
      </c>
      <c r="P852" s="2" t="s">
        <v>207</v>
      </c>
      <c r="Q852" s="2" t="s">
        <v>32</v>
      </c>
      <c r="R852" s="2" t="s">
        <v>10</v>
      </c>
    </row>
    <row r="853" spans="1:18" x14ac:dyDescent="0.3">
      <c r="A853" s="2">
        <v>10951</v>
      </c>
      <c r="B853" s="2" t="s">
        <v>206</v>
      </c>
      <c r="C853" s="2">
        <v>25</v>
      </c>
      <c r="D853" s="7">
        <v>71</v>
      </c>
      <c r="E853" s="7">
        <f t="shared" si="26"/>
        <v>35.5</v>
      </c>
      <c r="F853" s="7">
        <v>76.260000000000005</v>
      </c>
      <c r="G853" s="7">
        <f>Table1[[#This Row],[QUANTITY_ORDERED]]*Table1[[#This Row],[Selling price ]]</f>
        <v>1906.5000000000002</v>
      </c>
      <c r="H853" s="7">
        <f>F853-(Table1[[#This Row],[Estimated Cost Price (50%)	]])</f>
        <v>40.760000000000005</v>
      </c>
      <c r="I853" s="7">
        <f>Table1[[#This Row],[Profit per unit]]*Table1[[#This Row],[QUANTITY_ORDERED]]</f>
        <v>1019.0000000000001</v>
      </c>
      <c r="J853" s="2" t="str">
        <f t="shared" si="27"/>
        <v>Profit</v>
      </c>
      <c r="K853" s="3">
        <v>37946</v>
      </c>
      <c r="L853" s="2" t="str">
        <f>TEXT(Table1[[#This Row],[ORDER_DATE]], "mmm")</f>
        <v>Nov</v>
      </c>
      <c r="M853" s="2">
        <v>2003</v>
      </c>
      <c r="N853" s="2" t="s">
        <v>63</v>
      </c>
      <c r="O853" s="2" t="s">
        <v>251</v>
      </c>
      <c r="P853" s="2" t="s">
        <v>207</v>
      </c>
      <c r="Q853" s="2" t="s">
        <v>32</v>
      </c>
      <c r="R853" s="2" t="s">
        <v>10</v>
      </c>
    </row>
    <row r="854" spans="1:18" x14ac:dyDescent="0.3">
      <c r="A854" s="2">
        <v>10952</v>
      </c>
      <c r="B854" s="2" t="s">
        <v>206</v>
      </c>
      <c r="C854" s="2">
        <v>26</v>
      </c>
      <c r="D854" s="7">
        <v>33</v>
      </c>
      <c r="E854" s="7">
        <f t="shared" si="26"/>
        <v>16.5</v>
      </c>
      <c r="F854" s="7">
        <v>29.21</v>
      </c>
      <c r="G854" s="7">
        <f>Table1[[#This Row],[QUANTITY_ORDERED]]*Table1[[#This Row],[Selling price ]]</f>
        <v>759.46</v>
      </c>
      <c r="H854" s="7">
        <f>F854-(Table1[[#This Row],[Estimated Cost Price (50%)	]])</f>
        <v>12.71</v>
      </c>
      <c r="I854" s="7">
        <f>Table1[[#This Row],[Profit per unit]]*Table1[[#This Row],[QUANTITY_ORDERED]]</f>
        <v>330.46000000000004</v>
      </c>
      <c r="J854" s="2" t="str">
        <f t="shared" si="27"/>
        <v>Profit</v>
      </c>
      <c r="K854" s="3">
        <v>37946</v>
      </c>
      <c r="L854" s="2" t="str">
        <f>TEXT(Table1[[#This Row],[ORDER_DATE]], "mmm")</f>
        <v>Nov</v>
      </c>
      <c r="M854" s="2">
        <v>2003</v>
      </c>
      <c r="N854" s="2" t="s">
        <v>202</v>
      </c>
      <c r="O854" s="2" t="s">
        <v>257</v>
      </c>
      <c r="P854" s="2" t="s">
        <v>207</v>
      </c>
      <c r="Q854" s="2" t="s">
        <v>32</v>
      </c>
      <c r="R854" s="2" t="s">
        <v>10</v>
      </c>
    </row>
    <row r="855" spans="1:18" x14ac:dyDescent="0.3">
      <c r="A855" s="2">
        <v>10953</v>
      </c>
      <c r="B855" s="2" t="s">
        <v>206</v>
      </c>
      <c r="C855" s="2">
        <v>20</v>
      </c>
      <c r="D855" s="7">
        <v>44</v>
      </c>
      <c r="E855" s="7">
        <f t="shared" si="26"/>
        <v>22</v>
      </c>
      <c r="F855" s="7">
        <v>50.62</v>
      </c>
      <c r="G855" s="7">
        <f>Table1[[#This Row],[QUANTITY_ORDERED]]*Table1[[#This Row],[Selling price ]]</f>
        <v>1012.4</v>
      </c>
      <c r="H855" s="7">
        <f>F855-(Table1[[#This Row],[Estimated Cost Price (50%)	]])</f>
        <v>28.619999999999997</v>
      </c>
      <c r="I855" s="7">
        <f>Table1[[#This Row],[Profit per unit]]*Table1[[#This Row],[QUANTITY_ORDERED]]</f>
        <v>572.4</v>
      </c>
      <c r="J855" s="2" t="str">
        <f t="shared" si="27"/>
        <v>Profit</v>
      </c>
      <c r="K855" s="3">
        <v>37946</v>
      </c>
      <c r="L855" s="2" t="str">
        <f>TEXT(Table1[[#This Row],[ORDER_DATE]], "mmm")</f>
        <v>Nov</v>
      </c>
      <c r="M855" s="2">
        <v>2003</v>
      </c>
      <c r="N855" s="2" t="s">
        <v>202</v>
      </c>
      <c r="O855" s="2" t="s">
        <v>260</v>
      </c>
      <c r="P855" s="2" t="s">
        <v>207</v>
      </c>
      <c r="Q855" s="2" t="s">
        <v>32</v>
      </c>
      <c r="R855" s="2" t="s">
        <v>10</v>
      </c>
    </row>
    <row r="856" spans="1:18" x14ac:dyDescent="0.3">
      <c r="A856" s="2">
        <v>10954</v>
      </c>
      <c r="B856" s="2" t="s">
        <v>206</v>
      </c>
      <c r="C856" s="2">
        <v>22</v>
      </c>
      <c r="D856" s="7">
        <v>41</v>
      </c>
      <c r="E856" s="7">
        <f t="shared" si="26"/>
        <v>20.5</v>
      </c>
      <c r="F856" s="7">
        <v>41.03</v>
      </c>
      <c r="G856" s="7">
        <f>Table1[[#This Row],[QUANTITY_ORDERED]]*Table1[[#This Row],[Selling price ]]</f>
        <v>902.66000000000008</v>
      </c>
      <c r="H856" s="7">
        <f>F856-(Table1[[#This Row],[Estimated Cost Price (50%)	]])</f>
        <v>20.53</v>
      </c>
      <c r="I856" s="7">
        <f>Table1[[#This Row],[Profit per unit]]*Table1[[#This Row],[QUANTITY_ORDERED]]</f>
        <v>451.66</v>
      </c>
      <c r="J856" s="2" t="str">
        <f t="shared" si="27"/>
        <v>Profit</v>
      </c>
      <c r="K856" s="3">
        <v>37946</v>
      </c>
      <c r="L856" s="2" t="str">
        <f>TEXT(Table1[[#This Row],[ORDER_DATE]], "mmm")</f>
        <v>Nov</v>
      </c>
      <c r="M856" s="2">
        <v>2003</v>
      </c>
      <c r="N856" s="2" t="s">
        <v>202</v>
      </c>
      <c r="O856" s="2" t="s">
        <v>276</v>
      </c>
      <c r="P856" s="2" t="s">
        <v>207</v>
      </c>
      <c r="Q856" s="2" t="s">
        <v>32</v>
      </c>
      <c r="R856" s="2" t="s">
        <v>10</v>
      </c>
    </row>
    <row r="857" spans="1:18" x14ac:dyDescent="0.3">
      <c r="A857" s="2">
        <v>10955</v>
      </c>
      <c r="B857" s="2" t="s">
        <v>206</v>
      </c>
      <c r="C857" s="2">
        <v>20</v>
      </c>
      <c r="D857" s="7">
        <v>97</v>
      </c>
      <c r="E857" s="7">
        <f t="shared" si="26"/>
        <v>48.5</v>
      </c>
      <c r="F857" s="7">
        <v>100</v>
      </c>
      <c r="G857" s="7">
        <f>Table1[[#This Row],[QUANTITY_ORDERED]]*Table1[[#This Row],[Selling price ]]</f>
        <v>2000</v>
      </c>
      <c r="H857" s="7">
        <f>F857-(Table1[[#This Row],[Estimated Cost Price (50%)	]])</f>
        <v>51.5</v>
      </c>
      <c r="I857" s="7">
        <f>Table1[[#This Row],[Profit per unit]]*Table1[[#This Row],[QUANTITY_ORDERED]]</f>
        <v>1030</v>
      </c>
      <c r="J857" s="2" t="str">
        <f t="shared" si="27"/>
        <v>Profit</v>
      </c>
      <c r="K857" s="3">
        <v>37946</v>
      </c>
      <c r="L857" s="2" t="str">
        <f>TEXT(Table1[[#This Row],[ORDER_DATE]], "mmm")</f>
        <v>Nov</v>
      </c>
      <c r="M857" s="2">
        <v>2003</v>
      </c>
      <c r="N857" s="2" t="s">
        <v>202</v>
      </c>
      <c r="O857" s="2" t="s">
        <v>278</v>
      </c>
      <c r="P857" s="2" t="s">
        <v>207</v>
      </c>
      <c r="Q857" s="2" t="s">
        <v>32</v>
      </c>
      <c r="R857" s="2" t="s">
        <v>10</v>
      </c>
    </row>
    <row r="858" spans="1:18" x14ac:dyDescent="0.3">
      <c r="A858" s="2">
        <v>10956</v>
      </c>
      <c r="B858" s="2" t="s">
        <v>77</v>
      </c>
      <c r="C858" s="2">
        <v>42</v>
      </c>
      <c r="D858" s="7">
        <v>214</v>
      </c>
      <c r="E858" s="7">
        <f t="shared" si="26"/>
        <v>107</v>
      </c>
      <c r="F858" s="7">
        <v>100</v>
      </c>
      <c r="G858" s="7">
        <f>Table1[[#This Row],[QUANTITY_ORDERED]]*Table1[[#This Row],[Selling price ]]</f>
        <v>4200</v>
      </c>
      <c r="H858" s="7">
        <f>F858-(Table1[[#This Row],[Estimated Cost Price (50%)	]])</f>
        <v>-7</v>
      </c>
      <c r="I858" s="7">
        <f>Table1[[#This Row],[Profit per unit]]*Table1[[#This Row],[QUANTITY_ORDERED]]</f>
        <v>-294</v>
      </c>
      <c r="J858" s="2" t="str">
        <f t="shared" si="27"/>
        <v>Loss</v>
      </c>
      <c r="K858" s="3">
        <v>37950</v>
      </c>
      <c r="L858" s="2" t="str">
        <f>TEXT(Table1[[#This Row],[ORDER_DATE]], "mmm")</f>
        <v>Nov</v>
      </c>
      <c r="M858" s="2">
        <v>2003</v>
      </c>
      <c r="N858" s="2" t="s">
        <v>63</v>
      </c>
      <c r="O858" s="2" t="s">
        <v>64</v>
      </c>
      <c r="P858" s="2" t="s">
        <v>78</v>
      </c>
      <c r="Q858" s="2" t="s">
        <v>13</v>
      </c>
      <c r="R858" s="2" t="s">
        <v>52</v>
      </c>
    </row>
    <row r="859" spans="1:18" x14ac:dyDescent="0.3">
      <c r="A859" s="2">
        <v>10957</v>
      </c>
      <c r="B859" s="2" t="s">
        <v>77</v>
      </c>
      <c r="C859" s="2">
        <v>26</v>
      </c>
      <c r="D859" s="7">
        <v>147</v>
      </c>
      <c r="E859" s="7">
        <f t="shared" si="26"/>
        <v>73.5</v>
      </c>
      <c r="F859" s="7">
        <v>100</v>
      </c>
      <c r="G859" s="7">
        <f>Table1[[#This Row],[QUANTITY_ORDERED]]*Table1[[#This Row],[Selling price ]]</f>
        <v>2600</v>
      </c>
      <c r="H859" s="7">
        <f>F859-(Table1[[#This Row],[Estimated Cost Price (50%)	]])</f>
        <v>26.5</v>
      </c>
      <c r="I859" s="7">
        <f>Table1[[#This Row],[Profit per unit]]*Table1[[#This Row],[QUANTITY_ORDERED]]</f>
        <v>689</v>
      </c>
      <c r="J859" s="2" t="str">
        <f t="shared" si="27"/>
        <v>Profit</v>
      </c>
      <c r="K859" s="3">
        <v>37950</v>
      </c>
      <c r="L859" s="2" t="str">
        <f>TEXT(Table1[[#This Row],[ORDER_DATE]], "mmm")</f>
        <v>Nov</v>
      </c>
      <c r="M859" s="2">
        <v>2003</v>
      </c>
      <c r="N859" s="2" t="s">
        <v>63</v>
      </c>
      <c r="O859" s="2" t="s">
        <v>143</v>
      </c>
      <c r="P859" s="2" t="s">
        <v>78</v>
      </c>
      <c r="Q859" s="2" t="s">
        <v>13</v>
      </c>
      <c r="R859" s="2" t="s">
        <v>16</v>
      </c>
    </row>
    <row r="860" spans="1:18" x14ac:dyDescent="0.3">
      <c r="A860" s="2">
        <v>10958</v>
      </c>
      <c r="B860" s="2" t="s">
        <v>77</v>
      </c>
      <c r="C860" s="2">
        <v>38</v>
      </c>
      <c r="D860" s="7">
        <v>136</v>
      </c>
      <c r="E860" s="7">
        <f t="shared" si="26"/>
        <v>68</v>
      </c>
      <c r="F860" s="7">
        <v>100</v>
      </c>
      <c r="G860" s="7">
        <f>Table1[[#This Row],[QUANTITY_ORDERED]]*Table1[[#This Row],[Selling price ]]</f>
        <v>3800</v>
      </c>
      <c r="H860" s="7">
        <f>F860-(Table1[[#This Row],[Estimated Cost Price (50%)	]])</f>
        <v>32</v>
      </c>
      <c r="I860" s="7">
        <f>Table1[[#This Row],[Profit per unit]]*Table1[[#This Row],[QUANTITY_ORDERED]]</f>
        <v>1216</v>
      </c>
      <c r="J860" s="2" t="str">
        <f t="shared" si="27"/>
        <v>Profit</v>
      </c>
      <c r="K860" s="3">
        <v>37950</v>
      </c>
      <c r="L860" s="2" t="str">
        <f>TEXT(Table1[[#This Row],[ORDER_DATE]], "mmm")</f>
        <v>Nov</v>
      </c>
      <c r="M860" s="2">
        <v>2003</v>
      </c>
      <c r="N860" s="2" t="s">
        <v>178</v>
      </c>
      <c r="O860" s="2" t="s">
        <v>179</v>
      </c>
      <c r="P860" s="2" t="s">
        <v>78</v>
      </c>
      <c r="Q860" s="2" t="s">
        <v>13</v>
      </c>
      <c r="R860" s="2" t="s">
        <v>16</v>
      </c>
    </row>
    <row r="861" spans="1:18" x14ac:dyDescent="0.3">
      <c r="A861" s="2">
        <v>10959</v>
      </c>
      <c r="B861" s="2" t="s">
        <v>77</v>
      </c>
      <c r="C861" s="2">
        <v>21</v>
      </c>
      <c r="D861" s="7">
        <v>116</v>
      </c>
      <c r="E861" s="7">
        <f t="shared" si="26"/>
        <v>58</v>
      </c>
      <c r="F861" s="7">
        <v>93.34</v>
      </c>
      <c r="G861" s="7">
        <f>Table1[[#This Row],[QUANTITY_ORDERED]]*Table1[[#This Row],[Selling price ]]</f>
        <v>1960.14</v>
      </c>
      <c r="H861" s="7">
        <f>F861-(Table1[[#This Row],[Estimated Cost Price (50%)	]])</f>
        <v>35.340000000000003</v>
      </c>
      <c r="I861" s="7">
        <f>Table1[[#This Row],[Profit per unit]]*Table1[[#This Row],[QUANTITY_ORDERED]]</f>
        <v>742.1400000000001</v>
      </c>
      <c r="J861" s="2" t="str">
        <f t="shared" si="27"/>
        <v>Profit</v>
      </c>
      <c r="K861" s="3">
        <v>37950</v>
      </c>
      <c r="L861" s="2" t="str">
        <f>TEXT(Table1[[#This Row],[ORDER_DATE]], "mmm")</f>
        <v>Nov</v>
      </c>
      <c r="M861" s="2">
        <v>2003</v>
      </c>
      <c r="N861" s="2" t="s">
        <v>178</v>
      </c>
      <c r="O861" s="2" t="s">
        <v>196</v>
      </c>
      <c r="P861" s="2" t="s">
        <v>78</v>
      </c>
      <c r="Q861" s="2" t="s">
        <v>13</v>
      </c>
      <c r="R861" s="2" t="s">
        <v>10</v>
      </c>
    </row>
    <row r="862" spans="1:18" x14ac:dyDescent="0.3">
      <c r="A862" s="2">
        <v>10960</v>
      </c>
      <c r="B862" s="2" t="s">
        <v>77</v>
      </c>
      <c r="C862" s="2">
        <v>45</v>
      </c>
      <c r="D862" s="7">
        <v>60</v>
      </c>
      <c r="E862" s="7">
        <f t="shared" si="26"/>
        <v>30</v>
      </c>
      <c r="F862" s="7">
        <v>70.489999999999995</v>
      </c>
      <c r="G862" s="7">
        <f>Table1[[#This Row],[QUANTITY_ORDERED]]*Table1[[#This Row],[Selling price ]]</f>
        <v>3172.0499999999997</v>
      </c>
      <c r="H862" s="7">
        <f>F862-(Table1[[#This Row],[Estimated Cost Price (50%)	]])</f>
        <v>40.489999999999995</v>
      </c>
      <c r="I862" s="7">
        <f>Table1[[#This Row],[Profit per unit]]*Table1[[#This Row],[QUANTITY_ORDERED]]</f>
        <v>1822.0499999999997</v>
      </c>
      <c r="J862" s="2" t="str">
        <f t="shared" si="27"/>
        <v>Profit</v>
      </c>
      <c r="K862" s="3">
        <v>37950</v>
      </c>
      <c r="L862" s="2" t="str">
        <f>TEXT(Table1[[#This Row],[ORDER_DATE]], "mmm")</f>
        <v>Nov</v>
      </c>
      <c r="M862" s="2">
        <v>2003</v>
      </c>
      <c r="N862" s="2" t="s">
        <v>178</v>
      </c>
      <c r="O862" s="2" t="s">
        <v>224</v>
      </c>
      <c r="P862" s="2" t="s">
        <v>78</v>
      </c>
      <c r="Q862" s="2" t="s">
        <v>13</v>
      </c>
      <c r="R862" s="2" t="s">
        <v>16</v>
      </c>
    </row>
    <row r="863" spans="1:18" x14ac:dyDescent="0.3">
      <c r="A863" s="2">
        <v>10961</v>
      </c>
      <c r="B863" s="2" t="s">
        <v>77</v>
      </c>
      <c r="C863" s="2">
        <v>32</v>
      </c>
      <c r="D863" s="7">
        <v>121</v>
      </c>
      <c r="E863" s="7">
        <f t="shared" si="26"/>
        <v>60.5</v>
      </c>
      <c r="F863" s="7">
        <v>100</v>
      </c>
      <c r="G863" s="7">
        <f>Table1[[#This Row],[QUANTITY_ORDERED]]*Table1[[#This Row],[Selling price ]]</f>
        <v>3200</v>
      </c>
      <c r="H863" s="7">
        <f>F863-(Table1[[#This Row],[Estimated Cost Price (50%)	]])</f>
        <v>39.5</v>
      </c>
      <c r="I863" s="7">
        <f>Table1[[#This Row],[Profit per unit]]*Table1[[#This Row],[QUANTITY_ORDERED]]</f>
        <v>1264</v>
      </c>
      <c r="J863" s="2" t="str">
        <f t="shared" si="27"/>
        <v>Profit</v>
      </c>
      <c r="K863" s="3">
        <v>37950</v>
      </c>
      <c r="L863" s="2" t="str">
        <f>TEXT(Table1[[#This Row],[ORDER_DATE]], "mmm")</f>
        <v>Nov</v>
      </c>
      <c r="M863" s="2">
        <v>2003</v>
      </c>
      <c r="N863" s="2" t="s">
        <v>178</v>
      </c>
      <c r="O863" s="2" t="s">
        <v>248</v>
      </c>
      <c r="P863" s="2" t="s">
        <v>78</v>
      </c>
      <c r="Q863" s="2" t="s">
        <v>13</v>
      </c>
      <c r="R863" s="2" t="s">
        <v>16</v>
      </c>
    </row>
    <row r="864" spans="1:18" x14ac:dyDescent="0.3">
      <c r="A864" s="2">
        <v>10962</v>
      </c>
      <c r="B864" s="2" t="s">
        <v>77</v>
      </c>
      <c r="C864" s="2">
        <v>41</v>
      </c>
      <c r="D864" s="7">
        <v>50</v>
      </c>
      <c r="E864" s="7">
        <f t="shared" si="26"/>
        <v>25</v>
      </c>
      <c r="F864" s="7">
        <v>44.78</v>
      </c>
      <c r="G864" s="7">
        <f>Table1[[#This Row],[QUANTITY_ORDERED]]*Table1[[#This Row],[Selling price ]]</f>
        <v>1835.98</v>
      </c>
      <c r="H864" s="7">
        <f>F864-(Table1[[#This Row],[Estimated Cost Price (50%)	]])</f>
        <v>19.78</v>
      </c>
      <c r="I864" s="7">
        <f>Table1[[#This Row],[Profit per unit]]*Table1[[#This Row],[QUANTITY_ORDERED]]</f>
        <v>810.98</v>
      </c>
      <c r="J864" s="2" t="str">
        <f t="shared" si="27"/>
        <v>Profit</v>
      </c>
      <c r="K864" s="3">
        <v>37950</v>
      </c>
      <c r="L864" s="2" t="str">
        <f>TEXT(Table1[[#This Row],[ORDER_DATE]], "mmm")</f>
        <v>Nov</v>
      </c>
      <c r="M864" s="2">
        <v>2003</v>
      </c>
      <c r="N864" s="2" t="s">
        <v>202</v>
      </c>
      <c r="O864" s="2" t="s">
        <v>249</v>
      </c>
      <c r="P864" s="2" t="s">
        <v>78</v>
      </c>
      <c r="Q864" s="2" t="s">
        <v>13</v>
      </c>
      <c r="R864" s="2" t="s">
        <v>10</v>
      </c>
    </row>
    <row r="865" spans="1:18" x14ac:dyDescent="0.3">
      <c r="A865" s="2">
        <v>10963</v>
      </c>
      <c r="B865" s="2" t="s">
        <v>77</v>
      </c>
      <c r="C865" s="2">
        <v>49</v>
      </c>
      <c r="D865" s="7">
        <v>127</v>
      </c>
      <c r="E865" s="7">
        <f t="shared" si="26"/>
        <v>63.5</v>
      </c>
      <c r="F865" s="7">
        <v>100</v>
      </c>
      <c r="G865" s="7">
        <f>Table1[[#This Row],[QUANTITY_ORDERED]]*Table1[[#This Row],[Selling price ]]</f>
        <v>4900</v>
      </c>
      <c r="H865" s="7">
        <f>F865-(Table1[[#This Row],[Estimated Cost Price (50%)	]])</f>
        <v>36.5</v>
      </c>
      <c r="I865" s="7">
        <f>Table1[[#This Row],[Profit per unit]]*Table1[[#This Row],[QUANTITY_ORDERED]]</f>
        <v>1788.5</v>
      </c>
      <c r="J865" s="2" t="str">
        <f t="shared" si="27"/>
        <v>Profit</v>
      </c>
      <c r="K865" s="3">
        <v>37950</v>
      </c>
      <c r="L865" s="2" t="str">
        <f>TEXT(Table1[[#This Row],[ORDER_DATE]], "mmm")</f>
        <v>Nov</v>
      </c>
      <c r="M865" s="2">
        <v>2003</v>
      </c>
      <c r="N865" s="2" t="s">
        <v>178</v>
      </c>
      <c r="O865" s="2" t="s">
        <v>261</v>
      </c>
      <c r="P865" s="2" t="s">
        <v>78</v>
      </c>
      <c r="Q865" s="2" t="s">
        <v>13</v>
      </c>
      <c r="R865" s="2" t="s">
        <v>16</v>
      </c>
    </row>
    <row r="866" spans="1:18" x14ac:dyDescent="0.3">
      <c r="A866" s="2">
        <v>10964</v>
      </c>
      <c r="B866" s="2" t="s">
        <v>77</v>
      </c>
      <c r="C866" s="2">
        <v>37</v>
      </c>
      <c r="D866" s="7">
        <v>96</v>
      </c>
      <c r="E866" s="7">
        <f t="shared" si="26"/>
        <v>48</v>
      </c>
      <c r="F866" s="7">
        <v>97.27</v>
      </c>
      <c r="G866" s="7">
        <f>Table1[[#This Row],[QUANTITY_ORDERED]]*Table1[[#This Row],[Selling price ]]</f>
        <v>3598.99</v>
      </c>
      <c r="H866" s="7">
        <f>F866-(Table1[[#This Row],[Estimated Cost Price (50%)	]])</f>
        <v>49.269999999999996</v>
      </c>
      <c r="I866" s="7">
        <f>Table1[[#This Row],[Profit per unit]]*Table1[[#This Row],[QUANTITY_ORDERED]]</f>
        <v>1822.9899999999998</v>
      </c>
      <c r="J866" s="2" t="str">
        <f t="shared" si="27"/>
        <v>Profit</v>
      </c>
      <c r="K866" s="3">
        <v>37950</v>
      </c>
      <c r="L866" s="2" t="str">
        <f>TEXT(Table1[[#This Row],[ORDER_DATE]], "mmm")</f>
        <v>Nov</v>
      </c>
      <c r="M866" s="2">
        <v>2003</v>
      </c>
      <c r="N866" s="2" t="s">
        <v>178</v>
      </c>
      <c r="O866" s="2" t="s">
        <v>281</v>
      </c>
      <c r="P866" s="2" t="s">
        <v>78</v>
      </c>
      <c r="Q866" s="2" t="s">
        <v>13</v>
      </c>
      <c r="R866" s="2" t="s">
        <v>16</v>
      </c>
    </row>
    <row r="867" spans="1:18" x14ac:dyDescent="0.3">
      <c r="A867" s="2">
        <v>10965</v>
      </c>
      <c r="B867" s="2" t="s">
        <v>77</v>
      </c>
      <c r="C867" s="2">
        <v>39</v>
      </c>
      <c r="D867" s="7">
        <v>64</v>
      </c>
      <c r="E867" s="7">
        <f t="shared" si="26"/>
        <v>32</v>
      </c>
      <c r="F867" s="7">
        <v>54.94</v>
      </c>
      <c r="G867" s="7">
        <f>Table1[[#This Row],[QUANTITY_ORDERED]]*Table1[[#This Row],[Selling price ]]</f>
        <v>2142.66</v>
      </c>
      <c r="H867" s="7">
        <f>F867-(Table1[[#This Row],[Estimated Cost Price (50%)	]])</f>
        <v>22.939999999999998</v>
      </c>
      <c r="I867" s="7">
        <f>Table1[[#This Row],[Profit per unit]]*Table1[[#This Row],[QUANTITY_ORDERED]]</f>
        <v>894.65999999999985</v>
      </c>
      <c r="J867" s="2" t="str">
        <f t="shared" si="27"/>
        <v>Profit</v>
      </c>
      <c r="K867" s="3">
        <v>37950</v>
      </c>
      <c r="L867" s="2" t="str">
        <f>TEXT(Table1[[#This Row],[ORDER_DATE]], "mmm")</f>
        <v>Nov</v>
      </c>
      <c r="M867" s="2">
        <v>2003</v>
      </c>
      <c r="N867" s="2" t="s">
        <v>178</v>
      </c>
      <c r="O867" s="2" t="s">
        <v>286</v>
      </c>
      <c r="P867" s="2" t="s">
        <v>78</v>
      </c>
      <c r="Q867" s="2" t="s">
        <v>13</v>
      </c>
      <c r="R867" s="2" t="s">
        <v>10</v>
      </c>
    </row>
    <row r="868" spans="1:18" x14ac:dyDescent="0.3">
      <c r="A868" s="2">
        <v>10966</v>
      </c>
      <c r="B868" s="2" t="s">
        <v>77</v>
      </c>
      <c r="C868" s="2">
        <v>26</v>
      </c>
      <c r="D868" s="7">
        <v>101</v>
      </c>
      <c r="E868" s="7">
        <f t="shared" si="26"/>
        <v>50.5</v>
      </c>
      <c r="F868" s="7">
        <v>89.01</v>
      </c>
      <c r="G868" s="7">
        <f>Table1[[#This Row],[QUANTITY_ORDERED]]*Table1[[#This Row],[Selling price ]]</f>
        <v>2314.2600000000002</v>
      </c>
      <c r="H868" s="7">
        <f>F868-(Table1[[#This Row],[Estimated Cost Price (50%)	]])</f>
        <v>38.510000000000005</v>
      </c>
      <c r="I868" s="7">
        <f>Table1[[#This Row],[Profit per unit]]*Table1[[#This Row],[QUANTITY_ORDERED]]</f>
        <v>1001.2600000000001</v>
      </c>
      <c r="J868" s="2" t="str">
        <f t="shared" si="27"/>
        <v>Profit</v>
      </c>
      <c r="K868" s="3">
        <v>37950</v>
      </c>
      <c r="L868" s="2" t="str">
        <f>TEXT(Table1[[#This Row],[ORDER_DATE]], "mmm")</f>
        <v>Nov</v>
      </c>
      <c r="M868" s="2">
        <v>2003</v>
      </c>
      <c r="N868" s="2" t="s">
        <v>63</v>
      </c>
      <c r="O868" s="2" t="s">
        <v>299</v>
      </c>
      <c r="P868" s="2" t="s">
        <v>78</v>
      </c>
      <c r="Q868" s="2" t="s">
        <v>13</v>
      </c>
      <c r="R868" s="2" t="s">
        <v>10</v>
      </c>
    </row>
    <row r="869" spans="1:18" x14ac:dyDescent="0.3">
      <c r="A869" s="2">
        <v>10967</v>
      </c>
      <c r="B869" s="2" t="s">
        <v>111</v>
      </c>
      <c r="C869" s="2">
        <v>49</v>
      </c>
      <c r="D869" s="7">
        <v>118</v>
      </c>
      <c r="E869" s="7">
        <f t="shared" si="26"/>
        <v>59</v>
      </c>
      <c r="F869" s="7">
        <v>100</v>
      </c>
      <c r="G869" s="7">
        <f>Table1[[#This Row],[QUANTITY_ORDERED]]*Table1[[#This Row],[Selling price ]]</f>
        <v>4900</v>
      </c>
      <c r="H869" s="7">
        <f>F869-(Table1[[#This Row],[Estimated Cost Price (50%)	]])</f>
        <v>41</v>
      </c>
      <c r="I869" s="7">
        <f>Table1[[#This Row],[Profit per unit]]*Table1[[#This Row],[QUANTITY_ORDERED]]</f>
        <v>2009</v>
      </c>
      <c r="J869" s="2" t="str">
        <f t="shared" si="27"/>
        <v>Profit</v>
      </c>
      <c r="K869" s="3">
        <v>37950</v>
      </c>
      <c r="L869" s="2" t="str">
        <f>TEXT(Table1[[#This Row],[ORDER_DATE]], "mmm")</f>
        <v>Nov</v>
      </c>
      <c r="M869" s="2">
        <v>2003</v>
      </c>
      <c r="N869" s="2" t="s">
        <v>178</v>
      </c>
      <c r="O869" s="2" t="s">
        <v>188</v>
      </c>
      <c r="P869" s="2" t="s">
        <v>112</v>
      </c>
      <c r="Q869" s="2" t="s">
        <v>9</v>
      </c>
      <c r="R869" s="2" t="s">
        <v>16</v>
      </c>
    </row>
    <row r="870" spans="1:18" x14ac:dyDescent="0.3">
      <c r="A870" s="2">
        <v>10968</v>
      </c>
      <c r="B870" s="2" t="s">
        <v>111</v>
      </c>
      <c r="C870" s="2">
        <v>27</v>
      </c>
      <c r="D870" s="7">
        <v>163</v>
      </c>
      <c r="E870" s="7">
        <f t="shared" si="26"/>
        <v>81.5</v>
      </c>
      <c r="F870" s="7">
        <v>100</v>
      </c>
      <c r="G870" s="7">
        <f>Table1[[#This Row],[QUANTITY_ORDERED]]*Table1[[#This Row],[Selling price ]]</f>
        <v>2700</v>
      </c>
      <c r="H870" s="7">
        <f>F870-(Table1[[#This Row],[Estimated Cost Price (50%)	]])</f>
        <v>18.5</v>
      </c>
      <c r="I870" s="7">
        <f>Table1[[#This Row],[Profit per unit]]*Table1[[#This Row],[QUANTITY_ORDERED]]</f>
        <v>499.5</v>
      </c>
      <c r="J870" s="2" t="str">
        <f t="shared" si="27"/>
        <v>Profit</v>
      </c>
      <c r="K870" s="3">
        <v>37950</v>
      </c>
      <c r="L870" s="2" t="str">
        <f>TEXT(Table1[[#This Row],[ORDER_DATE]], "mmm")</f>
        <v>Nov</v>
      </c>
      <c r="M870" s="2">
        <v>2003</v>
      </c>
      <c r="N870" s="2" t="s">
        <v>63</v>
      </c>
      <c r="O870" s="2" t="s">
        <v>220</v>
      </c>
      <c r="P870" s="2" t="s">
        <v>112</v>
      </c>
      <c r="Q870" s="2" t="s">
        <v>9</v>
      </c>
      <c r="R870" s="2" t="s">
        <v>16</v>
      </c>
    </row>
    <row r="871" spans="1:18" x14ac:dyDescent="0.3">
      <c r="A871" s="2">
        <v>10969</v>
      </c>
      <c r="B871" s="2" t="s">
        <v>111</v>
      </c>
      <c r="C871" s="2">
        <v>35</v>
      </c>
      <c r="D871" s="7">
        <v>122</v>
      </c>
      <c r="E871" s="7">
        <f t="shared" si="26"/>
        <v>61</v>
      </c>
      <c r="F871" s="7">
        <v>100</v>
      </c>
      <c r="G871" s="7">
        <f>Table1[[#This Row],[QUANTITY_ORDERED]]*Table1[[#This Row],[Selling price ]]</f>
        <v>3500</v>
      </c>
      <c r="H871" s="7">
        <f>F871-(Table1[[#This Row],[Estimated Cost Price (50%)	]])</f>
        <v>39</v>
      </c>
      <c r="I871" s="7">
        <f>Table1[[#This Row],[Profit per unit]]*Table1[[#This Row],[QUANTITY_ORDERED]]</f>
        <v>1365</v>
      </c>
      <c r="J871" s="2" t="str">
        <f t="shared" si="27"/>
        <v>Profit</v>
      </c>
      <c r="K871" s="3">
        <v>37950</v>
      </c>
      <c r="L871" s="2" t="str">
        <f>TEXT(Table1[[#This Row],[ORDER_DATE]], "mmm")</f>
        <v>Nov</v>
      </c>
      <c r="M871" s="2">
        <v>2003</v>
      </c>
      <c r="N871" s="2" t="s">
        <v>178</v>
      </c>
      <c r="O871" s="2" t="s">
        <v>222</v>
      </c>
      <c r="P871" s="2" t="s">
        <v>112</v>
      </c>
      <c r="Q871" s="2" t="s">
        <v>9</v>
      </c>
      <c r="R871" s="2" t="s">
        <v>16</v>
      </c>
    </row>
    <row r="872" spans="1:18" x14ac:dyDescent="0.3">
      <c r="A872" s="2">
        <v>10970</v>
      </c>
      <c r="B872" s="2" t="s">
        <v>111</v>
      </c>
      <c r="C872" s="2">
        <v>50</v>
      </c>
      <c r="D872" s="7">
        <v>169</v>
      </c>
      <c r="E872" s="7">
        <f t="shared" si="26"/>
        <v>84.5</v>
      </c>
      <c r="F872" s="7">
        <v>100</v>
      </c>
      <c r="G872" s="7">
        <f>Table1[[#This Row],[QUANTITY_ORDERED]]*Table1[[#This Row],[Selling price ]]</f>
        <v>5000</v>
      </c>
      <c r="H872" s="7">
        <f>F872-(Table1[[#This Row],[Estimated Cost Price (50%)	]])</f>
        <v>15.5</v>
      </c>
      <c r="I872" s="7">
        <f>Table1[[#This Row],[Profit per unit]]*Table1[[#This Row],[QUANTITY_ORDERED]]</f>
        <v>775</v>
      </c>
      <c r="J872" s="2" t="str">
        <f t="shared" si="27"/>
        <v>Profit</v>
      </c>
      <c r="K872" s="3">
        <v>37950</v>
      </c>
      <c r="L872" s="2" t="str">
        <f>TEXT(Table1[[#This Row],[ORDER_DATE]], "mmm")</f>
        <v>Nov</v>
      </c>
      <c r="M872" s="2">
        <v>2003</v>
      </c>
      <c r="N872" s="2" t="s">
        <v>63</v>
      </c>
      <c r="O872" s="2" t="s">
        <v>236</v>
      </c>
      <c r="P872" s="2" t="s">
        <v>112</v>
      </c>
      <c r="Q872" s="2" t="s">
        <v>9</v>
      </c>
      <c r="R872" s="2" t="s">
        <v>52</v>
      </c>
    </row>
    <row r="873" spans="1:18" x14ac:dyDescent="0.3">
      <c r="A873" s="2">
        <v>10971</v>
      </c>
      <c r="B873" s="2" t="s">
        <v>111</v>
      </c>
      <c r="C873" s="2">
        <v>44</v>
      </c>
      <c r="D873" s="7">
        <v>57</v>
      </c>
      <c r="E873" s="7">
        <f t="shared" si="26"/>
        <v>28.5</v>
      </c>
      <c r="F873" s="7">
        <v>66.47</v>
      </c>
      <c r="G873" s="7">
        <f>Table1[[#This Row],[QUANTITY_ORDERED]]*Table1[[#This Row],[Selling price ]]</f>
        <v>2924.68</v>
      </c>
      <c r="H873" s="7">
        <f>F873-(Table1[[#This Row],[Estimated Cost Price (50%)	]])</f>
        <v>37.97</v>
      </c>
      <c r="I873" s="7">
        <f>Table1[[#This Row],[Profit per unit]]*Table1[[#This Row],[QUANTITY_ORDERED]]</f>
        <v>1670.6799999999998</v>
      </c>
      <c r="J873" s="2" t="str">
        <f t="shared" si="27"/>
        <v>Profit</v>
      </c>
      <c r="K873" s="3">
        <v>37950</v>
      </c>
      <c r="L873" s="2" t="str">
        <f>TEXT(Table1[[#This Row],[ORDER_DATE]], "mmm")</f>
        <v>Nov</v>
      </c>
      <c r="M873" s="2">
        <v>2003</v>
      </c>
      <c r="N873" s="2" t="s">
        <v>63</v>
      </c>
      <c r="O873" s="2" t="s">
        <v>253</v>
      </c>
      <c r="P873" s="2" t="s">
        <v>112</v>
      </c>
      <c r="Q873" s="2" t="s">
        <v>9</v>
      </c>
      <c r="R873" s="2" t="s">
        <v>10</v>
      </c>
    </row>
    <row r="874" spans="1:18" x14ac:dyDescent="0.3">
      <c r="A874" s="2">
        <v>10972</v>
      </c>
      <c r="B874" s="2" t="s">
        <v>111</v>
      </c>
      <c r="C874" s="2">
        <v>32</v>
      </c>
      <c r="D874" s="7">
        <v>35</v>
      </c>
      <c r="E874" s="7">
        <f t="shared" si="26"/>
        <v>17.5</v>
      </c>
      <c r="F874" s="7">
        <v>28.29</v>
      </c>
      <c r="G874" s="7">
        <f>Table1[[#This Row],[QUANTITY_ORDERED]]*Table1[[#This Row],[Selling price ]]</f>
        <v>905.28</v>
      </c>
      <c r="H874" s="7">
        <f>F874-(Table1[[#This Row],[Estimated Cost Price (50%)	]])</f>
        <v>10.79</v>
      </c>
      <c r="I874" s="7">
        <f>Table1[[#This Row],[Profit per unit]]*Table1[[#This Row],[QUANTITY_ORDERED]]</f>
        <v>345.28</v>
      </c>
      <c r="J874" s="2" t="str">
        <f t="shared" si="27"/>
        <v>Profit</v>
      </c>
      <c r="K874" s="3">
        <v>37950</v>
      </c>
      <c r="L874" s="2" t="str">
        <f>TEXT(Table1[[#This Row],[ORDER_DATE]], "mmm")</f>
        <v>Nov</v>
      </c>
      <c r="M874" s="2">
        <v>2003</v>
      </c>
      <c r="N874" s="2" t="s">
        <v>63</v>
      </c>
      <c r="O874" s="2" t="s">
        <v>264</v>
      </c>
      <c r="P874" s="2" t="s">
        <v>112</v>
      </c>
      <c r="Q874" s="2" t="s">
        <v>9</v>
      </c>
      <c r="R874" s="2" t="s">
        <v>10</v>
      </c>
    </row>
    <row r="875" spans="1:18" x14ac:dyDescent="0.3">
      <c r="A875" s="2">
        <v>10973</v>
      </c>
      <c r="B875" s="2" t="s">
        <v>111</v>
      </c>
      <c r="C875" s="2">
        <v>34</v>
      </c>
      <c r="D875" s="7">
        <v>118</v>
      </c>
      <c r="E875" s="7">
        <f t="shared" si="26"/>
        <v>59</v>
      </c>
      <c r="F875" s="7">
        <v>100</v>
      </c>
      <c r="G875" s="7">
        <f>Table1[[#This Row],[QUANTITY_ORDERED]]*Table1[[#This Row],[Selling price ]]</f>
        <v>3400</v>
      </c>
      <c r="H875" s="7">
        <f>F875-(Table1[[#This Row],[Estimated Cost Price (50%)	]])</f>
        <v>41</v>
      </c>
      <c r="I875" s="7">
        <f>Table1[[#This Row],[Profit per unit]]*Table1[[#This Row],[QUANTITY_ORDERED]]</f>
        <v>1394</v>
      </c>
      <c r="J875" s="2" t="str">
        <f t="shared" si="27"/>
        <v>Profit</v>
      </c>
      <c r="K875" s="3">
        <v>37950</v>
      </c>
      <c r="L875" s="2" t="str">
        <f>TEXT(Table1[[#This Row],[ORDER_DATE]], "mmm")</f>
        <v>Nov</v>
      </c>
      <c r="M875" s="2">
        <v>2003</v>
      </c>
      <c r="N875" s="2" t="s">
        <v>63</v>
      </c>
      <c r="O875" s="2" t="s">
        <v>277</v>
      </c>
      <c r="P875" s="2" t="s">
        <v>112</v>
      </c>
      <c r="Q875" s="2" t="s">
        <v>9</v>
      </c>
      <c r="R875" s="2" t="s">
        <v>16</v>
      </c>
    </row>
    <row r="876" spans="1:18" x14ac:dyDescent="0.3">
      <c r="A876" s="2">
        <v>10974</v>
      </c>
      <c r="B876" s="2" t="s">
        <v>111</v>
      </c>
      <c r="C876" s="2">
        <v>32</v>
      </c>
      <c r="D876" s="7">
        <v>54</v>
      </c>
      <c r="E876" s="7">
        <f t="shared" si="26"/>
        <v>27</v>
      </c>
      <c r="F876" s="7">
        <v>43.29</v>
      </c>
      <c r="G876" s="7">
        <f>Table1[[#This Row],[QUANTITY_ORDERED]]*Table1[[#This Row],[Selling price ]]</f>
        <v>1385.28</v>
      </c>
      <c r="H876" s="7">
        <f>F876-(Table1[[#This Row],[Estimated Cost Price (50%)	]])</f>
        <v>16.29</v>
      </c>
      <c r="I876" s="7">
        <f>Table1[[#This Row],[Profit per unit]]*Table1[[#This Row],[QUANTITY_ORDERED]]</f>
        <v>521.28</v>
      </c>
      <c r="J876" s="2" t="str">
        <f t="shared" si="27"/>
        <v>Profit</v>
      </c>
      <c r="K876" s="3">
        <v>37950</v>
      </c>
      <c r="L876" s="2" t="str">
        <f>TEXT(Table1[[#This Row],[ORDER_DATE]], "mmm")</f>
        <v>Nov</v>
      </c>
      <c r="M876" s="2">
        <v>2003</v>
      </c>
      <c r="N876" s="2" t="s">
        <v>178</v>
      </c>
      <c r="O876" s="2" t="s">
        <v>284</v>
      </c>
      <c r="P876" s="2" t="s">
        <v>112</v>
      </c>
      <c r="Q876" s="2" t="s">
        <v>9</v>
      </c>
      <c r="R876" s="2" t="s">
        <v>10</v>
      </c>
    </row>
    <row r="877" spans="1:18" x14ac:dyDescent="0.3">
      <c r="A877" s="2">
        <v>10975</v>
      </c>
      <c r="B877" s="2" t="s">
        <v>111</v>
      </c>
      <c r="C877" s="2">
        <v>33</v>
      </c>
      <c r="D877" s="7">
        <v>62</v>
      </c>
      <c r="E877" s="7">
        <f t="shared" si="26"/>
        <v>31</v>
      </c>
      <c r="F877" s="7">
        <v>54.68</v>
      </c>
      <c r="G877" s="7">
        <f>Table1[[#This Row],[QUANTITY_ORDERED]]*Table1[[#This Row],[Selling price ]]</f>
        <v>1804.44</v>
      </c>
      <c r="H877" s="7">
        <f>F877-(Table1[[#This Row],[Estimated Cost Price (50%)	]])</f>
        <v>23.68</v>
      </c>
      <c r="I877" s="7">
        <f>Table1[[#This Row],[Profit per unit]]*Table1[[#This Row],[QUANTITY_ORDERED]]</f>
        <v>781.43999999999994</v>
      </c>
      <c r="J877" s="2" t="str">
        <f t="shared" si="27"/>
        <v>Profit</v>
      </c>
      <c r="K877" s="3">
        <v>37950</v>
      </c>
      <c r="L877" s="2" t="str">
        <f>TEXT(Table1[[#This Row],[ORDER_DATE]], "mmm")</f>
        <v>Nov</v>
      </c>
      <c r="M877" s="2">
        <v>2003</v>
      </c>
      <c r="N877" s="2" t="s">
        <v>237</v>
      </c>
      <c r="O877" s="2" t="s">
        <v>285</v>
      </c>
      <c r="P877" s="2" t="s">
        <v>112</v>
      </c>
      <c r="Q877" s="2" t="s">
        <v>9</v>
      </c>
      <c r="R877" s="2" t="s">
        <v>10</v>
      </c>
    </row>
    <row r="878" spans="1:18" x14ac:dyDescent="0.3">
      <c r="A878" s="2">
        <v>10976</v>
      </c>
      <c r="B878" s="2" t="s">
        <v>111</v>
      </c>
      <c r="C878" s="2">
        <v>49</v>
      </c>
      <c r="D878" s="7">
        <v>115</v>
      </c>
      <c r="E878" s="7">
        <f t="shared" si="26"/>
        <v>57.5</v>
      </c>
      <c r="F878" s="7">
        <v>100</v>
      </c>
      <c r="G878" s="7">
        <f>Table1[[#This Row],[QUANTITY_ORDERED]]*Table1[[#This Row],[Selling price ]]</f>
        <v>4900</v>
      </c>
      <c r="H878" s="7">
        <f>F878-(Table1[[#This Row],[Estimated Cost Price (50%)	]])</f>
        <v>42.5</v>
      </c>
      <c r="I878" s="7">
        <f>Table1[[#This Row],[Profit per unit]]*Table1[[#This Row],[QUANTITY_ORDERED]]</f>
        <v>2082.5</v>
      </c>
      <c r="J878" s="2" t="str">
        <f t="shared" si="27"/>
        <v>Profit</v>
      </c>
      <c r="K878" s="3">
        <v>37950</v>
      </c>
      <c r="L878" s="2" t="str">
        <f>TEXT(Table1[[#This Row],[ORDER_DATE]], "mmm")</f>
        <v>Nov</v>
      </c>
      <c r="M878" s="2">
        <v>2003</v>
      </c>
      <c r="N878" s="2" t="s">
        <v>178</v>
      </c>
      <c r="O878" s="2" t="s">
        <v>290</v>
      </c>
      <c r="P878" s="2" t="s">
        <v>112</v>
      </c>
      <c r="Q878" s="2" t="s">
        <v>9</v>
      </c>
      <c r="R878" s="2" t="s">
        <v>16</v>
      </c>
    </row>
    <row r="879" spans="1:18" x14ac:dyDescent="0.3">
      <c r="A879" s="2">
        <v>10977</v>
      </c>
      <c r="B879" s="2" t="s">
        <v>85</v>
      </c>
      <c r="C879" s="2">
        <v>47</v>
      </c>
      <c r="D879" s="7">
        <v>207</v>
      </c>
      <c r="E879" s="7">
        <f t="shared" si="26"/>
        <v>103.5</v>
      </c>
      <c r="F879" s="7">
        <v>100</v>
      </c>
      <c r="G879" s="7">
        <f>Table1[[#This Row],[QUANTITY_ORDERED]]*Table1[[#This Row],[Selling price ]]</f>
        <v>4700</v>
      </c>
      <c r="H879" s="7">
        <f>F879-(Table1[[#This Row],[Estimated Cost Price (50%)	]])</f>
        <v>-3.5</v>
      </c>
      <c r="I879" s="7">
        <f>Table1[[#This Row],[Profit per unit]]*Table1[[#This Row],[QUANTITY_ORDERED]]</f>
        <v>-164.5</v>
      </c>
      <c r="J879" s="2" t="str">
        <f t="shared" si="27"/>
        <v>Loss</v>
      </c>
      <c r="K879" s="3">
        <v>37951</v>
      </c>
      <c r="L879" s="2" t="str">
        <f>TEXT(Table1[[#This Row],[ORDER_DATE]], "mmm")</f>
        <v>Nov</v>
      </c>
      <c r="M879" s="2">
        <v>2003</v>
      </c>
      <c r="N879" s="2" t="s">
        <v>63</v>
      </c>
      <c r="O879" s="2" t="s">
        <v>168</v>
      </c>
      <c r="P879" s="2" t="s">
        <v>86</v>
      </c>
      <c r="Q879" s="2" t="s">
        <v>9</v>
      </c>
      <c r="R879" s="2" t="s">
        <v>52</v>
      </c>
    </row>
    <row r="880" spans="1:18" x14ac:dyDescent="0.3">
      <c r="A880" s="2">
        <v>10978</v>
      </c>
      <c r="B880" s="2" t="s">
        <v>85</v>
      </c>
      <c r="C880" s="2">
        <v>24</v>
      </c>
      <c r="D880" s="7">
        <v>151</v>
      </c>
      <c r="E880" s="7">
        <f t="shared" si="26"/>
        <v>75.5</v>
      </c>
      <c r="F880" s="7">
        <v>100</v>
      </c>
      <c r="G880" s="7">
        <f>Table1[[#This Row],[QUANTITY_ORDERED]]*Table1[[#This Row],[Selling price ]]</f>
        <v>2400</v>
      </c>
      <c r="H880" s="7">
        <f>F880-(Table1[[#This Row],[Estimated Cost Price (50%)	]])</f>
        <v>24.5</v>
      </c>
      <c r="I880" s="7">
        <f>Table1[[#This Row],[Profit per unit]]*Table1[[#This Row],[QUANTITY_ORDERED]]</f>
        <v>588</v>
      </c>
      <c r="J880" s="2" t="str">
        <f t="shared" si="27"/>
        <v>Profit</v>
      </c>
      <c r="K880" s="3">
        <v>37951</v>
      </c>
      <c r="L880" s="2" t="str">
        <f>TEXT(Table1[[#This Row],[ORDER_DATE]], "mmm")</f>
        <v>Nov</v>
      </c>
      <c r="M880" s="2">
        <v>2003</v>
      </c>
      <c r="N880" s="2" t="s">
        <v>63</v>
      </c>
      <c r="O880" s="2" t="s">
        <v>182</v>
      </c>
      <c r="P880" s="2" t="s">
        <v>86</v>
      </c>
      <c r="Q880" s="2" t="s">
        <v>9</v>
      </c>
      <c r="R880" s="2" t="s">
        <v>16</v>
      </c>
    </row>
    <row r="881" spans="1:18" x14ac:dyDescent="0.3">
      <c r="A881" s="2">
        <v>10979</v>
      </c>
      <c r="B881" s="2" t="s">
        <v>85</v>
      </c>
      <c r="C881" s="2">
        <v>38</v>
      </c>
      <c r="D881" s="7">
        <v>173</v>
      </c>
      <c r="E881" s="7">
        <f t="shared" si="26"/>
        <v>86.5</v>
      </c>
      <c r="F881" s="7">
        <v>100</v>
      </c>
      <c r="G881" s="7">
        <f>Table1[[#This Row],[QUANTITY_ORDERED]]*Table1[[#This Row],[Selling price ]]</f>
        <v>3800</v>
      </c>
      <c r="H881" s="7">
        <f>F881-(Table1[[#This Row],[Estimated Cost Price (50%)	]])</f>
        <v>13.5</v>
      </c>
      <c r="I881" s="7">
        <f>Table1[[#This Row],[Profit per unit]]*Table1[[#This Row],[QUANTITY_ORDERED]]</f>
        <v>513</v>
      </c>
      <c r="J881" s="2" t="str">
        <f t="shared" si="27"/>
        <v>Profit</v>
      </c>
      <c r="K881" s="3">
        <v>37951</v>
      </c>
      <c r="L881" s="2" t="str">
        <f>TEXT(Table1[[#This Row],[ORDER_DATE]], "mmm")</f>
        <v>Nov</v>
      </c>
      <c r="M881" s="2">
        <v>2003</v>
      </c>
      <c r="N881" s="2" t="s">
        <v>63</v>
      </c>
      <c r="O881" s="2" t="s">
        <v>186</v>
      </c>
      <c r="P881" s="2" t="s">
        <v>86</v>
      </c>
      <c r="Q881" s="2" t="s">
        <v>9</v>
      </c>
      <c r="R881" s="2" t="s">
        <v>52</v>
      </c>
    </row>
    <row r="882" spans="1:18" x14ac:dyDescent="0.3">
      <c r="A882" s="2">
        <v>10980</v>
      </c>
      <c r="B882" s="2" t="s">
        <v>85</v>
      </c>
      <c r="C882" s="2">
        <v>49</v>
      </c>
      <c r="D882" s="7">
        <v>136</v>
      </c>
      <c r="E882" s="7">
        <f t="shared" si="26"/>
        <v>68</v>
      </c>
      <c r="F882" s="7">
        <v>100</v>
      </c>
      <c r="G882" s="7">
        <f>Table1[[#This Row],[QUANTITY_ORDERED]]*Table1[[#This Row],[Selling price ]]</f>
        <v>4900</v>
      </c>
      <c r="H882" s="7">
        <f>F882-(Table1[[#This Row],[Estimated Cost Price (50%)	]])</f>
        <v>32</v>
      </c>
      <c r="I882" s="7">
        <f>Table1[[#This Row],[Profit per unit]]*Table1[[#This Row],[QUANTITY_ORDERED]]</f>
        <v>1568</v>
      </c>
      <c r="J882" s="2" t="str">
        <f t="shared" si="27"/>
        <v>Profit</v>
      </c>
      <c r="K882" s="3">
        <v>37951</v>
      </c>
      <c r="L882" s="2" t="str">
        <f>TEXT(Table1[[#This Row],[ORDER_DATE]], "mmm")</f>
        <v>Nov</v>
      </c>
      <c r="M882" s="2">
        <v>2003</v>
      </c>
      <c r="N882" s="2" t="s">
        <v>202</v>
      </c>
      <c r="O882" s="2" t="s">
        <v>235</v>
      </c>
      <c r="P882" s="2" t="s">
        <v>86</v>
      </c>
      <c r="Q882" s="2" t="s">
        <v>9</v>
      </c>
      <c r="R882" s="2" t="s">
        <v>16</v>
      </c>
    </row>
    <row r="883" spans="1:18" x14ac:dyDescent="0.3">
      <c r="A883" s="2">
        <v>10981</v>
      </c>
      <c r="B883" s="2" t="s">
        <v>85</v>
      </c>
      <c r="C883" s="2">
        <v>35</v>
      </c>
      <c r="D883" s="7">
        <v>100</v>
      </c>
      <c r="E883" s="7">
        <f t="shared" si="26"/>
        <v>50</v>
      </c>
      <c r="F883" s="7">
        <v>100</v>
      </c>
      <c r="G883" s="7">
        <f>Table1[[#This Row],[QUANTITY_ORDERED]]*Table1[[#This Row],[Selling price ]]</f>
        <v>3500</v>
      </c>
      <c r="H883" s="7">
        <f>F883-(Table1[[#This Row],[Estimated Cost Price (50%)	]])</f>
        <v>50</v>
      </c>
      <c r="I883" s="7">
        <f>Table1[[#This Row],[Profit per unit]]*Table1[[#This Row],[QUANTITY_ORDERED]]</f>
        <v>1750</v>
      </c>
      <c r="J883" s="2" t="str">
        <f t="shared" si="27"/>
        <v>Profit</v>
      </c>
      <c r="K883" s="3">
        <v>37951</v>
      </c>
      <c r="L883" s="2" t="str">
        <f>TEXT(Table1[[#This Row],[ORDER_DATE]], "mmm")</f>
        <v>Nov</v>
      </c>
      <c r="M883" s="2">
        <v>2003</v>
      </c>
      <c r="N883" s="2" t="s">
        <v>237</v>
      </c>
      <c r="O883" s="2" t="s">
        <v>238</v>
      </c>
      <c r="P883" s="2" t="s">
        <v>86</v>
      </c>
      <c r="Q883" s="2" t="s">
        <v>9</v>
      </c>
      <c r="R883" s="2" t="s">
        <v>16</v>
      </c>
    </row>
    <row r="884" spans="1:18" x14ac:dyDescent="0.3">
      <c r="A884" s="2">
        <v>10982</v>
      </c>
      <c r="B884" s="2" t="s">
        <v>85</v>
      </c>
      <c r="C884" s="2">
        <v>27</v>
      </c>
      <c r="D884" s="7">
        <v>143</v>
      </c>
      <c r="E884" s="7">
        <f t="shared" si="26"/>
        <v>71.5</v>
      </c>
      <c r="F884" s="7">
        <v>100</v>
      </c>
      <c r="G884" s="7">
        <f>Table1[[#This Row],[QUANTITY_ORDERED]]*Table1[[#This Row],[Selling price ]]</f>
        <v>2700</v>
      </c>
      <c r="H884" s="7">
        <f>F884-(Table1[[#This Row],[Estimated Cost Price (50%)	]])</f>
        <v>28.5</v>
      </c>
      <c r="I884" s="7">
        <f>Table1[[#This Row],[Profit per unit]]*Table1[[#This Row],[QUANTITY_ORDERED]]</f>
        <v>769.5</v>
      </c>
      <c r="J884" s="2" t="str">
        <f t="shared" si="27"/>
        <v>Profit</v>
      </c>
      <c r="K884" s="3">
        <v>37951</v>
      </c>
      <c r="L884" s="2" t="str">
        <f>TEXT(Table1[[#This Row],[ORDER_DATE]], "mmm")</f>
        <v>Nov</v>
      </c>
      <c r="M884" s="2">
        <v>2003</v>
      </c>
      <c r="N884" s="2" t="s">
        <v>63</v>
      </c>
      <c r="O884" s="2" t="s">
        <v>245</v>
      </c>
      <c r="P884" s="2" t="s">
        <v>86</v>
      </c>
      <c r="Q884" s="2" t="s">
        <v>9</v>
      </c>
      <c r="R884" s="2" t="s">
        <v>16</v>
      </c>
    </row>
    <row r="885" spans="1:18" x14ac:dyDescent="0.3">
      <c r="A885" s="2">
        <v>10983</v>
      </c>
      <c r="B885" s="2" t="s">
        <v>85</v>
      </c>
      <c r="C885" s="2">
        <v>46</v>
      </c>
      <c r="D885" s="7">
        <v>58</v>
      </c>
      <c r="E885" s="7">
        <f t="shared" si="26"/>
        <v>29</v>
      </c>
      <c r="F885" s="7">
        <v>62.09</v>
      </c>
      <c r="G885" s="7">
        <f>Table1[[#This Row],[QUANTITY_ORDERED]]*Table1[[#This Row],[Selling price ]]</f>
        <v>2856.1400000000003</v>
      </c>
      <c r="H885" s="7">
        <f>F885-(Table1[[#This Row],[Estimated Cost Price (50%)	]])</f>
        <v>33.090000000000003</v>
      </c>
      <c r="I885" s="7">
        <f>Table1[[#This Row],[Profit per unit]]*Table1[[#This Row],[QUANTITY_ORDERED]]</f>
        <v>1522.14</v>
      </c>
      <c r="J885" s="2" t="str">
        <f t="shared" si="27"/>
        <v>Profit</v>
      </c>
      <c r="K885" s="3">
        <v>37951</v>
      </c>
      <c r="L885" s="2" t="str">
        <f>TEXT(Table1[[#This Row],[ORDER_DATE]], "mmm")</f>
        <v>Nov</v>
      </c>
      <c r="M885" s="2">
        <v>2003</v>
      </c>
      <c r="N885" s="2" t="s">
        <v>237</v>
      </c>
      <c r="O885" s="2" t="s">
        <v>291</v>
      </c>
      <c r="P885" s="2" t="s">
        <v>86</v>
      </c>
      <c r="Q885" s="2" t="s">
        <v>9</v>
      </c>
      <c r="R885" s="2" t="s">
        <v>10</v>
      </c>
    </row>
    <row r="886" spans="1:18" x14ac:dyDescent="0.3">
      <c r="A886" s="2">
        <v>10984</v>
      </c>
      <c r="B886" s="2" t="s">
        <v>85</v>
      </c>
      <c r="C886" s="2">
        <v>50</v>
      </c>
      <c r="D886" s="7">
        <v>86</v>
      </c>
      <c r="E886" s="7">
        <f t="shared" si="26"/>
        <v>43</v>
      </c>
      <c r="F886" s="7">
        <v>94.4</v>
      </c>
      <c r="G886" s="7">
        <f>Table1[[#This Row],[QUANTITY_ORDERED]]*Table1[[#This Row],[Selling price ]]</f>
        <v>4720</v>
      </c>
      <c r="H886" s="7">
        <f>F886-(Table1[[#This Row],[Estimated Cost Price (50%)	]])</f>
        <v>51.400000000000006</v>
      </c>
      <c r="I886" s="7">
        <f>Table1[[#This Row],[Profit per unit]]*Table1[[#This Row],[QUANTITY_ORDERED]]</f>
        <v>2570.0000000000005</v>
      </c>
      <c r="J886" s="2" t="str">
        <f t="shared" si="27"/>
        <v>Profit</v>
      </c>
      <c r="K886" s="3">
        <v>37951</v>
      </c>
      <c r="L886" s="2" t="str">
        <f>TEXT(Table1[[#This Row],[ORDER_DATE]], "mmm")</f>
        <v>Nov</v>
      </c>
      <c r="M886" s="2">
        <v>2003</v>
      </c>
      <c r="N886" s="2" t="s">
        <v>231</v>
      </c>
      <c r="O886" s="2" t="s">
        <v>295</v>
      </c>
      <c r="P886" s="2" t="s">
        <v>86</v>
      </c>
      <c r="Q886" s="2" t="s">
        <v>9</v>
      </c>
      <c r="R886" s="2" t="s">
        <v>16</v>
      </c>
    </row>
    <row r="887" spans="1:18" x14ac:dyDescent="0.3">
      <c r="A887" s="2">
        <v>10985</v>
      </c>
      <c r="B887" s="2" t="s">
        <v>124</v>
      </c>
      <c r="C887" s="2">
        <v>45</v>
      </c>
      <c r="D887" s="7">
        <v>136</v>
      </c>
      <c r="E887" s="7">
        <f t="shared" si="26"/>
        <v>68</v>
      </c>
      <c r="F887" s="7">
        <v>100</v>
      </c>
      <c r="G887" s="7">
        <f>Table1[[#This Row],[QUANTITY_ORDERED]]*Table1[[#This Row],[Selling price ]]</f>
        <v>4500</v>
      </c>
      <c r="H887" s="7">
        <f>F887-(Table1[[#This Row],[Estimated Cost Price (50%)	]])</f>
        <v>32</v>
      </c>
      <c r="I887" s="7">
        <f>Table1[[#This Row],[Profit per unit]]*Table1[[#This Row],[QUANTITY_ORDERED]]</f>
        <v>1440</v>
      </c>
      <c r="J887" s="2" t="str">
        <f t="shared" si="27"/>
        <v>Profit</v>
      </c>
      <c r="K887" s="3">
        <v>37951</v>
      </c>
      <c r="L887" s="2" t="str">
        <f>TEXT(Table1[[#This Row],[ORDER_DATE]], "mmm")</f>
        <v>Nov</v>
      </c>
      <c r="M887" s="2">
        <v>2003</v>
      </c>
      <c r="N887" s="2" t="s">
        <v>63</v>
      </c>
      <c r="O887" s="2" t="s">
        <v>114</v>
      </c>
      <c r="P887" s="2" t="s">
        <v>125</v>
      </c>
      <c r="Q887" s="2" t="s">
        <v>62</v>
      </c>
      <c r="R887" s="2" t="s">
        <v>16</v>
      </c>
    </row>
    <row r="888" spans="1:18" x14ac:dyDescent="0.3">
      <c r="A888" s="2">
        <v>10986</v>
      </c>
      <c r="B888" s="2" t="s">
        <v>124</v>
      </c>
      <c r="C888" s="2">
        <v>46</v>
      </c>
      <c r="D888" s="7">
        <v>86</v>
      </c>
      <c r="E888" s="7">
        <f t="shared" si="26"/>
        <v>43</v>
      </c>
      <c r="F888" s="7">
        <v>87.74</v>
      </c>
      <c r="G888" s="7">
        <f>Table1[[#This Row],[QUANTITY_ORDERED]]*Table1[[#This Row],[Selling price ]]</f>
        <v>4036.04</v>
      </c>
      <c r="H888" s="7">
        <f>F888-(Table1[[#This Row],[Estimated Cost Price (50%)	]])</f>
        <v>44.739999999999995</v>
      </c>
      <c r="I888" s="7">
        <f>Table1[[#This Row],[Profit per unit]]*Table1[[#This Row],[QUANTITY_ORDERED]]</f>
        <v>2058.04</v>
      </c>
      <c r="J888" s="2" t="str">
        <f t="shared" si="27"/>
        <v>Profit</v>
      </c>
      <c r="K888" s="3">
        <v>37951</v>
      </c>
      <c r="L888" s="2" t="str">
        <f>TEXT(Table1[[#This Row],[ORDER_DATE]], "mmm")</f>
        <v>Nov</v>
      </c>
      <c r="M888" s="2">
        <v>2003</v>
      </c>
      <c r="N888" s="2" t="s">
        <v>231</v>
      </c>
      <c r="O888" s="2" t="s">
        <v>232</v>
      </c>
      <c r="P888" s="2" t="s">
        <v>125</v>
      </c>
      <c r="Q888" s="2" t="s">
        <v>62</v>
      </c>
      <c r="R888" s="2" t="s">
        <v>16</v>
      </c>
    </row>
    <row r="889" spans="1:18" x14ac:dyDescent="0.3">
      <c r="A889" s="2">
        <v>10987</v>
      </c>
      <c r="B889" s="2" t="s">
        <v>124</v>
      </c>
      <c r="C889" s="2">
        <v>22</v>
      </c>
      <c r="D889" s="7">
        <v>105</v>
      </c>
      <c r="E889" s="7">
        <f t="shared" si="26"/>
        <v>52.5</v>
      </c>
      <c r="F889" s="7">
        <v>100</v>
      </c>
      <c r="G889" s="7">
        <f>Table1[[#This Row],[QUANTITY_ORDERED]]*Table1[[#This Row],[Selling price ]]</f>
        <v>2200</v>
      </c>
      <c r="H889" s="7">
        <f>F889-(Table1[[#This Row],[Estimated Cost Price (50%)	]])</f>
        <v>47.5</v>
      </c>
      <c r="I889" s="7">
        <f>Table1[[#This Row],[Profit per unit]]*Table1[[#This Row],[QUANTITY_ORDERED]]</f>
        <v>1045</v>
      </c>
      <c r="J889" s="2" t="str">
        <f t="shared" si="27"/>
        <v>Profit</v>
      </c>
      <c r="K889" s="3">
        <v>37951</v>
      </c>
      <c r="L889" s="2" t="str">
        <f>TEXT(Table1[[#This Row],[ORDER_DATE]], "mmm")</f>
        <v>Nov</v>
      </c>
      <c r="M889" s="2">
        <v>2003</v>
      </c>
      <c r="N889" s="2" t="s">
        <v>202</v>
      </c>
      <c r="O889" s="2" t="s">
        <v>244</v>
      </c>
      <c r="P889" s="2" t="s">
        <v>125</v>
      </c>
      <c r="Q889" s="2" t="s">
        <v>62</v>
      </c>
      <c r="R889" s="2" t="s">
        <v>10</v>
      </c>
    </row>
    <row r="890" spans="1:18" x14ac:dyDescent="0.3">
      <c r="A890" s="2">
        <v>10988</v>
      </c>
      <c r="B890" s="2" t="s">
        <v>124</v>
      </c>
      <c r="C890" s="2">
        <v>50</v>
      </c>
      <c r="D890" s="7">
        <v>87</v>
      </c>
      <c r="E890" s="7">
        <f t="shared" si="26"/>
        <v>43.5</v>
      </c>
      <c r="F890" s="7">
        <v>100</v>
      </c>
      <c r="G890" s="7">
        <f>Table1[[#This Row],[QUANTITY_ORDERED]]*Table1[[#This Row],[Selling price ]]</f>
        <v>5000</v>
      </c>
      <c r="H890" s="7">
        <f>F890-(Table1[[#This Row],[Estimated Cost Price (50%)	]])</f>
        <v>56.5</v>
      </c>
      <c r="I890" s="7">
        <f>Table1[[#This Row],[Profit per unit]]*Table1[[#This Row],[QUANTITY_ORDERED]]</f>
        <v>2825</v>
      </c>
      <c r="J890" s="2" t="str">
        <f t="shared" si="27"/>
        <v>Profit</v>
      </c>
      <c r="K890" s="3">
        <v>37951</v>
      </c>
      <c r="L890" s="2" t="str">
        <f>TEXT(Table1[[#This Row],[ORDER_DATE]], "mmm")</f>
        <v>Nov</v>
      </c>
      <c r="M890" s="2">
        <v>2003</v>
      </c>
      <c r="N890" s="2" t="s">
        <v>202</v>
      </c>
      <c r="O890" s="2" t="s">
        <v>247</v>
      </c>
      <c r="P890" s="2" t="s">
        <v>125</v>
      </c>
      <c r="Q890" s="2" t="s">
        <v>62</v>
      </c>
      <c r="R890" s="2" t="s">
        <v>16</v>
      </c>
    </row>
    <row r="891" spans="1:18" x14ac:dyDescent="0.3">
      <c r="A891" s="2">
        <v>10989</v>
      </c>
      <c r="B891" s="2" t="s">
        <v>124</v>
      </c>
      <c r="C891" s="2">
        <v>41</v>
      </c>
      <c r="D891" s="7">
        <v>122</v>
      </c>
      <c r="E891" s="7">
        <f t="shared" si="26"/>
        <v>61</v>
      </c>
      <c r="F891" s="7">
        <v>100</v>
      </c>
      <c r="G891" s="7">
        <f>Table1[[#This Row],[QUANTITY_ORDERED]]*Table1[[#This Row],[Selling price ]]</f>
        <v>4100</v>
      </c>
      <c r="H891" s="7">
        <f>F891-(Table1[[#This Row],[Estimated Cost Price (50%)	]])</f>
        <v>39</v>
      </c>
      <c r="I891" s="7">
        <f>Table1[[#This Row],[Profit per unit]]*Table1[[#This Row],[QUANTITY_ORDERED]]</f>
        <v>1599</v>
      </c>
      <c r="J891" s="2" t="str">
        <f t="shared" si="27"/>
        <v>Profit</v>
      </c>
      <c r="K891" s="3">
        <v>37951</v>
      </c>
      <c r="L891" s="2" t="str">
        <f>TEXT(Table1[[#This Row],[ORDER_DATE]], "mmm")</f>
        <v>Nov</v>
      </c>
      <c r="M891" s="2">
        <v>2003</v>
      </c>
      <c r="N891" s="2" t="s">
        <v>231</v>
      </c>
      <c r="O891" s="2" t="s">
        <v>259</v>
      </c>
      <c r="P891" s="2" t="s">
        <v>125</v>
      </c>
      <c r="Q891" s="2" t="s">
        <v>62</v>
      </c>
      <c r="R891" s="2" t="s">
        <v>16</v>
      </c>
    </row>
    <row r="892" spans="1:18" x14ac:dyDescent="0.3">
      <c r="A892" s="2">
        <v>10990</v>
      </c>
      <c r="B892" s="2" t="s">
        <v>124</v>
      </c>
      <c r="C892" s="2">
        <v>47</v>
      </c>
      <c r="D892" s="7">
        <v>88</v>
      </c>
      <c r="E892" s="7">
        <f t="shared" si="26"/>
        <v>44</v>
      </c>
      <c r="F892" s="7">
        <v>83.2</v>
      </c>
      <c r="G892" s="7">
        <f>Table1[[#This Row],[QUANTITY_ORDERED]]*Table1[[#This Row],[Selling price ]]</f>
        <v>3910.4</v>
      </c>
      <c r="H892" s="7">
        <f>F892-(Table1[[#This Row],[Estimated Cost Price (50%)	]])</f>
        <v>39.200000000000003</v>
      </c>
      <c r="I892" s="7">
        <f>Table1[[#This Row],[Profit per unit]]*Table1[[#This Row],[QUANTITY_ORDERED]]</f>
        <v>1842.4</v>
      </c>
      <c r="J892" s="2" t="str">
        <f t="shared" si="27"/>
        <v>Profit</v>
      </c>
      <c r="K892" s="3">
        <v>37951</v>
      </c>
      <c r="L892" s="2" t="str">
        <f>TEXT(Table1[[#This Row],[ORDER_DATE]], "mmm")</f>
        <v>Nov</v>
      </c>
      <c r="M892" s="2">
        <v>2003</v>
      </c>
      <c r="N892" s="2" t="s">
        <v>202</v>
      </c>
      <c r="O892" s="2" t="s">
        <v>268</v>
      </c>
      <c r="P892" s="2" t="s">
        <v>125</v>
      </c>
      <c r="Q892" s="2" t="s">
        <v>62</v>
      </c>
      <c r="R892" s="2" t="s">
        <v>16</v>
      </c>
    </row>
    <row r="893" spans="1:18" x14ac:dyDescent="0.3">
      <c r="A893" s="2">
        <v>10991</v>
      </c>
      <c r="B893" s="2" t="s">
        <v>124</v>
      </c>
      <c r="C893" s="2">
        <v>22</v>
      </c>
      <c r="D893" s="7">
        <v>83</v>
      </c>
      <c r="E893" s="7">
        <f t="shared" si="26"/>
        <v>41.5</v>
      </c>
      <c r="F893" s="7">
        <v>86.38</v>
      </c>
      <c r="G893" s="7">
        <f>Table1[[#This Row],[QUANTITY_ORDERED]]*Table1[[#This Row],[Selling price ]]</f>
        <v>1900.36</v>
      </c>
      <c r="H893" s="7">
        <f>F893-(Table1[[#This Row],[Estimated Cost Price (50%)	]])</f>
        <v>44.879999999999995</v>
      </c>
      <c r="I893" s="7">
        <f>Table1[[#This Row],[Profit per unit]]*Table1[[#This Row],[QUANTITY_ORDERED]]</f>
        <v>987.3599999999999</v>
      </c>
      <c r="J893" s="2" t="str">
        <f t="shared" si="27"/>
        <v>Profit</v>
      </c>
      <c r="K893" s="3">
        <v>37951</v>
      </c>
      <c r="L893" s="2" t="str">
        <f>TEXT(Table1[[#This Row],[ORDER_DATE]], "mmm")</f>
        <v>Nov</v>
      </c>
      <c r="M893" s="2">
        <v>2003</v>
      </c>
      <c r="N893" s="2" t="s">
        <v>202</v>
      </c>
      <c r="O893" s="2" t="s">
        <v>273</v>
      </c>
      <c r="P893" s="2" t="s">
        <v>125</v>
      </c>
      <c r="Q893" s="2" t="s">
        <v>62</v>
      </c>
      <c r="R893" s="2" t="s">
        <v>10</v>
      </c>
    </row>
    <row r="894" spans="1:18" x14ac:dyDescent="0.3">
      <c r="A894" s="2">
        <v>10992</v>
      </c>
      <c r="B894" s="2" t="s">
        <v>124</v>
      </c>
      <c r="C894" s="2">
        <v>23</v>
      </c>
      <c r="D894" s="7">
        <v>66</v>
      </c>
      <c r="E894" s="7">
        <f t="shared" si="26"/>
        <v>33</v>
      </c>
      <c r="F894" s="7">
        <v>64.67</v>
      </c>
      <c r="G894" s="7">
        <f>Table1[[#This Row],[QUANTITY_ORDERED]]*Table1[[#This Row],[Selling price ]]</f>
        <v>1487.41</v>
      </c>
      <c r="H894" s="7">
        <f>F894-(Table1[[#This Row],[Estimated Cost Price (50%)	]])</f>
        <v>31.67</v>
      </c>
      <c r="I894" s="7">
        <f>Table1[[#This Row],[Profit per unit]]*Table1[[#This Row],[QUANTITY_ORDERED]]</f>
        <v>728.41000000000008</v>
      </c>
      <c r="J894" s="2" t="str">
        <f t="shared" si="27"/>
        <v>Profit</v>
      </c>
      <c r="K894" s="3">
        <v>37951</v>
      </c>
      <c r="L894" s="2" t="str">
        <f>TEXT(Table1[[#This Row],[ORDER_DATE]], "mmm")</f>
        <v>Nov</v>
      </c>
      <c r="M894" s="2">
        <v>2003</v>
      </c>
      <c r="N894" s="2" t="s">
        <v>231</v>
      </c>
      <c r="O894" s="2" t="s">
        <v>293</v>
      </c>
      <c r="P894" s="2" t="s">
        <v>125</v>
      </c>
      <c r="Q894" s="2" t="s">
        <v>62</v>
      </c>
      <c r="R894" s="2" t="s">
        <v>10</v>
      </c>
    </row>
    <row r="895" spans="1:18" x14ac:dyDescent="0.3">
      <c r="A895" s="2">
        <v>10993</v>
      </c>
      <c r="B895" s="2" t="s">
        <v>124</v>
      </c>
      <c r="C895" s="2">
        <v>24</v>
      </c>
      <c r="D895" s="7">
        <v>90</v>
      </c>
      <c r="E895" s="7">
        <f t="shared" si="26"/>
        <v>45</v>
      </c>
      <c r="F895" s="7">
        <v>90.52</v>
      </c>
      <c r="G895" s="7">
        <f>Table1[[#This Row],[QUANTITY_ORDERED]]*Table1[[#This Row],[Selling price ]]</f>
        <v>2172.48</v>
      </c>
      <c r="H895" s="7">
        <f>F895-(Table1[[#This Row],[Estimated Cost Price (50%)	]])</f>
        <v>45.519999999999996</v>
      </c>
      <c r="I895" s="7">
        <f>Table1[[#This Row],[Profit per unit]]*Table1[[#This Row],[QUANTITY_ORDERED]]</f>
        <v>1092.48</v>
      </c>
      <c r="J895" s="2" t="str">
        <f t="shared" si="27"/>
        <v>Profit</v>
      </c>
      <c r="K895" s="3">
        <v>37951</v>
      </c>
      <c r="L895" s="2" t="str">
        <f>TEXT(Table1[[#This Row],[ORDER_DATE]], "mmm")</f>
        <v>Nov</v>
      </c>
      <c r="M895" s="2">
        <v>2003</v>
      </c>
      <c r="N895" s="2" t="s">
        <v>231</v>
      </c>
      <c r="O895" s="2" t="s">
        <v>296</v>
      </c>
      <c r="P895" s="2" t="s">
        <v>125</v>
      </c>
      <c r="Q895" s="2" t="s">
        <v>62</v>
      </c>
      <c r="R895" s="2" t="s">
        <v>10</v>
      </c>
    </row>
    <row r="896" spans="1:18" x14ac:dyDescent="0.3">
      <c r="A896" s="2">
        <v>10994</v>
      </c>
      <c r="B896" s="2" t="s">
        <v>124</v>
      </c>
      <c r="C896" s="2">
        <v>50</v>
      </c>
      <c r="D896" s="7">
        <v>72</v>
      </c>
      <c r="E896" s="7">
        <f t="shared" si="26"/>
        <v>36</v>
      </c>
      <c r="F896" s="7">
        <v>78.790000000000006</v>
      </c>
      <c r="G896" s="7">
        <f>Table1[[#This Row],[QUANTITY_ORDERED]]*Table1[[#This Row],[Selling price ]]</f>
        <v>3939.5000000000005</v>
      </c>
      <c r="H896" s="7">
        <f>F896-(Table1[[#This Row],[Estimated Cost Price (50%)	]])</f>
        <v>42.790000000000006</v>
      </c>
      <c r="I896" s="7">
        <f>Table1[[#This Row],[Profit per unit]]*Table1[[#This Row],[QUANTITY_ORDERED]]</f>
        <v>2139.5000000000005</v>
      </c>
      <c r="J896" s="2" t="str">
        <f t="shared" si="27"/>
        <v>Profit</v>
      </c>
      <c r="K896" s="3">
        <v>37951</v>
      </c>
      <c r="L896" s="2" t="str">
        <f>TEXT(Table1[[#This Row],[ORDER_DATE]], "mmm")</f>
        <v>Nov</v>
      </c>
      <c r="M896" s="2">
        <v>2003</v>
      </c>
      <c r="N896" s="2" t="s">
        <v>231</v>
      </c>
      <c r="O896" s="2" t="s">
        <v>298</v>
      </c>
      <c r="P896" s="2" t="s">
        <v>125</v>
      </c>
      <c r="Q896" s="2" t="s">
        <v>62</v>
      </c>
      <c r="R896" s="2" t="s">
        <v>16</v>
      </c>
    </row>
    <row r="897" spans="1:18" x14ac:dyDescent="0.3">
      <c r="A897" s="2">
        <v>10995</v>
      </c>
      <c r="B897" s="2" t="s">
        <v>124</v>
      </c>
      <c r="C897" s="2">
        <v>27</v>
      </c>
      <c r="D897" s="7">
        <v>100</v>
      </c>
      <c r="E897" s="7">
        <f t="shared" si="26"/>
        <v>50</v>
      </c>
      <c r="F897" s="7">
        <v>92.16</v>
      </c>
      <c r="G897" s="7">
        <f>Table1[[#This Row],[QUANTITY_ORDERED]]*Table1[[#This Row],[Selling price ]]</f>
        <v>2488.3199999999997</v>
      </c>
      <c r="H897" s="7">
        <f>F897-(Table1[[#This Row],[Estimated Cost Price (50%)	]])</f>
        <v>42.16</v>
      </c>
      <c r="I897" s="7">
        <f>Table1[[#This Row],[Profit per unit]]*Table1[[#This Row],[QUANTITY_ORDERED]]</f>
        <v>1138.32</v>
      </c>
      <c r="J897" s="2" t="str">
        <f t="shared" si="27"/>
        <v>Profit</v>
      </c>
      <c r="K897" s="3">
        <v>37951</v>
      </c>
      <c r="L897" s="2" t="str">
        <f>TEXT(Table1[[#This Row],[ORDER_DATE]], "mmm")</f>
        <v>Nov</v>
      </c>
      <c r="M897" s="2">
        <v>2003</v>
      </c>
      <c r="N897" s="2" t="s">
        <v>231</v>
      </c>
      <c r="O897" s="2" t="s">
        <v>302</v>
      </c>
      <c r="P897" s="2" t="s">
        <v>125</v>
      </c>
      <c r="Q897" s="2" t="s">
        <v>62</v>
      </c>
      <c r="R897" s="2" t="s">
        <v>10</v>
      </c>
    </row>
    <row r="898" spans="1:18" x14ac:dyDescent="0.3">
      <c r="A898" s="2">
        <v>10996</v>
      </c>
      <c r="B898" s="2" t="s">
        <v>124</v>
      </c>
      <c r="C898" s="2">
        <v>35</v>
      </c>
      <c r="D898" s="7">
        <v>99</v>
      </c>
      <c r="E898" s="7">
        <f t="shared" ref="E898:E961" si="28">D898 * 0.5</f>
        <v>49.5</v>
      </c>
      <c r="F898" s="7">
        <v>93.35</v>
      </c>
      <c r="G898" s="7">
        <f>Table1[[#This Row],[QUANTITY_ORDERED]]*Table1[[#This Row],[Selling price ]]</f>
        <v>3267.25</v>
      </c>
      <c r="H898" s="7">
        <f>F898-(Table1[[#This Row],[Estimated Cost Price (50%)	]])</f>
        <v>43.849999999999994</v>
      </c>
      <c r="I898" s="7">
        <f>Table1[[#This Row],[Profit per unit]]*Table1[[#This Row],[QUANTITY_ORDERED]]</f>
        <v>1534.7499999999998</v>
      </c>
      <c r="J898" s="2" t="str">
        <f t="shared" ref="J898:J961" si="29">IF(H898 &gt; 0, "Profit", IF(H898 &lt; 0, "Loss", "No Profit No Loss"))</f>
        <v>Profit</v>
      </c>
      <c r="K898" s="3">
        <v>37951</v>
      </c>
      <c r="L898" s="2" t="str">
        <f>TEXT(Table1[[#This Row],[ORDER_DATE]], "mmm")</f>
        <v>Nov</v>
      </c>
      <c r="M898" s="2">
        <v>2003</v>
      </c>
      <c r="N898" s="2" t="s">
        <v>231</v>
      </c>
      <c r="O898" s="2" t="s">
        <v>303</v>
      </c>
      <c r="P898" s="2" t="s">
        <v>125</v>
      </c>
      <c r="Q898" s="2" t="s">
        <v>62</v>
      </c>
      <c r="R898" s="2" t="s">
        <v>16</v>
      </c>
    </row>
    <row r="899" spans="1:18" x14ac:dyDescent="0.3">
      <c r="A899" s="2">
        <v>10997</v>
      </c>
      <c r="B899" s="2" t="s">
        <v>124</v>
      </c>
      <c r="C899" s="2">
        <v>29</v>
      </c>
      <c r="D899" s="7">
        <v>49</v>
      </c>
      <c r="E899" s="7">
        <f t="shared" si="28"/>
        <v>24.5</v>
      </c>
      <c r="F899" s="7">
        <v>41.71</v>
      </c>
      <c r="G899" s="7">
        <f>Table1[[#This Row],[QUANTITY_ORDERED]]*Table1[[#This Row],[Selling price ]]</f>
        <v>1209.5899999999999</v>
      </c>
      <c r="H899" s="7">
        <f>F899-(Table1[[#This Row],[Estimated Cost Price (50%)	]])</f>
        <v>17.21</v>
      </c>
      <c r="I899" s="7">
        <f>Table1[[#This Row],[Profit per unit]]*Table1[[#This Row],[QUANTITY_ORDERED]]</f>
        <v>499.09000000000003</v>
      </c>
      <c r="J899" s="2" t="str">
        <f t="shared" si="29"/>
        <v>Profit</v>
      </c>
      <c r="K899" s="3">
        <v>37951</v>
      </c>
      <c r="L899" s="2" t="str">
        <f>TEXT(Table1[[#This Row],[ORDER_DATE]], "mmm")</f>
        <v>Nov</v>
      </c>
      <c r="M899" s="2">
        <v>2003</v>
      </c>
      <c r="N899" s="2" t="s">
        <v>210</v>
      </c>
      <c r="O899" s="2" t="s">
        <v>305</v>
      </c>
      <c r="P899" s="2" t="s">
        <v>125</v>
      </c>
      <c r="Q899" s="2" t="s">
        <v>62</v>
      </c>
      <c r="R899" s="2" t="s">
        <v>10</v>
      </c>
    </row>
    <row r="900" spans="1:18" x14ac:dyDescent="0.3">
      <c r="A900" s="2">
        <v>10998</v>
      </c>
      <c r="B900" s="2" t="s">
        <v>124</v>
      </c>
      <c r="C900" s="2">
        <v>42</v>
      </c>
      <c r="D900" s="7">
        <v>54</v>
      </c>
      <c r="E900" s="7">
        <f t="shared" si="28"/>
        <v>27</v>
      </c>
      <c r="F900" s="7">
        <v>50.23</v>
      </c>
      <c r="G900" s="7">
        <f>Table1[[#This Row],[QUANTITY_ORDERED]]*Table1[[#This Row],[Selling price ]]</f>
        <v>2109.66</v>
      </c>
      <c r="H900" s="7">
        <f>F900-(Table1[[#This Row],[Estimated Cost Price (50%)	]])</f>
        <v>23.229999999999997</v>
      </c>
      <c r="I900" s="7">
        <f>Table1[[#This Row],[Profit per unit]]*Table1[[#This Row],[QUANTITY_ORDERED]]</f>
        <v>975.65999999999985</v>
      </c>
      <c r="J900" s="2" t="str">
        <f t="shared" si="29"/>
        <v>Profit</v>
      </c>
      <c r="K900" s="3">
        <v>37951</v>
      </c>
      <c r="L900" s="2" t="str">
        <f>TEXT(Table1[[#This Row],[ORDER_DATE]], "mmm")</f>
        <v>Nov</v>
      </c>
      <c r="M900" s="2">
        <v>2003</v>
      </c>
      <c r="N900" s="2" t="s">
        <v>231</v>
      </c>
      <c r="O900" s="2" t="s">
        <v>306</v>
      </c>
      <c r="P900" s="2" t="s">
        <v>125</v>
      </c>
      <c r="Q900" s="2" t="s">
        <v>62</v>
      </c>
      <c r="R900" s="2" t="s">
        <v>10</v>
      </c>
    </row>
    <row r="901" spans="1:18" x14ac:dyDescent="0.3">
      <c r="A901" s="2">
        <v>10999</v>
      </c>
      <c r="B901" s="2" t="s">
        <v>150</v>
      </c>
      <c r="C901" s="2">
        <v>42</v>
      </c>
      <c r="D901" s="7">
        <v>157</v>
      </c>
      <c r="E901" s="7">
        <f t="shared" si="28"/>
        <v>78.5</v>
      </c>
      <c r="F901" s="7">
        <v>100</v>
      </c>
      <c r="G901" s="7">
        <f>Table1[[#This Row],[QUANTITY_ORDERED]]*Table1[[#This Row],[Selling price ]]</f>
        <v>4200</v>
      </c>
      <c r="H901" s="7">
        <f>F901-(Table1[[#This Row],[Estimated Cost Price (50%)	]])</f>
        <v>21.5</v>
      </c>
      <c r="I901" s="7">
        <f>Table1[[#This Row],[Profit per unit]]*Table1[[#This Row],[QUANTITY_ORDERED]]</f>
        <v>903</v>
      </c>
      <c r="J901" s="2" t="str">
        <f t="shared" si="29"/>
        <v>Profit</v>
      </c>
      <c r="K901" s="3">
        <v>37952</v>
      </c>
      <c r="L901" s="2" t="str">
        <f>TEXT(Table1[[#This Row],[ORDER_DATE]], "mmm")</f>
        <v>Nov</v>
      </c>
      <c r="M901" s="2">
        <v>2003</v>
      </c>
      <c r="N901" s="2" t="s">
        <v>210</v>
      </c>
      <c r="O901" s="2" t="s">
        <v>211</v>
      </c>
      <c r="P901" s="2" t="s">
        <v>151</v>
      </c>
      <c r="Q901" s="2" t="s">
        <v>152</v>
      </c>
      <c r="R901" s="2" t="s">
        <v>52</v>
      </c>
    </row>
    <row r="902" spans="1:18" x14ac:dyDescent="0.3">
      <c r="A902" s="2">
        <v>11000</v>
      </c>
      <c r="B902" s="2" t="s">
        <v>150</v>
      </c>
      <c r="C902" s="2">
        <v>48</v>
      </c>
      <c r="D902" s="7">
        <v>68</v>
      </c>
      <c r="E902" s="7">
        <f t="shared" si="28"/>
        <v>34</v>
      </c>
      <c r="F902" s="7">
        <v>67.819999999999993</v>
      </c>
      <c r="G902" s="7">
        <f>Table1[[#This Row],[QUANTITY_ORDERED]]*Table1[[#This Row],[Selling price ]]</f>
        <v>3255.3599999999997</v>
      </c>
      <c r="H902" s="7">
        <f>F902-(Table1[[#This Row],[Estimated Cost Price (50%)	]])</f>
        <v>33.819999999999993</v>
      </c>
      <c r="I902" s="7">
        <f>Table1[[#This Row],[Profit per unit]]*Table1[[#This Row],[QUANTITY_ORDERED]]</f>
        <v>1623.3599999999997</v>
      </c>
      <c r="J902" s="2" t="str">
        <f t="shared" si="29"/>
        <v>Profit</v>
      </c>
      <c r="K902" s="3">
        <v>37952</v>
      </c>
      <c r="L902" s="2" t="str">
        <f>TEXT(Table1[[#This Row],[ORDER_DATE]], "mmm")</f>
        <v>Nov</v>
      </c>
      <c r="M902" s="2">
        <v>2003</v>
      </c>
      <c r="N902" s="2" t="s">
        <v>210</v>
      </c>
      <c r="O902" s="2" t="s">
        <v>265</v>
      </c>
      <c r="P902" s="2" t="s">
        <v>151</v>
      </c>
      <c r="Q902" s="2" t="s">
        <v>152</v>
      </c>
      <c r="R902" s="2" t="s">
        <v>16</v>
      </c>
    </row>
    <row r="903" spans="1:18" x14ac:dyDescent="0.3">
      <c r="A903" s="2">
        <v>11001</v>
      </c>
      <c r="B903" s="2" t="s">
        <v>150</v>
      </c>
      <c r="C903" s="2">
        <v>27</v>
      </c>
      <c r="D903" s="7">
        <v>65</v>
      </c>
      <c r="E903" s="7">
        <f t="shared" si="28"/>
        <v>32.5</v>
      </c>
      <c r="F903" s="7">
        <v>71.67</v>
      </c>
      <c r="G903" s="7">
        <f>Table1[[#This Row],[QUANTITY_ORDERED]]*Table1[[#This Row],[Selling price ]]</f>
        <v>1935.0900000000001</v>
      </c>
      <c r="H903" s="7">
        <f>F903-(Table1[[#This Row],[Estimated Cost Price (50%)	]])</f>
        <v>39.17</v>
      </c>
      <c r="I903" s="7">
        <f>Table1[[#This Row],[Profit per unit]]*Table1[[#This Row],[QUANTITY_ORDERED]]</f>
        <v>1057.5900000000001</v>
      </c>
      <c r="J903" s="2" t="str">
        <f t="shared" si="29"/>
        <v>Profit</v>
      </c>
      <c r="K903" s="3">
        <v>37952</v>
      </c>
      <c r="L903" s="2" t="str">
        <f>TEXT(Table1[[#This Row],[ORDER_DATE]], "mmm")</f>
        <v>Nov</v>
      </c>
      <c r="M903" s="2">
        <v>2003</v>
      </c>
      <c r="N903" s="2" t="s">
        <v>202</v>
      </c>
      <c r="O903" s="2" t="s">
        <v>271</v>
      </c>
      <c r="P903" s="2" t="s">
        <v>151</v>
      </c>
      <c r="Q903" s="2" t="s">
        <v>152</v>
      </c>
      <c r="R903" s="2" t="s">
        <v>10</v>
      </c>
    </row>
    <row r="904" spans="1:18" x14ac:dyDescent="0.3">
      <c r="A904" s="2">
        <v>11002</v>
      </c>
      <c r="B904" s="2" t="s">
        <v>150</v>
      </c>
      <c r="C904" s="2">
        <v>43</v>
      </c>
      <c r="D904" s="7">
        <v>68</v>
      </c>
      <c r="E904" s="7">
        <f t="shared" si="28"/>
        <v>34</v>
      </c>
      <c r="F904" s="7">
        <v>66.19</v>
      </c>
      <c r="G904" s="7">
        <f>Table1[[#This Row],[QUANTITY_ORDERED]]*Table1[[#This Row],[Selling price ]]</f>
        <v>2846.17</v>
      </c>
      <c r="H904" s="7">
        <f>F904-(Table1[[#This Row],[Estimated Cost Price (50%)	]])</f>
        <v>32.19</v>
      </c>
      <c r="I904" s="7">
        <f>Table1[[#This Row],[Profit per unit]]*Table1[[#This Row],[QUANTITY_ORDERED]]</f>
        <v>1384.1699999999998</v>
      </c>
      <c r="J904" s="2" t="str">
        <f t="shared" si="29"/>
        <v>Profit</v>
      </c>
      <c r="K904" s="3">
        <v>37952</v>
      </c>
      <c r="L904" s="2" t="str">
        <f>TEXT(Table1[[#This Row],[ORDER_DATE]], "mmm")</f>
        <v>Nov</v>
      </c>
      <c r="M904" s="2">
        <v>2003</v>
      </c>
      <c r="N904" s="2" t="s">
        <v>210</v>
      </c>
      <c r="O904" s="2" t="s">
        <v>275</v>
      </c>
      <c r="P904" s="2" t="s">
        <v>151</v>
      </c>
      <c r="Q904" s="2" t="s">
        <v>152</v>
      </c>
      <c r="R904" s="2" t="s">
        <v>10</v>
      </c>
    </row>
    <row r="905" spans="1:18" x14ac:dyDescent="0.3">
      <c r="A905" s="2">
        <v>11003</v>
      </c>
      <c r="B905" s="2" t="s">
        <v>150</v>
      </c>
      <c r="C905" s="2">
        <v>42</v>
      </c>
      <c r="D905" s="7">
        <v>99</v>
      </c>
      <c r="E905" s="7">
        <f t="shared" si="28"/>
        <v>49.5</v>
      </c>
      <c r="F905" s="7">
        <v>100</v>
      </c>
      <c r="G905" s="7">
        <f>Table1[[#This Row],[QUANTITY_ORDERED]]*Table1[[#This Row],[Selling price ]]</f>
        <v>4200</v>
      </c>
      <c r="H905" s="7">
        <f>F905-(Table1[[#This Row],[Estimated Cost Price (50%)	]])</f>
        <v>50.5</v>
      </c>
      <c r="I905" s="7">
        <f>Table1[[#This Row],[Profit per unit]]*Table1[[#This Row],[QUANTITY_ORDERED]]</f>
        <v>2121</v>
      </c>
      <c r="J905" s="2" t="str">
        <f t="shared" si="29"/>
        <v>Profit</v>
      </c>
      <c r="K905" s="3">
        <v>37952</v>
      </c>
      <c r="L905" s="2" t="str">
        <f>TEXT(Table1[[#This Row],[ORDER_DATE]], "mmm")</f>
        <v>Nov</v>
      </c>
      <c r="M905" s="2">
        <v>2003</v>
      </c>
      <c r="N905" s="2" t="s">
        <v>210</v>
      </c>
      <c r="O905" s="2" t="s">
        <v>297</v>
      </c>
      <c r="P905" s="2" t="s">
        <v>151</v>
      </c>
      <c r="Q905" s="2" t="s">
        <v>152</v>
      </c>
      <c r="R905" s="2" t="s">
        <v>16</v>
      </c>
    </row>
    <row r="906" spans="1:18" x14ac:dyDescent="0.3">
      <c r="A906" s="2">
        <v>11004</v>
      </c>
      <c r="B906" s="2" t="s">
        <v>150</v>
      </c>
      <c r="C906" s="2">
        <v>40</v>
      </c>
      <c r="D906" s="7">
        <v>74</v>
      </c>
      <c r="E906" s="7">
        <f t="shared" si="28"/>
        <v>37</v>
      </c>
      <c r="F906" s="7">
        <v>63.67</v>
      </c>
      <c r="G906" s="7">
        <f>Table1[[#This Row],[QUANTITY_ORDERED]]*Table1[[#This Row],[Selling price ]]</f>
        <v>2546.8000000000002</v>
      </c>
      <c r="H906" s="7">
        <f>F906-(Table1[[#This Row],[Estimated Cost Price (50%)	]])</f>
        <v>26.67</v>
      </c>
      <c r="I906" s="7">
        <f>Table1[[#This Row],[Profit per unit]]*Table1[[#This Row],[QUANTITY_ORDERED]]</f>
        <v>1066.8000000000002</v>
      </c>
      <c r="J906" s="2" t="str">
        <f t="shared" si="29"/>
        <v>Profit</v>
      </c>
      <c r="K906" s="3">
        <v>37952</v>
      </c>
      <c r="L906" s="2" t="str">
        <f>TEXT(Table1[[#This Row],[ORDER_DATE]], "mmm")</f>
        <v>Nov</v>
      </c>
      <c r="M906" s="2">
        <v>2003</v>
      </c>
      <c r="N906" s="2" t="s">
        <v>210</v>
      </c>
      <c r="O906" s="2" t="s">
        <v>304</v>
      </c>
      <c r="P906" s="2" t="s">
        <v>151</v>
      </c>
      <c r="Q906" s="2" t="s">
        <v>152</v>
      </c>
      <c r="R906" s="2" t="s">
        <v>10</v>
      </c>
    </row>
    <row r="907" spans="1:18" x14ac:dyDescent="0.3">
      <c r="A907" s="2">
        <v>11005</v>
      </c>
      <c r="B907" s="2" t="s">
        <v>82</v>
      </c>
      <c r="C907" s="2">
        <v>29</v>
      </c>
      <c r="D907" s="7">
        <v>43</v>
      </c>
      <c r="E907" s="7">
        <f t="shared" si="28"/>
        <v>21.5</v>
      </c>
      <c r="F907" s="7">
        <v>38.4</v>
      </c>
      <c r="G907" s="7">
        <f>Table1[[#This Row],[QUANTITY_ORDERED]]*Table1[[#This Row],[Selling price ]]</f>
        <v>1113.5999999999999</v>
      </c>
      <c r="H907" s="7">
        <f>F907-(Table1[[#This Row],[Estimated Cost Price (50%)	]])</f>
        <v>16.899999999999999</v>
      </c>
      <c r="I907" s="7">
        <f>Table1[[#This Row],[Profit per unit]]*Table1[[#This Row],[QUANTITY_ORDERED]]</f>
        <v>490.09999999999997</v>
      </c>
      <c r="J907" s="2" t="str">
        <f t="shared" si="29"/>
        <v>Profit</v>
      </c>
      <c r="K907" s="3">
        <v>37633</v>
      </c>
      <c r="L907" s="2" t="str">
        <f>TEXT(Table1[[#This Row],[ORDER_DATE]], "mmm")</f>
        <v>Jan</v>
      </c>
      <c r="M907" s="2">
        <v>2003</v>
      </c>
      <c r="N907" s="2" t="s">
        <v>202</v>
      </c>
      <c r="O907" s="2" t="s">
        <v>289</v>
      </c>
      <c r="P907" s="2" t="s">
        <v>83</v>
      </c>
      <c r="Q907" s="2" t="s">
        <v>9</v>
      </c>
      <c r="R907" s="2" t="s">
        <v>10</v>
      </c>
    </row>
    <row r="908" spans="1:18" x14ac:dyDescent="0.3">
      <c r="A908" s="2">
        <v>11006</v>
      </c>
      <c r="B908" s="2" t="s">
        <v>82</v>
      </c>
      <c r="C908" s="2">
        <v>48</v>
      </c>
      <c r="D908" s="7">
        <v>91</v>
      </c>
      <c r="E908" s="7">
        <f t="shared" si="28"/>
        <v>45.5</v>
      </c>
      <c r="F908" s="7">
        <v>83.12</v>
      </c>
      <c r="G908" s="7">
        <f>Table1[[#This Row],[QUANTITY_ORDERED]]*Table1[[#This Row],[Selling price ]]</f>
        <v>3989.76</v>
      </c>
      <c r="H908" s="7">
        <f>F908-(Table1[[#This Row],[Estimated Cost Price (50%)	]])</f>
        <v>37.620000000000005</v>
      </c>
      <c r="I908" s="7">
        <f>Table1[[#This Row],[Profit per unit]]*Table1[[#This Row],[QUANTITY_ORDERED]]</f>
        <v>1805.7600000000002</v>
      </c>
      <c r="J908" s="2" t="str">
        <f t="shared" si="29"/>
        <v>Profit</v>
      </c>
      <c r="K908" s="3">
        <v>37633</v>
      </c>
      <c r="L908" s="2" t="str">
        <f>TEXT(Table1[[#This Row],[ORDER_DATE]], "mmm")</f>
        <v>Jan</v>
      </c>
      <c r="M908" s="2">
        <v>2003</v>
      </c>
      <c r="N908" s="2" t="s">
        <v>210</v>
      </c>
      <c r="O908" s="2" t="s">
        <v>294</v>
      </c>
      <c r="P908" s="2" t="s">
        <v>83</v>
      </c>
      <c r="Q908" s="2" t="s">
        <v>9</v>
      </c>
      <c r="R908" s="2" t="s">
        <v>16</v>
      </c>
    </row>
    <row r="909" spans="1:18" x14ac:dyDescent="0.3">
      <c r="A909" s="2">
        <v>11007</v>
      </c>
      <c r="B909" s="2" t="s">
        <v>82</v>
      </c>
      <c r="C909" s="2">
        <v>38</v>
      </c>
      <c r="D909" s="7">
        <v>80</v>
      </c>
      <c r="E909" s="7">
        <f t="shared" si="28"/>
        <v>40</v>
      </c>
      <c r="F909" s="7">
        <v>82.4</v>
      </c>
      <c r="G909" s="7">
        <f>Table1[[#This Row],[QUANTITY_ORDERED]]*Table1[[#This Row],[Selling price ]]</f>
        <v>3131.2000000000003</v>
      </c>
      <c r="H909" s="7">
        <f>F909-(Table1[[#This Row],[Estimated Cost Price (50%)	]])</f>
        <v>42.400000000000006</v>
      </c>
      <c r="I909" s="7">
        <f>Table1[[#This Row],[Profit per unit]]*Table1[[#This Row],[QUANTITY_ORDERED]]</f>
        <v>1611.2000000000003</v>
      </c>
      <c r="J909" s="2" t="str">
        <f t="shared" si="29"/>
        <v>Profit</v>
      </c>
      <c r="K909" s="3">
        <v>37633</v>
      </c>
      <c r="L909" s="2" t="str">
        <f>TEXT(Table1[[#This Row],[ORDER_DATE]], "mmm")</f>
        <v>Jan</v>
      </c>
      <c r="M909" s="2">
        <v>2003</v>
      </c>
      <c r="N909" s="2" t="s">
        <v>210</v>
      </c>
      <c r="O909" s="2" t="s">
        <v>301</v>
      </c>
      <c r="P909" s="2" t="s">
        <v>83</v>
      </c>
      <c r="Q909" s="2" t="s">
        <v>9</v>
      </c>
      <c r="R909" s="2" t="s">
        <v>16</v>
      </c>
    </row>
    <row r="910" spans="1:18" x14ac:dyDescent="0.3">
      <c r="A910" s="2">
        <v>11008</v>
      </c>
      <c r="B910" s="2" t="s">
        <v>28</v>
      </c>
      <c r="C910" s="2">
        <v>22</v>
      </c>
      <c r="D910" s="7">
        <v>95</v>
      </c>
      <c r="E910" s="7">
        <f t="shared" si="28"/>
        <v>47.5</v>
      </c>
      <c r="F910" s="7">
        <v>98.57</v>
      </c>
      <c r="G910" s="7">
        <f>Table1[[#This Row],[QUANTITY_ORDERED]]*Table1[[#This Row],[Selling price ]]</f>
        <v>2168.54</v>
      </c>
      <c r="H910" s="7">
        <f>F910-(Table1[[#This Row],[Estimated Cost Price (50%)	]])</f>
        <v>51.069999999999993</v>
      </c>
      <c r="I910" s="7">
        <f>Table1[[#This Row],[Profit per unit]]*Table1[[#This Row],[QUANTITY_ORDERED]]</f>
        <v>1123.54</v>
      </c>
      <c r="J910" s="2" t="str">
        <f t="shared" si="29"/>
        <v>Profit</v>
      </c>
      <c r="K910" s="3">
        <v>37633</v>
      </c>
      <c r="L910" s="2" t="str">
        <f>TEXT(Table1[[#This Row],[ORDER_DATE]], "mmm")</f>
        <v>Jan</v>
      </c>
      <c r="M910" s="2">
        <v>2003</v>
      </c>
      <c r="N910" s="2" t="s">
        <v>5</v>
      </c>
      <c r="O910" s="2" t="s">
        <v>6</v>
      </c>
      <c r="P910" s="2" t="s">
        <v>20</v>
      </c>
      <c r="Q910" s="2" t="s">
        <v>9</v>
      </c>
      <c r="R910" s="2" t="s">
        <v>10</v>
      </c>
    </row>
    <row r="911" spans="1:18" x14ac:dyDescent="0.3">
      <c r="A911" s="2">
        <v>11009</v>
      </c>
      <c r="B911" s="2" t="s">
        <v>28</v>
      </c>
      <c r="C911" s="2">
        <v>24</v>
      </c>
      <c r="D911" s="7">
        <v>118</v>
      </c>
      <c r="E911" s="7">
        <f t="shared" si="28"/>
        <v>59</v>
      </c>
      <c r="F911" s="7">
        <v>100</v>
      </c>
      <c r="G911" s="7">
        <f>Table1[[#This Row],[QUANTITY_ORDERED]]*Table1[[#This Row],[Selling price ]]</f>
        <v>2400</v>
      </c>
      <c r="H911" s="7">
        <f>F911-(Table1[[#This Row],[Estimated Cost Price (50%)	]])</f>
        <v>41</v>
      </c>
      <c r="I911" s="7">
        <f>Table1[[#This Row],[Profit per unit]]*Table1[[#This Row],[QUANTITY_ORDERED]]</f>
        <v>984</v>
      </c>
      <c r="J911" s="2" t="str">
        <f t="shared" si="29"/>
        <v>Profit</v>
      </c>
      <c r="K911" s="3">
        <v>37633</v>
      </c>
      <c r="L911" s="2" t="str">
        <f>TEXT(Table1[[#This Row],[ORDER_DATE]], "mmm")</f>
        <v>Jan</v>
      </c>
      <c r="M911" s="2">
        <v>2003</v>
      </c>
      <c r="N911" s="2" t="s">
        <v>5</v>
      </c>
      <c r="O911" s="2" t="s">
        <v>106</v>
      </c>
      <c r="P911" s="2" t="s">
        <v>20</v>
      </c>
      <c r="Q911" s="2" t="s">
        <v>9</v>
      </c>
      <c r="R911" s="2" t="s">
        <v>16</v>
      </c>
    </row>
    <row r="912" spans="1:18" x14ac:dyDescent="0.3">
      <c r="A912" s="2">
        <v>11010</v>
      </c>
      <c r="B912" s="2" t="s">
        <v>28</v>
      </c>
      <c r="C912" s="2">
        <v>49</v>
      </c>
      <c r="D912" s="7">
        <v>193</v>
      </c>
      <c r="E912" s="7">
        <f t="shared" si="28"/>
        <v>96.5</v>
      </c>
      <c r="F912" s="7">
        <v>100</v>
      </c>
      <c r="G912" s="7">
        <f>Table1[[#This Row],[QUANTITY_ORDERED]]*Table1[[#This Row],[Selling price ]]</f>
        <v>4900</v>
      </c>
      <c r="H912" s="7">
        <f>F912-(Table1[[#This Row],[Estimated Cost Price (50%)	]])</f>
        <v>3.5</v>
      </c>
      <c r="I912" s="7">
        <f>Table1[[#This Row],[Profit per unit]]*Table1[[#This Row],[QUANTITY_ORDERED]]</f>
        <v>171.5</v>
      </c>
      <c r="J912" s="2" t="str">
        <f t="shared" si="29"/>
        <v>Profit</v>
      </c>
      <c r="K912" s="3">
        <v>37633</v>
      </c>
      <c r="L912" s="2" t="str">
        <f>TEXT(Table1[[#This Row],[ORDER_DATE]], "mmm")</f>
        <v>Jan</v>
      </c>
      <c r="M912" s="2">
        <v>2003</v>
      </c>
      <c r="N912" s="2" t="s">
        <v>5</v>
      </c>
      <c r="O912" s="2" t="s">
        <v>113</v>
      </c>
      <c r="P912" s="2" t="s">
        <v>20</v>
      </c>
      <c r="Q912" s="2" t="s">
        <v>9</v>
      </c>
      <c r="R912" s="2" t="s">
        <v>52</v>
      </c>
    </row>
    <row r="913" spans="1:18" x14ac:dyDescent="0.3">
      <c r="A913" s="2">
        <v>11011</v>
      </c>
      <c r="B913" s="2" t="s">
        <v>28</v>
      </c>
      <c r="C913" s="2">
        <v>25</v>
      </c>
      <c r="D913" s="7">
        <v>150</v>
      </c>
      <c r="E913" s="7">
        <f t="shared" si="28"/>
        <v>75</v>
      </c>
      <c r="F913" s="7">
        <v>100</v>
      </c>
      <c r="G913" s="7">
        <f>Table1[[#This Row],[QUANTITY_ORDERED]]*Table1[[#This Row],[Selling price ]]</f>
        <v>2500</v>
      </c>
      <c r="H913" s="7">
        <f>F913-(Table1[[#This Row],[Estimated Cost Price (50%)	]])</f>
        <v>25</v>
      </c>
      <c r="I913" s="7">
        <f>Table1[[#This Row],[Profit per unit]]*Table1[[#This Row],[QUANTITY_ORDERED]]</f>
        <v>625</v>
      </c>
      <c r="J913" s="2" t="str">
        <f t="shared" si="29"/>
        <v>Profit</v>
      </c>
      <c r="K913" s="3">
        <v>37633</v>
      </c>
      <c r="L913" s="2" t="str">
        <f>TEXT(Table1[[#This Row],[ORDER_DATE]], "mmm")</f>
        <v>Jan</v>
      </c>
      <c r="M913" s="2">
        <v>2003</v>
      </c>
      <c r="N913" s="2" t="s">
        <v>5</v>
      </c>
      <c r="O913" s="2" t="s">
        <v>180</v>
      </c>
      <c r="P913" s="2" t="s">
        <v>20</v>
      </c>
      <c r="Q913" s="2" t="s">
        <v>9</v>
      </c>
      <c r="R913" s="2" t="s">
        <v>16</v>
      </c>
    </row>
    <row r="914" spans="1:18" x14ac:dyDescent="0.3">
      <c r="A914" s="2">
        <v>11012</v>
      </c>
      <c r="B914" s="2" t="s">
        <v>28</v>
      </c>
      <c r="C914" s="2">
        <v>30</v>
      </c>
      <c r="D914" s="7">
        <v>60</v>
      </c>
      <c r="E914" s="7">
        <f t="shared" si="28"/>
        <v>30</v>
      </c>
      <c r="F914" s="7">
        <v>64.81</v>
      </c>
      <c r="G914" s="7">
        <f>Table1[[#This Row],[QUANTITY_ORDERED]]*Table1[[#This Row],[Selling price ]]</f>
        <v>1944.3000000000002</v>
      </c>
      <c r="H914" s="7">
        <f>F914-(Table1[[#This Row],[Estimated Cost Price (50%)	]])</f>
        <v>34.81</v>
      </c>
      <c r="I914" s="7">
        <f>Table1[[#This Row],[Profit per unit]]*Table1[[#This Row],[QUANTITY_ORDERED]]</f>
        <v>1044.3000000000002</v>
      </c>
      <c r="J914" s="2" t="str">
        <f t="shared" si="29"/>
        <v>Profit</v>
      </c>
      <c r="K914" s="3">
        <v>37633</v>
      </c>
      <c r="L914" s="2" t="str">
        <f>TEXT(Table1[[#This Row],[ORDER_DATE]], "mmm")</f>
        <v>Jan</v>
      </c>
      <c r="M914" s="2">
        <v>2003</v>
      </c>
      <c r="N914" s="2" t="s">
        <v>5</v>
      </c>
      <c r="O914" s="2" t="s">
        <v>226</v>
      </c>
      <c r="P914" s="2" t="s">
        <v>20</v>
      </c>
      <c r="Q914" s="2" t="s">
        <v>9</v>
      </c>
      <c r="R914" s="2" t="s">
        <v>10</v>
      </c>
    </row>
    <row r="915" spans="1:18" x14ac:dyDescent="0.3">
      <c r="A915" s="2">
        <v>11013</v>
      </c>
      <c r="B915" s="2" t="s">
        <v>28</v>
      </c>
      <c r="C915" s="2">
        <v>39</v>
      </c>
      <c r="D915" s="7">
        <v>112</v>
      </c>
      <c r="E915" s="7">
        <f t="shared" si="28"/>
        <v>56</v>
      </c>
      <c r="F915" s="7">
        <v>100</v>
      </c>
      <c r="G915" s="7">
        <f>Table1[[#This Row],[QUANTITY_ORDERED]]*Table1[[#This Row],[Selling price ]]</f>
        <v>3900</v>
      </c>
      <c r="H915" s="7">
        <f>F915-(Table1[[#This Row],[Estimated Cost Price (50%)	]])</f>
        <v>44</v>
      </c>
      <c r="I915" s="7">
        <f>Table1[[#This Row],[Profit per unit]]*Table1[[#This Row],[QUANTITY_ORDERED]]</f>
        <v>1716</v>
      </c>
      <c r="J915" s="2" t="str">
        <f t="shared" si="29"/>
        <v>Profit</v>
      </c>
      <c r="K915" s="3">
        <v>37633</v>
      </c>
      <c r="L915" s="2" t="str">
        <f>TEXT(Table1[[#This Row],[ORDER_DATE]], "mmm")</f>
        <v>Jan</v>
      </c>
      <c r="M915" s="2">
        <v>2003</v>
      </c>
      <c r="N915" s="2" t="s">
        <v>5</v>
      </c>
      <c r="O915" s="2" t="s">
        <v>254</v>
      </c>
      <c r="P915" s="2" t="s">
        <v>20</v>
      </c>
      <c r="Q915" s="2" t="s">
        <v>9</v>
      </c>
      <c r="R915" s="2" t="s">
        <v>16</v>
      </c>
    </row>
    <row r="916" spans="1:18" x14ac:dyDescent="0.3">
      <c r="A916" s="2">
        <v>11014</v>
      </c>
      <c r="B916" s="2" t="s">
        <v>28</v>
      </c>
      <c r="C916" s="2">
        <v>25</v>
      </c>
      <c r="D916" s="7">
        <v>76</v>
      </c>
      <c r="E916" s="7">
        <f t="shared" si="28"/>
        <v>38</v>
      </c>
      <c r="F916" s="7">
        <v>73.88</v>
      </c>
      <c r="G916" s="7">
        <f>Table1[[#This Row],[QUANTITY_ORDERED]]*Table1[[#This Row],[Selling price ]]</f>
        <v>1847</v>
      </c>
      <c r="H916" s="7">
        <f>F916-(Table1[[#This Row],[Estimated Cost Price (50%)	]])</f>
        <v>35.879999999999995</v>
      </c>
      <c r="I916" s="7">
        <f>Table1[[#This Row],[Profit per unit]]*Table1[[#This Row],[QUANTITY_ORDERED]]</f>
        <v>896.99999999999989</v>
      </c>
      <c r="J916" s="2" t="str">
        <f t="shared" si="29"/>
        <v>Profit</v>
      </c>
      <c r="K916" s="3">
        <v>37633</v>
      </c>
      <c r="L916" s="2" t="str">
        <f>TEXT(Table1[[#This Row],[ORDER_DATE]], "mmm")</f>
        <v>Jan</v>
      </c>
      <c r="M916" s="2">
        <v>2003</v>
      </c>
      <c r="N916" s="2" t="s">
        <v>5</v>
      </c>
      <c r="O916" s="2" t="s">
        <v>258</v>
      </c>
      <c r="P916" s="2" t="s">
        <v>20</v>
      </c>
      <c r="Q916" s="2" t="s">
        <v>9</v>
      </c>
      <c r="R916" s="2" t="s">
        <v>10</v>
      </c>
    </row>
    <row r="917" spans="1:18" x14ac:dyDescent="0.3">
      <c r="A917" s="2">
        <v>11015</v>
      </c>
      <c r="B917" s="2" t="s">
        <v>60</v>
      </c>
      <c r="C917" s="2">
        <v>20</v>
      </c>
      <c r="D917" s="7">
        <v>194</v>
      </c>
      <c r="E917" s="7">
        <f t="shared" si="28"/>
        <v>97</v>
      </c>
      <c r="F917" s="7">
        <v>100</v>
      </c>
      <c r="G917" s="7">
        <f>Table1[[#This Row],[QUANTITY_ORDERED]]*Table1[[#This Row],[Selling price ]]</f>
        <v>2000</v>
      </c>
      <c r="H917" s="7">
        <f>F917-(Table1[[#This Row],[Estimated Cost Price (50%)	]])</f>
        <v>3</v>
      </c>
      <c r="I917" s="7">
        <f>Table1[[#This Row],[Profit per unit]]*Table1[[#This Row],[QUANTITY_ORDERED]]</f>
        <v>60</v>
      </c>
      <c r="J917" s="2" t="str">
        <f t="shared" si="29"/>
        <v>Profit</v>
      </c>
      <c r="K917" s="3">
        <v>37664</v>
      </c>
      <c r="L917" s="2" t="str">
        <f>TEXT(Table1[[#This Row],[ORDER_DATE]], "mmm")</f>
        <v>Feb</v>
      </c>
      <c r="M917" s="2">
        <v>2003</v>
      </c>
      <c r="N917" s="2" t="s">
        <v>63</v>
      </c>
      <c r="O917" s="2" t="s">
        <v>149</v>
      </c>
      <c r="P917" s="2" t="s">
        <v>61</v>
      </c>
      <c r="Q917" s="2" t="s">
        <v>62</v>
      </c>
      <c r="R917" s="2" t="s">
        <v>16</v>
      </c>
    </row>
    <row r="918" spans="1:18" x14ac:dyDescent="0.3">
      <c r="A918" s="2">
        <v>11016</v>
      </c>
      <c r="B918" s="2" t="s">
        <v>60</v>
      </c>
      <c r="C918" s="2">
        <v>20</v>
      </c>
      <c r="D918" s="7">
        <v>117</v>
      </c>
      <c r="E918" s="7">
        <f t="shared" si="28"/>
        <v>58.5</v>
      </c>
      <c r="F918" s="7">
        <v>100</v>
      </c>
      <c r="G918" s="7">
        <f>Table1[[#This Row],[QUANTITY_ORDERED]]*Table1[[#This Row],[Selling price ]]</f>
        <v>2000</v>
      </c>
      <c r="H918" s="7">
        <f>F918-(Table1[[#This Row],[Estimated Cost Price (50%)	]])</f>
        <v>41.5</v>
      </c>
      <c r="I918" s="7">
        <f>Table1[[#This Row],[Profit per unit]]*Table1[[#This Row],[QUANTITY_ORDERED]]</f>
        <v>830</v>
      </c>
      <c r="J918" s="2" t="str">
        <f t="shared" si="29"/>
        <v>Profit</v>
      </c>
      <c r="K918" s="3">
        <v>37664</v>
      </c>
      <c r="L918" s="2" t="str">
        <f>TEXT(Table1[[#This Row],[ORDER_DATE]], "mmm")</f>
        <v>Feb</v>
      </c>
      <c r="M918" s="2">
        <v>2003</v>
      </c>
      <c r="N918" s="2" t="s">
        <v>63</v>
      </c>
      <c r="O918" s="2" t="s">
        <v>183</v>
      </c>
      <c r="P918" s="2" t="s">
        <v>61</v>
      </c>
      <c r="Q918" s="2" t="s">
        <v>62</v>
      </c>
      <c r="R918" s="2" t="s">
        <v>10</v>
      </c>
    </row>
    <row r="919" spans="1:18" x14ac:dyDescent="0.3">
      <c r="A919" s="2">
        <v>11017</v>
      </c>
      <c r="B919" s="2" t="s">
        <v>60</v>
      </c>
      <c r="C919" s="2">
        <v>44</v>
      </c>
      <c r="D919" s="7">
        <v>79</v>
      </c>
      <c r="E919" s="7">
        <f t="shared" si="28"/>
        <v>39.5</v>
      </c>
      <c r="F919" s="7">
        <v>82.99</v>
      </c>
      <c r="G919" s="7">
        <f>Table1[[#This Row],[QUANTITY_ORDERED]]*Table1[[#This Row],[Selling price ]]</f>
        <v>3651.56</v>
      </c>
      <c r="H919" s="7">
        <f>F919-(Table1[[#This Row],[Estimated Cost Price (50%)	]])</f>
        <v>43.489999999999995</v>
      </c>
      <c r="I919" s="7">
        <f>Table1[[#This Row],[Profit per unit]]*Table1[[#This Row],[QUANTITY_ORDERED]]</f>
        <v>1913.5599999999997</v>
      </c>
      <c r="J919" s="2" t="str">
        <f t="shared" si="29"/>
        <v>Profit</v>
      </c>
      <c r="K919" s="3">
        <v>37664</v>
      </c>
      <c r="L919" s="2" t="str">
        <f>TEXT(Table1[[#This Row],[ORDER_DATE]], "mmm")</f>
        <v>Feb</v>
      </c>
      <c r="M919" s="2">
        <v>2003</v>
      </c>
      <c r="N919" s="2" t="s">
        <v>63</v>
      </c>
      <c r="O919" s="2" t="s">
        <v>187</v>
      </c>
      <c r="P919" s="2" t="s">
        <v>61</v>
      </c>
      <c r="Q919" s="2" t="s">
        <v>62</v>
      </c>
      <c r="R919" s="2" t="s">
        <v>16</v>
      </c>
    </row>
    <row r="920" spans="1:18" x14ac:dyDescent="0.3">
      <c r="A920" s="2">
        <v>11018</v>
      </c>
      <c r="B920" s="2" t="s">
        <v>60</v>
      </c>
      <c r="C920" s="2">
        <v>47</v>
      </c>
      <c r="D920" s="7">
        <v>115</v>
      </c>
      <c r="E920" s="7">
        <f t="shared" si="28"/>
        <v>57.5</v>
      </c>
      <c r="F920" s="7">
        <v>100</v>
      </c>
      <c r="G920" s="7">
        <f>Table1[[#This Row],[QUANTITY_ORDERED]]*Table1[[#This Row],[Selling price ]]</f>
        <v>4700</v>
      </c>
      <c r="H920" s="7">
        <f>F920-(Table1[[#This Row],[Estimated Cost Price (50%)	]])</f>
        <v>42.5</v>
      </c>
      <c r="I920" s="7">
        <f>Table1[[#This Row],[Profit per unit]]*Table1[[#This Row],[QUANTITY_ORDERED]]</f>
        <v>1997.5</v>
      </c>
      <c r="J920" s="2" t="str">
        <f t="shared" si="29"/>
        <v>Profit</v>
      </c>
      <c r="K920" s="3">
        <v>37664</v>
      </c>
      <c r="L920" s="2" t="str">
        <f>TEXT(Table1[[#This Row],[ORDER_DATE]], "mmm")</f>
        <v>Feb</v>
      </c>
      <c r="M920" s="2">
        <v>2003</v>
      </c>
      <c r="N920" s="2" t="s">
        <v>63</v>
      </c>
      <c r="O920" s="2" t="s">
        <v>193</v>
      </c>
      <c r="P920" s="2" t="s">
        <v>61</v>
      </c>
      <c r="Q920" s="2" t="s">
        <v>62</v>
      </c>
      <c r="R920" s="2" t="s">
        <v>16</v>
      </c>
    </row>
    <row r="921" spans="1:18" x14ac:dyDescent="0.3">
      <c r="A921" s="2">
        <v>11019</v>
      </c>
      <c r="B921" s="2" t="s">
        <v>60</v>
      </c>
      <c r="C921" s="2">
        <v>45</v>
      </c>
      <c r="D921" s="7">
        <v>77</v>
      </c>
      <c r="E921" s="7">
        <f t="shared" si="28"/>
        <v>38.5</v>
      </c>
      <c r="F921" s="7">
        <v>85.47</v>
      </c>
      <c r="G921" s="7">
        <f>Table1[[#This Row],[QUANTITY_ORDERED]]*Table1[[#This Row],[Selling price ]]</f>
        <v>3846.15</v>
      </c>
      <c r="H921" s="7">
        <f>F921-(Table1[[#This Row],[Estimated Cost Price (50%)	]])</f>
        <v>46.97</v>
      </c>
      <c r="I921" s="7">
        <f>Table1[[#This Row],[Profit per unit]]*Table1[[#This Row],[QUANTITY_ORDERED]]</f>
        <v>2113.65</v>
      </c>
      <c r="J921" s="2" t="str">
        <f t="shared" si="29"/>
        <v>Profit</v>
      </c>
      <c r="K921" s="3">
        <v>37664</v>
      </c>
      <c r="L921" s="2" t="str">
        <f>TEXT(Table1[[#This Row],[ORDER_DATE]], "mmm")</f>
        <v>Feb</v>
      </c>
      <c r="M921" s="2">
        <v>2003</v>
      </c>
      <c r="N921" s="2" t="s">
        <v>63</v>
      </c>
      <c r="O921" s="2" t="s">
        <v>218</v>
      </c>
      <c r="P921" s="2" t="s">
        <v>61</v>
      </c>
      <c r="Q921" s="2" t="s">
        <v>62</v>
      </c>
      <c r="R921" s="2" t="s">
        <v>16</v>
      </c>
    </row>
    <row r="922" spans="1:18" x14ac:dyDescent="0.3">
      <c r="A922" s="2">
        <v>11020</v>
      </c>
      <c r="B922" s="2" t="s">
        <v>60</v>
      </c>
      <c r="C922" s="2">
        <v>48</v>
      </c>
      <c r="D922" s="7">
        <v>169</v>
      </c>
      <c r="E922" s="7">
        <f t="shared" si="28"/>
        <v>84.5</v>
      </c>
      <c r="F922" s="7">
        <v>100</v>
      </c>
      <c r="G922" s="7">
        <f>Table1[[#This Row],[QUANTITY_ORDERED]]*Table1[[#This Row],[Selling price ]]</f>
        <v>4800</v>
      </c>
      <c r="H922" s="7">
        <f>F922-(Table1[[#This Row],[Estimated Cost Price (50%)	]])</f>
        <v>15.5</v>
      </c>
      <c r="I922" s="7">
        <f>Table1[[#This Row],[Profit per unit]]*Table1[[#This Row],[QUANTITY_ORDERED]]</f>
        <v>744</v>
      </c>
      <c r="J922" s="2" t="str">
        <f t="shared" si="29"/>
        <v>Profit</v>
      </c>
      <c r="K922" s="3">
        <v>37664</v>
      </c>
      <c r="L922" s="2" t="str">
        <f>TEXT(Table1[[#This Row],[ORDER_DATE]], "mmm")</f>
        <v>Feb</v>
      </c>
      <c r="M922" s="2">
        <v>2003</v>
      </c>
      <c r="N922" s="2" t="s">
        <v>63</v>
      </c>
      <c r="O922" s="2" t="s">
        <v>236</v>
      </c>
      <c r="P922" s="2" t="s">
        <v>61</v>
      </c>
      <c r="Q922" s="2" t="s">
        <v>62</v>
      </c>
      <c r="R922" s="2" t="s">
        <v>52</v>
      </c>
    </row>
    <row r="923" spans="1:18" x14ac:dyDescent="0.3">
      <c r="A923" s="2">
        <v>11021</v>
      </c>
      <c r="B923" s="2" t="s">
        <v>60</v>
      </c>
      <c r="C923" s="2">
        <v>33</v>
      </c>
      <c r="D923" s="7">
        <v>80</v>
      </c>
      <c r="E923" s="7">
        <f t="shared" si="28"/>
        <v>40</v>
      </c>
      <c r="F923" s="7">
        <v>86.04</v>
      </c>
      <c r="G923" s="7">
        <f>Table1[[#This Row],[QUANTITY_ORDERED]]*Table1[[#This Row],[Selling price ]]</f>
        <v>2839.32</v>
      </c>
      <c r="H923" s="7">
        <f>F923-(Table1[[#This Row],[Estimated Cost Price (50%)	]])</f>
        <v>46.040000000000006</v>
      </c>
      <c r="I923" s="7">
        <f>Table1[[#This Row],[Profit per unit]]*Table1[[#This Row],[QUANTITY_ORDERED]]</f>
        <v>1519.3200000000002</v>
      </c>
      <c r="J923" s="2" t="str">
        <f t="shared" si="29"/>
        <v>Profit</v>
      </c>
      <c r="K923" s="3">
        <v>37664</v>
      </c>
      <c r="L923" s="2" t="str">
        <f>TEXT(Table1[[#This Row],[ORDER_DATE]], "mmm")</f>
        <v>Feb</v>
      </c>
      <c r="M923" s="2">
        <v>2003</v>
      </c>
      <c r="N923" s="2" t="s">
        <v>63</v>
      </c>
      <c r="O923" s="2" t="s">
        <v>239</v>
      </c>
      <c r="P923" s="2" t="s">
        <v>61</v>
      </c>
      <c r="Q923" s="2" t="s">
        <v>62</v>
      </c>
      <c r="R923" s="2" t="s">
        <v>10</v>
      </c>
    </row>
    <row r="924" spans="1:18" x14ac:dyDescent="0.3">
      <c r="A924" s="2">
        <v>11022</v>
      </c>
      <c r="B924" s="2" t="s">
        <v>60</v>
      </c>
      <c r="C924" s="2">
        <v>32</v>
      </c>
      <c r="D924" s="7">
        <v>146</v>
      </c>
      <c r="E924" s="7">
        <f t="shared" si="28"/>
        <v>73</v>
      </c>
      <c r="F924" s="7">
        <v>100</v>
      </c>
      <c r="G924" s="7">
        <f>Table1[[#This Row],[QUANTITY_ORDERED]]*Table1[[#This Row],[Selling price ]]</f>
        <v>3200</v>
      </c>
      <c r="H924" s="7">
        <f>F924-(Table1[[#This Row],[Estimated Cost Price (50%)	]])</f>
        <v>27</v>
      </c>
      <c r="I924" s="7">
        <f>Table1[[#This Row],[Profit per unit]]*Table1[[#This Row],[QUANTITY_ORDERED]]</f>
        <v>864</v>
      </c>
      <c r="J924" s="2" t="str">
        <f t="shared" si="29"/>
        <v>Profit</v>
      </c>
      <c r="K924" s="3">
        <v>37664</v>
      </c>
      <c r="L924" s="2" t="str">
        <f>TEXT(Table1[[#This Row],[ORDER_DATE]], "mmm")</f>
        <v>Feb</v>
      </c>
      <c r="M924" s="2">
        <v>2003</v>
      </c>
      <c r="N924" s="2" t="s">
        <v>63</v>
      </c>
      <c r="O924" s="2" t="s">
        <v>241</v>
      </c>
      <c r="P924" s="2" t="s">
        <v>61</v>
      </c>
      <c r="Q924" s="2" t="s">
        <v>62</v>
      </c>
      <c r="R924" s="2" t="s">
        <v>16</v>
      </c>
    </row>
    <row r="925" spans="1:18" x14ac:dyDescent="0.3">
      <c r="A925" s="2">
        <v>11023</v>
      </c>
      <c r="B925" s="2" t="s">
        <v>60</v>
      </c>
      <c r="C925" s="2">
        <v>21</v>
      </c>
      <c r="D925" s="7">
        <v>37</v>
      </c>
      <c r="E925" s="7">
        <f t="shared" si="28"/>
        <v>18.5</v>
      </c>
      <c r="F925" s="7">
        <v>37</v>
      </c>
      <c r="G925" s="7">
        <f>Table1[[#This Row],[QUANTITY_ORDERED]]*Table1[[#This Row],[Selling price ]]</f>
        <v>777</v>
      </c>
      <c r="H925" s="7">
        <f>F925-(Table1[[#This Row],[Estimated Cost Price (50%)	]])</f>
        <v>18.5</v>
      </c>
      <c r="I925" s="7">
        <f>Table1[[#This Row],[Profit per unit]]*Table1[[#This Row],[QUANTITY_ORDERED]]</f>
        <v>388.5</v>
      </c>
      <c r="J925" s="2" t="str">
        <f t="shared" si="29"/>
        <v>Profit</v>
      </c>
      <c r="K925" s="3">
        <v>37664</v>
      </c>
      <c r="L925" s="2" t="str">
        <f>TEXT(Table1[[#This Row],[ORDER_DATE]], "mmm")</f>
        <v>Feb</v>
      </c>
      <c r="M925" s="2">
        <v>2003</v>
      </c>
      <c r="N925" s="2" t="s">
        <v>63</v>
      </c>
      <c r="O925" s="2" t="s">
        <v>267</v>
      </c>
      <c r="P925" s="2" t="s">
        <v>61</v>
      </c>
      <c r="Q925" s="2" t="s">
        <v>62</v>
      </c>
      <c r="R925" s="2" t="s">
        <v>10</v>
      </c>
    </row>
    <row r="926" spans="1:18" x14ac:dyDescent="0.3">
      <c r="A926" s="2">
        <v>11024</v>
      </c>
      <c r="B926" s="2" t="s">
        <v>60</v>
      </c>
      <c r="C926" s="2">
        <v>34</v>
      </c>
      <c r="D926" s="7">
        <v>61</v>
      </c>
      <c r="E926" s="7">
        <f t="shared" si="28"/>
        <v>30.5</v>
      </c>
      <c r="F926" s="7">
        <v>64.900000000000006</v>
      </c>
      <c r="G926" s="7">
        <f>Table1[[#This Row],[QUANTITY_ORDERED]]*Table1[[#This Row],[Selling price ]]</f>
        <v>2206.6000000000004</v>
      </c>
      <c r="H926" s="7">
        <f>F926-(Table1[[#This Row],[Estimated Cost Price (50%)	]])</f>
        <v>34.400000000000006</v>
      </c>
      <c r="I926" s="7">
        <f>Table1[[#This Row],[Profit per unit]]*Table1[[#This Row],[QUANTITY_ORDERED]]</f>
        <v>1169.6000000000001</v>
      </c>
      <c r="J926" s="2" t="str">
        <f t="shared" si="29"/>
        <v>Profit</v>
      </c>
      <c r="K926" s="3">
        <v>37664</v>
      </c>
      <c r="L926" s="2" t="str">
        <f>TEXT(Table1[[#This Row],[ORDER_DATE]], "mmm")</f>
        <v>Feb</v>
      </c>
      <c r="M926" s="2">
        <v>2003</v>
      </c>
      <c r="N926" s="2" t="s">
        <v>63</v>
      </c>
      <c r="O926" s="2" t="s">
        <v>270</v>
      </c>
      <c r="P926" s="2" t="s">
        <v>61</v>
      </c>
      <c r="Q926" s="2" t="s">
        <v>62</v>
      </c>
      <c r="R926" s="2" t="s">
        <v>10</v>
      </c>
    </row>
    <row r="927" spans="1:18" x14ac:dyDescent="0.3">
      <c r="A927" s="2">
        <v>11025</v>
      </c>
      <c r="B927" s="2" t="s">
        <v>60</v>
      </c>
      <c r="C927" s="2">
        <v>47</v>
      </c>
      <c r="D927" s="7">
        <v>140</v>
      </c>
      <c r="E927" s="7">
        <f t="shared" si="28"/>
        <v>70</v>
      </c>
      <c r="F927" s="7">
        <v>100</v>
      </c>
      <c r="G927" s="7">
        <f>Table1[[#This Row],[QUANTITY_ORDERED]]*Table1[[#This Row],[Selling price ]]</f>
        <v>4700</v>
      </c>
      <c r="H927" s="7">
        <f>F927-(Table1[[#This Row],[Estimated Cost Price (50%)	]])</f>
        <v>30</v>
      </c>
      <c r="I927" s="7">
        <f>Table1[[#This Row],[Profit per unit]]*Table1[[#This Row],[QUANTITY_ORDERED]]</f>
        <v>1410</v>
      </c>
      <c r="J927" s="2" t="str">
        <f t="shared" si="29"/>
        <v>Profit</v>
      </c>
      <c r="K927" s="3">
        <v>37664</v>
      </c>
      <c r="L927" s="2" t="str">
        <f>TEXT(Table1[[#This Row],[ORDER_DATE]], "mmm")</f>
        <v>Feb</v>
      </c>
      <c r="M927" s="2">
        <v>2003</v>
      </c>
      <c r="N927" s="2" t="s">
        <v>63</v>
      </c>
      <c r="O927" s="2" t="s">
        <v>274</v>
      </c>
      <c r="P927" s="2" t="s">
        <v>61</v>
      </c>
      <c r="Q927" s="2" t="s">
        <v>62</v>
      </c>
      <c r="R927" s="2" t="s">
        <v>16</v>
      </c>
    </row>
    <row r="928" spans="1:18" x14ac:dyDescent="0.3">
      <c r="A928" s="2">
        <v>11026</v>
      </c>
      <c r="B928" s="2" t="s">
        <v>169</v>
      </c>
      <c r="C928" s="2">
        <v>42</v>
      </c>
      <c r="D928" s="7">
        <v>141</v>
      </c>
      <c r="E928" s="7">
        <f t="shared" si="28"/>
        <v>70.5</v>
      </c>
      <c r="F928" s="7">
        <v>100</v>
      </c>
      <c r="G928" s="7">
        <f>Table1[[#This Row],[QUANTITY_ORDERED]]*Table1[[#This Row],[Selling price ]]</f>
        <v>4200</v>
      </c>
      <c r="H928" s="7">
        <f>F928-(Table1[[#This Row],[Estimated Cost Price (50%)	]])</f>
        <v>29.5</v>
      </c>
      <c r="I928" s="7">
        <f>Table1[[#This Row],[Profit per unit]]*Table1[[#This Row],[QUANTITY_ORDERED]]</f>
        <v>1239</v>
      </c>
      <c r="J928" s="2" t="str">
        <f t="shared" si="29"/>
        <v>Profit</v>
      </c>
      <c r="K928" s="3">
        <v>37664</v>
      </c>
      <c r="L928" s="2" t="str">
        <f>TEXT(Table1[[#This Row],[ORDER_DATE]], "mmm")</f>
        <v>Feb</v>
      </c>
      <c r="M928" s="2">
        <v>2003</v>
      </c>
      <c r="N928" s="2" t="s">
        <v>63</v>
      </c>
      <c r="O928" s="2" t="s">
        <v>197</v>
      </c>
      <c r="P928" s="2" t="s">
        <v>8</v>
      </c>
      <c r="Q928" s="2" t="s">
        <v>9</v>
      </c>
      <c r="R928" s="2" t="s">
        <v>16</v>
      </c>
    </row>
    <row r="929" spans="1:18" x14ac:dyDescent="0.3">
      <c r="A929" s="2">
        <v>11027</v>
      </c>
      <c r="B929" s="2" t="s">
        <v>169</v>
      </c>
      <c r="C929" s="2">
        <v>40</v>
      </c>
      <c r="D929" s="7">
        <v>124</v>
      </c>
      <c r="E929" s="7">
        <f t="shared" si="28"/>
        <v>62</v>
      </c>
      <c r="F929" s="7">
        <v>100</v>
      </c>
      <c r="G929" s="7">
        <f>Table1[[#This Row],[QUANTITY_ORDERED]]*Table1[[#This Row],[Selling price ]]</f>
        <v>4000</v>
      </c>
      <c r="H929" s="7">
        <f>F929-(Table1[[#This Row],[Estimated Cost Price (50%)	]])</f>
        <v>38</v>
      </c>
      <c r="I929" s="7">
        <f>Table1[[#This Row],[Profit per unit]]*Table1[[#This Row],[QUANTITY_ORDERED]]</f>
        <v>1520</v>
      </c>
      <c r="J929" s="2" t="str">
        <f t="shared" si="29"/>
        <v>Profit</v>
      </c>
      <c r="K929" s="3">
        <v>37664</v>
      </c>
      <c r="L929" s="2" t="str">
        <f>TEXT(Table1[[#This Row],[ORDER_DATE]], "mmm")</f>
        <v>Feb</v>
      </c>
      <c r="M929" s="2">
        <v>2003</v>
      </c>
      <c r="N929" s="2" t="s">
        <v>63</v>
      </c>
      <c r="O929" s="2" t="s">
        <v>209</v>
      </c>
      <c r="P929" s="2" t="s">
        <v>8</v>
      </c>
      <c r="Q929" s="2" t="s">
        <v>9</v>
      </c>
      <c r="R929" s="2" t="s">
        <v>16</v>
      </c>
    </row>
    <row r="930" spans="1:18" x14ac:dyDescent="0.3">
      <c r="A930" s="2">
        <v>11028</v>
      </c>
      <c r="B930" s="2" t="s">
        <v>169</v>
      </c>
      <c r="C930" s="2">
        <v>33</v>
      </c>
      <c r="D930" s="7">
        <v>170</v>
      </c>
      <c r="E930" s="7">
        <f t="shared" si="28"/>
        <v>85</v>
      </c>
      <c r="F930" s="7">
        <v>100</v>
      </c>
      <c r="G930" s="7">
        <f>Table1[[#This Row],[QUANTITY_ORDERED]]*Table1[[#This Row],[Selling price ]]</f>
        <v>3300</v>
      </c>
      <c r="H930" s="7">
        <f>F930-(Table1[[#This Row],[Estimated Cost Price (50%)	]])</f>
        <v>15</v>
      </c>
      <c r="I930" s="7">
        <f>Table1[[#This Row],[Profit per unit]]*Table1[[#This Row],[QUANTITY_ORDERED]]</f>
        <v>495</v>
      </c>
      <c r="J930" s="2" t="str">
        <f t="shared" si="29"/>
        <v>Profit</v>
      </c>
      <c r="K930" s="3">
        <v>37664</v>
      </c>
      <c r="L930" s="2" t="str">
        <f>TEXT(Table1[[#This Row],[ORDER_DATE]], "mmm")</f>
        <v>Feb</v>
      </c>
      <c r="M930" s="2">
        <v>2003</v>
      </c>
      <c r="N930" s="2" t="s">
        <v>202</v>
      </c>
      <c r="O930" s="2" t="s">
        <v>217</v>
      </c>
      <c r="P930" s="2" t="s">
        <v>8</v>
      </c>
      <c r="Q930" s="2" t="s">
        <v>9</v>
      </c>
      <c r="R930" s="2" t="s">
        <v>16</v>
      </c>
    </row>
    <row r="931" spans="1:18" x14ac:dyDescent="0.3">
      <c r="A931" s="2">
        <v>11029</v>
      </c>
      <c r="B931" s="2" t="s">
        <v>169</v>
      </c>
      <c r="C931" s="2">
        <v>38</v>
      </c>
      <c r="D931" s="7">
        <v>142</v>
      </c>
      <c r="E931" s="7">
        <f t="shared" si="28"/>
        <v>71</v>
      </c>
      <c r="F931" s="7">
        <v>100</v>
      </c>
      <c r="G931" s="7">
        <f>Table1[[#This Row],[QUANTITY_ORDERED]]*Table1[[#This Row],[Selling price ]]</f>
        <v>3800</v>
      </c>
      <c r="H931" s="7">
        <f>F931-(Table1[[#This Row],[Estimated Cost Price (50%)	]])</f>
        <v>29</v>
      </c>
      <c r="I931" s="7">
        <f>Table1[[#This Row],[Profit per unit]]*Table1[[#This Row],[QUANTITY_ORDERED]]</f>
        <v>1102</v>
      </c>
      <c r="J931" s="2" t="str">
        <f t="shared" si="29"/>
        <v>Profit</v>
      </c>
      <c r="K931" s="3">
        <v>37664</v>
      </c>
      <c r="L931" s="2" t="str">
        <f>TEXT(Table1[[#This Row],[ORDER_DATE]], "mmm")</f>
        <v>Feb</v>
      </c>
      <c r="M931" s="2">
        <v>2003</v>
      </c>
      <c r="N931" s="2" t="s">
        <v>63</v>
      </c>
      <c r="O931" s="2" t="s">
        <v>219</v>
      </c>
      <c r="P931" s="2" t="s">
        <v>8</v>
      </c>
      <c r="Q931" s="2" t="s">
        <v>9</v>
      </c>
      <c r="R931" s="2" t="s">
        <v>16</v>
      </c>
    </row>
    <row r="932" spans="1:18" x14ac:dyDescent="0.3">
      <c r="A932" s="2">
        <v>11030</v>
      </c>
      <c r="B932" s="2" t="s">
        <v>169</v>
      </c>
      <c r="C932" s="2">
        <v>23</v>
      </c>
      <c r="D932" s="7">
        <v>60</v>
      </c>
      <c r="E932" s="7">
        <f t="shared" si="28"/>
        <v>30</v>
      </c>
      <c r="F932" s="7">
        <v>71.44</v>
      </c>
      <c r="G932" s="7">
        <f>Table1[[#This Row],[QUANTITY_ORDERED]]*Table1[[#This Row],[Selling price ]]</f>
        <v>1643.12</v>
      </c>
      <c r="H932" s="7">
        <f>F932-(Table1[[#This Row],[Estimated Cost Price (50%)	]])</f>
        <v>41.44</v>
      </c>
      <c r="I932" s="7">
        <f>Table1[[#This Row],[Profit per unit]]*Table1[[#This Row],[QUANTITY_ORDERED]]</f>
        <v>953.11999999999989</v>
      </c>
      <c r="J932" s="2" t="str">
        <f t="shared" si="29"/>
        <v>Profit</v>
      </c>
      <c r="K932" s="3">
        <v>37664</v>
      </c>
      <c r="L932" s="2" t="str">
        <f>TEXT(Table1[[#This Row],[ORDER_DATE]], "mmm")</f>
        <v>Feb</v>
      </c>
      <c r="M932" s="2">
        <v>2003</v>
      </c>
      <c r="N932" s="2" t="s">
        <v>202</v>
      </c>
      <c r="O932" s="2" t="s">
        <v>221</v>
      </c>
      <c r="P932" s="2" t="s">
        <v>8</v>
      </c>
      <c r="Q932" s="2" t="s">
        <v>9</v>
      </c>
      <c r="R932" s="2" t="s">
        <v>10</v>
      </c>
    </row>
    <row r="933" spans="1:18" x14ac:dyDescent="0.3">
      <c r="A933" s="2">
        <v>11031</v>
      </c>
      <c r="B933" s="2" t="s">
        <v>169</v>
      </c>
      <c r="C933" s="2">
        <v>26</v>
      </c>
      <c r="D933" s="7">
        <v>127</v>
      </c>
      <c r="E933" s="7">
        <f t="shared" si="28"/>
        <v>63.5</v>
      </c>
      <c r="F933" s="7">
        <v>100</v>
      </c>
      <c r="G933" s="7">
        <f>Table1[[#This Row],[QUANTITY_ORDERED]]*Table1[[#This Row],[Selling price ]]</f>
        <v>2600</v>
      </c>
      <c r="H933" s="7">
        <f>F933-(Table1[[#This Row],[Estimated Cost Price (50%)	]])</f>
        <v>36.5</v>
      </c>
      <c r="I933" s="7">
        <f>Table1[[#This Row],[Profit per unit]]*Table1[[#This Row],[QUANTITY_ORDERED]]</f>
        <v>949</v>
      </c>
      <c r="J933" s="2" t="str">
        <f t="shared" si="29"/>
        <v>Profit</v>
      </c>
      <c r="K933" s="3">
        <v>37664</v>
      </c>
      <c r="L933" s="2" t="str">
        <f>TEXT(Table1[[#This Row],[ORDER_DATE]], "mmm")</f>
        <v>Feb</v>
      </c>
      <c r="M933" s="2">
        <v>2003</v>
      </c>
      <c r="N933" s="2" t="s">
        <v>202</v>
      </c>
      <c r="O933" s="2" t="s">
        <v>223</v>
      </c>
      <c r="P933" s="2" t="s">
        <v>8</v>
      </c>
      <c r="Q933" s="2" t="s">
        <v>9</v>
      </c>
      <c r="R933" s="2" t="s">
        <v>16</v>
      </c>
    </row>
    <row r="934" spans="1:18" x14ac:dyDescent="0.3">
      <c r="A934" s="2">
        <v>11032</v>
      </c>
      <c r="B934" s="2" t="s">
        <v>169</v>
      </c>
      <c r="C934" s="2">
        <v>27</v>
      </c>
      <c r="D934" s="7">
        <v>132</v>
      </c>
      <c r="E934" s="7">
        <f t="shared" si="28"/>
        <v>66</v>
      </c>
      <c r="F934" s="7">
        <v>100</v>
      </c>
      <c r="G934" s="7">
        <f>Table1[[#This Row],[QUANTITY_ORDERED]]*Table1[[#This Row],[Selling price ]]</f>
        <v>2700</v>
      </c>
      <c r="H934" s="7">
        <f>F934-(Table1[[#This Row],[Estimated Cost Price (50%)	]])</f>
        <v>34</v>
      </c>
      <c r="I934" s="7">
        <f>Table1[[#This Row],[Profit per unit]]*Table1[[#This Row],[QUANTITY_ORDERED]]</f>
        <v>918</v>
      </c>
      <c r="J934" s="2" t="str">
        <f t="shared" si="29"/>
        <v>Profit</v>
      </c>
      <c r="K934" s="3">
        <v>37664</v>
      </c>
      <c r="L934" s="2" t="str">
        <f>TEXT(Table1[[#This Row],[ORDER_DATE]], "mmm")</f>
        <v>Feb</v>
      </c>
      <c r="M934" s="2">
        <v>2003</v>
      </c>
      <c r="N934" s="2" t="s">
        <v>63</v>
      </c>
      <c r="O934" s="2" t="s">
        <v>228</v>
      </c>
      <c r="P934" s="2" t="s">
        <v>8</v>
      </c>
      <c r="Q934" s="2" t="s">
        <v>9</v>
      </c>
      <c r="R934" s="2" t="s">
        <v>16</v>
      </c>
    </row>
    <row r="935" spans="1:18" x14ac:dyDescent="0.3">
      <c r="A935" s="2">
        <v>11033</v>
      </c>
      <c r="B935" s="2" t="s">
        <v>169</v>
      </c>
      <c r="C935" s="2">
        <v>35</v>
      </c>
      <c r="D935" s="7">
        <v>141</v>
      </c>
      <c r="E935" s="7">
        <f t="shared" si="28"/>
        <v>70.5</v>
      </c>
      <c r="F935" s="7">
        <v>100</v>
      </c>
      <c r="G935" s="7">
        <f>Table1[[#This Row],[QUANTITY_ORDERED]]*Table1[[#This Row],[Selling price ]]</f>
        <v>3500</v>
      </c>
      <c r="H935" s="7">
        <f>F935-(Table1[[#This Row],[Estimated Cost Price (50%)	]])</f>
        <v>29.5</v>
      </c>
      <c r="I935" s="7">
        <f>Table1[[#This Row],[Profit per unit]]*Table1[[#This Row],[QUANTITY_ORDERED]]</f>
        <v>1032.5</v>
      </c>
      <c r="J935" s="2" t="str">
        <f t="shared" si="29"/>
        <v>Profit</v>
      </c>
      <c r="K935" s="3">
        <v>37664</v>
      </c>
      <c r="L935" s="2" t="str">
        <f>TEXT(Table1[[#This Row],[ORDER_DATE]], "mmm")</f>
        <v>Feb</v>
      </c>
      <c r="M935" s="2">
        <v>2003</v>
      </c>
      <c r="N935" s="2" t="s">
        <v>63</v>
      </c>
      <c r="O935" s="2" t="s">
        <v>242</v>
      </c>
      <c r="P935" s="2" t="s">
        <v>8</v>
      </c>
      <c r="Q935" s="2" t="s">
        <v>9</v>
      </c>
      <c r="R935" s="2" t="s">
        <v>16</v>
      </c>
    </row>
    <row r="936" spans="1:18" x14ac:dyDescent="0.3">
      <c r="A936" s="2">
        <v>11034</v>
      </c>
      <c r="B936" s="2" t="s">
        <v>169</v>
      </c>
      <c r="C936" s="2">
        <v>29</v>
      </c>
      <c r="D936" s="7">
        <v>92</v>
      </c>
      <c r="E936" s="7">
        <f t="shared" si="28"/>
        <v>46</v>
      </c>
      <c r="F936" s="7">
        <v>85.59</v>
      </c>
      <c r="G936" s="7">
        <f>Table1[[#This Row],[QUANTITY_ORDERED]]*Table1[[#This Row],[Selling price ]]</f>
        <v>2482.11</v>
      </c>
      <c r="H936" s="7">
        <f>F936-(Table1[[#This Row],[Estimated Cost Price (50%)	]])</f>
        <v>39.590000000000003</v>
      </c>
      <c r="I936" s="7">
        <f>Table1[[#This Row],[Profit per unit]]*Table1[[#This Row],[QUANTITY_ORDERED]]</f>
        <v>1148.1100000000001</v>
      </c>
      <c r="J936" s="2" t="str">
        <f t="shared" si="29"/>
        <v>Profit</v>
      </c>
      <c r="K936" s="3">
        <v>37664</v>
      </c>
      <c r="L936" s="2" t="str">
        <f>TEXT(Table1[[#This Row],[ORDER_DATE]], "mmm")</f>
        <v>Feb</v>
      </c>
      <c r="M936" s="2">
        <v>2003</v>
      </c>
      <c r="N936" s="2" t="s">
        <v>202</v>
      </c>
      <c r="O936" s="2" t="s">
        <v>246</v>
      </c>
      <c r="P936" s="2" t="s">
        <v>8</v>
      </c>
      <c r="Q936" s="2" t="s">
        <v>9</v>
      </c>
      <c r="R936" s="2" t="s">
        <v>10</v>
      </c>
    </row>
    <row r="937" spans="1:18" x14ac:dyDescent="0.3">
      <c r="A937" s="2">
        <v>11035</v>
      </c>
      <c r="B937" s="2" t="s">
        <v>169</v>
      </c>
      <c r="C937" s="2">
        <v>45</v>
      </c>
      <c r="D937" s="7">
        <v>71</v>
      </c>
      <c r="E937" s="7">
        <f t="shared" si="28"/>
        <v>35.5</v>
      </c>
      <c r="F937" s="7">
        <v>76.260000000000005</v>
      </c>
      <c r="G937" s="7">
        <f>Table1[[#This Row],[QUANTITY_ORDERED]]*Table1[[#This Row],[Selling price ]]</f>
        <v>3431.7000000000003</v>
      </c>
      <c r="H937" s="7">
        <f>F937-(Table1[[#This Row],[Estimated Cost Price (50%)	]])</f>
        <v>40.760000000000005</v>
      </c>
      <c r="I937" s="7">
        <f>Table1[[#This Row],[Profit per unit]]*Table1[[#This Row],[QUANTITY_ORDERED]]</f>
        <v>1834.2000000000003</v>
      </c>
      <c r="J937" s="2" t="str">
        <f t="shared" si="29"/>
        <v>Profit</v>
      </c>
      <c r="K937" s="3">
        <v>37664</v>
      </c>
      <c r="L937" s="2" t="str">
        <f>TEXT(Table1[[#This Row],[ORDER_DATE]], "mmm")</f>
        <v>Feb</v>
      </c>
      <c r="M937" s="2">
        <v>2003</v>
      </c>
      <c r="N937" s="2" t="s">
        <v>63</v>
      </c>
      <c r="O937" s="2" t="s">
        <v>251</v>
      </c>
      <c r="P937" s="2" t="s">
        <v>8</v>
      </c>
      <c r="Q937" s="2" t="s">
        <v>9</v>
      </c>
      <c r="R937" s="2" t="s">
        <v>16</v>
      </c>
    </row>
    <row r="938" spans="1:18" x14ac:dyDescent="0.3">
      <c r="A938" s="2">
        <v>11036</v>
      </c>
      <c r="B938" s="2" t="s">
        <v>169</v>
      </c>
      <c r="C938" s="2">
        <v>20</v>
      </c>
      <c r="D938" s="7">
        <v>73</v>
      </c>
      <c r="E938" s="7">
        <f t="shared" si="28"/>
        <v>36.5</v>
      </c>
      <c r="F938" s="7">
        <v>62.47</v>
      </c>
      <c r="G938" s="7">
        <f>Table1[[#This Row],[QUANTITY_ORDERED]]*Table1[[#This Row],[Selling price ]]</f>
        <v>1249.4000000000001</v>
      </c>
      <c r="H938" s="7">
        <f>F938-(Table1[[#This Row],[Estimated Cost Price (50%)	]])</f>
        <v>25.97</v>
      </c>
      <c r="I938" s="7">
        <f>Table1[[#This Row],[Profit per unit]]*Table1[[#This Row],[QUANTITY_ORDERED]]</f>
        <v>519.4</v>
      </c>
      <c r="J938" s="2" t="str">
        <f t="shared" si="29"/>
        <v>Profit</v>
      </c>
      <c r="K938" s="3">
        <v>37664</v>
      </c>
      <c r="L938" s="2" t="str">
        <f>TEXT(Table1[[#This Row],[ORDER_DATE]], "mmm")</f>
        <v>Feb</v>
      </c>
      <c r="M938" s="2">
        <v>2003</v>
      </c>
      <c r="N938" s="2" t="s">
        <v>63</v>
      </c>
      <c r="O938" s="2" t="s">
        <v>252</v>
      </c>
      <c r="P938" s="2" t="s">
        <v>8</v>
      </c>
      <c r="Q938" s="2" t="s">
        <v>9</v>
      </c>
      <c r="R938" s="2" t="s">
        <v>10</v>
      </c>
    </row>
    <row r="939" spans="1:18" x14ac:dyDescent="0.3">
      <c r="A939" s="2">
        <v>11037</v>
      </c>
      <c r="B939" s="2" t="s">
        <v>169</v>
      </c>
      <c r="C939" s="2">
        <v>45</v>
      </c>
      <c r="D939" s="7">
        <v>50</v>
      </c>
      <c r="E939" s="7">
        <f t="shared" si="28"/>
        <v>25</v>
      </c>
      <c r="F939" s="7">
        <v>49.81</v>
      </c>
      <c r="G939" s="7">
        <f>Table1[[#This Row],[QUANTITY_ORDERED]]*Table1[[#This Row],[Selling price ]]</f>
        <v>2241.4500000000003</v>
      </c>
      <c r="H939" s="7">
        <f>F939-(Table1[[#This Row],[Estimated Cost Price (50%)	]])</f>
        <v>24.810000000000002</v>
      </c>
      <c r="I939" s="7">
        <f>Table1[[#This Row],[Profit per unit]]*Table1[[#This Row],[QUANTITY_ORDERED]]</f>
        <v>1116.45</v>
      </c>
      <c r="J939" s="2" t="str">
        <f t="shared" si="29"/>
        <v>Profit</v>
      </c>
      <c r="K939" s="3">
        <v>37664</v>
      </c>
      <c r="L939" s="2" t="str">
        <f>TEXT(Table1[[#This Row],[ORDER_DATE]], "mmm")</f>
        <v>Feb</v>
      </c>
      <c r="M939" s="2">
        <v>2003</v>
      </c>
      <c r="N939" s="2" t="s">
        <v>63</v>
      </c>
      <c r="O939" s="2" t="s">
        <v>255</v>
      </c>
      <c r="P939" s="2" t="s">
        <v>8</v>
      </c>
      <c r="Q939" s="2" t="s">
        <v>9</v>
      </c>
      <c r="R939" s="2" t="s">
        <v>10</v>
      </c>
    </row>
    <row r="940" spans="1:18" x14ac:dyDescent="0.3">
      <c r="A940" s="2">
        <v>11038</v>
      </c>
      <c r="B940" s="2" t="s">
        <v>169</v>
      </c>
      <c r="C940" s="2">
        <v>47</v>
      </c>
      <c r="D940" s="7">
        <v>90</v>
      </c>
      <c r="E940" s="7">
        <f t="shared" si="28"/>
        <v>45</v>
      </c>
      <c r="F940" s="7">
        <v>96.32</v>
      </c>
      <c r="G940" s="7">
        <f>Table1[[#This Row],[QUANTITY_ORDERED]]*Table1[[#This Row],[Selling price ]]</f>
        <v>4527.04</v>
      </c>
      <c r="H940" s="7">
        <f>F940-(Table1[[#This Row],[Estimated Cost Price (50%)	]])</f>
        <v>51.319999999999993</v>
      </c>
      <c r="I940" s="7">
        <f>Table1[[#This Row],[Profit per unit]]*Table1[[#This Row],[QUANTITY_ORDERED]]</f>
        <v>2412.0399999999995</v>
      </c>
      <c r="J940" s="2" t="str">
        <f t="shared" si="29"/>
        <v>Profit</v>
      </c>
      <c r="K940" s="3">
        <v>37664</v>
      </c>
      <c r="L940" s="2" t="str">
        <f>TEXT(Table1[[#This Row],[ORDER_DATE]], "mmm")</f>
        <v>Feb</v>
      </c>
      <c r="M940" s="2">
        <v>2003</v>
      </c>
      <c r="N940" s="2" t="s">
        <v>63</v>
      </c>
      <c r="O940" s="2" t="s">
        <v>263</v>
      </c>
      <c r="P940" s="2" t="s">
        <v>8</v>
      </c>
      <c r="Q940" s="2" t="s">
        <v>9</v>
      </c>
      <c r="R940" s="2" t="s">
        <v>16</v>
      </c>
    </row>
    <row r="941" spans="1:18" x14ac:dyDescent="0.3">
      <c r="A941" s="2">
        <v>11039</v>
      </c>
      <c r="B941" s="2" t="s">
        <v>169</v>
      </c>
      <c r="C941" s="2">
        <v>42</v>
      </c>
      <c r="D941" s="7">
        <v>117</v>
      </c>
      <c r="E941" s="7">
        <f t="shared" si="28"/>
        <v>58.5</v>
      </c>
      <c r="F941" s="7">
        <v>100</v>
      </c>
      <c r="G941" s="7">
        <f>Table1[[#This Row],[QUANTITY_ORDERED]]*Table1[[#This Row],[Selling price ]]</f>
        <v>4200</v>
      </c>
      <c r="H941" s="7">
        <f>F941-(Table1[[#This Row],[Estimated Cost Price (50%)	]])</f>
        <v>41.5</v>
      </c>
      <c r="I941" s="7">
        <f>Table1[[#This Row],[Profit per unit]]*Table1[[#This Row],[QUANTITY_ORDERED]]</f>
        <v>1743</v>
      </c>
      <c r="J941" s="2" t="str">
        <f t="shared" si="29"/>
        <v>Profit</v>
      </c>
      <c r="K941" s="3">
        <v>37664</v>
      </c>
      <c r="L941" s="2" t="str">
        <f>TEXT(Table1[[#This Row],[ORDER_DATE]], "mmm")</f>
        <v>Feb</v>
      </c>
      <c r="M941" s="2">
        <v>2003</v>
      </c>
      <c r="N941" s="2" t="s">
        <v>63</v>
      </c>
      <c r="O941" s="2" t="s">
        <v>266</v>
      </c>
      <c r="P941" s="2" t="s">
        <v>8</v>
      </c>
      <c r="Q941" s="2" t="s">
        <v>9</v>
      </c>
      <c r="R941" s="2" t="s">
        <v>16</v>
      </c>
    </row>
    <row r="942" spans="1:18" x14ac:dyDescent="0.3">
      <c r="A942" s="2">
        <v>11040</v>
      </c>
      <c r="B942" s="2" t="s">
        <v>169</v>
      </c>
      <c r="C942" s="2">
        <v>40</v>
      </c>
      <c r="D942" s="7">
        <v>85</v>
      </c>
      <c r="E942" s="7">
        <f t="shared" si="28"/>
        <v>42.5</v>
      </c>
      <c r="F942" s="7">
        <v>79.62</v>
      </c>
      <c r="G942" s="7">
        <f>Table1[[#This Row],[QUANTITY_ORDERED]]*Table1[[#This Row],[Selling price ]]</f>
        <v>3184.8</v>
      </c>
      <c r="H942" s="7">
        <f>F942-(Table1[[#This Row],[Estimated Cost Price (50%)	]])</f>
        <v>37.120000000000005</v>
      </c>
      <c r="I942" s="7">
        <f>Table1[[#This Row],[Profit per unit]]*Table1[[#This Row],[QUANTITY_ORDERED]]</f>
        <v>1484.8000000000002</v>
      </c>
      <c r="J942" s="2" t="str">
        <f t="shared" si="29"/>
        <v>Profit</v>
      </c>
      <c r="K942" s="3">
        <v>37664</v>
      </c>
      <c r="L942" s="2" t="str">
        <f>TEXT(Table1[[#This Row],[ORDER_DATE]], "mmm")</f>
        <v>Feb</v>
      </c>
      <c r="M942" s="2">
        <v>2003</v>
      </c>
      <c r="N942" s="2" t="s">
        <v>63</v>
      </c>
      <c r="O942" s="2" t="s">
        <v>269</v>
      </c>
      <c r="P942" s="2" t="s">
        <v>8</v>
      </c>
      <c r="Q942" s="2" t="s">
        <v>9</v>
      </c>
      <c r="R942" s="2" t="s">
        <v>16</v>
      </c>
    </row>
    <row r="943" spans="1:18" x14ac:dyDescent="0.3">
      <c r="A943" s="2">
        <v>11041</v>
      </c>
      <c r="B943" s="2" t="s">
        <v>169</v>
      </c>
      <c r="C943" s="2">
        <v>48</v>
      </c>
      <c r="D943" s="7">
        <v>107</v>
      </c>
      <c r="E943" s="7">
        <f t="shared" si="28"/>
        <v>53.5</v>
      </c>
      <c r="F943" s="7">
        <v>91.02</v>
      </c>
      <c r="G943" s="7">
        <f>Table1[[#This Row],[QUANTITY_ORDERED]]*Table1[[#This Row],[Selling price ]]</f>
        <v>4368.96</v>
      </c>
      <c r="H943" s="7">
        <f>F943-(Table1[[#This Row],[Estimated Cost Price (50%)	]])</f>
        <v>37.519999999999996</v>
      </c>
      <c r="I943" s="7">
        <f>Table1[[#This Row],[Profit per unit]]*Table1[[#This Row],[QUANTITY_ORDERED]]</f>
        <v>1800.9599999999998</v>
      </c>
      <c r="J943" s="2" t="str">
        <f t="shared" si="29"/>
        <v>Profit</v>
      </c>
      <c r="K943" s="3">
        <v>37664</v>
      </c>
      <c r="L943" s="2" t="str">
        <f>TEXT(Table1[[#This Row],[ORDER_DATE]], "mmm")</f>
        <v>Feb</v>
      </c>
      <c r="M943" s="2">
        <v>2003</v>
      </c>
      <c r="N943" s="2" t="s">
        <v>63</v>
      </c>
      <c r="O943" s="2" t="s">
        <v>272</v>
      </c>
      <c r="P943" s="2" t="s">
        <v>8</v>
      </c>
      <c r="Q943" s="2" t="s">
        <v>9</v>
      </c>
      <c r="R943" s="2" t="s">
        <v>16</v>
      </c>
    </row>
    <row r="944" spans="1:18" x14ac:dyDescent="0.3">
      <c r="A944" s="2">
        <v>11042</v>
      </c>
      <c r="B944" s="2" t="s">
        <v>169</v>
      </c>
      <c r="C944" s="2">
        <v>39</v>
      </c>
      <c r="D944" s="7">
        <v>41</v>
      </c>
      <c r="E944" s="7">
        <f t="shared" si="28"/>
        <v>20.5</v>
      </c>
      <c r="F944" s="7">
        <v>33.229999999999997</v>
      </c>
      <c r="G944" s="7">
        <f>Table1[[#This Row],[QUANTITY_ORDERED]]*Table1[[#This Row],[Selling price ]]</f>
        <v>1295.9699999999998</v>
      </c>
      <c r="H944" s="7">
        <f>F944-(Table1[[#This Row],[Estimated Cost Price (50%)	]])</f>
        <v>12.729999999999997</v>
      </c>
      <c r="I944" s="7">
        <f>Table1[[#This Row],[Profit per unit]]*Table1[[#This Row],[QUANTITY_ORDERED]]</f>
        <v>496.46999999999986</v>
      </c>
      <c r="J944" s="2" t="str">
        <f t="shared" si="29"/>
        <v>Profit</v>
      </c>
      <c r="K944" s="3">
        <v>37664</v>
      </c>
      <c r="L944" s="2" t="str">
        <f>TEXT(Table1[[#This Row],[ORDER_DATE]], "mmm")</f>
        <v>Feb</v>
      </c>
      <c r="M944" s="2">
        <v>2003</v>
      </c>
      <c r="N944" s="2" t="s">
        <v>202</v>
      </c>
      <c r="O944" s="2" t="s">
        <v>276</v>
      </c>
      <c r="P944" s="2" t="s">
        <v>8</v>
      </c>
      <c r="Q944" s="2" t="s">
        <v>9</v>
      </c>
      <c r="R944" s="2" t="s">
        <v>10</v>
      </c>
    </row>
    <row r="945" spans="1:18" x14ac:dyDescent="0.3">
      <c r="A945" s="2">
        <v>11043</v>
      </c>
      <c r="B945" s="2" t="s">
        <v>60</v>
      </c>
      <c r="C945" s="2">
        <v>36</v>
      </c>
      <c r="D945" s="7">
        <v>102</v>
      </c>
      <c r="E945" s="7">
        <f t="shared" si="28"/>
        <v>51</v>
      </c>
      <c r="F945" s="7">
        <v>100</v>
      </c>
      <c r="G945" s="7">
        <f>Table1[[#This Row],[QUANTITY_ORDERED]]*Table1[[#This Row],[Selling price ]]</f>
        <v>3600</v>
      </c>
      <c r="H945" s="7">
        <f>F945-(Table1[[#This Row],[Estimated Cost Price (50%)	]])</f>
        <v>49</v>
      </c>
      <c r="I945" s="7">
        <f>Table1[[#This Row],[Profit per unit]]*Table1[[#This Row],[QUANTITY_ORDERED]]</f>
        <v>1764</v>
      </c>
      <c r="J945" s="2" t="str">
        <f t="shared" si="29"/>
        <v>Profit</v>
      </c>
      <c r="K945" s="3">
        <v>37692</v>
      </c>
      <c r="L945" s="2" t="str">
        <f>TEXT(Table1[[#This Row],[ORDER_DATE]], "mmm")</f>
        <v>Mar</v>
      </c>
      <c r="M945" s="2">
        <v>2003</v>
      </c>
      <c r="N945" s="2" t="s">
        <v>202</v>
      </c>
      <c r="O945" s="2" t="s">
        <v>203</v>
      </c>
      <c r="P945" s="2" t="s">
        <v>61</v>
      </c>
      <c r="Q945" s="2" t="s">
        <v>62</v>
      </c>
      <c r="R945" s="2" t="s">
        <v>16</v>
      </c>
    </row>
    <row r="946" spans="1:18" x14ac:dyDescent="0.3">
      <c r="A946" s="2">
        <v>11044</v>
      </c>
      <c r="B946" s="2" t="s">
        <v>60</v>
      </c>
      <c r="C946" s="2">
        <v>48</v>
      </c>
      <c r="D946" s="7">
        <v>53</v>
      </c>
      <c r="E946" s="7">
        <f t="shared" si="28"/>
        <v>26.5</v>
      </c>
      <c r="F946" s="7">
        <v>63.61</v>
      </c>
      <c r="G946" s="7">
        <f>Table1[[#This Row],[QUANTITY_ORDERED]]*Table1[[#This Row],[Selling price ]]</f>
        <v>3053.2799999999997</v>
      </c>
      <c r="H946" s="7">
        <f>F946-(Table1[[#This Row],[Estimated Cost Price (50%)	]])</f>
        <v>37.11</v>
      </c>
      <c r="I946" s="7">
        <f>Table1[[#This Row],[Profit per unit]]*Table1[[#This Row],[QUANTITY_ORDERED]]</f>
        <v>1781.28</v>
      </c>
      <c r="J946" s="2" t="str">
        <f t="shared" si="29"/>
        <v>Profit</v>
      </c>
      <c r="K946" s="3">
        <v>37692</v>
      </c>
      <c r="L946" s="2" t="str">
        <f>TEXT(Table1[[#This Row],[ORDER_DATE]], "mmm")</f>
        <v>Mar</v>
      </c>
      <c r="M946" s="2">
        <v>2003</v>
      </c>
      <c r="N946" s="2" t="s">
        <v>202</v>
      </c>
      <c r="O946" s="2" t="s">
        <v>208</v>
      </c>
      <c r="P946" s="2" t="s">
        <v>61</v>
      </c>
      <c r="Q946" s="2" t="s">
        <v>62</v>
      </c>
      <c r="R946" s="2" t="s">
        <v>16</v>
      </c>
    </row>
    <row r="947" spans="1:18" x14ac:dyDescent="0.3">
      <c r="A947" s="2">
        <v>11045</v>
      </c>
      <c r="B947" s="2" t="s">
        <v>60</v>
      </c>
      <c r="C947" s="2">
        <v>40</v>
      </c>
      <c r="D947" s="7">
        <v>168</v>
      </c>
      <c r="E947" s="7">
        <f t="shared" si="28"/>
        <v>84</v>
      </c>
      <c r="F947" s="7">
        <v>100</v>
      </c>
      <c r="G947" s="7">
        <f>Table1[[#This Row],[QUANTITY_ORDERED]]*Table1[[#This Row],[Selling price ]]</f>
        <v>4000</v>
      </c>
      <c r="H947" s="7">
        <f>F947-(Table1[[#This Row],[Estimated Cost Price (50%)	]])</f>
        <v>16</v>
      </c>
      <c r="I947" s="7">
        <f>Table1[[#This Row],[Profit per unit]]*Table1[[#This Row],[QUANTITY_ORDERED]]</f>
        <v>640</v>
      </c>
      <c r="J947" s="2" t="str">
        <f t="shared" si="29"/>
        <v>Profit</v>
      </c>
      <c r="K947" s="3">
        <v>37692</v>
      </c>
      <c r="L947" s="2" t="str">
        <f>TEXT(Table1[[#This Row],[ORDER_DATE]], "mmm")</f>
        <v>Mar</v>
      </c>
      <c r="M947" s="2">
        <v>2003</v>
      </c>
      <c r="N947" s="2" t="s">
        <v>202</v>
      </c>
      <c r="O947" s="2" t="s">
        <v>227</v>
      </c>
      <c r="P947" s="2" t="s">
        <v>61</v>
      </c>
      <c r="Q947" s="2" t="s">
        <v>62</v>
      </c>
      <c r="R947" s="2" t="s">
        <v>52</v>
      </c>
    </row>
    <row r="948" spans="1:18" x14ac:dyDescent="0.3">
      <c r="A948" s="2">
        <v>11046</v>
      </c>
      <c r="B948" s="2" t="s">
        <v>60</v>
      </c>
      <c r="C948" s="2">
        <v>32</v>
      </c>
      <c r="D948" s="7">
        <v>33</v>
      </c>
      <c r="E948" s="7">
        <f t="shared" si="28"/>
        <v>16.5</v>
      </c>
      <c r="F948" s="7">
        <v>37.17</v>
      </c>
      <c r="G948" s="7">
        <f>Table1[[#This Row],[QUANTITY_ORDERED]]*Table1[[#This Row],[Selling price ]]</f>
        <v>1189.44</v>
      </c>
      <c r="H948" s="7">
        <f>F948-(Table1[[#This Row],[Estimated Cost Price (50%)	]])</f>
        <v>20.67</v>
      </c>
      <c r="I948" s="7">
        <f>Table1[[#This Row],[Profit per unit]]*Table1[[#This Row],[QUANTITY_ORDERED]]</f>
        <v>661.44</v>
      </c>
      <c r="J948" s="2" t="str">
        <f t="shared" si="29"/>
        <v>Profit</v>
      </c>
      <c r="K948" s="3">
        <v>37692</v>
      </c>
      <c r="L948" s="2" t="str">
        <f>TEXT(Table1[[#This Row],[ORDER_DATE]], "mmm")</f>
        <v>Mar</v>
      </c>
      <c r="M948" s="2">
        <v>2003</v>
      </c>
      <c r="N948" s="2" t="s">
        <v>202</v>
      </c>
      <c r="O948" s="2" t="s">
        <v>257</v>
      </c>
      <c r="P948" s="2" t="s">
        <v>61</v>
      </c>
      <c r="Q948" s="2" t="s">
        <v>62</v>
      </c>
      <c r="R948" s="2" t="s">
        <v>10</v>
      </c>
    </row>
    <row r="949" spans="1:18" x14ac:dyDescent="0.3">
      <c r="A949" s="2">
        <v>11047</v>
      </c>
      <c r="B949" s="2" t="s">
        <v>60</v>
      </c>
      <c r="C949" s="2">
        <v>24</v>
      </c>
      <c r="D949" s="7">
        <v>44</v>
      </c>
      <c r="E949" s="7">
        <f t="shared" si="28"/>
        <v>22</v>
      </c>
      <c r="F949" s="7">
        <v>38.08</v>
      </c>
      <c r="G949" s="7">
        <f>Table1[[#This Row],[QUANTITY_ORDERED]]*Table1[[#This Row],[Selling price ]]</f>
        <v>913.92</v>
      </c>
      <c r="H949" s="7">
        <f>F949-(Table1[[#This Row],[Estimated Cost Price (50%)	]])</f>
        <v>16.079999999999998</v>
      </c>
      <c r="I949" s="7">
        <f>Table1[[#This Row],[Profit per unit]]*Table1[[#This Row],[QUANTITY_ORDERED]]</f>
        <v>385.91999999999996</v>
      </c>
      <c r="J949" s="2" t="str">
        <f t="shared" si="29"/>
        <v>Profit</v>
      </c>
      <c r="K949" s="3">
        <v>37692</v>
      </c>
      <c r="L949" s="2" t="str">
        <f>TEXT(Table1[[#This Row],[ORDER_DATE]], "mmm")</f>
        <v>Mar</v>
      </c>
      <c r="M949" s="2">
        <v>2003</v>
      </c>
      <c r="N949" s="2" t="s">
        <v>202</v>
      </c>
      <c r="O949" s="2" t="s">
        <v>260</v>
      </c>
      <c r="P949" s="2" t="s">
        <v>61</v>
      </c>
      <c r="Q949" s="2" t="s">
        <v>62</v>
      </c>
      <c r="R949" s="2" t="s">
        <v>10</v>
      </c>
    </row>
    <row r="950" spans="1:18" x14ac:dyDescent="0.3">
      <c r="A950" s="2">
        <v>11048</v>
      </c>
      <c r="B950" s="2" t="s">
        <v>79</v>
      </c>
      <c r="C950" s="2">
        <v>47</v>
      </c>
      <c r="D950" s="7">
        <v>214</v>
      </c>
      <c r="E950" s="7">
        <f t="shared" si="28"/>
        <v>107</v>
      </c>
      <c r="F950" s="7">
        <v>100</v>
      </c>
      <c r="G950" s="7">
        <f>Table1[[#This Row],[QUANTITY_ORDERED]]*Table1[[#This Row],[Selling price ]]</f>
        <v>4700</v>
      </c>
      <c r="H950" s="7">
        <f>F950-(Table1[[#This Row],[Estimated Cost Price (50%)	]])</f>
        <v>-7</v>
      </c>
      <c r="I950" s="7">
        <f>Table1[[#This Row],[Profit per unit]]*Table1[[#This Row],[QUANTITY_ORDERED]]</f>
        <v>-329</v>
      </c>
      <c r="J950" s="2" t="str">
        <f t="shared" si="29"/>
        <v>Loss</v>
      </c>
      <c r="K950" s="3">
        <v>37753</v>
      </c>
      <c r="L950" s="2" t="str">
        <f>TEXT(Table1[[#This Row],[ORDER_DATE]], "mmm")</f>
        <v>May</v>
      </c>
      <c r="M950" s="2">
        <v>2003</v>
      </c>
      <c r="N950" s="2" t="s">
        <v>63</v>
      </c>
      <c r="O950" s="2" t="s">
        <v>64</v>
      </c>
      <c r="P950" s="2" t="s">
        <v>80</v>
      </c>
      <c r="Q950" s="2" t="s">
        <v>81</v>
      </c>
      <c r="R950" s="2" t="s">
        <v>52</v>
      </c>
    </row>
    <row r="951" spans="1:18" x14ac:dyDescent="0.3">
      <c r="A951" s="2">
        <v>11049</v>
      </c>
      <c r="B951" s="2" t="s">
        <v>79</v>
      </c>
      <c r="C951" s="2">
        <v>28</v>
      </c>
      <c r="D951" s="7">
        <v>136</v>
      </c>
      <c r="E951" s="7">
        <f t="shared" si="28"/>
        <v>68</v>
      </c>
      <c r="F951" s="7">
        <v>100</v>
      </c>
      <c r="G951" s="7">
        <f>Table1[[#This Row],[QUANTITY_ORDERED]]*Table1[[#This Row],[Selling price ]]</f>
        <v>2800</v>
      </c>
      <c r="H951" s="7">
        <f>F951-(Table1[[#This Row],[Estimated Cost Price (50%)	]])</f>
        <v>32</v>
      </c>
      <c r="I951" s="7">
        <f>Table1[[#This Row],[Profit per unit]]*Table1[[#This Row],[QUANTITY_ORDERED]]</f>
        <v>896</v>
      </c>
      <c r="J951" s="2" t="str">
        <f t="shared" si="29"/>
        <v>Profit</v>
      </c>
      <c r="K951" s="3">
        <v>37753</v>
      </c>
      <c r="L951" s="2" t="str">
        <f>TEXT(Table1[[#This Row],[ORDER_DATE]], "mmm")</f>
        <v>May</v>
      </c>
      <c r="M951" s="2">
        <v>2003</v>
      </c>
      <c r="N951" s="2" t="s">
        <v>178</v>
      </c>
      <c r="O951" s="2" t="s">
        <v>179</v>
      </c>
      <c r="P951" s="2" t="s">
        <v>80</v>
      </c>
      <c r="Q951" s="2" t="s">
        <v>81</v>
      </c>
      <c r="R951" s="2" t="s">
        <v>16</v>
      </c>
    </row>
    <row r="952" spans="1:18" x14ac:dyDescent="0.3">
      <c r="A952" s="2">
        <v>11050</v>
      </c>
      <c r="B952" s="2" t="s">
        <v>79</v>
      </c>
      <c r="C952" s="2">
        <v>34</v>
      </c>
      <c r="D952" s="7">
        <v>116</v>
      </c>
      <c r="E952" s="7">
        <f t="shared" si="28"/>
        <v>58</v>
      </c>
      <c r="F952" s="7">
        <v>100</v>
      </c>
      <c r="G952" s="7">
        <f>Table1[[#This Row],[QUANTITY_ORDERED]]*Table1[[#This Row],[Selling price ]]</f>
        <v>3400</v>
      </c>
      <c r="H952" s="7">
        <f>F952-(Table1[[#This Row],[Estimated Cost Price (50%)	]])</f>
        <v>42</v>
      </c>
      <c r="I952" s="7">
        <f>Table1[[#This Row],[Profit per unit]]*Table1[[#This Row],[QUANTITY_ORDERED]]</f>
        <v>1428</v>
      </c>
      <c r="J952" s="2" t="str">
        <f t="shared" si="29"/>
        <v>Profit</v>
      </c>
      <c r="K952" s="3">
        <v>37753</v>
      </c>
      <c r="L952" s="2" t="str">
        <f>TEXT(Table1[[#This Row],[ORDER_DATE]], "mmm")</f>
        <v>May</v>
      </c>
      <c r="M952" s="2">
        <v>2003</v>
      </c>
      <c r="N952" s="2" t="s">
        <v>178</v>
      </c>
      <c r="O952" s="2" t="s">
        <v>196</v>
      </c>
      <c r="P952" s="2" t="s">
        <v>80</v>
      </c>
      <c r="Q952" s="2" t="s">
        <v>81</v>
      </c>
      <c r="R952" s="2" t="s">
        <v>16</v>
      </c>
    </row>
    <row r="953" spans="1:18" x14ac:dyDescent="0.3">
      <c r="A953" s="2">
        <v>11051</v>
      </c>
      <c r="B953" s="2" t="s">
        <v>79</v>
      </c>
      <c r="C953" s="2">
        <v>37</v>
      </c>
      <c r="D953" s="7">
        <v>101</v>
      </c>
      <c r="E953" s="7">
        <f t="shared" si="28"/>
        <v>50.5</v>
      </c>
      <c r="F953" s="7">
        <v>90.17</v>
      </c>
      <c r="G953" s="7">
        <f>Table1[[#This Row],[QUANTITY_ORDERED]]*Table1[[#This Row],[Selling price ]]</f>
        <v>3336.29</v>
      </c>
      <c r="H953" s="7">
        <f>F953-(Table1[[#This Row],[Estimated Cost Price (50%)	]])</f>
        <v>39.67</v>
      </c>
      <c r="I953" s="7">
        <f>Table1[[#This Row],[Profit per unit]]*Table1[[#This Row],[QUANTITY_ORDERED]]</f>
        <v>1467.79</v>
      </c>
      <c r="J953" s="2" t="str">
        <f t="shared" si="29"/>
        <v>Profit</v>
      </c>
      <c r="K953" s="3">
        <v>37753</v>
      </c>
      <c r="L953" s="2" t="str">
        <f>TEXT(Table1[[#This Row],[ORDER_DATE]], "mmm")</f>
        <v>May</v>
      </c>
      <c r="M953" s="2">
        <v>2003</v>
      </c>
      <c r="N953" s="2" t="s">
        <v>202</v>
      </c>
      <c r="O953" s="2" t="s">
        <v>229</v>
      </c>
      <c r="P953" s="2" t="s">
        <v>80</v>
      </c>
      <c r="Q953" s="2" t="s">
        <v>81</v>
      </c>
      <c r="R953" s="2" t="s">
        <v>16</v>
      </c>
    </row>
    <row r="954" spans="1:18" x14ac:dyDescent="0.3">
      <c r="A954" s="2">
        <v>11052</v>
      </c>
      <c r="B954" s="2" t="s">
        <v>79</v>
      </c>
      <c r="C954" s="2">
        <v>28</v>
      </c>
      <c r="D954" s="7">
        <v>62</v>
      </c>
      <c r="E954" s="7">
        <f t="shared" si="28"/>
        <v>31</v>
      </c>
      <c r="F954" s="7">
        <v>67.459999999999994</v>
      </c>
      <c r="G954" s="7">
        <f>Table1[[#This Row],[QUANTITY_ORDERED]]*Table1[[#This Row],[Selling price ]]</f>
        <v>1888.8799999999999</v>
      </c>
      <c r="H954" s="7">
        <f>F954-(Table1[[#This Row],[Estimated Cost Price (50%)	]])</f>
        <v>36.459999999999994</v>
      </c>
      <c r="I954" s="7">
        <f>Table1[[#This Row],[Profit per unit]]*Table1[[#This Row],[QUANTITY_ORDERED]]</f>
        <v>1020.8799999999999</v>
      </c>
      <c r="J954" s="2" t="str">
        <f t="shared" si="29"/>
        <v>Profit</v>
      </c>
      <c r="K954" s="3">
        <v>37753</v>
      </c>
      <c r="L954" s="2" t="str">
        <f>TEXT(Table1[[#This Row],[ORDER_DATE]], "mmm")</f>
        <v>May</v>
      </c>
      <c r="M954" s="2">
        <v>2003</v>
      </c>
      <c r="N954" s="2" t="s">
        <v>202</v>
      </c>
      <c r="O954" s="2" t="s">
        <v>230</v>
      </c>
      <c r="P954" s="2" t="s">
        <v>80</v>
      </c>
      <c r="Q954" s="2" t="s">
        <v>81</v>
      </c>
      <c r="R954" s="2" t="s">
        <v>10</v>
      </c>
    </row>
    <row r="955" spans="1:18" x14ac:dyDescent="0.3">
      <c r="A955" s="2">
        <v>11053</v>
      </c>
      <c r="B955" s="2" t="s">
        <v>79</v>
      </c>
      <c r="C955" s="2">
        <v>30</v>
      </c>
      <c r="D955" s="7">
        <v>104</v>
      </c>
      <c r="E955" s="7">
        <f t="shared" si="28"/>
        <v>52</v>
      </c>
      <c r="F955" s="7">
        <v>100</v>
      </c>
      <c r="G955" s="7">
        <f>Table1[[#This Row],[QUANTITY_ORDERED]]*Table1[[#This Row],[Selling price ]]</f>
        <v>3000</v>
      </c>
      <c r="H955" s="7">
        <f>F955-(Table1[[#This Row],[Estimated Cost Price (50%)	]])</f>
        <v>48</v>
      </c>
      <c r="I955" s="7">
        <f>Table1[[#This Row],[Profit per unit]]*Table1[[#This Row],[QUANTITY_ORDERED]]</f>
        <v>1440</v>
      </c>
      <c r="J955" s="2" t="str">
        <f t="shared" si="29"/>
        <v>Profit</v>
      </c>
      <c r="K955" s="3">
        <v>37753</v>
      </c>
      <c r="L955" s="2" t="str">
        <f>TEXT(Table1[[#This Row],[ORDER_DATE]], "mmm")</f>
        <v>May</v>
      </c>
      <c r="M955" s="2">
        <v>2003</v>
      </c>
      <c r="N955" s="2" t="s">
        <v>202</v>
      </c>
      <c r="O955" s="2" t="s">
        <v>234</v>
      </c>
      <c r="P955" s="2" t="s">
        <v>80</v>
      </c>
      <c r="Q955" s="2" t="s">
        <v>81</v>
      </c>
      <c r="R955" s="2" t="s">
        <v>16</v>
      </c>
    </row>
    <row r="956" spans="1:18" x14ac:dyDescent="0.3">
      <c r="A956" s="2">
        <v>11054</v>
      </c>
      <c r="B956" s="2" t="s">
        <v>79</v>
      </c>
      <c r="C956" s="2">
        <v>28</v>
      </c>
      <c r="D956" s="7">
        <v>99</v>
      </c>
      <c r="E956" s="7">
        <f t="shared" si="28"/>
        <v>49.5</v>
      </c>
      <c r="F956" s="7">
        <v>87.3</v>
      </c>
      <c r="G956" s="7">
        <f>Table1[[#This Row],[QUANTITY_ORDERED]]*Table1[[#This Row],[Selling price ]]</f>
        <v>2444.4</v>
      </c>
      <c r="H956" s="7">
        <f>F956-(Table1[[#This Row],[Estimated Cost Price (50%)	]])</f>
        <v>37.799999999999997</v>
      </c>
      <c r="I956" s="7">
        <f>Table1[[#This Row],[Profit per unit]]*Table1[[#This Row],[QUANTITY_ORDERED]]</f>
        <v>1058.3999999999999</v>
      </c>
      <c r="J956" s="2" t="str">
        <f t="shared" si="29"/>
        <v>Profit</v>
      </c>
      <c r="K956" s="3">
        <v>37753</v>
      </c>
      <c r="L956" s="2" t="str">
        <f>TEXT(Table1[[#This Row],[ORDER_DATE]], "mmm")</f>
        <v>May</v>
      </c>
      <c r="M956" s="2">
        <v>2003</v>
      </c>
      <c r="N956" s="2" t="s">
        <v>202</v>
      </c>
      <c r="O956" s="2" t="s">
        <v>240</v>
      </c>
      <c r="P956" s="2" t="s">
        <v>80</v>
      </c>
      <c r="Q956" s="2" t="s">
        <v>81</v>
      </c>
      <c r="R956" s="2" t="s">
        <v>10</v>
      </c>
    </row>
    <row r="957" spans="1:18" x14ac:dyDescent="0.3">
      <c r="A957" s="2">
        <v>11055</v>
      </c>
      <c r="B957" s="2" t="s">
        <v>79</v>
      </c>
      <c r="C957" s="2">
        <v>21</v>
      </c>
      <c r="D957" s="7">
        <v>50</v>
      </c>
      <c r="E957" s="7">
        <f t="shared" si="28"/>
        <v>25</v>
      </c>
      <c r="F957" s="7">
        <v>53.33</v>
      </c>
      <c r="G957" s="7">
        <f>Table1[[#This Row],[QUANTITY_ORDERED]]*Table1[[#This Row],[Selling price ]]</f>
        <v>1119.93</v>
      </c>
      <c r="H957" s="7">
        <f>F957-(Table1[[#This Row],[Estimated Cost Price (50%)	]])</f>
        <v>28.33</v>
      </c>
      <c r="I957" s="7">
        <f>Table1[[#This Row],[Profit per unit]]*Table1[[#This Row],[QUANTITY_ORDERED]]</f>
        <v>594.92999999999995</v>
      </c>
      <c r="J957" s="2" t="str">
        <f t="shared" si="29"/>
        <v>Profit</v>
      </c>
      <c r="K957" s="3">
        <v>37753</v>
      </c>
      <c r="L957" s="2" t="str">
        <f>TEXT(Table1[[#This Row],[ORDER_DATE]], "mmm")</f>
        <v>May</v>
      </c>
      <c r="M957" s="2">
        <v>2003</v>
      </c>
      <c r="N957" s="2" t="s">
        <v>202</v>
      </c>
      <c r="O957" s="2" t="s">
        <v>249</v>
      </c>
      <c r="P957" s="2" t="s">
        <v>80</v>
      </c>
      <c r="Q957" s="2" t="s">
        <v>81</v>
      </c>
      <c r="R957" s="2" t="s">
        <v>10</v>
      </c>
    </row>
    <row r="958" spans="1:18" x14ac:dyDescent="0.3">
      <c r="A958" s="2">
        <v>11056</v>
      </c>
      <c r="B958" s="2" t="s">
        <v>79</v>
      </c>
      <c r="C958" s="2">
        <v>33</v>
      </c>
      <c r="D958" s="7">
        <v>97</v>
      </c>
      <c r="E958" s="7">
        <f t="shared" si="28"/>
        <v>48.5</v>
      </c>
      <c r="F958" s="7">
        <v>97.39</v>
      </c>
      <c r="G958" s="7">
        <f>Table1[[#This Row],[QUANTITY_ORDERED]]*Table1[[#This Row],[Selling price ]]</f>
        <v>3213.87</v>
      </c>
      <c r="H958" s="7">
        <f>F958-(Table1[[#This Row],[Estimated Cost Price (50%)	]])</f>
        <v>48.89</v>
      </c>
      <c r="I958" s="7">
        <f>Table1[[#This Row],[Profit per unit]]*Table1[[#This Row],[QUANTITY_ORDERED]]</f>
        <v>1613.3700000000001</v>
      </c>
      <c r="J958" s="2" t="str">
        <f t="shared" si="29"/>
        <v>Profit</v>
      </c>
      <c r="K958" s="3">
        <v>37753</v>
      </c>
      <c r="L958" s="2" t="str">
        <f>TEXT(Table1[[#This Row],[ORDER_DATE]], "mmm")</f>
        <v>May</v>
      </c>
      <c r="M958" s="2">
        <v>2003</v>
      </c>
      <c r="N958" s="2" t="s">
        <v>202</v>
      </c>
      <c r="O958" s="2" t="s">
        <v>278</v>
      </c>
      <c r="P958" s="2" t="s">
        <v>80</v>
      </c>
      <c r="Q958" s="2" t="s">
        <v>81</v>
      </c>
      <c r="R958" s="2" t="s">
        <v>16</v>
      </c>
    </row>
    <row r="959" spans="1:18" x14ac:dyDescent="0.3">
      <c r="A959" s="2">
        <v>11057</v>
      </c>
      <c r="B959" s="2" t="s">
        <v>79</v>
      </c>
      <c r="C959" s="2">
        <v>36</v>
      </c>
      <c r="D959" s="7">
        <v>64</v>
      </c>
      <c r="E959" s="7">
        <f t="shared" si="28"/>
        <v>32</v>
      </c>
      <c r="F959" s="7">
        <v>58.82</v>
      </c>
      <c r="G959" s="7">
        <f>Table1[[#This Row],[QUANTITY_ORDERED]]*Table1[[#This Row],[Selling price ]]</f>
        <v>2117.52</v>
      </c>
      <c r="H959" s="7">
        <f>F959-(Table1[[#This Row],[Estimated Cost Price (50%)	]])</f>
        <v>26.82</v>
      </c>
      <c r="I959" s="7">
        <f>Table1[[#This Row],[Profit per unit]]*Table1[[#This Row],[QUANTITY_ORDERED]]</f>
        <v>965.52</v>
      </c>
      <c r="J959" s="2" t="str">
        <f t="shared" si="29"/>
        <v>Profit</v>
      </c>
      <c r="K959" s="3">
        <v>37753</v>
      </c>
      <c r="L959" s="2" t="str">
        <f>TEXT(Table1[[#This Row],[ORDER_DATE]], "mmm")</f>
        <v>May</v>
      </c>
      <c r="M959" s="2">
        <v>2003</v>
      </c>
      <c r="N959" s="2" t="s">
        <v>178</v>
      </c>
      <c r="O959" s="2" t="s">
        <v>286</v>
      </c>
      <c r="P959" s="2" t="s">
        <v>80</v>
      </c>
      <c r="Q959" s="2" t="s">
        <v>81</v>
      </c>
      <c r="R959" s="2" t="s">
        <v>10</v>
      </c>
    </row>
    <row r="960" spans="1:18" x14ac:dyDescent="0.3">
      <c r="A960" s="2">
        <v>11058</v>
      </c>
      <c r="B960" s="2" t="s">
        <v>79</v>
      </c>
      <c r="C960" s="2">
        <v>33</v>
      </c>
      <c r="D960" s="7">
        <v>101</v>
      </c>
      <c r="E960" s="7">
        <f t="shared" si="28"/>
        <v>50.5</v>
      </c>
      <c r="F960" s="7">
        <v>100</v>
      </c>
      <c r="G960" s="7">
        <f>Table1[[#This Row],[QUANTITY_ORDERED]]*Table1[[#This Row],[Selling price ]]</f>
        <v>3300</v>
      </c>
      <c r="H960" s="7">
        <f>F960-(Table1[[#This Row],[Estimated Cost Price (50%)	]])</f>
        <v>49.5</v>
      </c>
      <c r="I960" s="7">
        <f>Table1[[#This Row],[Profit per unit]]*Table1[[#This Row],[QUANTITY_ORDERED]]</f>
        <v>1633.5</v>
      </c>
      <c r="J960" s="2" t="str">
        <f t="shared" si="29"/>
        <v>Profit</v>
      </c>
      <c r="K960" s="3">
        <v>37753</v>
      </c>
      <c r="L960" s="2" t="str">
        <f>TEXT(Table1[[#This Row],[ORDER_DATE]], "mmm")</f>
        <v>May</v>
      </c>
      <c r="M960" s="2">
        <v>2003</v>
      </c>
      <c r="N960" s="2" t="s">
        <v>63</v>
      </c>
      <c r="O960" s="2" t="s">
        <v>299</v>
      </c>
      <c r="P960" s="2" t="s">
        <v>80</v>
      </c>
      <c r="Q960" s="2" t="s">
        <v>81</v>
      </c>
      <c r="R960" s="2" t="s">
        <v>16</v>
      </c>
    </row>
    <row r="961" spans="1:18" x14ac:dyDescent="0.3">
      <c r="A961" s="2">
        <v>11059</v>
      </c>
      <c r="B961" s="2" t="s">
        <v>147</v>
      </c>
      <c r="C961" s="2">
        <v>31</v>
      </c>
      <c r="D961" s="7">
        <v>147</v>
      </c>
      <c r="E961" s="7">
        <f t="shared" si="28"/>
        <v>73.5</v>
      </c>
      <c r="F961" s="7">
        <v>100</v>
      </c>
      <c r="G961" s="7">
        <f>Table1[[#This Row],[QUANTITY_ORDERED]]*Table1[[#This Row],[Selling price ]]</f>
        <v>3100</v>
      </c>
      <c r="H961" s="7">
        <f>F961-(Table1[[#This Row],[Estimated Cost Price (50%)	]])</f>
        <v>26.5</v>
      </c>
      <c r="I961" s="7">
        <f>Table1[[#This Row],[Profit per unit]]*Table1[[#This Row],[QUANTITY_ORDERED]]</f>
        <v>821.5</v>
      </c>
      <c r="J961" s="2" t="str">
        <f t="shared" si="29"/>
        <v>Profit</v>
      </c>
      <c r="K961" s="3">
        <v>37876</v>
      </c>
      <c r="L961" s="2" t="str">
        <f>TEXT(Table1[[#This Row],[ORDER_DATE]], "mmm")</f>
        <v>Sep</v>
      </c>
      <c r="M961" s="2">
        <v>2003</v>
      </c>
      <c r="N961" s="2" t="s">
        <v>63</v>
      </c>
      <c r="O961" s="2" t="s">
        <v>143</v>
      </c>
      <c r="P961" s="2" t="s">
        <v>136</v>
      </c>
      <c r="Q961" s="2" t="s">
        <v>9</v>
      </c>
      <c r="R961" s="2" t="s">
        <v>16</v>
      </c>
    </row>
    <row r="962" spans="1:18" x14ac:dyDescent="0.3">
      <c r="A962" s="2">
        <v>11060</v>
      </c>
      <c r="B962" s="2" t="s">
        <v>147</v>
      </c>
      <c r="C962" s="2">
        <v>34</v>
      </c>
      <c r="D962" s="7">
        <v>118</v>
      </c>
      <c r="E962" s="7">
        <f t="shared" ref="E962:E1025" si="30">D962 * 0.5</f>
        <v>59</v>
      </c>
      <c r="F962" s="7">
        <v>99.54</v>
      </c>
      <c r="G962" s="7">
        <f>Table1[[#This Row],[QUANTITY_ORDERED]]*Table1[[#This Row],[Selling price ]]</f>
        <v>3384.36</v>
      </c>
      <c r="H962" s="7">
        <f>F962-(Table1[[#This Row],[Estimated Cost Price (50%)	]])</f>
        <v>40.540000000000006</v>
      </c>
      <c r="I962" s="7">
        <f>Table1[[#This Row],[Profit per unit]]*Table1[[#This Row],[QUANTITY_ORDERED]]</f>
        <v>1378.3600000000001</v>
      </c>
      <c r="J962" s="2" t="str">
        <f t="shared" ref="J962:J1025" si="31">IF(H962 &gt; 0, "Profit", IF(H962 &lt; 0, "Loss", "No Profit No Loss"))</f>
        <v>Profit</v>
      </c>
      <c r="K962" s="3">
        <v>37876</v>
      </c>
      <c r="L962" s="2" t="str">
        <f>TEXT(Table1[[#This Row],[ORDER_DATE]], "mmm")</f>
        <v>Sep</v>
      </c>
      <c r="M962" s="2">
        <v>2003</v>
      </c>
      <c r="N962" s="2" t="s">
        <v>178</v>
      </c>
      <c r="O962" s="2" t="s">
        <v>188</v>
      </c>
      <c r="P962" s="2" t="s">
        <v>136</v>
      </c>
      <c r="Q962" s="2" t="s">
        <v>9</v>
      </c>
      <c r="R962" s="2" t="s">
        <v>16</v>
      </c>
    </row>
    <row r="963" spans="1:18" x14ac:dyDescent="0.3">
      <c r="A963" s="2">
        <v>11061</v>
      </c>
      <c r="B963" s="2" t="s">
        <v>147</v>
      </c>
      <c r="C963" s="2">
        <v>44</v>
      </c>
      <c r="D963" s="7">
        <v>163</v>
      </c>
      <c r="E963" s="7">
        <f t="shared" si="30"/>
        <v>81.5</v>
      </c>
      <c r="F963" s="7">
        <v>100</v>
      </c>
      <c r="G963" s="7">
        <f>Table1[[#This Row],[QUANTITY_ORDERED]]*Table1[[#This Row],[Selling price ]]</f>
        <v>4400</v>
      </c>
      <c r="H963" s="7">
        <f>F963-(Table1[[#This Row],[Estimated Cost Price (50%)	]])</f>
        <v>18.5</v>
      </c>
      <c r="I963" s="7">
        <f>Table1[[#This Row],[Profit per unit]]*Table1[[#This Row],[QUANTITY_ORDERED]]</f>
        <v>814</v>
      </c>
      <c r="J963" s="2" t="str">
        <f t="shared" si="31"/>
        <v>Profit</v>
      </c>
      <c r="K963" s="3">
        <v>37876</v>
      </c>
      <c r="L963" s="2" t="str">
        <f>TEXT(Table1[[#This Row],[ORDER_DATE]], "mmm")</f>
        <v>Sep</v>
      </c>
      <c r="M963" s="2">
        <v>2003</v>
      </c>
      <c r="N963" s="2" t="s">
        <v>63</v>
      </c>
      <c r="O963" s="2" t="s">
        <v>220</v>
      </c>
      <c r="P963" s="2" t="s">
        <v>136</v>
      </c>
      <c r="Q963" s="2" t="s">
        <v>9</v>
      </c>
      <c r="R963" s="2" t="s">
        <v>52</v>
      </c>
    </row>
    <row r="964" spans="1:18" x14ac:dyDescent="0.3">
      <c r="A964" s="2">
        <v>11062</v>
      </c>
      <c r="B964" s="2" t="s">
        <v>147</v>
      </c>
      <c r="C964" s="2">
        <v>43</v>
      </c>
      <c r="D964" s="7">
        <v>122</v>
      </c>
      <c r="E964" s="7">
        <f t="shared" si="30"/>
        <v>61</v>
      </c>
      <c r="F964" s="7">
        <v>100</v>
      </c>
      <c r="G964" s="7">
        <f>Table1[[#This Row],[QUANTITY_ORDERED]]*Table1[[#This Row],[Selling price ]]</f>
        <v>4300</v>
      </c>
      <c r="H964" s="7">
        <f>F964-(Table1[[#This Row],[Estimated Cost Price (50%)	]])</f>
        <v>39</v>
      </c>
      <c r="I964" s="7">
        <f>Table1[[#This Row],[Profit per unit]]*Table1[[#This Row],[QUANTITY_ORDERED]]</f>
        <v>1677</v>
      </c>
      <c r="J964" s="2" t="str">
        <f t="shared" si="31"/>
        <v>Profit</v>
      </c>
      <c r="K964" s="3">
        <v>37876</v>
      </c>
      <c r="L964" s="2" t="str">
        <f>TEXT(Table1[[#This Row],[ORDER_DATE]], "mmm")</f>
        <v>Sep</v>
      </c>
      <c r="M964" s="2">
        <v>2003</v>
      </c>
      <c r="N964" s="2" t="s">
        <v>178</v>
      </c>
      <c r="O964" s="2" t="s">
        <v>222</v>
      </c>
      <c r="P964" s="2" t="s">
        <v>136</v>
      </c>
      <c r="Q964" s="2" t="s">
        <v>9</v>
      </c>
      <c r="R964" s="2" t="s">
        <v>16</v>
      </c>
    </row>
    <row r="965" spans="1:18" x14ac:dyDescent="0.3">
      <c r="A965" s="2">
        <v>11063</v>
      </c>
      <c r="B965" s="2" t="s">
        <v>147</v>
      </c>
      <c r="C965" s="2">
        <v>37</v>
      </c>
      <c r="D965" s="7">
        <v>60</v>
      </c>
      <c r="E965" s="7">
        <f t="shared" si="30"/>
        <v>30</v>
      </c>
      <c r="F965" s="7">
        <v>69.89</v>
      </c>
      <c r="G965" s="7">
        <f>Table1[[#This Row],[QUANTITY_ORDERED]]*Table1[[#This Row],[Selling price ]]</f>
        <v>2585.9299999999998</v>
      </c>
      <c r="H965" s="7">
        <f>F965-(Table1[[#This Row],[Estimated Cost Price (50%)	]])</f>
        <v>39.89</v>
      </c>
      <c r="I965" s="7">
        <f>Table1[[#This Row],[Profit per unit]]*Table1[[#This Row],[QUANTITY_ORDERED]]</f>
        <v>1475.93</v>
      </c>
      <c r="J965" s="2" t="str">
        <f t="shared" si="31"/>
        <v>Profit</v>
      </c>
      <c r="K965" s="3">
        <v>37876</v>
      </c>
      <c r="L965" s="2" t="str">
        <f>TEXT(Table1[[#This Row],[ORDER_DATE]], "mmm")</f>
        <v>Sep</v>
      </c>
      <c r="M965" s="2">
        <v>2003</v>
      </c>
      <c r="N965" s="2" t="s">
        <v>178</v>
      </c>
      <c r="O965" s="2" t="s">
        <v>224</v>
      </c>
      <c r="P965" s="2" t="s">
        <v>136</v>
      </c>
      <c r="Q965" s="2" t="s">
        <v>9</v>
      </c>
      <c r="R965" s="2" t="s">
        <v>10</v>
      </c>
    </row>
    <row r="966" spans="1:18" x14ac:dyDescent="0.3">
      <c r="A966" s="2">
        <v>11064</v>
      </c>
      <c r="B966" s="2" t="s">
        <v>147</v>
      </c>
      <c r="C966" s="2">
        <v>25</v>
      </c>
      <c r="D966" s="7">
        <v>169</v>
      </c>
      <c r="E966" s="7">
        <f t="shared" si="30"/>
        <v>84.5</v>
      </c>
      <c r="F966" s="7">
        <v>100</v>
      </c>
      <c r="G966" s="7">
        <f>Table1[[#This Row],[QUANTITY_ORDERED]]*Table1[[#This Row],[Selling price ]]</f>
        <v>2500</v>
      </c>
      <c r="H966" s="7">
        <f>F966-(Table1[[#This Row],[Estimated Cost Price (50%)	]])</f>
        <v>15.5</v>
      </c>
      <c r="I966" s="7">
        <f>Table1[[#This Row],[Profit per unit]]*Table1[[#This Row],[QUANTITY_ORDERED]]</f>
        <v>387.5</v>
      </c>
      <c r="J966" s="2" t="str">
        <f t="shared" si="31"/>
        <v>Profit</v>
      </c>
      <c r="K966" s="3">
        <v>37876</v>
      </c>
      <c r="L966" s="2" t="str">
        <f>TEXT(Table1[[#This Row],[ORDER_DATE]], "mmm")</f>
        <v>Sep</v>
      </c>
      <c r="M966" s="2">
        <v>2003</v>
      </c>
      <c r="N966" s="2" t="s">
        <v>63</v>
      </c>
      <c r="O966" s="2" t="s">
        <v>236</v>
      </c>
      <c r="P966" s="2" t="s">
        <v>136</v>
      </c>
      <c r="Q966" s="2" t="s">
        <v>9</v>
      </c>
      <c r="R966" s="2" t="s">
        <v>16</v>
      </c>
    </row>
    <row r="967" spans="1:18" x14ac:dyDescent="0.3">
      <c r="A967" s="2">
        <v>11065</v>
      </c>
      <c r="B967" s="2" t="s">
        <v>147</v>
      </c>
      <c r="C967" s="2">
        <v>40</v>
      </c>
      <c r="D967" s="7">
        <v>143</v>
      </c>
      <c r="E967" s="7">
        <f t="shared" si="30"/>
        <v>71.5</v>
      </c>
      <c r="F967" s="7">
        <v>100</v>
      </c>
      <c r="G967" s="7">
        <f>Table1[[#This Row],[QUANTITY_ORDERED]]*Table1[[#This Row],[Selling price ]]</f>
        <v>4000</v>
      </c>
      <c r="H967" s="7">
        <f>F967-(Table1[[#This Row],[Estimated Cost Price (50%)	]])</f>
        <v>28.5</v>
      </c>
      <c r="I967" s="7">
        <f>Table1[[#This Row],[Profit per unit]]*Table1[[#This Row],[QUANTITY_ORDERED]]</f>
        <v>1140</v>
      </c>
      <c r="J967" s="2" t="str">
        <f t="shared" si="31"/>
        <v>Profit</v>
      </c>
      <c r="K967" s="3">
        <v>37876</v>
      </c>
      <c r="L967" s="2" t="str">
        <f>TEXT(Table1[[#This Row],[ORDER_DATE]], "mmm")</f>
        <v>Sep</v>
      </c>
      <c r="M967" s="2">
        <v>2003</v>
      </c>
      <c r="N967" s="2" t="s">
        <v>63</v>
      </c>
      <c r="O967" s="2" t="s">
        <v>245</v>
      </c>
      <c r="P967" s="2" t="s">
        <v>136</v>
      </c>
      <c r="Q967" s="2" t="s">
        <v>9</v>
      </c>
      <c r="R967" s="2" t="s">
        <v>16</v>
      </c>
    </row>
    <row r="968" spans="1:18" x14ac:dyDescent="0.3">
      <c r="A968" s="2">
        <v>11066</v>
      </c>
      <c r="B968" s="2" t="s">
        <v>147</v>
      </c>
      <c r="C968" s="2">
        <v>47</v>
      </c>
      <c r="D968" s="7">
        <v>121</v>
      </c>
      <c r="E968" s="7">
        <f t="shared" si="30"/>
        <v>60.5</v>
      </c>
      <c r="F968" s="7">
        <v>100</v>
      </c>
      <c r="G968" s="7">
        <f>Table1[[#This Row],[QUANTITY_ORDERED]]*Table1[[#This Row],[Selling price ]]</f>
        <v>4700</v>
      </c>
      <c r="H968" s="7">
        <f>F968-(Table1[[#This Row],[Estimated Cost Price (50%)	]])</f>
        <v>39.5</v>
      </c>
      <c r="I968" s="7">
        <f>Table1[[#This Row],[Profit per unit]]*Table1[[#This Row],[QUANTITY_ORDERED]]</f>
        <v>1856.5</v>
      </c>
      <c r="J968" s="2" t="str">
        <f t="shared" si="31"/>
        <v>Profit</v>
      </c>
      <c r="K968" s="3">
        <v>37876</v>
      </c>
      <c r="L968" s="2" t="str">
        <f>TEXT(Table1[[#This Row],[ORDER_DATE]], "mmm")</f>
        <v>Sep</v>
      </c>
      <c r="M968" s="2">
        <v>2003</v>
      </c>
      <c r="N968" s="2" t="s">
        <v>178</v>
      </c>
      <c r="O968" s="2" t="s">
        <v>248</v>
      </c>
      <c r="P968" s="2" t="s">
        <v>136</v>
      </c>
      <c r="Q968" s="2" t="s">
        <v>9</v>
      </c>
      <c r="R968" s="2" t="s">
        <v>16</v>
      </c>
    </row>
    <row r="969" spans="1:18" x14ac:dyDescent="0.3">
      <c r="A969" s="2">
        <v>11067</v>
      </c>
      <c r="B969" s="2" t="s">
        <v>147</v>
      </c>
      <c r="C969" s="2">
        <v>49</v>
      </c>
      <c r="D969" s="7">
        <v>57</v>
      </c>
      <c r="E969" s="7">
        <f t="shared" si="30"/>
        <v>28.5</v>
      </c>
      <c r="F969" s="7">
        <v>46.82</v>
      </c>
      <c r="G969" s="7">
        <f>Table1[[#This Row],[QUANTITY_ORDERED]]*Table1[[#This Row],[Selling price ]]</f>
        <v>2294.1799999999998</v>
      </c>
      <c r="H969" s="7">
        <f>F969-(Table1[[#This Row],[Estimated Cost Price (50%)	]])</f>
        <v>18.32</v>
      </c>
      <c r="I969" s="7">
        <f>Table1[[#This Row],[Profit per unit]]*Table1[[#This Row],[QUANTITY_ORDERED]]</f>
        <v>897.68000000000006</v>
      </c>
      <c r="J969" s="2" t="str">
        <f t="shared" si="31"/>
        <v>Profit</v>
      </c>
      <c r="K969" s="3">
        <v>37876</v>
      </c>
      <c r="L969" s="2" t="str">
        <f>TEXT(Table1[[#This Row],[ORDER_DATE]], "mmm")</f>
        <v>Sep</v>
      </c>
      <c r="M969" s="2">
        <v>2003</v>
      </c>
      <c r="N969" s="2" t="s">
        <v>63</v>
      </c>
      <c r="O969" s="2" t="s">
        <v>253</v>
      </c>
      <c r="P969" s="2" t="s">
        <v>136</v>
      </c>
      <c r="Q969" s="2" t="s">
        <v>9</v>
      </c>
      <c r="R969" s="2" t="s">
        <v>10</v>
      </c>
    </row>
    <row r="970" spans="1:18" x14ac:dyDescent="0.3">
      <c r="A970" s="2">
        <v>11068</v>
      </c>
      <c r="B970" s="2" t="s">
        <v>147</v>
      </c>
      <c r="C970" s="2">
        <v>46</v>
      </c>
      <c r="D970" s="7">
        <v>127</v>
      </c>
      <c r="E970" s="7">
        <f t="shared" si="30"/>
        <v>63.5</v>
      </c>
      <c r="F970" s="7">
        <v>100</v>
      </c>
      <c r="G970" s="7">
        <f>Table1[[#This Row],[QUANTITY_ORDERED]]*Table1[[#This Row],[Selling price ]]</f>
        <v>4600</v>
      </c>
      <c r="H970" s="7">
        <f>F970-(Table1[[#This Row],[Estimated Cost Price (50%)	]])</f>
        <v>36.5</v>
      </c>
      <c r="I970" s="7">
        <f>Table1[[#This Row],[Profit per unit]]*Table1[[#This Row],[QUANTITY_ORDERED]]</f>
        <v>1679</v>
      </c>
      <c r="J970" s="2" t="str">
        <f t="shared" si="31"/>
        <v>Profit</v>
      </c>
      <c r="K970" s="3">
        <v>37876</v>
      </c>
      <c r="L970" s="2" t="str">
        <f>TEXT(Table1[[#This Row],[ORDER_DATE]], "mmm")</f>
        <v>Sep</v>
      </c>
      <c r="M970" s="2">
        <v>2003</v>
      </c>
      <c r="N970" s="2" t="s">
        <v>178</v>
      </c>
      <c r="O970" s="2" t="s">
        <v>261</v>
      </c>
      <c r="P970" s="2" t="s">
        <v>136</v>
      </c>
      <c r="Q970" s="2" t="s">
        <v>9</v>
      </c>
      <c r="R970" s="2" t="s">
        <v>16</v>
      </c>
    </row>
    <row r="971" spans="1:18" x14ac:dyDescent="0.3">
      <c r="A971" s="2">
        <v>11069</v>
      </c>
      <c r="B971" s="2" t="s">
        <v>147</v>
      </c>
      <c r="C971" s="2">
        <v>42</v>
      </c>
      <c r="D971" s="7">
        <v>35</v>
      </c>
      <c r="E971" s="7">
        <f t="shared" si="30"/>
        <v>17.5</v>
      </c>
      <c r="F971" s="7">
        <v>29.7</v>
      </c>
      <c r="G971" s="7">
        <f>Table1[[#This Row],[QUANTITY_ORDERED]]*Table1[[#This Row],[Selling price ]]</f>
        <v>1247.3999999999999</v>
      </c>
      <c r="H971" s="7">
        <f>F971-(Table1[[#This Row],[Estimated Cost Price (50%)	]])</f>
        <v>12.2</v>
      </c>
      <c r="I971" s="7">
        <f>Table1[[#This Row],[Profit per unit]]*Table1[[#This Row],[QUANTITY_ORDERED]]</f>
        <v>512.4</v>
      </c>
      <c r="J971" s="2" t="str">
        <f t="shared" si="31"/>
        <v>Profit</v>
      </c>
      <c r="K971" s="3">
        <v>37876</v>
      </c>
      <c r="L971" s="2" t="str">
        <f>TEXT(Table1[[#This Row],[ORDER_DATE]], "mmm")</f>
        <v>Sep</v>
      </c>
      <c r="M971" s="2">
        <v>2003</v>
      </c>
      <c r="N971" s="2" t="s">
        <v>63</v>
      </c>
      <c r="O971" s="2" t="s">
        <v>264</v>
      </c>
      <c r="P971" s="2" t="s">
        <v>136</v>
      </c>
      <c r="Q971" s="2" t="s">
        <v>9</v>
      </c>
      <c r="R971" s="2" t="s">
        <v>10</v>
      </c>
    </row>
    <row r="972" spans="1:18" x14ac:dyDescent="0.3">
      <c r="A972" s="2">
        <v>11070</v>
      </c>
      <c r="B972" s="2" t="s">
        <v>147</v>
      </c>
      <c r="C972" s="2">
        <v>28</v>
      </c>
      <c r="D972" s="7">
        <v>118</v>
      </c>
      <c r="E972" s="7">
        <f t="shared" si="30"/>
        <v>59</v>
      </c>
      <c r="F972" s="7">
        <v>100</v>
      </c>
      <c r="G972" s="7">
        <f>Table1[[#This Row],[QUANTITY_ORDERED]]*Table1[[#This Row],[Selling price ]]</f>
        <v>2800</v>
      </c>
      <c r="H972" s="7">
        <f>F972-(Table1[[#This Row],[Estimated Cost Price (50%)	]])</f>
        <v>41</v>
      </c>
      <c r="I972" s="7">
        <f>Table1[[#This Row],[Profit per unit]]*Table1[[#This Row],[QUANTITY_ORDERED]]</f>
        <v>1148</v>
      </c>
      <c r="J972" s="2" t="str">
        <f t="shared" si="31"/>
        <v>Profit</v>
      </c>
      <c r="K972" s="3">
        <v>37876</v>
      </c>
      <c r="L972" s="2" t="str">
        <f>TEXT(Table1[[#This Row],[ORDER_DATE]], "mmm")</f>
        <v>Sep</v>
      </c>
      <c r="M972" s="2">
        <v>2003</v>
      </c>
      <c r="N972" s="2" t="s">
        <v>63</v>
      </c>
      <c r="O972" s="2" t="s">
        <v>277</v>
      </c>
      <c r="P972" s="2" t="s">
        <v>136</v>
      </c>
      <c r="Q972" s="2" t="s">
        <v>9</v>
      </c>
      <c r="R972" s="2" t="s">
        <v>10</v>
      </c>
    </row>
    <row r="973" spans="1:18" x14ac:dyDescent="0.3">
      <c r="A973" s="2">
        <v>11071</v>
      </c>
      <c r="B973" s="2" t="s">
        <v>147</v>
      </c>
      <c r="C973" s="2">
        <v>49</v>
      </c>
      <c r="D973" s="7">
        <v>96</v>
      </c>
      <c r="E973" s="7">
        <f t="shared" si="30"/>
        <v>48</v>
      </c>
      <c r="F973" s="7">
        <v>80.900000000000006</v>
      </c>
      <c r="G973" s="7">
        <f>Table1[[#This Row],[QUANTITY_ORDERED]]*Table1[[#This Row],[Selling price ]]</f>
        <v>3964.1000000000004</v>
      </c>
      <c r="H973" s="7">
        <f>F973-(Table1[[#This Row],[Estimated Cost Price (50%)	]])</f>
        <v>32.900000000000006</v>
      </c>
      <c r="I973" s="7">
        <f>Table1[[#This Row],[Profit per unit]]*Table1[[#This Row],[QUANTITY_ORDERED]]</f>
        <v>1612.1000000000004</v>
      </c>
      <c r="J973" s="2" t="str">
        <f t="shared" si="31"/>
        <v>Profit</v>
      </c>
      <c r="K973" s="3">
        <v>37876</v>
      </c>
      <c r="L973" s="2" t="str">
        <f>TEXT(Table1[[#This Row],[ORDER_DATE]], "mmm")</f>
        <v>Sep</v>
      </c>
      <c r="M973" s="2">
        <v>2003</v>
      </c>
      <c r="N973" s="2" t="s">
        <v>178</v>
      </c>
      <c r="O973" s="2" t="s">
        <v>281</v>
      </c>
      <c r="P973" s="2" t="s">
        <v>136</v>
      </c>
      <c r="Q973" s="2" t="s">
        <v>9</v>
      </c>
      <c r="R973" s="2" t="s">
        <v>16</v>
      </c>
    </row>
    <row r="974" spans="1:18" x14ac:dyDescent="0.3">
      <c r="A974" s="2">
        <v>11072</v>
      </c>
      <c r="B974" s="2" t="s">
        <v>147</v>
      </c>
      <c r="C974" s="2">
        <v>27</v>
      </c>
      <c r="D974" s="7">
        <v>54</v>
      </c>
      <c r="E974" s="7">
        <f t="shared" si="30"/>
        <v>27</v>
      </c>
      <c r="F974" s="7">
        <v>60.06</v>
      </c>
      <c r="G974" s="7">
        <f>Table1[[#This Row],[QUANTITY_ORDERED]]*Table1[[#This Row],[Selling price ]]</f>
        <v>1621.6200000000001</v>
      </c>
      <c r="H974" s="7">
        <f>F974-(Table1[[#This Row],[Estimated Cost Price (50%)	]])</f>
        <v>33.06</v>
      </c>
      <c r="I974" s="7">
        <f>Table1[[#This Row],[Profit per unit]]*Table1[[#This Row],[QUANTITY_ORDERED]]</f>
        <v>892.62000000000012</v>
      </c>
      <c r="J974" s="2" t="str">
        <f t="shared" si="31"/>
        <v>Profit</v>
      </c>
      <c r="K974" s="3">
        <v>37876</v>
      </c>
      <c r="L974" s="2" t="str">
        <f>TEXT(Table1[[#This Row],[ORDER_DATE]], "mmm")</f>
        <v>Sep</v>
      </c>
      <c r="M974" s="2">
        <v>2003</v>
      </c>
      <c r="N974" s="2" t="s">
        <v>178</v>
      </c>
      <c r="O974" s="2" t="s">
        <v>284</v>
      </c>
      <c r="P974" s="2" t="s">
        <v>136</v>
      </c>
      <c r="Q974" s="2" t="s">
        <v>9</v>
      </c>
      <c r="R974" s="2" t="s">
        <v>10</v>
      </c>
    </row>
    <row r="975" spans="1:18" x14ac:dyDescent="0.3">
      <c r="A975" s="2">
        <v>11073</v>
      </c>
      <c r="B975" s="2" t="s">
        <v>147</v>
      </c>
      <c r="C975" s="2">
        <v>45</v>
      </c>
      <c r="D975" s="7">
        <v>62</v>
      </c>
      <c r="E975" s="7">
        <f t="shared" si="30"/>
        <v>31</v>
      </c>
      <c r="F975" s="7">
        <v>56.55</v>
      </c>
      <c r="G975" s="7">
        <f>Table1[[#This Row],[QUANTITY_ORDERED]]*Table1[[#This Row],[Selling price ]]</f>
        <v>2544.75</v>
      </c>
      <c r="H975" s="7">
        <f>F975-(Table1[[#This Row],[Estimated Cost Price (50%)	]])</f>
        <v>25.549999999999997</v>
      </c>
      <c r="I975" s="7">
        <f>Table1[[#This Row],[Profit per unit]]*Table1[[#This Row],[QUANTITY_ORDERED]]</f>
        <v>1149.7499999999998</v>
      </c>
      <c r="J975" s="2" t="str">
        <f t="shared" si="31"/>
        <v>Profit</v>
      </c>
      <c r="K975" s="3">
        <v>37876</v>
      </c>
      <c r="L975" s="2" t="str">
        <f>TEXT(Table1[[#This Row],[ORDER_DATE]], "mmm")</f>
        <v>Sep</v>
      </c>
      <c r="M975" s="2">
        <v>2003</v>
      </c>
      <c r="N975" s="2" t="s">
        <v>237</v>
      </c>
      <c r="O975" s="2" t="s">
        <v>285</v>
      </c>
      <c r="P975" s="2" t="s">
        <v>136</v>
      </c>
      <c r="Q975" s="2" t="s">
        <v>9</v>
      </c>
      <c r="R975" s="2" t="s">
        <v>10</v>
      </c>
    </row>
    <row r="976" spans="1:18" x14ac:dyDescent="0.3">
      <c r="A976" s="2">
        <v>11074</v>
      </c>
      <c r="B976" s="2" t="s">
        <v>147</v>
      </c>
      <c r="C976" s="2">
        <v>28</v>
      </c>
      <c r="D976" s="7">
        <v>115</v>
      </c>
      <c r="E976" s="7">
        <f t="shared" si="30"/>
        <v>57.5</v>
      </c>
      <c r="F976" s="7">
        <v>94.92</v>
      </c>
      <c r="G976" s="7">
        <f>Table1[[#This Row],[QUANTITY_ORDERED]]*Table1[[#This Row],[Selling price ]]</f>
        <v>2657.76</v>
      </c>
      <c r="H976" s="7">
        <f>F976-(Table1[[#This Row],[Estimated Cost Price (50%)	]])</f>
        <v>37.42</v>
      </c>
      <c r="I976" s="7">
        <f>Table1[[#This Row],[Profit per unit]]*Table1[[#This Row],[QUANTITY_ORDERED]]</f>
        <v>1047.76</v>
      </c>
      <c r="J976" s="2" t="str">
        <f t="shared" si="31"/>
        <v>Profit</v>
      </c>
      <c r="K976" s="3">
        <v>37876</v>
      </c>
      <c r="L976" s="2" t="str">
        <f>TEXT(Table1[[#This Row],[ORDER_DATE]], "mmm")</f>
        <v>Sep</v>
      </c>
      <c r="M976" s="2">
        <v>2003</v>
      </c>
      <c r="N976" s="2" t="s">
        <v>178</v>
      </c>
      <c r="O976" s="2" t="s">
        <v>290</v>
      </c>
      <c r="P976" s="2" t="s">
        <v>136</v>
      </c>
      <c r="Q976" s="2" t="s">
        <v>9</v>
      </c>
      <c r="R976" s="2" t="s">
        <v>10</v>
      </c>
    </row>
    <row r="977" spans="1:18" x14ac:dyDescent="0.3">
      <c r="A977" s="2">
        <v>11075</v>
      </c>
      <c r="B977" s="2" t="s">
        <v>77</v>
      </c>
      <c r="C977" s="2">
        <v>46</v>
      </c>
      <c r="D977" s="7">
        <v>207</v>
      </c>
      <c r="E977" s="7">
        <f t="shared" si="30"/>
        <v>103.5</v>
      </c>
      <c r="F977" s="7">
        <v>100</v>
      </c>
      <c r="G977" s="7">
        <f>Table1[[#This Row],[QUANTITY_ORDERED]]*Table1[[#This Row],[Selling price ]]</f>
        <v>4600</v>
      </c>
      <c r="H977" s="7">
        <f>F977-(Table1[[#This Row],[Estimated Cost Price (50%)	]])</f>
        <v>-3.5</v>
      </c>
      <c r="I977" s="7">
        <f>Table1[[#This Row],[Profit per unit]]*Table1[[#This Row],[QUANTITY_ORDERED]]</f>
        <v>-161</v>
      </c>
      <c r="J977" s="2" t="str">
        <f t="shared" si="31"/>
        <v>Loss</v>
      </c>
      <c r="K977" s="3">
        <v>38018</v>
      </c>
      <c r="L977" s="2" t="str">
        <f>TEXT(Table1[[#This Row],[ORDER_DATE]], "mmm")</f>
        <v>Feb</v>
      </c>
      <c r="M977" s="2">
        <v>2004</v>
      </c>
      <c r="N977" s="2" t="s">
        <v>63</v>
      </c>
      <c r="O977" s="2" t="s">
        <v>168</v>
      </c>
      <c r="P977" s="2" t="s">
        <v>78</v>
      </c>
      <c r="Q977" s="2" t="s">
        <v>13</v>
      </c>
      <c r="R977" s="2" t="s">
        <v>52</v>
      </c>
    </row>
    <row r="978" spans="1:18" x14ac:dyDescent="0.3">
      <c r="A978" s="2">
        <v>11076</v>
      </c>
      <c r="B978" s="2" t="s">
        <v>77</v>
      </c>
      <c r="C978" s="2">
        <v>26</v>
      </c>
      <c r="D978" s="7">
        <v>151</v>
      </c>
      <c r="E978" s="7">
        <f t="shared" si="30"/>
        <v>75.5</v>
      </c>
      <c r="F978" s="7">
        <v>100</v>
      </c>
      <c r="G978" s="7">
        <f>Table1[[#This Row],[QUANTITY_ORDERED]]*Table1[[#This Row],[Selling price ]]</f>
        <v>2600</v>
      </c>
      <c r="H978" s="7">
        <f>F978-(Table1[[#This Row],[Estimated Cost Price (50%)	]])</f>
        <v>24.5</v>
      </c>
      <c r="I978" s="7">
        <f>Table1[[#This Row],[Profit per unit]]*Table1[[#This Row],[QUANTITY_ORDERED]]</f>
        <v>637</v>
      </c>
      <c r="J978" s="2" t="str">
        <f t="shared" si="31"/>
        <v>Profit</v>
      </c>
      <c r="K978" s="3">
        <v>38018</v>
      </c>
      <c r="L978" s="2" t="str">
        <f>TEXT(Table1[[#This Row],[ORDER_DATE]], "mmm")</f>
        <v>Feb</v>
      </c>
      <c r="M978" s="2">
        <v>2004</v>
      </c>
      <c r="N978" s="2" t="s">
        <v>63</v>
      </c>
      <c r="O978" s="2" t="s">
        <v>182</v>
      </c>
      <c r="P978" s="2" t="s">
        <v>78</v>
      </c>
      <c r="Q978" s="2" t="s">
        <v>13</v>
      </c>
      <c r="R978" s="2" t="s">
        <v>16</v>
      </c>
    </row>
    <row r="979" spans="1:18" x14ac:dyDescent="0.3">
      <c r="A979" s="2">
        <v>11077</v>
      </c>
      <c r="B979" s="2" t="s">
        <v>77</v>
      </c>
      <c r="C979" s="2">
        <v>20</v>
      </c>
      <c r="D979" s="7">
        <v>173</v>
      </c>
      <c r="E979" s="7">
        <f t="shared" si="30"/>
        <v>86.5</v>
      </c>
      <c r="F979" s="7">
        <v>100</v>
      </c>
      <c r="G979" s="7">
        <f>Table1[[#This Row],[QUANTITY_ORDERED]]*Table1[[#This Row],[Selling price ]]</f>
        <v>2000</v>
      </c>
      <c r="H979" s="7">
        <f>F979-(Table1[[#This Row],[Estimated Cost Price (50%)	]])</f>
        <v>13.5</v>
      </c>
      <c r="I979" s="7">
        <f>Table1[[#This Row],[Profit per unit]]*Table1[[#This Row],[QUANTITY_ORDERED]]</f>
        <v>270</v>
      </c>
      <c r="J979" s="2" t="str">
        <f t="shared" si="31"/>
        <v>Profit</v>
      </c>
      <c r="K979" s="3">
        <v>38018</v>
      </c>
      <c r="L979" s="2" t="str">
        <f>TEXT(Table1[[#This Row],[ORDER_DATE]], "mmm")</f>
        <v>Feb</v>
      </c>
      <c r="M979" s="2">
        <v>2004</v>
      </c>
      <c r="N979" s="2" t="s">
        <v>63</v>
      </c>
      <c r="O979" s="2" t="s">
        <v>186</v>
      </c>
      <c r="P979" s="2" t="s">
        <v>78</v>
      </c>
      <c r="Q979" s="2" t="s">
        <v>13</v>
      </c>
      <c r="R979" s="2" t="s">
        <v>16</v>
      </c>
    </row>
    <row r="980" spans="1:18" x14ac:dyDescent="0.3">
      <c r="A980" s="2">
        <v>11078</v>
      </c>
      <c r="B980" s="2" t="s">
        <v>77</v>
      </c>
      <c r="C980" s="2">
        <v>24</v>
      </c>
      <c r="D980" s="7">
        <v>136</v>
      </c>
      <c r="E980" s="7">
        <f t="shared" si="30"/>
        <v>68</v>
      </c>
      <c r="F980" s="7">
        <v>100</v>
      </c>
      <c r="G980" s="7">
        <f>Table1[[#This Row],[QUANTITY_ORDERED]]*Table1[[#This Row],[Selling price ]]</f>
        <v>2400</v>
      </c>
      <c r="H980" s="7">
        <f>F980-(Table1[[#This Row],[Estimated Cost Price (50%)	]])</f>
        <v>32</v>
      </c>
      <c r="I980" s="7">
        <f>Table1[[#This Row],[Profit per unit]]*Table1[[#This Row],[QUANTITY_ORDERED]]</f>
        <v>768</v>
      </c>
      <c r="J980" s="2" t="str">
        <f t="shared" si="31"/>
        <v>Profit</v>
      </c>
      <c r="K980" s="3">
        <v>38018</v>
      </c>
      <c r="L980" s="2" t="str">
        <f>TEXT(Table1[[#This Row],[ORDER_DATE]], "mmm")</f>
        <v>Feb</v>
      </c>
      <c r="M980" s="2">
        <v>2004</v>
      </c>
      <c r="N980" s="2" t="s">
        <v>202</v>
      </c>
      <c r="O980" s="2" t="s">
        <v>235</v>
      </c>
      <c r="P980" s="2" t="s">
        <v>78</v>
      </c>
      <c r="Q980" s="2" t="s">
        <v>13</v>
      </c>
      <c r="R980" s="2" t="s">
        <v>10</v>
      </c>
    </row>
    <row r="981" spans="1:18" x14ac:dyDescent="0.3">
      <c r="A981" s="2">
        <v>11079</v>
      </c>
      <c r="B981" s="2" t="s">
        <v>77</v>
      </c>
      <c r="C981" s="2">
        <v>48</v>
      </c>
      <c r="D981" s="7">
        <v>100</v>
      </c>
      <c r="E981" s="7">
        <f t="shared" si="30"/>
        <v>50</v>
      </c>
      <c r="F981" s="7">
        <v>100</v>
      </c>
      <c r="G981" s="7">
        <f>Table1[[#This Row],[QUANTITY_ORDERED]]*Table1[[#This Row],[Selling price ]]</f>
        <v>4800</v>
      </c>
      <c r="H981" s="7">
        <f>F981-(Table1[[#This Row],[Estimated Cost Price (50%)	]])</f>
        <v>50</v>
      </c>
      <c r="I981" s="7">
        <f>Table1[[#This Row],[Profit per unit]]*Table1[[#This Row],[QUANTITY_ORDERED]]</f>
        <v>2400</v>
      </c>
      <c r="J981" s="2" t="str">
        <f t="shared" si="31"/>
        <v>Profit</v>
      </c>
      <c r="K981" s="3">
        <v>38018</v>
      </c>
      <c r="L981" s="2" t="str">
        <f>TEXT(Table1[[#This Row],[ORDER_DATE]], "mmm")</f>
        <v>Feb</v>
      </c>
      <c r="M981" s="2">
        <v>2004</v>
      </c>
      <c r="N981" s="2" t="s">
        <v>237</v>
      </c>
      <c r="O981" s="2" t="s">
        <v>238</v>
      </c>
      <c r="P981" s="2" t="s">
        <v>78</v>
      </c>
      <c r="Q981" s="2" t="s">
        <v>13</v>
      </c>
      <c r="R981" s="2" t="s">
        <v>16</v>
      </c>
    </row>
    <row r="982" spans="1:18" x14ac:dyDescent="0.3">
      <c r="A982" s="2">
        <v>11080</v>
      </c>
      <c r="B982" s="2" t="s">
        <v>77</v>
      </c>
      <c r="C982" s="2">
        <v>45</v>
      </c>
      <c r="D982" s="7">
        <v>87</v>
      </c>
      <c r="E982" s="7">
        <f t="shared" si="30"/>
        <v>43.5</v>
      </c>
      <c r="F982" s="7">
        <v>87.77</v>
      </c>
      <c r="G982" s="7">
        <f>Table1[[#This Row],[QUANTITY_ORDERED]]*Table1[[#This Row],[Selling price ]]</f>
        <v>3949.6499999999996</v>
      </c>
      <c r="H982" s="7">
        <f>F982-(Table1[[#This Row],[Estimated Cost Price (50%)	]])</f>
        <v>44.269999999999996</v>
      </c>
      <c r="I982" s="7">
        <f>Table1[[#This Row],[Profit per unit]]*Table1[[#This Row],[QUANTITY_ORDERED]]</f>
        <v>1992.1499999999999</v>
      </c>
      <c r="J982" s="2" t="str">
        <f t="shared" si="31"/>
        <v>Profit</v>
      </c>
      <c r="K982" s="3">
        <v>38018</v>
      </c>
      <c r="L982" s="2" t="str">
        <f>TEXT(Table1[[#This Row],[ORDER_DATE]], "mmm")</f>
        <v>Feb</v>
      </c>
      <c r="M982" s="2">
        <v>2004</v>
      </c>
      <c r="N982" s="2" t="s">
        <v>202</v>
      </c>
      <c r="O982" s="2" t="s">
        <v>247</v>
      </c>
      <c r="P982" s="2" t="s">
        <v>78</v>
      </c>
      <c r="Q982" s="2" t="s">
        <v>13</v>
      </c>
      <c r="R982" s="2" t="s">
        <v>16</v>
      </c>
    </row>
    <row r="983" spans="1:18" x14ac:dyDescent="0.3">
      <c r="A983" s="2">
        <v>11081</v>
      </c>
      <c r="B983" s="2" t="s">
        <v>77</v>
      </c>
      <c r="C983" s="2">
        <v>35</v>
      </c>
      <c r="D983" s="7">
        <v>122</v>
      </c>
      <c r="E983" s="7">
        <f t="shared" si="30"/>
        <v>61</v>
      </c>
      <c r="F983" s="7">
        <v>100</v>
      </c>
      <c r="G983" s="7">
        <f>Table1[[#This Row],[QUANTITY_ORDERED]]*Table1[[#This Row],[Selling price ]]</f>
        <v>3500</v>
      </c>
      <c r="H983" s="7">
        <f>F983-(Table1[[#This Row],[Estimated Cost Price (50%)	]])</f>
        <v>39</v>
      </c>
      <c r="I983" s="7">
        <f>Table1[[#This Row],[Profit per unit]]*Table1[[#This Row],[QUANTITY_ORDERED]]</f>
        <v>1365</v>
      </c>
      <c r="J983" s="2" t="str">
        <f t="shared" si="31"/>
        <v>Profit</v>
      </c>
      <c r="K983" s="3">
        <v>38018</v>
      </c>
      <c r="L983" s="2" t="str">
        <f>TEXT(Table1[[#This Row],[ORDER_DATE]], "mmm")</f>
        <v>Feb</v>
      </c>
      <c r="M983" s="2">
        <v>2004</v>
      </c>
      <c r="N983" s="2" t="s">
        <v>231</v>
      </c>
      <c r="O983" s="2" t="s">
        <v>259</v>
      </c>
      <c r="P983" s="2" t="s">
        <v>78</v>
      </c>
      <c r="Q983" s="2" t="s">
        <v>13</v>
      </c>
      <c r="R983" s="2" t="s">
        <v>16</v>
      </c>
    </row>
    <row r="984" spans="1:18" x14ac:dyDescent="0.3">
      <c r="A984" s="2">
        <v>11082</v>
      </c>
      <c r="B984" s="2" t="s">
        <v>77</v>
      </c>
      <c r="C984" s="2">
        <v>20</v>
      </c>
      <c r="D984" s="7">
        <v>88</v>
      </c>
      <c r="E984" s="7">
        <f t="shared" si="30"/>
        <v>44</v>
      </c>
      <c r="F984" s="7">
        <v>89.4</v>
      </c>
      <c r="G984" s="7">
        <f>Table1[[#This Row],[QUANTITY_ORDERED]]*Table1[[#This Row],[Selling price ]]</f>
        <v>1788</v>
      </c>
      <c r="H984" s="7">
        <f>F984-(Table1[[#This Row],[Estimated Cost Price (50%)	]])</f>
        <v>45.400000000000006</v>
      </c>
      <c r="I984" s="7">
        <f>Table1[[#This Row],[Profit per unit]]*Table1[[#This Row],[QUANTITY_ORDERED]]</f>
        <v>908.00000000000011</v>
      </c>
      <c r="J984" s="2" t="str">
        <f t="shared" si="31"/>
        <v>Profit</v>
      </c>
      <c r="K984" s="3">
        <v>38018</v>
      </c>
      <c r="L984" s="2" t="str">
        <f>TEXT(Table1[[#This Row],[ORDER_DATE]], "mmm")</f>
        <v>Feb</v>
      </c>
      <c r="M984" s="2">
        <v>2004</v>
      </c>
      <c r="N984" s="2" t="s">
        <v>202</v>
      </c>
      <c r="O984" s="2" t="s">
        <v>268</v>
      </c>
      <c r="P984" s="2" t="s">
        <v>78</v>
      </c>
      <c r="Q984" s="2" t="s">
        <v>13</v>
      </c>
      <c r="R984" s="2" t="s">
        <v>10</v>
      </c>
    </row>
    <row r="985" spans="1:18" x14ac:dyDescent="0.3">
      <c r="A985" s="2">
        <v>11083</v>
      </c>
      <c r="B985" s="2" t="s">
        <v>77</v>
      </c>
      <c r="C985" s="2">
        <v>30</v>
      </c>
      <c r="D985" s="7">
        <v>58</v>
      </c>
      <c r="E985" s="7">
        <f t="shared" si="30"/>
        <v>29</v>
      </c>
      <c r="F985" s="7">
        <v>65.61</v>
      </c>
      <c r="G985" s="7">
        <f>Table1[[#This Row],[QUANTITY_ORDERED]]*Table1[[#This Row],[Selling price ]]</f>
        <v>1968.3</v>
      </c>
      <c r="H985" s="7">
        <f>F985-(Table1[[#This Row],[Estimated Cost Price (50%)	]])</f>
        <v>36.61</v>
      </c>
      <c r="I985" s="7">
        <f>Table1[[#This Row],[Profit per unit]]*Table1[[#This Row],[QUANTITY_ORDERED]]</f>
        <v>1098.3</v>
      </c>
      <c r="J985" s="2" t="str">
        <f t="shared" si="31"/>
        <v>Profit</v>
      </c>
      <c r="K985" s="3">
        <v>38018</v>
      </c>
      <c r="L985" s="2" t="str">
        <f>TEXT(Table1[[#This Row],[ORDER_DATE]], "mmm")</f>
        <v>Feb</v>
      </c>
      <c r="M985" s="2">
        <v>2004</v>
      </c>
      <c r="N985" s="2" t="s">
        <v>237</v>
      </c>
      <c r="O985" s="2" t="s">
        <v>291</v>
      </c>
      <c r="P985" s="2" t="s">
        <v>78</v>
      </c>
      <c r="Q985" s="2" t="s">
        <v>13</v>
      </c>
      <c r="R985" s="2" t="s">
        <v>10</v>
      </c>
    </row>
    <row r="986" spans="1:18" x14ac:dyDescent="0.3">
      <c r="A986" s="2">
        <v>11084</v>
      </c>
      <c r="B986" s="2" t="s">
        <v>77</v>
      </c>
      <c r="C986" s="2">
        <v>38</v>
      </c>
      <c r="D986" s="7">
        <v>66</v>
      </c>
      <c r="E986" s="7">
        <f t="shared" si="30"/>
        <v>33</v>
      </c>
      <c r="F986" s="7">
        <v>74.67</v>
      </c>
      <c r="G986" s="7">
        <f>Table1[[#This Row],[QUANTITY_ORDERED]]*Table1[[#This Row],[Selling price ]]</f>
        <v>2837.46</v>
      </c>
      <c r="H986" s="7">
        <f>F986-(Table1[[#This Row],[Estimated Cost Price (50%)	]])</f>
        <v>41.67</v>
      </c>
      <c r="I986" s="7">
        <f>Table1[[#This Row],[Profit per unit]]*Table1[[#This Row],[QUANTITY_ORDERED]]</f>
        <v>1583.46</v>
      </c>
      <c r="J986" s="2" t="str">
        <f t="shared" si="31"/>
        <v>Profit</v>
      </c>
      <c r="K986" s="3">
        <v>38018</v>
      </c>
      <c r="L986" s="2" t="str">
        <f>TEXT(Table1[[#This Row],[ORDER_DATE]], "mmm")</f>
        <v>Feb</v>
      </c>
      <c r="M986" s="2">
        <v>2004</v>
      </c>
      <c r="N986" s="2" t="s">
        <v>231</v>
      </c>
      <c r="O986" s="2" t="s">
        <v>293</v>
      </c>
      <c r="P986" s="2" t="s">
        <v>78</v>
      </c>
      <c r="Q986" s="2" t="s">
        <v>13</v>
      </c>
      <c r="R986" s="2" t="s">
        <v>10</v>
      </c>
    </row>
    <row r="987" spans="1:18" x14ac:dyDescent="0.3">
      <c r="A987" s="2">
        <v>11085</v>
      </c>
      <c r="B987" s="2" t="s">
        <v>77</v>
      </c>
      <c r="C987" s="2">
        <v>40</v>
      </c>
      <c r="D987" s="7">
        <v>86</v>
      </c>
      <c r="E987" s="7">
        <f t="shared" si="30"/>
        <v>43</v>
      </c>
      <c r="F987" s="7">
        <v>80.55</v>
      </c>
      <c r="G987" s="7">
        <f>Table1[[#This Row],[QUANTITY_ORDERED]]*Table1[[#This Row],[Selling price ]]</f>
        <v>3222</v>
      </c>
      <c r="H987" s="7">
        <f>F987-(Table1[[#This Row],[Estimated Cost Price (50%)	]])</f>
        <v>37.549999999999997</v>
      </c>
      <c r="I987" s="7">
        <f>Table1[[#This Row],[Profit per unit]]*Table1[[#This Row],[QUANTITY_ORDERED]]</f>
        <v>1502</v>
      </c>
      <c r="J987" s="2" t="str">
        <f t="shared" si="31"/>
        <v>Profit</v>
      </c>
      <c r="K987" s="3">
        <v>38018</v>
      </c>
      <c r="L987" s="2" t="str">
        <f>TEXT(Table1[[#This Row],[ORDER_DATE]], "mmm")</f>
        <v>Feb</v>
      </c>
      <c r="M987" s="2">
        <v>2004</v>
      </c>
      <c r="N987" s="2" t="s">
        <v>231</v>
      </c>
      <c r="O987" s="2" t="s">
        <v>295</v>
      </c>
      <c r="P987" s="2" t="s">
        <v>78</v>
      </c>
      <c r="Q987" s="2" t="s">
        <v>13</v>
      </c>
      <c r="R987" s="2" t="s">
        <v>16</v>
      </c>
    </row>
    <row r="988" spans="1:18" x14ac:dyDescent="0.3">
      <c r="A988" s="2">
        <v>11086</v>
      </c>
      <c r="B988" s="2" t="s">
        <v>77</v>
      </c>
      <c r="C988" s="2">
        <v>46</v>
      </c>
      <c r="D988" s="7">
        <v>72</v>
      </c>
      <c r="E988" s="7">
        <f t="shared" si="30"/>
        <v>36</v>
      </c>
      <c r="F988" s="7">
        <v>74.45</v>
      </c>
      <c r="G988" s="7">
        <f>Table1[[#This Row],[QUANTITY_ORDERED]]*Table1[[#This Row],[Selling price ]]</f>
        <v>3424.7000000000003</v>
      </c>
      <c r="H988" s="7">
        <f>F988-(Table1[[#This Row],[Estimated Cost Price (50%)	]])</f>
        <v>38.450000000000003</v>
      </c>
      <c r="I988" s="7">
        <f>Table1[[#This Row],[Profit per unit]]*Table1[[#This Row],[QUANTITY_ORDERED]]</f>
        <v>1768.7</v>
      </c>
      <c r="J988" s="2" t="str">
        <f t="shared" si="31"/>
        <v>Profit</v>
      </c>
      <c r="K988" s="3">
        <v>38018</v>
      </c>
      <c r="L988" s="2" t="str">
        <f>TEXT(Table1[[#This Row],[ORDER_DATE]], "mmm")</f>
        <v>Feb</v>
      </c>
      <c r="M988" s="2">
        <v>2004</v>
      </c>
      <c r="N988" s="2" t="s">
        <v>231</v>
      </c>
      <c r="O988" s="2" t="s">
        <v>298</v>
      </c>
      <c r="P988" s="2" t="s">
        <v>78</v>
      </c>
      <c r="Q988" s="2" t="s">
        <v>13</v>
      </c>
      <c r="R988" s="2" t="s">
        <v>16</v>
      </c>
    </row>
    <row r="989" spans="1:18" x14ac:dyDescent="0.3">
      <c r="A989" s="2">
        <v>11087</v>
      </c>
      <c r="B989" s="2" t="s">
        <v>77</v>
      </c>
      <c r="C989" s="2">
        <v>37</v>
      </c>
      <c r="D989" s="7">
        <v>100</v>
      </c>
      <c r="E989" s="7">
        <f t="shared" si="30"/>
        <v>50</v>
      </c>
      <c r="F989" s="7">
        <v>100</v>
      </c>
      <c r="G989" s="7">
        <f>Table1[[#This Row],[QUANTITY_ORDERED]]*Table1[[#This Row],[Selling price ]]</f>
        <v>3700</v>
      </c>
      <c r="H989" s="7">
        <f>F989-(Table1[[#This Row],[Estimated Cost Price (50%)	]])</f>
        <v>50</v>
      </c>
      <c r="I989" s="7">
        <f>Table1[[#This Row],[Profit per unit]]*Table1[[#This Row],[QUANTITY_ORDERED]]</f>
        <v>1850</v>
      </c>
      <c r="J989" s="2" t="str">
        <f t="shared" si="31"/>
        <v>Profit</v>
      </c>
      <c r="K989" s="3">
        <v>38018</v>
      </c>
      <c r="L989" s="2" t="str">
        <f>TEXT(Table1[[#This Row],[ORDER_DATE]], "mmm")</f>
        <v>Feb</v>
      </c>
      <c r="M989" s="2">
        <v>2004</v>
      </c>
      <c r="N989" s="2" t="s">
        <v>231</v>
      </c>
      <c r="O989" s="2" t="s">
        <v>302</v>
      </c>
      <c r="P989" s="2" t="s">
        <v>78</v>
      </c>
      <c r="Q989" s="2" t="s">
        <v>13</v>
      </c>
      <c r="R989" s="2" t="s">
        <v>16</v>
      </c>
    </row>
    <row r="990" spans="1:18" x14ac:dyDescent="0.3">
      <c r="A990" s="2">
        <v>11088</v>
      </c>
      <c r="B990" s="2" t="s">
        <v>77</v>
      </c>
      <c r="C990" s="2">
        <v>33</v>
      </c>
      <c r="D990" s="7">
        <v>99</v>
      </c>
      <c r="E990" s="7">
        <f t="shared" si="30"/>
        <v>49.5</v>
      </c>
      <c r="F990" s="7">
        <v>85.41</v>
      </c>
      <c r="G990" s="7">
        <f>Table1[[#This Row],[QUANTITY_ORDERED]]*Table1[[#This Row],[Selling price ]]</f>
        <v>2818.5299999999997</v>
      </c>
      <c r="H990" s="7">
        <f>F990-(Table1[[#This Row],[Estimated Cost Price (50%)	]])</f>
        <v>35.909999999999997</v>
      </c>
      <c r="I990" s="7">
        <f>Table1[[#This Row],[Profit per unit]]*Table1[[#This Row],[QUANTITY_ORDERED]]</f>
        <v>1185.03</v>
      </c>
      <c r="J990" s="2" t="str">
        <f t="shared" si="31"/>
        <v>Profit</v>
      </c>
      <c r="K990" s="3">
        <v>38018</v>
      </c>
      <c r="L990" s="2" t="str">
        <f>TEXT(Table1[[#This Row],[ORDER_DATE]], "mmm")</f>
        <v>Feb</v>
      </c>
      <c r="M990" s="2">
        <v>2004</v>
      </c>
      <c r="N990" s="2" t="s">
        <v>231</v>
      </c>
      <c r="O990" s="2" t="s">
        <v>303</v>
      </c>
      <c r="P990" s="2" t="s">
        <v>78</v>
      </c>
      <c r="Q990" s="2" t="s">
        <v>13</v>
      </c>
      <c r="R990" s="2" t="s">
        <v>10</v>
      </c>
    </row>
    <row r="991" spans="1:18" x14ac:dyDescent="0.3">
      <c r="A991" s="2">
        <v>11089</v>
      </c>
      <c r="B991" s="2" t="s">
        <v>77</v>
      </c>
      <c r="C991" s="2">
        <v>42</v>
      </c>
      <c r="D991" s="7">
        <v>54</v>
      </c>
      <c r="E991" s="7">
        <f t="shared" si="30"/>
        <v>27</v>
      </c>
      <c r="F991" s="7">
        <v>63.88</v>
      </c>
      <c r="G991" s="7">
        <f>Table1[[#This Row],[QUANTITY_ORDERED]]*Table1[[#This Row],[Selling price ]]</f>
        <v>2682.96</v>
      </c>
      <c r="H991" s="7">
        <f>F991-(Table1[[#This Row],[Estimated Cost Price (50%)	]])</f>
        <v>36.880000000000003</v>
      </c>
      <c r="I991" s="7">
        <f>Table1[[#This Row],[Profit per unit]]*Table1[[#This Row],[QUANTITY_ORDERED]]</f>
        <v>1548.96</v>
      </c>
      <c r="J991" s="2" t="str">
        <f t="shared" si="31"/>
        <v>Profit</v>
      </c>
      <c r="K991" s="3">
        <v>38018</v>
      </c>
      <c r="L991" s="2" t="str">
        <f>TEXT(Table1[[#This Row],[ORDER_DATE]], "mmm")</f>
        <v>Feb</v>
      </c>
      <c r="M991" s="2">
        <v>2004</v>
      </c>
      <c r="N991" s="2" t="s">
        <v>231</v>
      </c>
      <c r="O991" s="2" t="s">
        <v>306</v>
      </c>
      <c r="P991" s="2" t="s">
        <v>78</v>
      </c>
      <c r="Q991" s="2" t="s">
        <v>13</v>
      </c>
      <c r="R991" s="2" t="s">
        <v>10</v>
      </c>
    </row>
    <row r="992" spans="1:18" x14ac:dyDescent="0.3">
      <c r="A992" s="2">
        <v>11090</v>
      </c>
      <c r="B992" s="2" t="s">
        <v>126</v>
      </c>
      <c r="C992" s="2">
        <v>39</v>
      </c>
      <c r="D992" s="7">
        <v>136</v>
      </c>
      <c r="E992" s="7">
        <f t="shared" si="30"/>
        <v>68</v>
      </c>
      <c r="F992" s="7">
        <v>100</v>
      </c>
      <c r="G992" s="7">
        <f>Table1[[#This Row],[QUANTITY_ORDERED]]*Table1[[#This Row],[Selling price ]]</f>
        <v>3900</v>
      </c>
      <c r="H992" s="7">
        <f>F992-(Table1[[#This Row],[Estimated Cost Price (50%)	]])</f>
        <v>32</v>
      </c>
      <c r="I992" s="7">
        <f>Table1[[#This Row],[Profit per unit]]*Table1[[#This Row],[QUANTITY_ORDERED]]</f>
        <v>1248</v>
      </c>
      <c r="J992" s="2" t="str">
        <f t="shared" si="31"/>
        <v>Profit</v>
      </c>
      <c r="K992" s="3">
        <v>38231</v>
      </c>
      <c r="L992" s="2" t="str">
        <f>TEXT(Table1[[#This Row],[ORDER_DATE]], "mmm")</f>
        <v>Sep</v>
      </c>
      <c r="M992" s="2">
        <v>2004</v>
      </c>
      <c r="N992" s="2" t="s">
        <v>63</v>
      </c>
      <c r="O992" s="2" t="s">
        <v>114</v>
      </c>
      <c r="P992" s="2" t="s">
        <v>127</v>
      </c>
      <c r="Q992" s="2" t="s">
        <v>9</v>
      </c>
      <c r="R992" s="2" t="s">
        <v>16</v>
      </c>
    </row>
    <row r="993" spans="1:18" x14ac:dyDescent="0.3">
      <c r="A993" s="2">
        <v>11091</v>
      </c>
      <c r="B993" s="2" t="s">
        <v>126</v>
      </c>
      <c r="C993" s="2">
        <v>28</v>
      </c>
      <c r="D993" s="7">
        <v>86</v>
      </c>
      <c r="E993" s="7">
        <f t="shared" si="30"/>
        <v>43</v>
      </c>
      <c r="F993" s="7">
        <v>100</v>
      </c>
      <c r="G993" s="7">
        <f>Table1[[#This Row],[QUANTITY_ORDERED]]*Table1[[#This Row],[Selling price ]]</f>
        <v>2800</v>
      </c>
      <c r="H993" s="7">
        <f>F993-(Table1[[#This Row],[Estimated Cost Price (50%)	]])</f>
        <v>57</v>
      </c>
      <c r="I993" s="7">
        <f>Table1[[#This Row],[Profit per unit]]*Table1[[#This Row],[QUANTITY_ORDERED]]</f>
        <v>1596</v>
      </c>
      <c r="J993" s="2" t="str">
        <f t="shared" si="31"/>
        <v>Profit</v>
      </c>
      <c r="K993" s="3">
        <v>38231</v>
      </c>
      <c r="L993" s="2" t="str">
        <f>TEXT(Table1[[#This Row],[ORDER_DATE]], "mmm")</f>
        <v>Sep</v>
      </c>
      <c r="M993" s="2">
        <v>2004</v>
      </c>
      <c r="N993" s="2" t="s">
        <v>231</v>
      </c>
      <c r="O993" s="2" t="s">
        <v>232</v>
      </c>
      <c r="P993" s="2" t="s">
        <v>127</v>
      </c>
      <c r="Q993" s="2" t="s">
        <v>9</v>
      </c>
      <c r="R993" s="2" t="s">
        <v>10</v>
      </c>
    </row>
    <row r="994" spans="1:18" x14ac:dyDescent="0.3">
      <c r="A994" s="2">
        <v>11092</v>
      </c>
      <c r="B994" s="2" t="s">
        <v>126</v>
      </c>
      <c r="C994" s="2">
        <v>20</v>
      </c>
      <c r="D994" s="7">
        <v>105</v>
      </c>
      <c r="E994" s="7">
        <f t="shared" si="30"/>
        <v>52.5</v>
      </c>
      <c r="F994" s="7">
        <v>100</v>
      </c>
      <c r="G994" s="7">
        <f>Table1[[#This Row],[QUANTITY_ORDERED]]*Table1[[#This Row],[Selling price ]]</f>
        <v>2000</v>
      </c>
      <c r="H994" s="7">
        <f>F994-(Table1[[#This Row],[Estimated Cost Price (50%)	]])</f>
        <v>47.5</v>
      </c>
      <c r="I994" s="7">
        <f>Table1[[#This Row],[Profit per unit]]*Table1[[#This Row],[QUANTITY_ORDERED]]</f>
        <v>950</v>
      </c>
      <c r="J994" s="2" t="str">
        <f t="shared" si="31"/>
        <v>Profit</v>
      </c>
      <c r="K994" s="3">
        <v>38231</v>
      </c>
      <c r="L994" s="2" t="str">
        <f>TEXT(Table1[[#This Row],[ORDER_DATE]], "mmm")</f>
        <v>Sep</v>
      </c>
      <c r="M994" s="2">
        <v>2004</v>
      </c>
      <c r="N994" s="2" t="s">
        <v>202</v>
      </c>
      <c r="O994" s="2" t="s">
        <v>244</v>
      </c>
      <c r="P994" s="2" t="s">
        <v>127</v>
      </c>
      <c r="Q994" s="2" t="s">
        <v>9</v>
      </c>
      <c r="R994" s="2" t="s">
        <v>10</v>
      </c>
    </row>
    <row r="995" spans="1:18" x14ac:dyDescent="0.3">
      <c r="A995" s="2">
        <v>11093</v>
      </c>
      <c r="B995" s="2" t="s">
        <v>126</v>
      </c>
      <c r="C995" s="2">
        <v>43</v>
      </c>
      <c r="D995" s="7">
        <v>68</v>
      </c>
      <c r="E995" s="7">
        <f t="shared" si="30"/>
        <v>34</v>
      </c>
      <c r="F995" s="7">
        <v>82.21</v>
      </c>
      <c r="G995" s="7">
        <f>Table1[[#This Row],[QUANTITY_ORDERED]]*Table1[[#This Row],[Selling price ]]</f>
        <v>3535.0299999999997</v>
      </c>
      <c r="H995" s="7">
        <f>F995-(Table1[[#This Row],[Estimated Cost Price (50%)	]])</f>
        <v>48.209999999999994</v>
      </c>
      <c r="I995" s="7">
        <f>Table1[[#This Row],[Profit per unit]]*Table1[[#This Row],[QUANTITY_ORDERED]]</f>
        <v>2073.0299999999997</v>
      </c>
      <c r="J995" s="2" t="str">
        <f t="shared" si="31"/>
        <v>Profit</v>
      </c>
      <c r="K995" s="3">
        <v>38231</v>
      </c>
      <c r="L995" s="2" t="str">
        <f>TEXT(Table1[[#This Row],[ORDER_DATE]], "mmm")</f>
        <v>Sep</v>
      </c>
      <c r="M995" s="2">
        <v>2004</v>
      </c>
      <c r="N995" s="2" t="s">
        <v>210</v>
      </c>
      <c r="O995" s="2" t="s">
        <v>265</v>
      </c>
      <c r="P995" s="2" t="s">
        <v>127</v>
      </c>
      <c r="Q995" s="2" t="s">
        <v>9</v>
      </c>
      <c r="R995" s="2" t="s">
        <v>16</v>
      </c>
    </row>
    <row r="996" spans="1:18" x14ac:dyDescent="0.3">
      <c r="A996" s="2">
        <v>11094</v>
      </c>
      <c r="B996" s="2" t="s">
        <v>126</v>
      </c>
      <c r="C996" s="2">
        <v>36</v>
      </c>
      <c r="D996" s="7">
        <v>65</v>
      </c>
      <c r="E996" s="7">
        <f t="shared" si="30"/>
        <v>32.5</v>
      </c>
      <c r="F996" s="7">
        <v>77.59</v>
      </c>
      <c r="G996" s="7">
        <f>Table1[[#This Row],[QUANTITY_ORDERED]]*Table1[[#This Row],[Selling price ]]</f>
        <v>2793.2400000000002</v>
      </c>
      <c r="H996" s="7">
        <f>F996-(Table1[[#This Row],[Estimated Cost Price (50%)	]])</f>
        <v>45.09</v>
      </c>
      <c r="I996" s="7">
        <f>Table1[[#This Row],[Profit per unit]]*Table1[[#This Row],[QUANTITY_ORDERED]]</f>
        <v>1623.2400000000002</v>
      </c>
      <c r="J996" s="2" t="str">
        <f t="shared" si="31"/>
        <v>Profit</v>
      </c>
      <c r="K996" s="3">
        <v>38231</v>
      </c>
      <c r="L996" s="2" t="str">
        <f>TEXT(Table1[[#This Row],[ORDER_DATE]], "mmm")</f>
        <v>Sep</v>
      </c>
      <c r="M996" s="2">
        <v>2004</v>
      </c>
      <c r="N996" s="2" t="s">
        <v>202</v>
      </c>
      <c r="O996" s="2" t="s">
        <v>271</v>
      </c>
      <c r="P996" s="2" t="s">
        <v>127</v>
      </c>
      <c r="Q996" s="2" t="s">
        <v>9</v>
      </c>
      <c r="R996" s="2" t="s">
        <v>10</v>
      </c>
    </row>
    <row r="997" spans="1:18" x14ac:dyDescent="0.3">
      <c r="A997" s="2">
        <v>11095</v>
      </c>
      <c r="B997" s="2" t="s">
        <v>126</v>
      </c>
      <c r="C997" s="2">
        <v>22</v>
      </c>
      <c r="D997" s="7">
        <v>83</v>
      </c>
      <c r="E997" s="7">
        <f t="shared" si="30"/>
        <v>41.5</v>
      </c>
      <c r="F997" s="7">
        <v>89.73</v>
      </c>
      <c r="G997" s="7">
        <f>Table1[[#This Row],[QUANTITY_ORDERED]]*Table1[[#This Row],[Selling price ]]</f>
        <v>1974.0600000000002</v>
      </c>
      <c r="H997" s="7">
        <f>F997-(Table1[[#This Row],[Estimated Cost Price (50%)	]])</f>
        <v>48.230000000000004</v>
      </c>
      <c r="I997" s="7">
        <f>Table1[[#This Row],[Profit per unit]]*Table1[[#This Row],[QUANTITY_ORDERED]]</f>
        <v>1061.0600000000002</v>
      </c>
      <c r="J997" s="2" t="str">
        <f t="shared" si="31"/>
        <v>Profit</v>
      </c>
      <c r="K997" s="3">
        <v>38231</v>
      </c>
      <c r="L997" s="2" t="str">
        <f>TEXT(Table1[[#This Row],[ORDER_DATE]], "mmm")</f>
        <v>Sep</v>
      </c>
      <c r="M997" s="2">
        <v>2004</v>
      </c>
      <c r="N997" s="2" t="s">
        <v>202</v>
      </c>
      <c r="O997" s="2" t="s">
        <v>273</v>
      </c>
      <c r="P997" s="2" t="s">
        <v>127</v>
      </c>
      <c r="Q997" s="2" t="s">
        <v>9</v>
      </c>
      <c r="R997" s="2" t="s">
        <v>10</v>
      </c>
    </row>
    <row r="998" spans="1:18" x14ac:dyDescent="0.3">
      <c r="A998" s="2">
        <v>11096</v>
      </c>
      <c r="B998" s="2" t="s">
        <v>126</v>
      </c>
      <c r="C998" s="2">
        <v>33</v>
      </c>
      <c r="D998" s="7">
        <v>90</v>
      </c>
      <c r="E998" s="7">
        <f t="shared" si="30"/>
        <v>45</v>
      </c>
      <c r="F998" s="7">
        <v>88.71</v>
      </c>
      <c r="G998" s="7">
        <f>Table1[[#This Row],[QUANTITY_ORDERED]]*Table1[[#This Row],[Selling price ]]</f>
        <v>2927.43</v>
      </c>
      <c r="H998" s="7">
        <f>F998-(Table1[[#This Row],[Estimated Cost Price (50%)	]])</f>
        <v>43.709999999999994</v>
      </c>
      <c r="I998" s="7">
        <f>Table1[[#This Row],[Profit per unit]]*Table1[[#This Row],[QUANTITY_ORDERED]]</f>
        <v>1442.4299999999998</v>
      </c>
      <c r="J998" s="2" t="str">
        <f t="shared" si="31"/>
        <v>Profit</v>
      </c>
      <c r="K998" s="3">
        <v>38231</v>
      </c>
      <c r="L998" s="2" t="str">
        <f>TEXT(Table1[[#This Row],[ORDER_DATE]], "mmm")</f>
        <v>Sep</v>
      </c>
      <c r="M998" s="2">
        <v>2004</v>
      </c>
      <c r="N998" s="2" t="s">
        <v>231</v>
      </c>
      <c r="O998" s="2" t="s">
        <v>296</v>
      </c>
      <c r="P998" s="2" t="s">
        <v>127</v>
      </c>
      <c r="Q998" s="2" t="s">
        <v>9</v>
      </c>
      <c r="R998" s="2" t="s">
        <v>10</v>
      </c>
    </row>
    <row r="999" spans="1:18" x14ac:dyDescent="0.3">
      <c r="A999" s="2">
        <v>11097</v>
      </c>
      <c r="B999" s="2" t="s">
        <v>126</v>
      </c>
      <c r="C999" s="2">
        <v>48</v>
      </c>
      <c r="D999" s="7">
        <v>49</v>
      </c>
      <c r="E999" s="7">
        <f t="shared" si="30"/>
        <v>24.5</v>
      </c>
      <c r="F999" s="7">
        <v>44.69</v>
      </c>
      <c r="G999" s="7">
        <f>Table1[[#This Row],[QUANTITY_ORDERED]]*Table1[[#This Row],[Selling price ]]</f>
        <v>2145.12</v>
      </c>
      <c r="H999" s="7">
        <f>F999-(Table1[[#This Row],[Estimated Cost Price (50%)	]])</f>
        <v>20.189999999999998</v>
      </c>
      <c r="I999" s="7">
        <f>Table1[[#This Row],[Profit per unit]]*Table1[[#This Row],[QUANTITY_ORDERED]]</f>
        <v>969.11999999999989</v>
      </c>
      <c r="J999" s="2" t="str">
        <f t="shared" si="31"/>
        <v>Profit</v>
      </c>
      <c r="K999" s="3">
        <v>38231</v>
      </c>
      <c r="L999" s="2" t="str">
        <f>TEXT(Table1[[#This Row],[ORDER_DATE]], "mmm")</f>
        <v>Sep</v>
      </c>
      <c r="M999" s="2">
        <v>2004</v>
      </c>
      <c r="N999" s="2" t="s">
        <v>210</v>
      </c>
      <c r="O999" s="2" t="s">
        <v>305</v>
      </c>
      <c r="P999" s="2" t="s">
        <v>127</v>
      </c>
      <c r="Q999" s="2" t="s">
        <v>9</v>
      </c>
      <c r="R999" s="2" t="s">
        <v>10</v>
      </c>
    </row>
    <row r="1000" spans="1:18" x14ac:dyDescent="0.3">
      <c r="A1000" s="2">
        <v>11098</v>
      </c>
      <c r="B1000" s="2" t="s">
        <v>107</v>
      </c>
      <c r="C1000" s="2">
        <v>23</v>
      </c>
      <c r="D1000" s="7">
        <v>118</v>
      </c>
      <c r="E1000" s="7">
        <f t="shared" si="30"/>
        <v>59</v>
      </c>
      <c r="F1000" s="7">
        <v>100</v>
      </c>
      <c r="G1000" s="7">
        <f>Table1[[#This Row],[QUANTITY_ORDERED]]*Table1[[#This Row],[Selling price ]]</f>
        <v>2300</v>
      </c>
      <c r="H1000" s="7">
        <f>F1000-(Table1[[#This Row],[Estimated Cost Price (50%)	]])</f>
        <v>41</v>
      </c>
      <c r="I1000" s="7">
        <f>Table1[[#This Row],[Profit per unit]]*Table1[[#This Row],[QUANTITY_ORDERED]]</f>
        <v>943</v>
      </c>
      <c r="J1000" s="2" t="str">
        <f t="shared" si="31"/>
        <v>Profit</v>
      </c>
      <c r="K1000" s="3">
        <v>38322</v>
      </c>
      <c r="L1000" s="2" t="str">
        <f>TEXT(Table1[[#This Row],[ORDER_DATE]], "mmm")</f>
        <v>Dec</v>
      </c>
      <c r="M1000" s="2">
        <v>2004</v>
      </c>
      <c r="N1000" s="2" t="s">
        <v>5</v>
      </c>
      <c r="O1000" s="2" t="s">
        <v>106</v>
      </c>
      <c r="P1000" s="2" t="s">
        <v>108</v>
      </c>
      <c r="Q1000" s="2" t="s">
        <v>71</v>
      </c>
      <c r="R1000" s="2" t="s">
        <v>16</v>
      </c>
    </row>
    <row r="1001" spans="1:18" x14ac:dyDescent="0.3">
      <c r="A1001" s="2">
        <v>11099</v>
      </c>
      <c r="B1001" s="2" t="s">
        <v>107</v>
      </c>
      <c r="C1001" s="2">
        <v>34</v>
      </c>
      <c r="D1001" s="7">
        <v>193</v>
      </c>
      <c r="E1001" s="7">
        <f t="shared" si="30"/>
        <v>96.5</v>
      </c>
      <c r="F1001" s="7">
        <v>100</v>
      </c>
      <c r="G1001" s="7">
        <f>Table1[[#This Row],[QUANTITY_ORDERED]]*Table1[[#This Row],[Selling price ]]</f>
        <v>3400</v>
      </c>
      <c r="H1001" s="7">
        <f>F1001-(Table1[[#This Row],[Estimated Cost Price (50%)	]])</f>
        <v>3.5</v>
      </c>
      <c r="I1001" s="7">
        <f>Table1[[#This Row],[Profit per unit]]*Table1[[#This Row],[QUANTITY_ORDERED]]</f>
        <v>119</v>
      </c>
      <c r="J1001" s="2" t="str">
        <f t="shared" si="31"/>
        <v>Profit</v>
      </c>
      <c r="K1001" s="3">
        <v>38322</v>
      </c>
      <c r="L1001" s="2" t="str">
        <f>TEXT(Table1[[#This Row],[ORDER_DATE]], "mmm")</f>
        <v>Dec</v>
      </c>
      <c r="M1001" s="2">
        <v>2004</v>
      </c>
      <c r="N1001" s="2" t="s">
        <v>5</v>
      </c>
      <c r="O1001" s="2" t="s">
        <v>113</v>
      </c>
      <c r="P1001" s="2" t="s">
        <v>108</v>
      </c>
      <c r="Q1001" s="2" t="s">
        <v>71</v>
      </c>
      <c r="R1001" s="2" t="s">
        <v>16</v>
      </c>
    </row>
    <row r="1002" spans="1:18" x14ac:dyDescent="0.3">
      <c r="A1002" s="2">
        <v>11100</v>
      </c>
      <c r="B1002" s="2" t="s">
        <v>107</v>
      </c>
      <c r="C1002" s="2">
        <v>31</v>
      </c>
      <c r="D1002" s="7">
        <v>157</v>
      </c>
      <c r="E1002" s="7">
        <f t="shared" si="30"/>
        <v>78.5</v>
      </c>
      <c r="F1002" s="7">
        <v>100</v>
      </c>
      <c r="G1002" s="7">
        <f>Table1[[#This Row],[QUANTITY_ORDERED]]*Table1[[#This Row],[Selling price ]]</f>
        <v>3100</v>
      </c>
      <c r="H1002" s="7">
        <f>F1002-(Table1[[#This Row],[Estimated Cost Price (50%)	]])</f>
        <v>21.5</v>
      </c>
      <c r="I1002" s="7">
        <f>Table1[[#This Row],[Profit per unit]]*Table1[[#This Row],[QUANTITY_ORDERED]]</f>
        <v>666.5</v>
      </c>
      <c r="J1002" s="2" t="str">
        <f t="shared" si="31"/>
        <v>Profit</v>
      </c>
      <c r="K1002" s="3">
        <v>38322</v>
      </c>
      <c r="L1002" s="2" t="str">
        <f>TEXT(Table1[[#This Row],[ORDER_DATE]], "mmm")</f>
        <v>Dec</v>
      </c>
      <c r="M1002" s="2">
        <v>2004</v>
      </c>
      <c r="N1002" s="2" t="s">
        <v>210</v>
      </c>
      <c r="O1002" s="2" t="s">
        <v>211</v>
      </c>
      <c r="P1002" s="2" t="s">
        <v>108</v>
      </c>
      <c r="Q1002" s="2" t="s">
        <v>71</v>
      </c>
      <c r="R1002" s="2" t="s">
        <v>16</v>
      </c>
    </row>
    <row r="1003" spans="1:18" x14ac:dyDescent="0.3">
      <c r="A1003" s="2">
        <v>11101</v>
      </c>
      <c r="B1003" s="2" t="s">
        <v>107</v>
      </c>
      <c r="C1003" s="2">
        <v>50</v>
      </c>
      <c r="D1003" s="7">
        <v>84</v>
      </c>
      <c r="E1003" s="7">
        <f t="shared" si="30"/>
        <v>42</v>
      </c>
      <c r="F1003" s="7">
        <v>76.88</v>
      </c>
      <c r="G1003" s="7">
        <f>Table1[[#This Row],[QUANTITY_ORDERED]]*Table1[[#This Row],[Selling price ]]</f>
        <v>3844</v>
      </c>
      <c r="H1003" s="7">
        <f>F1003-(Table1[[#This Row],[Estimated Cost Price (50%)	]])</f>
        <v>34.879999999999995</v>
      </c>
      <c r="I1003" s="7">
        <f>Table1[[#This Row],[Profit per unit]]*Table1[[#This Row],[QUANTITY_ORDERED]]</f>
        <v>1743.9999999999998</v>
      </c>
      <c r="J1003" s="2" t="str">
        <f t="shared" si="31"/>
        <v>Profit</v>
      </c>
      <c r="K1003" s="3">
        <v>38322</v>
      </c>
      <c r="L1003" s="2" t="str">
        <f>TEXT(Table1[[#This Row],[ORDER_DATE]], "mmm")</f>
        <v>Dec</v>
      </c>
      <c r="M1003" s="2">
        <v>2004</v>
      </c>
      <c r="N1003" s="2" t="s">
        <v>210</v>
      </c>
      <c r="O1003" s="2" t="s">
        <v>225</v>
      </c>
      <c r="P1003" s="2" t="s">
        <v>108</v>
      </c>
      <c r="Q1003" s="2" t="s">
        <v>71</v>
      </c>
      <c r="R1003" s="2" t="s">
        <v>16</v>
      </c>
    </row>
    <row r="1004" spans="1:18" x14ac:dyDescent="0.3">
      <c r="A1004" s="2">
        <v>11102</v>
      </c>
      <c r="B1004" s="2" t="s">
        <v>107</v>
      </c>
      <c r="C1004" s="2">
        <v>40</v>
      </c>
      <c r="D1004" s="7">
        <v>60</v>
      </c>
      <c r="E1004" s="7">
        <f t="shared" si="30"/>
        <v>30</v>
      </c>
      <c r="F1004" s="7">
        <v>49.67</v>
      </c>
      <c r="G1004" s="7">
        <f>Table1[[#This Row],[QUANTITY_ORDERED]]*Table1[[#This Row],[Selling price ]]</f>
        <v>1986.8000000000002</v>
      </c>
      <c r="H1004" s="7">
        <f>F1004-(Table1[[#This Row],[Estimated Cost Price (50%)	]])</f>
        <v>19.670000000000002</v>
      </c>
      <c r="I1004" s="7">
        <f>Table1[[#This Row],[Profit per unit]]*Table1[[#This Row],[QUANTITY_ORDERED]]</f>
        <v>786.80000000000007</v>
      </c>
      <c r="J1004" s="2" t="str">
        <f t="shared" si="31"/>
        <v>Profit</v>
      </c>
      <c r="K1004" s="3">
        <v>38322</v>
      </c>
      <c r="L1004" s="2" t="str">
        <f>TEXT(Table1[[#This Row],[ORDER_DATE]], "mmm")</f>
        <v>Dec</v>
      </c>
      <c r="M1004" s="2">
        <v>2004</v>
      </c>
      <c r="N1004" s="2" t="s">
        <v>5</v>
      </c>
      <c r="O1004" s="2" t="s">
        <v>226</v>
      </c>
      <c r="P1004" s="2" t="s">
        <v>108</v>
      </c>
      <c r="Q1004" s="2" t="s">
        <v>71</v>
      </c>
      <c r="R1004" s="2" t="s">
        <v>10</v>
      </c>
    </row>
    <row r="1005" spans="1:18" x14ac:dyDescent="0.3">
      <c r="A1005" s="2">
        <v>11103</v>
      </c>
      <c r="B1005" s="2" t="s">
        <v>107</v>
      </c>
      <c r="C1005" s="2">
        <v>27</v>
      </c>
      <c r="D1005" s="7">
        <v>109</v>
      </c>
      <c r="E1005" s="7">
        <f t="shared" si="30"/>
        <v>54.5</v>
      </c>
      <c r="F1005" s="7">
        <v>98.48</v>
      </c>
      <c r="G1005" s="7">
        <f>Table1[[#This Row],[QUANTITY_ORDERED]]*Table1[[#This Row],[Selling price ]]</f>
        <v>2658.96</v>
      </c>
      <c r="H1005" s="7">
        <f>F1005-(Table1[[#This Row],[Estimated Cost Price (50%)	]])</f>
        <v>43.980000000000004</v>
      </c>
      <c r="I1005" s="7">
        <f>Table1[[#This Row],[Profit per unit]]*Table1[[#This Row],[QUANTITY_ORDERED]]</f>
        <v>1187.46</v>
      </c>
      <c r="J1005" s="2" t="str">
        <f t="shared" si="31"/>
        <v>Profit</v>
      </c>
      <c r="K1005" s="3">
        <v>38322</v>
      </c>
      <c r="L1005" s="2" t="str">
        <f>TEXT(Table1[[#This Row],[ORDER_DATE]], "mmm")</f>
        <v>Dec</v>
      </c>
      <c r="M1005" s="2">
        <v>2004</v>
      </c>
      <c r="N1005" s="2" t="s">
        <v>210</v>
      </c>
      <c r="O1005" s="2" t="s">
        <v>256</v>
      </c>
      <c r="P1005" s="2" t="s">
        <v>108</v>
      </c>
      <c r="Q1005" s="2" t="s">
        <v>71</v>
      </c>
      <c r="R1005" s="2" t="s">
        <v>10</v>
      </c>
    </row>
    <row r="1006" spans="1:18" x14ac:dyDescent="0.3">
      <c r="A1006" s="2">
        <v>11104</v>
      </c>
      <c r="B1006" s="2" t="s">
        <v>107</v>
      </c>
      <c r="C1006" s="2">
        <v>30</v>
      </c>
      <c r="D1006" s="7">
        <v>76</v>
      </c>
      <c r="E1006" s="7">
        <f t="shared" si="30"/>
        <v>38</v>
      </c>
      <c r="F1006" s="7">
        <v>61.7</v>
      </c>
      <c r="G1006" s="7">
        <f>Table1[[#This Row],[QUANTITY_ORDERED]]*Table1[[#This Row],[Selling price ]]</f>
        <v>1851</v>
      </c>
      <c r="H1006" s="7">
        <f>F1006-(Table1[[#This Row],[Estimated Cost Price (50%)	]])</f>
        <v>23.700000000000003</v>
      </c>
      <c r="I1006" s="7">
        <f>Table1[[#This Row],[Profit per unit]]*Table1[[#This Row],[QUANTITY_ORDERED]]</f>
        <v>711.00000000000011</v>
      </c>
      <c r="J1006" s="2" t="str">
        <f t="shared" si="31"/>
        <v>Profit</v>
      </c>
      <c r="K1006" s="3">
        <v>38322</v>
      </c>
      <c r="L1006" s="2" t="str">
        <f>TEXT(Table1[[#This Row],[ORDER_DATE]], "mmm")</f>
        <v>Dec</v>
      </c>
      <c r="M1006" s="2">
        <v>2004</v>
      </c>
      <c r="N1006" s="2" t="s">
        <v>5</v>
      </c>
      <c r="O1006" s="2" t="s">
        <v>258</v>
      </c>
      <c r="P1006" s="2" t="s">
        <v>108</v>
      </c>
      <c r="Q1006" s="2" t="s">
        <v>71</v>
      </c>
      <c r="R1006" s="2" t="s">
        <v>10</v>
      </c>
    </row>
    <row r="1007" spans="1:18" x14ac:dyDescent="0.3">
      <c r="A1007" s="2">
        <v>11105</v>
      </c>
      <c r="B1007" s="2" t="s">
        <v>107</v>
      </c>
      <c r="C1007" s="2">
        <v>29</v>
      </c>
      <c r="D1007" s="7">
        <v>68</v>
      </c>
      <c r="E1007" s="7">
        <f t="shared" si="30"/>
        <v>34</v>
      </c>
      <c r="F1007" s="7">
        <v>69.599999999999994</v>
      </c>
      <c r="G1007" s="7">
        <f>Table1[[#This Row],[QUANTITY_ORDERED]]*Table1[[#This Row],[Selling price ]]</f>
        <v>2018.3999999999999</v>
      </c>
      <c r="H1007" s="7">
        <f>F1007-(Table1[[#This Row],[Estimated Cost Price (50%)	]])</f>
        <v>35.599999999999994</v>
      </c>
      <c r="I1007" s="7">
        <f>Table1[[#This Row],[Profit per unit]]*Table1[[#This Row],[QUANTITY_ORDERED]]</f>
        <v>1032.3999999999999</v>
      </c>
      <c r="J1007" s="2" t="str">
        <f t="shared" si="31"/>
        <v>Profit</v>
      </c>
      <c r="K1007" s="3">
        <v>38322</v>
      </c>
      <c r="L1007" s="2" t="str">
        <f>TEXT(Table1[[#This Row],[ORDER_DATE]], "mmm")</f>
        <v>Dec</v>
      </c>
      <c r="M1007" s="2">
        <v>2004</v>
      </c>
      <c r="N1007" s="2" t="s">
        <v>210</v>
      </c>
      <c r="O1007" s="2" t="s">
        <v>275</v>
      </c>
      <c r="P1007" s="2" t="s">
        <v>108</v>
      </c>
      <c r="Q1007" s="2" t="s">
        <v>71</v>
      </c>
      <c r="R1007" s="2" t="s">
        <v>10</v>
      </c>
    </row>
    <row r="1008" spans="1:18" x14ac:dyDescent="0.3">
      <c r="A1008" s="2">
        <v>11106</v>
      </c>
      <c r="B1008" s="2" t="s">
        <v>107</v>
      </c>
      <c r="C1008" s="2">
        <v>40</v>
      </c>
      <c r="D1008" s="7">
        <v>72</v>
      </c>
      <c r="E1008" s="7">
        <f t="shared" si="30"/>
        <v>36</v>
      </c>
      <c r="F1008" s="7">
        <v>71</v>
      </c>
      <c r="G1008" s="7">
        <f>Table1[[#This Row],[QUANTITY_ORDERED]]*Table1[[#This Row],[Selling price ]]</f>
        <v>2840</v>
      </c>
      <c r="H1008" s="7">
        <f>F1008-(Table1[[#This Row],[Estimated Cost Price (50%)	]])</f>
        <v>35</v>
      </c>
      <c r="I1008" s="7">
        <f>Table1[[#This Row],[Profit per unit]]*Table1[[#This Row],[QUANTITY_ORDERED]]</f>
        <v>1400</v>
      </c>
      <c r="J1008" s="2" t="str">
        <f t="shared" si="31"/>
        <v>Profit</v>
      </c>
      <c r="K1008" s="3">
        <v>38322</v>
      </c>
      <c r="L1008" s="2" t="str">
        <f>TEXT(Table1[[#This Row],[ORDER_DATE]], "mmm")</f>
        <v>Dec</v>
      </c>
      <c r="M1008" s="2">
        <v>2004</v>
      </c>
      <c r="N1008" s="2" t="s">
        <v>210</v>
      </c>
      <c r="O1008" s="2" t="s">
        <v>279</v>
      </c>
      <c r="P1008" s="2" t="s">
        <v>108</v>
      </c>
      <c r="Q1008" s="2" t="s">
        <v>71</v>
      </c>
      <c r="R1008" s="2" t="s">
        <v>10</v>
      </c>
    </row>
    <row r="1009" spans="1:18" x14ac:dyDescent="0.3">
      <c r="A1009" s="2">
        <v>11107</v>
      </c>
      <c r="B1009" s="2" t="s">
        <v>107</v>
      </c>
      <c r="C1009" s="2">
        <v>46</v>
      </c>
      <c r="D1009" s="7">
        <v>99</v>
      </c>
      <c r="E1009" s="7">
        <f t="shared" si="30"/>
        <v>49.5</v>
      </c>
      <c r="F1009" s="7">
        <v>79.91</v>
      </c>
      <c r="G1009" s="7">
        <f>Table1[[#This Row],[QUANTITY_ORDERED]]*Table1[[#This Row],[Selling price ]]</f>
        <v>3675.8599999999997</v>
      </c>
      <c r="H1009" s="7">
        <f>F1009-(Table1[[#This Row],[Estimated Cost Price (50%)	]])</f>
        <v>30.409999999999997</v>
      </c>
      <c r="I1009" s="7">
        <f>Table1[[#This Row],[Profit per unit]]*Table1[[#This Row],[QUANTITY_ORDERED]]</f>
        <v>1398.86</v>
      </c>
      <c r="J1009" s="2" t="str">
        <f t="shared" si="31"/>
        <v>Profit</v>
      </c>
      <c r="K1009" s="3">
        <v>38322</v>
      </c>
      <c r="L1009" s="2" t="str">
        <f>TEXT(Table1[[#This Row],[ORDER_DATE]], "mmm")</f>
        <v>Dec</v>
      </c>
      <c r="M1009" s="2">
        <v>2004</v>
      </c>
      <c r="N1009" s="2" t="s">
        <v>5</v>
      </c>
      <c r="O1009" s="2" t="s">
        <v>282</v>
      </c>
      <c r="P1009" s="2" t="s">
        <v>108</v>
      </c>
      <c r="Q1009" s="2" t="s">
        <v>71</v>
      </c>
      <c r="R1009" s="2" t="s">
        <v>16</v>
      </c>
    </row>
    <row r="1010" spans="1:18" x14ac:dyDescent="0.3">
      <c r="A1010" s="2">
        <v>11108</v>
      </c>
      <c r="B1010" s="2" t="s">
        <v>107</v>
      </c>
      <c r="C1010" s="2">
        <v>39</v>
      </c>
      <c r="D1010" s="7">
        <v>68</v>
      </c>
      <c r="E1010" s="7">
        <f t="shared" si="30"/>
        <v>34</v>
      </c>
      <c r="F1010" s="7">
        <v>59.16</v>
      </c>
      <c r="G1010" s="7">
        <f>Table1[[#This Row],[QUANTITY_ORDERED]]*Table1[[#This Row],[Selling price ]]</f>
        <v>2307.2399999999998</v>
      </c>
      <c r="H1010" s="7">
        <f>F1010-(Table1[[#This Row],[Estimated Cost Price (50%)	]])</f>
        <v>25.159999999999997</v>
      </c>
      <c r="I1010" s="7">
        <f>Table1[[#This Row],[Profit per unit]]*Table1[[#This Row],[QUANTITY_ORDERED]]</f>
        <v>981.2399999999999</v>
      </c>
      <c r="J1010" s="2" t="str">
        <f t="shared" si="31"/>
        <v>Profit</v>
      </c>
      <c r="K1010" s="3">
        <v>38322</v>
      </c>
      <c r="L1010" s="2" t="str">
        <f>TEXT(Table1[[#This Row],[ORDER_DATE]], "mmm")</f>
        <v>Dec</v>
      </c>
      <c r="M1010" s="2">
        <v>2004</v>
      </c>
      <c r="N1010" s="2" t="s">
        <v>202</v>
      </c>
      <c r="O1010" s="2" t="s">
        <v>287</v>
      </c>
      <c r="P1010" s="2" t="s">
        <v>108</v>
      </c>
      <c r="Q1010" s="2" t="s">
        <v>71</v>
      </c>
      <c r="R1010" s="2" t="s">
        <v>10</v>
      </c>
    </row>
    <row r="1011" spans="1:18" x14ac:dyDescent="0.3">
      <c r="A1011" s="2">
        <v>11109</v>
      </c>
      <c r="B1011" s="2" t="s">
        <v>107</v>
      </c>
      <c r="C1011" s="2">
        <v>43</v>
      </c>
      <c r="D1011" s="7">
        <v>43</v>
      </c>
      <c r="E1011" s="7">
        <f t="shared" si="30"/>
        <v>21.5</v>
      </c>
      <c r="F1011" s="7">
        <v>41.02</v>
      </c>
      <c r="G1011" s="7">
        <f>Table1[[#This Row],[QUANTITY_ORDERED]]*Table1[[#This Row],[Selling price ]]</f>
        <v>1763.8600000000001</v>
      </c>
      <c r="H1011" s="7">
        <f>F1011-(Table1[[#This Row],[Estimated Cost Price (50%)	]])</f>
        <v>19.520000000000003</v>
      </c>
      <c r="I1011" s="7">
        <f>Table1[[#This Row],[Profit per unit]]*Table1[[#This Row],[QUANTITY_ORDERED]]</f>
        <v>839.36000000000013</v>
      </c>
      <c r="J1011" s="2" t="str">
        <f t="shared" si="31"/>
        <v>Profit</v>
      </c>
      <c r="K1011" s="3">
        <v>38322</v>
      </c>
      <c r="L1011" s="2" t="str">
        <f>TEXT(Table1[[#This Row],[ORDER_DATE]], "mmm")</f>
        <v>Dec</v>
      </c>
      <c r="M1011" s="2">
        <v>2004</v>
      </c>
      <c r="N1011" s="2" t="s">
        <v>202</v>
      </c>
      <c r="O1011" s="2" t="s">
        <v>289</v>
      </c>
      <c r="P1011" s="2" t="s">
        <v>108</v>
      </c>
      <c r="Q1011" s="2" t="s">
        <v>71</v>
      </c>
      <c r="R1011" s="2" t="s">
        <v>10</v>
      </c>
    </row>
    <row r="1012" spans="1:18" x14ac:dyDescent="0.3">
      <c r="A1012" s="2">
        <v>11110</v>
      </c>
      <c r="B1012" s="2" t="s">
        <v>107</v>
      </c>
      <c r="C1012" s="2">
        <v>21</v>
      </c>
      <c r="D1012" s="7">
        <v>91</v>
      </c>
      <c r="E1012" s="7">
        <f t="shared" si="30"/>
        <v>45.5</v>
      </c>
      <c r="F1012" s="7">
        <v>78.55</v>
      </c>
      <c r="G1012" s="7">
        <f>Table1[[#This Row],[QUANTITY_ORDERED]]*Table1[[#This Row],[Selling price ]]</f>
        <v>1649.55</v>
      </c>
      <c r="H1012" s="7">
        <f>F1012-(Table1[[#This Row],[Estimated Cost Price (50%)	]])</f>
        <v>33.049999999999997</v>
      </c>
      <c r="I1012" s="7">
        <f>Table1[[#This Row],[Profit per unit]]*Table1[[#This Row],[QUANTITY_ORDERED]]</f>
        <v>694.05</v>
      </c>
      <c r="J1012" s="2" t="str">
        <f t="shared" si="31"/>
        <v>Profit</v>
      </c>
      <c r="K1012" s="3">
        <v>38322</v>
      </c>
      <c r="L1012" s="2" t="str">
        <f>TEXT(Table1[[#This Row],[ORDER_DATE]], "mmm")</f>
        <v>Dec</v>
      </c>
      <c r="M1012" s="2">
        <v>2004</v>
      </c>
      <c r="N1012" s="2" t="s">
        <v>210</v>
      </c>
      <c r="O1012" s="2" t="s">
        <v>294</v>
      </c>
      <c r="P1012" s="2" t="s">
        <v>108</v>
      </c>
      <c r="Q1012" s="2" t="s">
        <v>71</v>
      </c>
      <c r="R1012" s="2" t="s">
        <v>10</v>
      </c>
    </row>
    <row r="1013" spans="1:18" x14ac:dyDescent="0.3">
      <c r="A1013" s="2">
        <v>11111</v>
      </c>
      <c r="B1013" s="2" t="s">
        <v>107</v>
      </c>
      <c r="C1013" s="2">
        <v>26</v>
      </c>
      <c r="D1013" s="7">
        <v>99</v>
      </c>
      <c r="E1013" s="7">
        <f t="shared" si="30"/>
        <v>49.5</v>
      </c>
      <c r="F1013" s="7">
        <v>99.72</v>
      </c>
      <c r="G1013" s="7">
        <f>Table1[[#This Row],[QUANTITY_ORDERED]]*Table1[[#This Row],[Selling price ]]</f>
        <v>2592.7199999999998</v>
      </c>
      <c r="H1013" s="7">
        <f>F1013-(Table1[[#This Row],[Estimated Cost Price (50%)	]])</f>
        <v>50.22</v>
      </c>
      <c r="I1013" s="7">
        <f>Table1[[#This Row],[Profit per unit]]*Table1[[#This Row],[QUANTITY_ORDERED]]</f>
        <v>1305.72</v>
      </c>
      <c r="J1013" s="2" t="str">
        <f t="shared" si="31"/>
        <v>Profit</v>
      </c>
      <c r="K1013" s="3">
        <v>38322</v>
      </c>
      <c r="L1013" s="2" t="str">
        <f>TEXT(Table1[[#This Row],[ORDER_DATE]], "mmm")</f>
        <v>Dec</v>
      </c>
      <c r="M1013" s="2">
        <v>2004</v>
      </c>
      <c r="N1013" s="2" t="s">
        <v>210</v>
      </c>
      <c r="O1013" s="2" t="s">
        <v>297</v>
      </c>
      <c r="P1013" s="2" t="s">
        <v>108</v>
      </c>
      <c r="Q1013" s="2" t="s">
        <v>71</v>
      </c>
      <c r="R1013" s="2" t="s">
        <v>10</v>
      </c>
    </row>
    <row r="1014" spans="1:18" x14ac:dyDescent="0.3">
      <c r="A1014" s="2">
        <v>11112</v>
      </c>
      <c r="B1014" s="2" t="s">
        <v>107</v>
      </c>
      <c r="C1014" s="2">
        <v>25</v>
      </c>
      <c r="D1014" s="7">
        <v>118</v>
      </c>
      <c r="E1014" s="7">
        <f t="shared" si="30"/>
        <v>59</v>
      </c>
      <c r="F1014" s="7">
        <v>100</v>
      </c>
      <c r="G1014" s="7">
        <f>Table1[[#This Row],[QUANTITY_ORDERED]]*Table1[[#This Row],[Selling price ]]</f>
        <v>2500</v>
      </c>
      <c r="H1014" s="7">
        <f>F1014-(Table1[[#This Row],[Estimated Cost Price (50%)	]])</f>
        <v>41</v>
      </c>
      <c r="I1014" s="7">
        <f>Table1[[#This Row],[Profit per unit]]*Table1[[#This Row],[QUANTITY_ORDERED]]</f>
        <v>1025</v>
      </c>
      <c r="J1014" s="2" t="str">
        <f t="shared" si="31"/>
        <v>Profit</v>
      </c>
      <c r="K1014" s="3">
        <v>38322</v>
      </c>
      <c r="L1014" s="2" t="str">
        <f>TEXT(Table1[[#This Row],[ORDER_DATE]], "mmm")</f>
        <v>Dec</v>
      </c>
      <c r="M1014" s="2">
        <v>2004</v>
      </c>
      <c r="N1014" s="2" t="s">
        <v>210</v>
      </c>
      <c r="O1014" s="2" t="s">
        <v>300</v>
      </c>
      <c r="P1014" s="2" t="s">
        <v>108</v>
      </c>
      <c r="Q1014" s="2" t="s">
        <v>71</v>
      </c>
      <c r="R1014" s="2" t="s">
        <v>10</v>
      </c>
    </row>
    <row r="1015" spans="1:18" x14ac:dyDescent="0.3">
      <c r="A1015" s="2">
        <v>11113</v>
      </c>
      <c r="B1015" s="2" t="s">
        <v>107</v>
      </c>
      <c r="C1015" s="2">
        <v>31</v>
      </c>
      <c r="D1015" s="7">
        <v>80</v>
      </c>
      <c r="E1015" s="7">
        <f t="shared" si="30"/>
        <v>40</v>
      </c>
      <c r="F1015" s="7">
        <v>86.4</v>
      </c>
      <c r="G1015" s="7">
        <f>Table1[[#This Row],[QUANTITY_ORDERED]]*Table1[[#This Row],[Selling price ]]</f>
        <v>2678.4</v>
      </c>
      <c r="H1015" s="7">
        <f>F1015-(Table1[[#This Row],[Estimated Cost Price (50%)	]])</f>
        <v>46.400000000000006</v>
      </c>
      <c r="I1015" s="7">
        <f>Table1[[#This Row],[Profit per unit]]*Table1[[#This Row],[QUANTITY_ORDERED]]</f>
        <v>1438.4</v>
      </c>
      <c r="J1015" s="2" t="str">
        <f t="shared" si="31"/>
        <v>Profit</v>
      </c>
      <c r="K1015" s="3">
        <v>38322</v>
      </c>
      <c r="L1015" s="2" t="str">
        <f>TEXT(Table1[[#This Row],[ORDER_DATE]], "mmm")</f>
        <v>Dec</v>
      </c>
      <c r="M1015" s="2">
        <v>2004</v>
      </c>
      <c r="N1015" s="2" t="s">
        <v>210</v>
      </c>
      <c r="O1015" s="2" t="s">
        <v>301</v>
      </c>
      <c r="P1015" s="2" t="s">
        <v>108</v>
      </c>
      <c r="Q1015" s="2" t="s">
        <v>71</v>
      </c>
      <c r="R1015" s="2" t="s">
        <v>10</v>
      </c>
    </row>
    <row r="1016" spans="1:18" x14ac:dyDescent="0.3">
      <c r="A1016" s="2">
        <v>11114</v>
      </c>
      <c r="B1016" s="2" t="s">
        <v>107</v>
      </c>
      <c r="C1016" s="2">
        <v>42</v>
      </c>
      <c r="D1016" s="7">
        <v>74</v>
      </c>
      <c r="E1016" s="7">
        <f t="shared" si="30"/>
        <v>37</v>
      </c>
      <c r="F1016" s="7">
        <v>70.33</v>
      </c>
      <c r="G1016" s="7">
        <f>Table1[[#This Row],[QUANTITY_ORDERED]]*Table1[[#This Row],[Selling price ]]</f>
        <v>2953.86</v>
      </c>
      <c r="H1016" s="7">
        <f>F1016-(Table1[[#This Row],[Estimated Cost Price (50%)	]])</f>
        <v>33.33</v>
      </c>
      <c r="I1016" s="7">
        <f>Table1[[#This Row],[Profit per unit]]*Table1[[#This Row],[QUANTITY_ORDERED]]</f>
        <v>1399.86</v>
      </c>
      <c r="J1016" s="2" t="str">
        <f t="shared" si="31"/>
        <v>Profit</v>
      </c>
      <c r="K1016" s="3">
        <v>38322</v>
      </c>
      <c r="L1016" s="2" t="str">
        <f>TEXT(Table1[[#This Row],[ORDER_DATE]], "mmm")</f>
        <v>Dec</v>
      </c>
      <c r="M1016" s="2">
        <v>2004</v>
      </c>
      <c r="N1016" s="2" t="s">
        <v>210</v>
      </c>
      <c r="O1016" s="2" t="s">
        <v>304</v>
      </c>
      <c r="P1016" s="2" t="s">
        <v>108</v>
      </c>
      <c r="Q1016" s="2" t="s">
        <v>71</v>
      </c>
      <c r="R1016" s="2" t="s">
        <v>10</v>
      </c>
    </row>
    <row r="1017" spans="1:18" x14ac:dyDescent="0.3">
      <c r="A1017" s="2">
        <v>11115</v>
      </c>
      <c r="B1017" s="2" t="s">
        <v>29</v>
      </c>
      <c r="C1017" s="2">
        <v>41</v>
      </c>
      <c r="D1017" s="7">
        <v>95</v>
      </c>
      <c r="E1017" s="7">
        <f t="shared" si="30"/>
        <v>47.5</v>
      </c>
      <c r="F1017" s="7">
        <v>100</v>
      </c>
      <c r="G1017" s="7">
        <f>Table1[[#This Row],[QUANTITY_ORDERED]]*Table1[[#This Row],[Selling price ]]</f>
        <v>4100</v>
      </c>
      <c r="H1017" s="7">
        <f>F1017-(Table1[[#This Row],[Estimated Cost Price (50%)	]])</f>
        <v>52.5</v>
      </c>
      <c r="I1017" s="7">
        <f>Table1[[#This Row],[Profit per unit]]*Table1[[#This Row],[QUANTITY_ORDERED]]</f>
        <v>2152.5</v>
      </c>
      <c r="J1017" s="2" t="str">
        <f t="shared" si="31"/>
        <v>Profit</v>
      </c>
      <c r="K1017" s="3">
        <v>38001</v>
      </c>
      <c r="L1017" s="2" t="str">
        <f>TEXT(Table1[[#This Row],[ORDER_DATE]], "mmm")</f>
        <v>Jan</v>
      </c>
      <c r="M1017" s="2">
        <v>2004</v>
      </c>
      <c r="N1017" s="2" t="s">
        <v>5</v>
      </c>
      <c r="O1017" s="2" t="s">
        <v>6</v>
      </c>
      <c r="P1017" s="2" t="s">
        <v>15</v>
      </c>
      <c r="Q1017" s="2" t="s">
        <v>13</v>
      </c>
      <c r="R1017" s="2" t="s">
        <v>16</v>
      </c>
    </row>
    <row r="1018" spans="1:18" x14ac:dyDescent="0.3">
      <c r="A1018" s="2">
        <v>11116</v>
      </c>
      <c r="B1018" s="2" t="s">
        <v>29</v>
      </c>
      <c r="C1018" s="2">
        <v>41</v>
      </c>
      <c r="D1018" s="7">
        <v>194</v>
      </c>
      <c r="E1018" s="7">
        <f t="shared" si="30"/>
        <v>97</v>
      </c>
      <c r="F1018" s="7">
        <v>100</v>
      </c>
      <c r="G1018" s="7">
        <f>Table1[[#This Row],[QUANTITY_ORDERED]]*Table1[[#This Row],[Selling price ]]</f>
        <v>4100</v>
      </c>
      <c r="H1018" s="7">
        <f>F1018-(Table1[[#This Row],[Estimated Cost Price (50%)	]])</f>
        <v>3</v>
      </c>
      <c r="I1018" s="7">
        <f>Table1[[#This Row],[Profit per unit]]*Table1[[#This Row],[QUANTITY_ORDERED]]</f>
        <v>123</v>
      </c>
      <c r="J1018" s="2" t="str">
        <f t="shared" si="31"/>
        <v>Profit</v>
      </c>
      <c r="K1018" s="3">
        <v>38001</v>
      </c>
      <c r="L1018" s="2" t="str">
        <f>TEXT(Table1[[#This Row],[ORDER_DATE]], "mmm")</f>
        <v>Jan</v>
      </c>
      <c r="M1018" s="2">
        <v>2004</v>
      </c>
      <c r="N1018" s="2" t="s">
        <v>63</v>
      </c>
      <c r="O1018" s="2" t="s">
        <v>149</v>
      </c>
      <c r="P1018" s="2" t="s">
        <v>15</v>
      </c>
      <c r="Q1018" s="2" t="s">
        <v>13</v>
      </c>
      <c r="R1018" s="2" t="s">
        <v>52</v>
      </c>
    </row>
    <row r="1019" spans="1:18" x14ac:dyDescent="0.3">
      <c r="A1019" s="2">
        <v>11117</v>
      </c>
      <c r="B1019" s="2" t="s">
        <v>29</v>
      </c>
      <c r="C1019" s="2">
        <v>36</v>
      </c>
      <c r="D1019" s="7">
        <v>150</v>
      </c>
      <c r="E1019" s="7">
        <f t="shared" si="30"/>
        <v>75</v>
      </c>
      <c r="F1019" s="7">
        <v>100</v>
      </c>
      <c r="G1019" s="7">
        <f>Table1[[#This Row],[QUANTITY_ORDERED]]*Table1[[#This Row],[Selling price ]]</f>
        <v>3600</v>
      </c>
      <c r="H1019" s="7">
        <f>F1019-(Table1[[#This Row],[Estimated Cost Price (50%)	]])</f>
        <v>25</v>
      </c>
      <c r="I1019" s="7">
        <f>Table1[[#This Row],[Profit per unit]]*Table1[[#This Row],[QUANTITY_ORDERED]]</f>
        <v>900</v>
      </c>
      <c r="J1019" s="2" t="str">
        <f t="shared" si="31"/>
        <v>Profit</v>
      </c>
      <c r="K1019" s="3">
        <v>38001</v>
      </c>
      <c r="L1019" s="2" t="str">
        <f>TEXT(Table1[[#This Row],[ORDER_DATE]], "mmm")</f>
        <v>Jan</v>
      </c>
      <c r="M1019" s="2">
        <v>2004</v>
      </c>
      <c r="N1019" s="2" t="s">
        <v>5</v>
      </c>
      <c r="O1019" s="2" t="s">
        <v>180</v>
      </c>
      <c r="P1019" s="2" t="s">
        <v>15</v>
      </c>
      <c r="Q1019" s="2" t="s">
        <v>13</v>
      </c>
      <c r="R1019" s="2" t="s">
        <v>16</v>
      </c>
    </row>
    <row r="1020" spans="1:18" x14ac:dyDescent="0.3">
      <c r="A1020" s="2">
        <v>11118</v>
      </c>
      <c r="B1020" s="2" t="s">
        <v>29</v>
      </c>
      <c r="C1020" s="2">
        <v>28</v>
      </c>
      <c r="D1020" s="7">
        <v>79</v>
      </c>
      <c r="E1020" s="7">
        <f t="shared" si="30"/>
        <v>39.5</v>
      </c>
      <c r="F1020" s="7">
        <v>92.57</v>
      </c>
      <c r="G1020" s="7">
        <f>Table1[[#This Row],[QUANTITY_ORDERED]]*Table1[[#This Row],[Selling price ]]</f>
        <v>2591.96</v>
      </c>
      <c r="H1020" s="7">
        <f>F1020-(Table1[[#This Row],[Estimated Cost Price (50%)	]])</f>
        <v>53.069999999999993</v>
      </c>
      <c r="I1020" s="7">
        <f>Table1[[#This Row],[Profit per unit]]*Table1[[#This Row],[QUANTITY_ORDERED]]</f>
        <v>1485.9599999999998</v>
      </c>
      <c r="J1020" s="2" t="str">
        <f t="shared" si="31"/>
        <v>Profit</v>
      </c>
      <c r="K1020" s="3">
        <v>38001</v>
      </c>
      <c r="L1020" s="2" t="str">
        <f>TEXT(Table1[[#This Row],[ORDER_DATE]], "mmm")</f>
        <v>Jan</v>
      </c>
      <c r="M1020" s="2">
        <v>2004</v>
      </c>
      <c r="N1020" s="2" t="s">
        <v>63</v>
      </c>
      <c r="O1020" s="2" t="s">
        <v>187</v>
      </c>
      <c r="P1020" s="2" t="s">
        <v>15</v>
      </c>
      <c r="Q1020" s="2" t="s">
        <v>13</v>
      </c>
      <c r="R1020" s="2" t="s">
        <v>10</v>
      </c>
    </row>
    <row r="1021" spans="1:18" x14ac:dyDescent="0.3">
      <c r="A1021" s="2">
        <v>11119</v>
      </c>
      <c r="B1021" s="2" t="s">
        <v>29</v>
      </c>
      <c r="C1021" s="2">
        <v>35</v>
      </c>
      <c r="D1021" s="7">
        <v>80</v>
      </c>
      <c r="E1021" s="7">
        <f t="shared" si="30"/>
        <v>40</v>
      </c>
      <c r="F1021" s="7">
        <v>78</v>
      </c>
      <c r="G1021" s="7">
        <f>Table1[[#This Row],[QUANTITY_ORDERED]]*Table1[[#This Row],[Selling price ]]</f>
        <v>2730</v>
      </c>
      <c r="H1021" s="7">
        <f>F1021-(Table1[[#This Row],[Estimated Cost Price (50%)	]])</f>
        <v>38</v>
      </c>
      <c r="I1021" s="7">
        <f>Table1[[#This Row],[Profit per unit]]*Table1[[#This Row],[QUANTITY_ORDERED]]</f>
        <v>1330</v>
      </c>
      <c r="J1021" s="2" t="str">
        <f t="shared" si="31"/>
        <v>Profit</v>
      </c>
      <c r="K1021" s="3">
        <v>38001</v>
      </c>
      <c r="L1021" s="2" t="str">
        <f>TEXT(Table1[[#This Row],[ORDER_DATE]], "mmm")</f>
        <v>Jan</v>
      </c>
      <c r="M1021" s="2">
        <v>2004</v>
      </c>
      <c r="N1021" s="2" t="s">
        <v>63</v>
      </c>
      <c r="O1021" s="2" t="s">
        <v>239</v>
      </c>
      <c r="P1021" s="2" t="s">
        <v>15</v>
      </c>
      <c r="Q1021" s="2" t="s">
        <v>13</v>
      </c>
      <c r="R1021" s="2" t="s">
        <v>10</v>
      </c>
    </row>
    <row r="1022" spans="1:18" x14ac:dyDescent="0.3">
      <c r="A1022" s="2">
        <v>11120</v>
      </c>
      <c r="B1022" s="2" t="s">
        <v>29</v>
      </c>
      <c r="C1022" s="2">
        <v>28</v>
      </c>
      <c r="D1022" s="7">
        <v>146</v>
      </c>
      <c r="E1022" s="7">
        <f t="shared" si="30"/>
        <v>73</v>
      </c>
      <c r="F1022" s="7">
        <v>100</v>
      </c>
      <c r="G1022" s="7">
        <f>Table1[[#This Row],[QUANTITY_ORDERED]]*Table1[[#This Row],[Selling price ]]</f>
        <v>2800</v>
      </c>
      <c r="H1022" s="7">
        <f>F1022-(Table1[[#This Row],[Estimated Cost Price (50%)	]])</f>
        <v>27</v>
      </c>
      <c r="I1022" s="7">
        <f>Table1[[#This Row],[Profit per unit]]*Table1[[#This Row],[QUANTITY_ORDERED]]</f>
        <v>756</v>
      </c>
      <c r="J1022" s="2" t="str">
        <f t="shared" si="31"/>
        <v>Profit</v>
      </c>
      <c r="K1022" s="3">
        <v>38001</v>
      </c>
      <c r="L1022" s="2" t="str">
        <f>TEXT(Table1[[#This Row],[ORDER_DATE]], "mmm")</f>
        <v>Jan</v>
      </c>
      <c r="M1022" s="2">
        <v>2004</v>
      </c>
      <c r="N1022" s="2" t="s">
        <v>63</v>
      </c>
      <c r="O1022" s="2" t="s">
        <v>241</v>
      </c>
      <c r="P1022" s="2" t="s">
        <v>15</v>
      </c>
      <c r="Q1022" s="2" t="s">
        <v>13</v>
      </c>
      <c r="R1022" s="2" t="s">
        <v>16</v>
      </c>
    </row>
    <row r="1023" spans="1:18" x14ac:dyDescent="0.3">
      <c r="A1023" s="2">
        <v>11121</v>
      </c>
      <c r="B1023" s="2" t="s">
        <v>29</v>
      </c>
      <c r="C1023" s="2">
        <v>46</v>
      </c>
      <c r="D1023" s="7">
        <v>62</v>
      </c>
      <c r="E1023" s="7">
        <f t="shared" si="30"/>
        <v>31</v>
      </c>
      <c r="F1023" s="7">
        <v>54.09</v>
      </c>
      <c r="G1023" s="7">
        <f>Table1[[#This Row],[QUANTITY_ORDERED]]*Table1[[#This Row],[Selling price ]]</f>
        <v>2488.1400000000003</v>
      </c>
      <c r="H1023" s="7">
        <f>F1023-(Table1[[#This Row],[Estimated Cost Price (50%)	]])</f>
        <v>23.090000000000003</v>
      </c>
      <c r="I1023" s="7">
        <f>Table1[[#This Row],[Profit per unit]]*Table1[[#This Row],[QUANTITY_ORDERED]]</f>
        <v>1062.1400000000001</v>
      </c>
      <c r="J1023" s="2" t="str">
        <f t="shared" si="31"/>
        <v>Profit</v>
      </c>
      <c r="K1023" s="3">
        <v>38001</v>
      </c>
      <c r="L1023" s="2" t="str">
        <f>TEXT(Table1[[#This Row],[ORDER_DATE]], "mmm")</f>
        <v>Jan</v>
      </c>
      <c r="M1023" s="2">
        <v>2004</v>
      </c>
      <c r="N1023" s="2" t="s">
        <v>5</v>
      </c>
      <c r="O1023" s="2" t="s">
        <v>243</v>
      </c>
      <c r="P1023" s="2" t="s">
        <v>15</v>
      </c>
      <c r="Q1023" s="2" t="s">
        <v>13</v>
      </c>
      <c r="R1023" s="2" t="s">
        <v>10</v>
      </c>
    </row>
    <row r="1024" spans="1:18" x14ac:dyDescent="0.3">
      <c r="A1024" s="2">
        <v>11122</v>
      </c>
      <c r="B1024" s="2" t="s">
        <v>29</v>
      </c>
      <c r="C1024" s="2">
        <v>41</v>
      </c>
      <c r="D1024" s="7">
        <v>148</v>
      </c>
      <c r="E1024" s="7">
        <f t="shared" si="30"/>
        <v>74</v>
      </c>
      <c r="F1024" s="7">
        <v>100</v>
      </c>
      <c r="G1024" s="7">
        <f>Table1[[#This Row],[QUANTITY_ORDERED]]*Table1[[#This Row],[Selling price ]]</f>
        <v>4100</v>
      </c>
      <c r="H1024" s="7">
        <f>F1024-(Table1[[#This Row],[Estimated Cost Price (50%)	]])</f>
        <v>26</v>
      </c>
      <c r="I1024" s="7">
        <f>Table1[[#This Row],[Profit per unit]]*Table1[[#This Row],[QUANTITY_ORDERED]]</f>
        <v>1066</v>
      </c>
      <c r="J1024" s="2" t="str">
        <f t="shared" si="31"/>
        <v>Profit</v>
      </c>
      <c r="K1024" s="3">
        <v>38001</v>
      </c>
      <c r="L1024" s="2" t="str">
        <f>TEXT(Table1[[#This Row],[ORDER_DATE]], "mmm")</f>
        <v>Jan</v>
      </c>
      <c r="M1024" s="2">
        <v>2004</v>
      </c>
      <c r="N1024" s="2" t="s">
        <v>63</v>
      </c>
      <c r="O1024" s="2" t="s">
        <v>250</v>
      </c>
      <c r="P1024" s="2" t="s">
        <v>15</v>
      </c>
      <c r="Q1024" s="2" t="s">
        <v>13</v>
      </c>
      <c r="R1024" s="2" t="s">
        <v>16</v>
      </c>
    </row>
    <row r="1025" spans="1:18" x14ac:dyDescent="0.3">
      <c r="A1025" s="2">
        <v>11123</v>
      </c>
      <c r="B1025" s="2" t="s">
        <v>29</v>
      </c>
      <c r="C1025" s="2">
        <v>25</v>
      </c>
      <c r="D1025" s="7">
        <v>112</v>
      </c>
      <c r="E1025" s="7">
        <f t="shared" si="30"/>
        <v>56</v>
      </c>
      <c r="F1025" s="7">
        <v>90.16</v>
      </c>
      <c r="G1025" s="7">
        <f>Table1[[#This Row],[QUANTITY_ORDERED]]*Table1[[#This Row],[Selling price ]]</f>
        <v>2254</v>
      </c>
      <c r="H1025" s="7">
        <f>F1025-(Table1[[#This Row],[Estimated Cost Price (50%)	]])</f>
        <v>34.159999999999997</v>
      </c>
      <c r="I1025" s="7">
        <f>Table1[[#This Row],[Profit per unit]]*Table1[[#This Row],[QUANTITY_ORDERED]]</f>
        <v>853.99999999999989</v>
      </c>
      <c r="J1025" s="2" t="str">
        <f t="shared" si="31"/>
        <v>Profit</v>
      </c>
      <c r="K1025" s="3">
        <v>38001</v>
      </c>
      <c r="L1025" s="2" t="str">
        <f>TEXT(Table1[[#This Row],[ORDER_DATE]], "mmm")</f>
        <v>Jan</v>
      </c>
      <c r="M1025" s="2">
        <v>2004</v>
      </c>
      <c r="N1025" s="2" t="s">
        <v>5</v>
      </c>
      <c r="O1025" s="2" t="s">
        <v>254</v>
      </c>
      <c r="P1025" s="2" t="s">
        <v>15</v>
      </c>
      <c r="Q1025" s="2" t="s">
        <v>13</v>
      </c>
      <c r="R1025" s="2" t="s">
        <v>10</v>
      </c>
    </row>
    <row r="1026" spans="1:18" x14ac:dyDescent="0.3">
      <c r="A1026" s="2">
        <v>11124</v>
      </c>
      <c r="B1026" s="2" t="s">
        <v>29</v>
      </c>
      <c r="C1026" s="2">
        <v>21</v>
      </c>
      <c r="D1026" s="7">
        <v>69</v>
      </c>
      <c r="E1026" s="7">
        <f t="shared" ref="E1026:E1089" si="32">D1026 * 0.5</f>
        <v>34.5</v>
      </c>
      <c r="F1026" s="7">
        <v>63.72</v>
      </c>
      <c r="G1026" s="7">
        <f>Table1[[#This Row],[QUANTITY_ORDERED]]*Table1[[#This Row],[Selling price ]]</f>
        <v>1338.12</v>
      </c>
      <c r="H1026" s="7">
        <f>F1026-(Table1[[#This Row],[Estimated Cost Price (50%)	]])</f>
        <v>29.22</v>
      </c>
      <c r="I1026" s="7">
        <f>Table1[[#This Row],[Profit per unit]]*Table1[[#This Row],[QUANTITY_ORDERED]]</f>
        <v>613.62</v>
      </c>
      <c r="J1026" s="2" t="str">
        <f t="shared" ref="J1026:J1089" si="33">IF(H1026 &gt; 0, "Profit", IF(H1026 &lt; 0, "Loss", "No Profit No Loss"))</f>
        <v>Profit</v>
      </c>
      <c r="K1026" s="3">
        <v>38001</v>
      </c>
      <c r="L1026" s="2" t="str">
        <f>TEXT(Table1[[#This Row],[ORDER_DATE]], "mmm")</f>
        <v>Jan</v>
      </c>
      <c r="M1026" s="2">
        <v>2004</v>
      </c>
      <c r="N1026" s="2" t="s">
        <v>5</v>
      </c>
      <c r="O1026" s="2" t="s">
        <v>262</v>
      </c>
      <c r="P1026" s="2" t="s">
        <v>15</v>
      </c>
      <c r="Q1026" s="2" t="s">
        <v>13</v>
      </c>
      <c r="R1026" s="2" t="s">
        <v>10</v>
      </c>
    </row>
    <row r="1027" spans="1:18" x14ac:dyDescent="0.3">
      <c r="A1027" s="2">
        <v>11125</v>
      </c>
      <c r="B1027" s="2" t="s">
        <v>29</v>
      </c>
      <c r="C1027" s="2">
        <v>48</v>
      </c>
      <c r="D1027" s="7">
        <v>61</v>
      </c>
      <c r="E1027" s="7">
        <f t="shared" si="32"/>
        <v>30.5</v>
      </c>
      <c r="F1027" s="7">
        <v>48.98</v>
      </c>
      <c r="G1027" s="7">
        <f>Table1[[#This Row],[QUANTITY_ORDERED]]*Table1[[#This Row],[Selling price ]]</f>
        <v>2351.04</v>
      </c>
      <c r="H1027" s="7">
        <f>F1027-(Table1[[#This Row],[Estimated Cost Price (50%)	]])</f>
        <v>18.479999999999997</v>
      </c>
      <c r="I1027" s="7">
        <f>Table1[[#This Row],[Profit per unit]]*Table1[[#This Row],[QUANTITY_ORDERED]]</f>
        <v>887.03999999999985</v>
      </c>
      <c r="J1027" s="2" t="str">
        <f t="shared" si="33"/>
        <v>Profit</v>
      </c>
      <c r="K1027" s="3">
        <v>38001</v>
      </c>
      <c r="L1027" s="2" t="str">
        <f>TEXT(Table1[[#This Row],[ORDER_DATE]], "mmm")</f>
        <v>Jan</v>
      </c>
      <c r="M1027" s="2">
        <v>2004</v>
      </c>
      <c r="N1027" s="2" t="s">
        <v>63</v>
      </c>
      <c r="O1027" s="2" t="s">
        <v>270</v>
      </c>
      <c r="P1027" s="2" t="s">
        <v>15</v>
      </c>
      <c r="Q1027" s="2" t="s">
        <v>13</v>
      </c>
      <c r="R1027" s="2" t="s">
        <v>10</v>
      </c>
    </row>
    <row r="1028" spans="1:18" x14ac:dyDescent="0.3">
      <c r="A1028" s="2">
        <v>11126</v>
      </c>
      <c r="B1028" s="2" t="s">
        <v>29</v>
      </c>
      <c r="C1028" s="2">
        <v>22</v>
      </c>
      <c r="D1028" s="7">
        <v>80</v>
      </c>
      <c r="E1028" s="7">
        <f t="shared" si="32"/>
        <v>40</v>
      </c>
      <c r="F1028" s="7">
        <v>92.16</v>
      </c>
      <c r="G1028" s="7">
        <f>Table1[[#This Row],[QUANTITY_ORDERED]]*Table1[[#This Row],[Selling price ]]</f>
        <v>2027.52</v>
      </c>
      <c r="H1028" s="7">
        <f>F1028-(Table1[[#This Row],[Estimated Cost Price (50%)	]])</f>
        <v>52.16</v>
      </c>
      <c r="I1028" s="7">
        <f>Table1[[#This Row],[Profit per unit]]*Table1[[#This Row],[QUANTITY_ORDERED]]</f>
        <v>1147.52</v>
      </c>
      <c r="J1028" s="2" t="str">
        <f t="shared" si="33"/>
        <v>Profit</v>
      </c>
      <c r="K1028" s="3">
        <v>38001</v>
      </c>
      <c r="L1028" s="2" t="str">
        <f>TEXT(Table1[[#This Row],[ORDER_DATE]], "mmm")</f>
        <v>Jan</v>
      </c>
      <c r="M1028" s="2">
        <v>2004</v>
      </c>
      <c r="N1028" s="2" t="s">
        <v>63</v>
      </c>
      <c r="O1028" s="2" t="s">
        <v>280</v>
      </c>
      <c r="P1028" s="2" t="s">
        <v>15</v>
      </c>
      <c r="Q1028" s="2" t="s">
        <v>13</v>
      </c>
      <c r="R1028" s="2" t="s">
        <v>10</v>
      </c>
    </row>
    <row r="1029" spans="1:18" x14ac:dyDescent="0.3">
      <c r="A1029" s="2">
        <v>11127</v>
      </c>
      <c r="B1029" s="2" t="s">
        <v>29</v>
      </c>
      <c r="C1029" s="2">
        <v>41</v>
      </c>
      <c r="D1029" s="7">
        <v>40</v>
      </c>
      <c r="E1029" s="7">
        <f t="shared" si="32"/>
        <v>20</v>
      </c>
      <c r="F1029" s="7">
        <v>42.24</v>
      </c>
      <c r="G1029" s="7">
        <f>Table1[[#This Row],[QUANTITY_ORDERED]]*Table1[[#This Row],[Selling price ]]</f>
        <v>1731.8400000000001</v>
      </c>
      <c r="H1029" s="7">
        <f>F1029-(Table1[[#This Row],[Estimated Cost Price (50%)	]])</f>
        <v>22.240000000000002</v>
      </c>
      <c r="I1029" s="7">
        <f>Table1[[#This Row],[Profit per unit]]*Table1[[#This Row],[QUANTITY_ORDERED]]</f>
        <v>911.84</v>
      </c>
      <c r="J1029" s="2" t="str">
        <f t="shared" si="33"/>
        <v>Profit</v>
      </c>
      <c r="K1029" s="3">
        <v>38001</v>
      </c>
      <c r="L1029" s="2" t="str">
        <f>TEXT(Table1[[#This Row],[ORDER_DATE]], "mmm")</f>
        <v>Jan</v>
      </c>
      <c r="M1029" s="2">
        <v>2004</v>
      </c>
      <c r="N1029" s="2" t="s">
        <v>5</v>
      </c>
      <c r="O1029" s="2" t="s">
        <v>283</v>
      </c>
      <c r="P1029" s="2" t="s">
        <v>15</v>
      </c>
      <c r="Q1029" s="2" t="s">
        <v>13</v>
      </c>
      <c r="R1029" s="2" t="s">
        <v>10</v>
      </c>
    </row>
    <row r="1030" spans="1:18" x14ac:dyDescent="0.3">
      <c r="A1030" s="2">
        <v>11128</v>
      </c>
      <c r="B1030" s="2" t="s">
        <v>29</v>
      </c>
      <c r="C1030" s="2">
        <v>37</v>
      </c>
      <c r="D1030" s="7">
        <v>102</v>
      </c>
      <c r="E1030" s="7">
        <f t="shared" si="32"/>
        <v>51</v>
      </c>
      <c r="F1030" s="7">
        <v>100</v>
      </c>
      <c r="G1030" s="7">
        <f>Table1[[#This Row],[QUANTITY_ORDERED]]*Table1[[#This Row],[Selling price ]]</f>
        <v>3700</v>
      </c>
      <c r="H1030" s="7">
        <f>F1030-(Table1[[#This Row],[Estimated Cost Price (50%)	]])</f>
        <v>49</v>
      </c>
      <c r="I1030" s="7">
        <f>Table1[[#This Row],[Profit per unit]]*Table1[[#This Row],[QUANTITY_ORDERED]]</f>
        <v>1813</v>
      </c>
      <c r="J1030" s="2" t="str">
        <f t="shared" si="33"/>
        <v>Profit</v>
      </c>
      <c r="K1030" s="3">
        <v>38001</v>
      </c>
      <c r="L1030" s="2" t="str">
        <f>TEXT(Table1[[#This Row],[ORDER_DATE]], "mmm")</f>
        <v>Jan</v>
      </c>
      <c r="M1030" s="2">
        <v>2004</v>
      </c>
      <c r="N1030" s="2" t="s">
        <v>5</v>
      </c>
      <c r="O1030" s="2" t="s">
        <v>288</v>
      </c>
      <c r="P1030" s="2" t="s">
        <v>15</v>
      </c>
      <c r="Q1030" s="2" t="s">
        <v>13</v>
      </c>
      <c r="R1030" s="2" t="s">
        <v>16</v>
      </c>
    </row>
    <row r="1031" spans="1:18" x14ac:dyDescent="0.3">
      <c r="A1031" s="2">
        <v>11129</v>
      </c>
      <c r="B1031" s="2" t="s">
        <v>29</v>
      </c>
      <c r="C1031" s="2">
        <v>40</v>
      </c>
      <c r="D1031" s="7">
        <v>81</v>
      </c>
      <c r="E1031" s="7">
        <f t="shared" si="32"/>
        <v>40.5</v>
      </c>
      <c r="F1031" s="7">
        <v>80.55</v>
      </c>
      <c r="G1031" s="7">
        <f>Table1[[#This Row],[QUANTITY_ORDERED]]*Table1[[#This Row],[Selling price ]]</f>
        <v>3222</v>
      </c>
      <c r="H1031" s="7">
        <f>F1031-(Table1[[#This Row],[Estimated Cost Price (50%)	]])</f>
        <v>40.049999999999997</v>
      </c>
      <c r="I1031" s="7">
        <f>Table1[[#This Row],[Profit per unit]]*Table1[[#This Row],[QUANTITY_ORDERED]]</f>
        <v>1602</v>
      </c>
      <c r="J1031" s="2" t="str">
        <f t="shared" si="33"/>
        <v>Profit</v>
      </c>
      <c r="K1031" s="3">
        <v>38001</v>
      </c>
      <c r="L1031" s="2" t="str">
        <f>TEXT(Table1[[#This Row],[ORDER_DATE]], "mmm")</f>
        <v>Jan</v>
      </c>
      <c r="M1031" s="2">
        <v>2004</v>
      </c>
      <c r="N1031" s="2" t="s">
        <v>5</v>
      </c>
      <c r="O1031" s="2" t="s">
        <v>292</v>
      </c>
      <c r="P1031" s="2" t="s">
        <v>15</v>
      </c>
      <c r="Q1031" s="2" t="s">
        <v>13</v>
      </c>
      <c r="R1031" s="2" t="s">
        <v>16</v>
      </c>
    </row>
    <row r="1032" spans="1:18" x14ac:dyDescent="0.3">
      <c r="A1032" s="2">
        <v>11130</v>
      </c>
      <c r="B1032" s="2" t="s">
        <v>60</v>
      </c>
      <c r="C1032" s="2">
        <v>39</v>
      </c>
      <c r="D1032" s="7">
        <v>117</v>
      </c>
      <c r="E1032" s="7">
        <f t="shared" si="32"/>
        <v>58.5</v>
      </c>
      <c r="F1032" s="7">
        <v>100</v>
      </c>
      <c r="G1032" s="7">
        <f>Table1[[#This Row],[QUANTITY_ORDERED]]*Table1[[#This Row],[Selling price ]]</f>
        <v>3900</v>
      </c>
      <c r="H1032" s="7">
        <f>F1032-(Table1[[#This Row],[Estimated Cost Price (50%)	]])</f>
        <v>41.5</v>
      </c>
      <c r="I1032" s="7">
        <f>Table1[[#This Row],[Profit per unit]]*Table1[[#This Row],[QUANTITY_ORDERED]]</f>
        <v>1618.5</v>
      </c>
      <c r="J1032" s="2" t="str">
        <f t="shared" si="33"/>
        <v>Profit</v>
      </c>
      <c r="K1032" s="3">
        <v>38002</v>
      </c>
      <c r="L1032" s="2" t="str">
        <f>TEXT(Table1[[#This Row],[ORDER_DATE]], "mmm")</f>
        <v>Jan</v>
      </c>
      <c r="M1032" s="2">
        <v>2004</v>
      </c>
      <c r="N1032" s="2" t="s">
        <v>63</v>
      </c>
      <c r="O1032" s="2" t="s">
        <v>183</v>
      </c>
      <c r="P1032" s="2" t="s">
        <v>61</v>
      </c>
      <c r="Q1032" s="2" t="s">
        <v>62</v>
      </c>
      <c r="R1032" s="2" t="s">
        <v>16</v>
      </c>
    </row>
    <row r="1033" spans="1:18" x14ac:dyDescent="0.3">
      <c r="A1033" s="2">
        <v>11131</v>
      </c>
      <c r="B1033" s="2" t="s">
        <v>60</v>
      </c>
      <c r="C1033" s="2">
        <v>33</v>
      </c>
      <c r="D1033" s="7">
        <v>115</v>
      </c>
      <c r="E1033" s="7">
        <f t="shared" si="32"/>
        <v>57.5</v>
      </c>
      <c r="F1033" s="7">
        <v>100</v>
      </c>
      <c r="G1033" s="7">
        <f>Table1[[#This Row],[QUANTITY_ORDERED]]*Table1[[#This Row],[Selling price ]]</f>
        <v>3300</v>
      </c>
      <c r="H1033" s="7">
        <f>F1033-(Table1[[#This Row],[Estimated Cost Price (50%)	]])</f>
        <v>42.5</v>
      </c>
      <c r="I1033" s="7">
        <f>Table1[[#This Row],[Profit per unit]]*Table1[[#This Row],[QUANTITY_ORDERED]]</f>
        <v>1402.5</v>
      </c>
      <c r="J1033" s="2" t="str">
        <f t="shared" si="33"/>
        <v>Profit</v>
      </c>
      <c r="K1033" s="3">
        <v>38002</v>
      </c>
      <c r="L1033" s="2" t="str">
        <f>TEXT(Table1[[#This Row],[ORDER_DATE]], "mmm")</f>
        <v>Jan</v>
      </c>
      <c r="M1033" s="2">
        <v>2004</v>
      </c>
      <c r="N1033" s="2" t="s">
        <v>63</v>
      </c>
      <c r="O1033" s="2" t="s">
        <v>193</v>
      </c>
      <c r="P1033" s="2" t="s">
        <v>61</v>
      </c>
      <c r="Q1033" s="2" t="s">
        <v>62</v>
      </c>
      <c r="R1033" s="2" t="s">
        <v>16</v>
      </c>
    </row>
    <row r="1034" spans="1:18" x14ac:dyDescent="0.3">
      <c r="A1034" s="2">
        <v>11132</v>
      </c>
      <c r="B1034" s="2" t="s">
        <v>60</v>
      </c>
      <c r="C1034" s="2">
        <v>29</v>
      </c>
      <c r="D1034" s="7">
        <v>141</v>
      </c>
      <c r="E1034" s="7">
        <f t="shared" si="32"/>
        <v>70.5</v>
      </c>
      <c r="F1034" s="7">
        <v>100</v>
      </c>
      <c r="G1034" s="7">
        <f>Table1[[#This Row],[QUANTITY_ORDERED]]*Table1[[#This Row],[Selling price ]]</f>
        <v>2900</v>
      </c>
      <c r="H1034" s="7">
        <f>F1034-(Table1[[#This Row],[Estimated Cost Price (50%)	]])</f>
        <v>29.5</v>
      </c>
      <c r="I1034" s="7">
        <f>Table1[[#This Row],[Profit per unit]]*Table1[[#This Row],[QUANTITY_ORDERED]]</f>
        <v>855.5</v>
      </c>
      <c r="J1034" s="2" t="str">
        <f t="shared" si="33"/>
        <v>Profit</v>
      </c>
      <c r="K1034" s="3">
        <v>38002</v>
      </c>
      <c r="L1034" s="2" t="str">
        <f>TEXT(Table1[[#This Row],[ORDER_DATE]], "mmm")</f>
        <v>Jan</v>
      </c>
      <c r="M1034" s="2">
        <v>2004</v>
      </c>
      <c r="N1034" s="2" t="s">
        <v>63</v>
      </c>
      <c r="O1034" s="2" t="s">
        <v>197</v>
      </c>
      <c r="P1034" s="2" t="s">
        <v>61</v>
      </c>
      <c r="Q1034" s="2" t="s">
        <v>62</v>
      </c>
      <c r="R1034" s="2" t="s">
        <v>16</v>
      </c>
    </row>
    <row r="1035" spans="1:18" x14ac:dyDescent="0.3">
      <c r="A1035" s="2">
        <v>11133</v>
      </c>
      <c r="B1035" s="2" t="s">
        <v>60</v>
      </c>
      <c r="C1035" s="2">
        <v>38</v>
      </c>
      <c r="D1035" s="7">
        <v>124</v>
      </c>
      <c r="E1035" s="7">
        <f t="shared" si="32"/>
        <v>62</v>
      </c>
      <c r="F1035" s="7">
        <v>100</v>
      </c>
      <c r="G1035" s="7">
        <f>Table1[[#This Row],[QUANTITY_ORDERED]]*Table1[[#This Row],[Selling price ]]</f>
        <v>3800</v>
      </c>
      <c r="H1035" s="7">
        <f>F1035-(Table1[[#This Row],[Estimated Cost Price (50%)	]])</f>
        <v>38</v>
      </c>
      <c r="I1035" s="7">
        <f>Table1[[#This Row],[Profit per unit]]*Table1[[#This Row],[QUANTITY_ORDERED]]</f>
        <v>1444</v>
      </c>
      <c r="J1035" s="2" t="str">
        <f t="shared" si="33"/>
        <v>Profit</v>
      </c>
      <c r="K1035" s="3">
        <v>38002</v>
      </c>
      <c r="L1035" s="2" t="str">
        <f>TEXT(Table1[[#This Row],[ORDER_DATE]], "mmm")</f>
        <v>Jan</v>
      </c>
      <c r="M1035" s="2">
        <v>2004</v>
      </c>
      <c r="N1035" s="2" t="s">
        <v>63</v>
      </c>
      <c r="O1035" s="2" t="s">
        <v>209</v>
      </c>
      <c r="P1035" s="2" t="s">
        <v>61</v>
      </c>
      <c r="Q1035" s="2" t="s">
        <v>62</v>
      </c>
      <c r="R1035" s="2" t="s">
        <v>16</v>
      </c>
    </row>
    <row r="1036" spans="1:18" x14ac:dyDescent="0.3">
      <c r="A1036" s="2">
        <v>11134</v>
      </c>
      <c r="B1036" s="2" t="s">
        <v>60</v>
      </c>
      <c r="C1036" s="2">
        <v>20</v>
      </c>
      <c r="D1036" s="7">
        <v>77</v>
      </c>
      <c r="E1036" s="7">
        <f t="shared" si="32"/>
        <v>38.5</v>
      </c>
      <c r="F1036" s="7">
        <v>66.989999999999995</v>
      </c>
      <c r="G1036" s="7">
        <f>Table1[[#This Row],[QUANTITY_ORDERED]]*Table1[[#This Row],[Selling price ]]</f>
        <v>1339.8</v>
      </c>
      <c r="H1036" s="7">
        <f>F1036-(Table1[[#This Row],[Estimated Cost Price (50%)	]])</f>
        <v>28.489999999999995</v>
      </c>
      <c r="I1036" s="7">
        <f>Table1[[#This Row],[Profit per unit]]*Table1[[#This Row],[QUANTITY_ORDERED]]</f>
        <v>569.79999999999995</v>
      </c>
      <c r="J1036" s="2" t="str">
        <f t="shared" si="33"/>
        <v>Profit</v>
      </c>
      <c r="K1036" s="3">
        <v>38002</v>
      </c>
      <c r="L1036" s="2" t="str">
        <f>TEXT(Table1[[#This Row],[ORDER_DATE]], "mmm")</f>
        <v>Jan</v>
      </c>
      <c r="M1036" s="2">
        <v>2004</v>
      </c>
      <c r="N1036" s="2" t="s">
        <v>63</v>
      </c>
      <c r="O1036" s="2" t="s">
        <v>218</v>
      </c>
      <c r="P1036" s="2" t="s">
        <v>61</v>
      </c>
      <c r="Q1036" s="2" t="s">
        <v>62</v>
      </c>
      <c r="R1036" s="2" t="s">
        <v>10</v>
      </c>
    </row>
    <row r="1037" spans="1:18" x14ac:dyDescent="0.3">
      <c r="A1037" s="2">
        <v>11135</v>
      </c>
      <c r="B1037" s="2" t="s">
        <v>60</v>
      </c>
      <c r="C1037" s="2">
        <v>41</v>
      </c>
      <c r="D1037" s="7">
        <v>142</v>
      </c>
      <c r="E1037" s="7">
        <f t="shared" si="32"/>
        <v>71</v>
      </c>
      <c r="F1037" s="7">
        <v>100</v>
      </c>
      <c r="G1037" s="7">
        <f>Table1[[#This Row],[QUANTITY_ORDERED]]*Table1[[#This Row],[Selling price ]]</f>
        <v>4100</v>
      </c>
      <c r="H1037" s="7">
        <f>F1037-(Table1[[#This Row],[Estimated Cost Price (50%)	]])</f>
        <v>29</v>
      </c>
      <c r="I1037" s="7">
        <f>Table1[[#This Row],[Profit per unit]]*Table1[[#This Row],[QUANTITY_ORDERED]]</f>
        <v>1189</v>
      </c>
      <c r="J1037" s="2" t="str">
        <f t="shared" si="33"/>
        <v>Profit</v>
      </c>
      <c r="K1037" s="3">
        <v>38002</v>
      </c>
      <c r="L1037" s="2" t="str">
        <f>TEXT(Table1[[#This Row],[ORDER_DATE]], "mmm")</f>
        <v>Jan</v>
      </c>
      <c r="M1037" s="2">
        <v>2004</v>
      </c>
      <c r="N1037" s="2" t="s">
        <v>63</v>
      </c>
      <c r="O1037" s="2" t="s">
        <v>219</v>
      </c>
      <c r="P1037" s="2" t="s">
        <v>61</v>
      </c>
      <c r="Q1037" s="2" t="s">
        <v>62</v>
      </c>
      <c r="R1037" s="2" t="s">
        <v>16</v>
      </c>
    </row>
    <row r="1038" spans="1:18" x14ac:dyDescent="0.3">
      <c r="A1038" s="2">
        <v>11136</v>
      </c>
      <c r="B1038" s="2" t="s">
        <v>60</v>
      </c>
      <c r="C1038" s="2">
        <v>40</v>
      </c>
      <c r="D1038" s="7">
        <v>132</v>
      </c>
      <c r="E1038" s="7">
        <f t="shared" si="32"/>
        <v>66</v>
      </c>
      <c r="F1038" s="7">
        <v>100</v>
      </c>
      <c r="G1038" s="7">
        <f>Table1[[#This Row],[QUANTITY_ORDERED]]*Table1[[#This Row],[Selling price ]]</f>
        <v>4000</v>
      </c>
      <c r="H1038" s="7">
        <f>F1038-(Table1[[#This Row],[Estimated Cost Price (50%)	]])</f>
        <v>34</v>
      </c>
      <c r="I1038" s="7">
        <f>Table1[[#This Row],[Profit per unit]]*Table1[[#This Row],[QUANTITY_ORDERED]]</f>
        <v>1360</v>
      </c>
      <c r="J1038" s="2" t="str">
        <f t="shared" si="33"/>
        <v>Profit</v>
      </c>
      <c r="K1038" s="3">
        <v>38002</v>
      </c>
      <c r="L1038" s="2" t="str">
        <f>TEXT(Table1[[#This Row],[ORDER_DATE]], "mmm")</f>
        <v>Jan</v>
      </c>
      <c r="M1038" s="2">
        <v>2004</v>
      </c>
      <c r="N1038" s="2" t="s">
        <v>63</v>
      </c>
      <c r="O1038" s="2" t="s">
        <v>228</v>
      </c>
      <c r="P1038" s="2" t="s">
        <v>61</v>
      </c>
      <c r="Q1038" s="2" t="s">
        <v>62</v>
      </c>
      <c r="R1038" s="2" t="s">
        <v>16</v>
      </c>
    </row>
    <row r="1039" spans="1:18" x14ac:dyDescent="0.3">
      <c r="A1039" s="2">
        <v>11137</v>
      </c>
      <c r="B1039" s="2" t="s">
        <v>60</v>
      </c>
      <c r="C1039" s="2">
        <v>40</v>
      </c>
      <c r="D1039" s="7">
        <v>169</v>
      </c>
      <c r="E1039" s="7">
        <f t="shared" si="32"/>
        <v>84.5</v>
      </c>
      <c r="F1039" s="7">
        <v>100</v>
      </c>
      <c r="G1039" s="7">
        <f>Table1[[#This Row],[QUANTITY_ORDERED]]*Table1[[#This Row],[Selling price ]]</f>
        <v>4000</v>
      </c>
      <c r="H1039" s="7">
        <f>F1039-(Table1[[#This Row],[Estimated Cost Price (50%)	]])</f>
        <v>15.5</v>
      </c>
      <c r="I1039" s="7">
        <f>Table1[[#This Row],[Profit per unit]]*Table1[[#This Row],[QUANTITY_ORDERED]]</f>
        <v>620</v>
      </c>
      <c r="J1039" s="2" t="str">
        <f t="shared" si="33"/>
        <v>Profit</v>
      </c>
      <c r="K1039" s="3">
        <v>38002</v>
      </c>
      <c r="L1039" s="2" t="str">
        <f>TEXT(Table1[[#This Row],[ORDER_DATE]], "mmm")</f>
        <v>Jan</v>
      </c>
      <c r="M1039" s="2">
        <v>2004</v>
      </c>
      <c r="N1039" s="2" t="s">
        <v>63</v>
      </c>
      <c r="O1039" s="2" t="s">
        <v>236</v>
      </c>
      <c r="P1039" s="2" t="s">
        <v>61</v>
      </c>
      <c r="Q1039" s="2" t="s">
        <v>62</v>
      </c>
      <c r="R1039" s="2" t="s">
        <v>16</v>
      </c>
    </row>
    <row r="1040" spans="1:18" x14ac:dyDescent="0.3">
      <c r="A1040" s="2">
        <v>11138</v>
      </c>
      <c r="B1040" s="2" t="s">
        <v>60</v>
      </c>
      <c r="C1040" s="2">
        <v>45</v>
      </c>
      <c r="D1040" s="7">
        <v>141</v>
      </c>
      <c r="E1040" s="7">
        <f t="shared" si="32"/>
        <v>70.5</v>
      </c>
      <c r="F1040" s="7">
        <v>100</v>
      </c>
      <c r="G1040" s="7">
        <f>Table1[[#This Row],[QUANTITY_ORDERED]]*Table1[[#This Row],[Selling price ]]</f>
        <v>4500</v>
      </c>
      <c r="H1040" s="7">
        <f>F1040-(Table1[[#This Row],[Estimated Cost Price (50%)	]])</f>
        <v>29.5</v>
      </c>
      <c r="I1040" s="7">
        <f>Table1[[#This Row],[Profit per unit]]*Table1[[#This Row],[QUANTITY_ORDERED]]</f>
        <v>1327.5</v>
      </c>
      <c r="J1040" s="2" t="str">
        <f t="shared" si="33"/>
        <v>Profit</v>
      </c>
      <c r="K1040" s="3">
        <v>38002</v>
      </c>
      <c r="L1040" s="2" t="str">
        <f>TEXT(Table1[[#This Row],[ORDER_DATE]], "mmm")</f>
        <v>Jan</v>
      </c>
      <c r="M1040" s="2">
        <v>2004</v>
      </c>
      <c r="N1040" s="2" t="s">
        <v>63</v>
      </c>
      <c r="O1040" s="2" t="s">
        <v>242</v>
      </c>
      <c r="P1040" s="2" t="s">
        <v>61</v>
      </c>
      <c r="Q1040" s="2" t="s">
        <v>62</v>
      </c>
      <c r="R1040" s="2" t="s">
        <v>16</v>
      </c>
    </row>
    <row r="1041" spans="1:18" x14ac:dyDescent="0.3">
      <c r="A1041" s="2">
        <v>11139</v>
      </c>
      <c r="B1041" s="2" t="s">
        <v>60</v>
      </c>
      <c r="C1041" s="2">
        <v>41</v>
      </c>
      <c r="D1041" s="7">
        <v>73</v>
      </c>
      <c r="E1041" s="7">
        <f t="shared" si="32"/>
        <v>36.5</v>
      </c>
      <c r="F1041" s="7">
        <v>82.31</v>
      </c>
      <c r="G1041" s="7">
        <f>Table1[[#This Row],[QUANTITY_ORDERED]]*Table1[[#This Row],[Selling price ]]</f>
        <v>3374.71</v>
      </c>
      <c r="H1041" s="7">
        <f>F1041-(Table1[[#This Row],[Estimated Cost Price (50%)	]])</f>
        <v>45.81</v>
      </c>
      <c r="I1041" s="7">
        <f>Table1[[#This Row],[Profit per unit]]*Table1[[#This Row],[QUANTITY_ORDERED]]</f>
        <v>1878.21</v>
      </c>
      <c r="J1041" s="2" t="str">
        <f t="shared" si="33"/>
        <v>Profit</v>
      </c>
      <c r="K1041" s="3">
        <v>38002</v>
      </c>
      <c r="L1041" s="2" t="str">
        <f>TEXT(Table1[[#This Row],[ORDER_DATE]], "mmm")</f>
        <v>Jan</v>
      </c>
      <c r="M1041" s="2">
        <v>2004</v>
      </c>
      <c r="N1041" s="2" t="s">
        <v>63</v>
      </c>
      <c r="O1041" s="2" t="s">
        <v>252</v>
      </c>
      <c r="P1041" s="2" t="s">
        <v>61</v>
      </c>
      <c r="Q1041" s="2" t="s">
        <v>62</v>
      </c>
      <c r="R1041" s="2" t="s">
        <v>16</v>
      </c>
    </row>
    <row r="1042" spans="1:18" x14ac:dyDescent="0.3">
      <c r="A1042" s="2">
        <v>11140</v>
      </c>
      <c r="B1042" s="2" t="s">
        <v>60</v>
      </c>
      <c r="C1042" s="2">
        <v>45</v>
      </c>
      <c r="D1042" s="7">
        <v>50</v>
      </c>
      <c r="E1042" s="7">
        <f t="shared" si="32"/>
        <v>25</v>
      </c>
      <c r="F1042" s="7">
        <v>53.33</v>
      </c>
      <c r="G1042" s="7">
        <f>Table1[[#This Row],[QUANTITY_ORDERED]]*Table1[[#This Row],[Selling price ]]</f>
        <v>2399.85</v>
      </c>
      <c r="H1042" s="7">
        <f>F1042-(Table1[[#This Row],[Estimated Cost Price (50%)	]])</f>
        <v>28.33</v>
      </c>
      <c r="I1042" s="7">
        <f>Table1[[#This Row],[Profit per unit]]*Table1[[#This Row],[QUANTITY_ORDERED]]</f>
        <v>1274.8499999999999</v>
      </c>
      <c r="J1042" s="2" t="str">
        <f t="shared" si="33"/>
        <v>Profit</v>
      </c>
      <c r="K1042" s="3">
        <v>38002</v>
      </c>
      <c r="L1042" s="2" t="str">
        <f>TEXT(Table1[[#This Row],[ORDER_DATE]], "mmm")</f>
        <v>Jan</v>
      </c>
      <c r="M1042" s="2">
        <v>2004</v>
      </c>
      <c r="N1042" s="2" t="s">
        <v>63</v>
      </c>
      <c r="O1042" s="2" t="s">
        <v>255</v>
      </c>
      <c r="P1042" s="2" t="s">
        <v>61</v>
      </c>
      <c r="Q1042" s="2" t="s">
        <v>62</v>
      </c>
      <c r="R1042" s="2" t="s">
        <v>10</v>
      </c>
    </row>
    <row r="1043" spans="1:18" x14ac:dyDescent="0.3">
      <c r="A1043" s="2">
        <v>11141</v>
      </c>
      <c r="B1043" s="2" t="s">
        <v>60</v>
      </c>
      <c r="C1043" s="2">
        <v>45</v>
      </c>
      <c r="D1043" s="7">
        <v>90</v>
      </c>
      <c r="E1043" s="7">
        <f t="shared" si="32"/>
        <v>45</v>
      </c>
      <c r="F1043" s="7">
        <v>88.14</v>
      </c>
      <c r="G1043" s="7">
        <f>Table1[[#This Row],[QUANTITY_ORDERED]]*Table1[[#This Row],[Selling price ]]</f>
        <v>3966.3</v>
      </c>
      <c r="H1043" s="7">
        <f>F1043-(Table1[[#This Row],[Estimated Cost Price (50%)	]])</f>
        <v>43.14</v>
      </c>
      <c r="I1043" s="7">
        <f>Table1[[#This Row],[Profit per unit]]*Table1[[#This Row],[QUANTITY_ORDERED]]</f>
        <v>1941.3</v>
      </c>
      <c r="J1043" s="2" t="str">
        <f t="shared" si="33"/>
        <v>Profit</v>
      </c>
      <c r="K1043" s="3">
        <v>38002</v>
      </c>
      <c r="L1043" s="2" t="str">
        <f>TEXT(Table1[[#This Row],[ORDER_DATE]], "mmm")</f>
        <v>Jan</v>
      </c>
      <c r="M1043" s="2">
        <v>2004</v>
      </c>
      <c r="N1043" s="2" t="s">
        <v>63</v>
      </c>
      <c r="O1043" s="2" t="s">
        <v>263</v>
      </c>
      <c r="P1043" s="2" t="s">
        <v>61</v>
      </c>
      <c r="Q1043" s="2" t="s">
        <v>62</v>
      </c>
      <c r="R1043" s="2" t="s">
        <v>16</v>
      </c>
    </row>
    <row r="1044" spans="1:18" x14ac:dyDescent="0.3">
      <c r="A1044" s="2">
        <v>11142</v>
      </c>
      <c r="B1044" s="2" t="s">
        <v>60</v>
      </c>
      <c r="C1044" s="2">
        <v>34</v>
      </c>
      <c r="D1044" s="7">
        <v>37</v>
      </c>
      <c r="E1044" s="7">
        <f t="shared" si="32"/>
        <v>18.5</v>
      </c>
      <c r="F1044" s="7">
        <v>43.42</v>
      </c>
      <c r="G1044" s="7">
        <f>Table1[[#This Row],[QUANTITY_ORDERED]]*Table1[[#This Row],[Selling price ]]</f>
        <v>1476.28</v>
      </c>
      <c r="H1044" s="7">
        <f>F1044-(Table1[[#This Row],[Estimated Cost Price (50%)	]])</f>
        <v>24.92</v>
      </c>
      <c r="I1044" s="7">
        <f>Table1[[#This Row],[Profit per unit]]*Table1[[#This Row],[QUANTITY_ORDERED]]</f>
        <v>847.28000000000009</v>
      </c>
      <c r="J1044" s="2" t="str">
        <f t="shared" si="33"/>
        <v>Profit</v>
      </c>
      <c r="K1044" s="3">
        <v>38002</v>
      </c>
      <c r="L1044" s="2" t="str">
        <f>TEXT(Table1[[#This Row],[ORDER_DATE]], "mmm")</f>
        <v>Jan</v>
      </c>
      <c r="M1044" s="2">
        <v>2004</v>
      </c>
      <c r="N1044" s="2" t="s">
        <v>63</v>
      </c>
      <c r="O1044" s="2" t="s">
        <v>267</v>
      </c>
      <c r="P1044" s="2" t="s">
        <v>61</v>
      </c>
      <c r="Q1044" s="2" t="s">
        <v>62</v>
      </c>
      <c r="R1044" s="2" t="s">
        <v>10</v>
      </c>
    </row>
    <row r="1045" spans="1:18" x14ac:dyDescent="0.3">
      <c r="A1045" s="2">
        <v>11143</v>
      </c>
      <c r="B1045" s="2" t="s">
        <v>60</v>
      </c>
      <c r="C1045" s="2">
        <v>27</v>
      </c>
      <c r="D1045" s="7">
        <v>85</v>
      </c>
      <c r="E1045" s="7">
        <f t="shared" si="32"/>
        <v>42.5</v>
      </c>
      <c r="F1045" s="7">
        <v>79.62</v>
      </c>
      <c r="G1045" s="7">
        <f>Table1[[#This Row],[QUANTITY_ORDERED]]*Table1[[#This Row],[Selling price ]]</f>
        <v>2149.7400000000002</v>
      </c>
      <c r="H1045" s="7">
        <f>F1045-(Table1[[#This Row],[Estimated Cost Price (50%)	]])</f>
        <v>37.120000000000005</v>
      </c>
      <c r="I1045" s="7">
        <f>Table1[[#This Row],[Profit per unit]]*Table1[[#This Row],[QUANTITY_ORDERED]]</f>
        <v>1002.2400000000001</v>
      </c>
      <c r="J1045" s="2" t="str">
        <f t="shared" si="33"/>
        <v>Profit</v>
      </c>
      <c r="K1045" s="3">
        <v>38002</v>
      </c>
      <c r="L1045" s="2" t="str">
        <f>TEXT(Table1[[#This Row],[ORDER_DATE]], "mmm")</f>
        <v>Jan</v>
      </c>
      <c r="M1045" s="2">
        <v>2004</v>
      </c>
      <c r="N1045" s="2" t="s">
        <v>63</v>
      </c>
      <c r="O1045" s="2" t="s">
        <v>269</v>
      </c>
      <c r="P1045" s="2" t="s">
        <v>61</v>
      </c>
      <c r="Q1045" s="2" t="s">
        <v>62</v>
      </c>
      <c r="R1045" s="2" t="s">
        <v>10</v>
      </c>
    </row>
    <row r="1046" spans="1:18" x14ac:dyDescent="0.3">
      <c r="A1046" s="2">
        <v>11144</v>
      </c>
      <c r="B1046" s="2" t="s">
        <v>60</v>
      </c>
      <c r="C1046" s="2">
        <v>46</v>
      </c>
      <c r="D1046" s="7">
        <v>107</v>
      </c>
      <c r="E1046" s="7">
        <f t="shared" si="32"/>
        <v>53.5</v>
      </c>
      <c r="F1046" s="7">
        <v>87.81</v>
      </c>
      <c r="G1046" s="7">
        <f>Table1[[#This Row],[QUANTITY_ORDERED]]*Table1[[#This Row],[Selling price ]]</f>
        <v>4039.26</v>
      </c>
      <c r="H1046" s="7">
        <f>F1046-(Table1[[#This Row],[Estimated Cost Price (50%)	]])</f>
        <v>34.31</v>
      </c>
      <c r="I1046" s="7">
        <f>Table1[[#This Row],[Profit per unit]]*Table1[[#This Row],[QUANTITY_ORDERED]]</f>
        <v>1578.2600000000002</v>
      </c>
      <c r="J1046" s="2" t="str">
        <f t="shared" si="33"/>
        <v>Profit</v>
      </c>
      <c r="K1046" s="3">
        <v>38002</v>
      </c>
      <c r="L1046" s="2" t="str">
        <f>TEXT(Table1[[#This Row],[ORDER_DATE]], "mmm")</f>
        <v>Jan</v>
      </c>
      <c r="M1046" s="2">
        <v>2004</v>
      </c>
      <c r="N1046" s="2" t="s">
        <v>63</v>
      </c>
      <c r="O1046" s="2" t="s">
        <v>272</v>
      </c>
      <c r="P1046" s="2" t="s">
        <v>61</v>
      </c>
      <c r="Q1046" s="2" t="s">
        <v>62</v>
      </c>
      <c r="R1046" s="2" t="s">
        <v>16</v>
      </c>
    </row>
    <row r="1047" spans="1:18" x14ac:dyDescent="0.3">
      <c r="A1047" s="2">
        <v>11145</v>
      </c>
      <c r="B1047" s="2" t="s">
        <v>60</v>
      </c>
      <c r="C1047" s="2">
        <v>49</v>
      </c>
      <c r="D1047" s="7">
        <v>140</v>
      </c>
      <c r="E1047" s="7">
        <f t="shared" si="32"/>
        <v>70</v>
      </c>
      <c r="F1047" s="7">
        <v>100</v>
      </c>
      <c r="G1047" s="7">
        <f>Table1[[#This Row],[QUANTITY_ORDERED]]*Table1[[#This Row],[Selling price ]]</f>
        <v>4900</v>
      </c>
      <c r="H1047" s="7">
        <f>F1047-(Table1[[#This Row],[Estimated Cost Price (50%)	]])</f>
        <v>30</v>
      </c>
      <c r="I1047" s="7">
        <f>Table1[[#This Row],[Profit per unit]]*Table1[[#This Row],[QUANTITY_ORDERED]]</f>
        <v>1470</v>
      </c>
      <c r="J1047" s="2" t="str">
        <f t="shared" si="33"/>
        <v>Profit</v>
      </c>
      <c r="K1047" s="3">
        <v>38002</v>
      </c>
      <c r="L1047" s="2" t="str">
        <f>TEXT(Table1[[#This Row],[ORDER_DATE]], "mmm")</f>
        <v>Jan</v>
      </c>
      <c r="M1047" s="2">
        <v>2004</v>
      </c>
      <c r="N1047" s="2" t="s">
        <v>63</v>
      </c>
      <c r="O1047" s="2" t="s">
        <v>274</v>
      </c>
      <c r="P1047" s="2" t="s">
        <v>61</v>
      </c>
      <c r="Q1047" s="2" t="s">
        <v>62</v>
      </c>
      <c r="R1047" s="2" t="s">
        <v>16</v>
      </c>
    </row>
    <row r="1048" spans="1:18" x14ac:dyDescent="0.3">
      <c r="A1048" s="2">
        <v>11146</v>
      </c>
      <c r="B1048" s="2" t="s">
        <v>123</v>
      </c>
      <c r="C1048" s="2">
        <v>38</v>
      </c>
      <c r="D1048" s="7">
        <v>92</v>
      </c>
      <c r="E1048" s="7">
        <f t="shared" si="32"/>
        <v>46</v>
      </c>
      <c r="F1048" s="7">
        <v>94.79</v>
      </c>
      <c r="G1048" s="7">
        <f>Table1[[#This Row],[QUANTITY_ORDERED]]*Table1[[#This Row],[Selling price ]]</f>
        <v>3602.0200000000004</v>
      </c>
      <c r="H1048" s="7">
        <f>F1048-(Table1[[#This Row],[Estimated Cost Price (50%)	]])</f>
        <v>48.790000000000006</v>
      </c>
      <c r="I1048" s="7">
        <f>Table1[[#This Row],[Profit per unit]]*Table1[[#This Row],[QUANTITY_ORDERED]]</f>
        <v>1854.0200000000002</v>
      </c>
      <c r="J1048" s="2" t="str">
        <f t="shared" si="33"/>
        <v>Profit</v>
      </c>
      <c r="K1048" s="3">
        <v>38008</v>
      </c>
      <c r="L1048" s="2" t="str">
        <f>TEXT(Table1[[#This Row],[ORDER_DATE]], "mmm")</f>
        <v>Jan</v>
      </c>
      <c r="M1048" s="2">
        <v>2004</v>
      </c>
      <c r="N1048" s="2" t="s">
        <v>202</v>
      </c>
      <c r="O1048" s="2" t="s">
        <v>246</v>
      </c>
      <c r="P1048" s="2" t="s">
        <v>119</v>
      </c>
      <c r="Q1048" s="2" t="s">
        <v>59</v>
      </c>
      <c r="R1048" s="2" t="s">
        <v>16</v>
      </c>
    </row>
    <row r="1049" spans="1:18" x14ac:dyDescent="0.3">
      <c r="A1049" s="2">
        <v>11147</v>
      </c>
      <c r="B1049" s="2" t="s">
        <v>123</v>
      </c>
      <c r="C1049" s="2">
        <v>25</v>
      </c>
      <c r="D1049" s="7">
        <v>71</v>
      </c>
      <c r="E1049" s="7">
        <f t="shared" si="32"/>
        <v>35.5</v>
      </c>
      <c r="F1049" s="7">
        <v>83.39</v>
      </c>
      <c r="G1049" s="7">
        <f>Table1[[#This Row],[QUANTITY_ORDERED]]*Table1[[#This Row],[Selling price ]]</f>
        <v>2084.75</v>
      </c>
      <c r="H1049" s="7">
        <f>F1049-(Table1[[#This Row],[Estimated Cost Price (50%)	]])</f>
        <v>47.89</v>
      </c>
      <c r="I1049" s="7">
        <f>Table1[[#This Row],[Profit per unit]]*Table1[[#This Row],[QUANTITY_ORDERED]]</f>
        <v>1197.25</v>
      </c>
      <c r="J1049" s="2" t="str">
        <f t="shared" si="33"/>
        <v>Profit</v>
      </c>
      <c r="K1049" s="3">
        <v>38008</v>
      </c>
      <c r="L1049" s="2" t="str">
        <f>TEXT(Table1[[#This Row],[ORDER_DATE]], "mmm")</f>
        <v>Jan</v>
      </c>
      <c r="M1049" s="2">
        <v>2004</v>
      </c>
      <c r="N1049" s="2" t="s">
        <v>63</v>
      </c>
      <c r="O1049" s="2" t="s">
        <v>251</v>
      </c>
      <c r="P1049" s="2" t="s">
        <v>119</v>
      </c>
      <c r="Q1049" s="2" t="s">
        <v>59</v>
      </c>
      <c r="R1049" s="2" t="s">
        <v>10</v>
      </c>
    </row>
    <row r="1050" spans="1:18" x14ac:dyDescent="0.3">
      <c r="A1050" s="2">
        <v>11148</v>
      </c>
      <c r="B1050" s="2" t="s">
        <v>123</v>
      </c>
      <c r="C1050" s="2">
        <v>27</v>
      </c>
      <c r="D1050" s="7">
        <v>117</v>
      </c>
      <c r="E1050" s="7">
        <f t="shared" si="32"/>
        <v>58.5</v>
      </c>
      <c r="F1050" s="7">
        <v>100</v>
      </c>
      <c r="G1050" s="7">
        <f>Table1[[#This Row],[QUANTITY_ORDERED]]*Table1[[#This Row],[Selling price ]]</f>
        <v>2700</v>
      </c>
      <c r="H1050" s="7">
        <f>F1050-(Table1[[#This Row],[Estimated Cost Price (50%)	]])</f>
        <v>41.5</v>
      </c>
      <c r="I1050" s="7">
        <f>Table1[[#This Row],[Profit per unit]]*Table1[[#This Row],[QUANTITY_ORDERED]]</f>
        <v>1120.5</v>
      </c>
      <c r="J1050" s="2" t="str">
        <f t="shared" si="33"/>
        <v>Profit</v>
      </c>
      <c r="K1050" s="3">
        <v>38008</v>
      </c>
      <c r="L1050" s="2" t="str">
        <f>TEXT(Table1[[#This Row],[ORDER_DATE]], "mmm")</f>
        <v>Jan</v>
      </c>
      <c r="M1050" s="2">
        <v>2004</v>
      </c>
      <c r="N1050" s="2" t="s">
        <v>63</v>
      </c>
      <c r="O1050" s="2" t="s">
        <v>266</v>
      </c>
      <c r="P1050" s="2" t="s">
        <v>119</v>
      </c>
      <c r="Q1050" s="2" t="s">
        <v>59</v>
      </c>
      <c r="R1050" s="2" t="s">
        <v>10</v>
      </c>
    </row>
    <row r="1051" spans="1:18" x14ac:dyDescent="0.3">
      <c r="A1051" s="2">
        <v>11149</v>
      </c>
      <c r="B1051" s="2" t="s">
        <v>68</v>
      </c>
      <c r="C1051" s="2">
        <v>30</v>
      </c>
      <c r="D1051" s="7">
        <v>170</v>
      </c>
      <c r="E1051" s="7">
        <f t="shared" si="32"/>
        <v>85</v>
      </c>
      <c r="F1051" s="7">
        <v>100</v>
      </c>
      <c r="G1051" s="7">
        <f>Table1[[#This Row],[QUANTITY_ORDERED]]*Table1[[#This Row],[Selling price ]]</f>
        <v>3000</v>
      </c>
      <c r="H1051" s="7">
        <f>F1051-(Table1[[#This Row],[Estimated Cost Price (50%)	]])</f>
        <v>15</v>
      </c>
      <c r="I1051" s="7">
        <f>Table1[[#This Row],[Profit per unit]]*Table1[[#This Row],[QUANTITY_ORDERED]]</f>
        <v>450</v>
      </c>
      <c r="J1051" s="2" t="str">
        <f t="shared" si="33"/>
        <v>Profit</v>
      </c>
      <c r="K1051" s="3">
        <v>38012</v>
      </c>
      <c r="L1051" s="2" t="str">
        <f>TEXT(Table1[[#This Row],[ORDER_DATE]], "mmm")</f>
        <v>Jan</v>
      </c>
      <c r="M1051" s="2">
        <v>2004</v>
      </c>
      <c r="N1051" s="2" t="s">
        <v>202</v>
      </c>
      <c r="O1051" s="2" t="s">
        <v>217</v>
      </c>
      <c r="P1051" s="2" t="s">
        <v>61</v>
      </c>
      <c r="Q1051" s="2" t="s">
        <v>62</v>
      </c>
      <c r="R1051" s="2" t="s">
        <v>16</v>
      </c>
    </row>
    <row r="1052" spans="1:18" x14ac:dyDescent="0.3">
      <c r="A1052" s="2">
        <v>11150</v>
      </c>
      <c r="B1052" s="2" t="s">
        <v>68</v>
      </c>
      <c r="C1052" s="2">
        <v>21</v>
      </c>
      <c r="D1052" s="7">
        <v>60</v>
      </c>
      <c r="E1052" s="7">
        <f t="shared" si="32"/>
        <v>30</v>
      </c>
      <c r="F1052" s="7">
        <v>62.96</v>
      </c>
      <c r="G1052" s="7">
        <f>Table1[[#This Row],[QUANTITY_ORDERED]]*Table1[[#This Row],[Selling price ]]</f>
        <v>1322.16</v>
      </c>
      <c r="H1052" s="7">
        <f>F1052-(Table1[[#This Row],[Estimated Cost Price (50%)	]])</f>
        <v>32.96</v>
      </c>
      <c r="I1052" s="7">
        <f>Table1[[#This Row],[Profit per unit]]*Table1[[#This Row],[QUANTITY_ORDERED]]</f>
        <v>692.16</v>
      </c>
      <c r="J1052" s="2" t="str">
        <f t="shared" si="33"/>
        <v>Profit</v>
      </c>
      <c r="K1052" s="3">
        <v>38012</v>
      </c>
      <c r="L1052" s="2" t="str">
        <f>TEXT(Table1[[#This Row],[ORDER_DATE]], "mmm")</f>
        <v>Jan</v>
      </c>
      <c r="M1052" s="2">
        <v>2004</v>
      </c>
      <c r="N1052" s="2" t="s">
        <v>202</v>
      </c>
      <c r="O1052" s="2" t="s">
        <v>221</v>
      </c>
      <c r="P1052" s="2" t="s">
        <v>61</v>
      </c>
      <c r="Q1052" s="2" t="s">
        <v>62</v>
      </c>
      <c r="R1052" s="2" t="s">
        <v>10</v>
      </c>
    </row>
    <row r="1053" spans="1:18" x14ac:dyDescent="0.3">
      <c r="A1053" s="2">
        <v>11151</v>
      </c>
      <c r="B1053" s="2" t="s">
        <v>68</v>
      </c>
      <c r="C1053" s="2">
        <v>27</v>
      </c>
      <c r="D1053" s="7">
        <v>127</v>
      </c>
      <c r="E1053" s="7">
        <f t="shared" si="32"/>
        <v>63.5</v>
      </c>
      <c r="F1053" s="7">
        <v>100</v>
      </c>
      <c r="G1053" s="7">
        <f>Table1[[#This Row],[QUANTITY_ORDERED]]*Table1[[#This Row],[Selling price ]]</f>
        <v>2700</v>
      </c>
      <c r="H1053" s="7">
        <f>F1053-(Table1[[#This Row],[Estimated Cost Price (50%)	]])</f>
        <v>36.5</v>
      </c>
      <c r="I1053" s="7">
        <f>Table1[[#This Row],[Profit per unit]]*Table1[[#This Row],[QUANTITY_ORDERED]]</f>
        <v>985.5</v>
      </c>
      <c r="J1053" s="2" t="str">
        <f t="shared" si="33"/>
        <v>Profit</v>
      </c>
      <c r="K1053" s="3">
        <v>38012</v>
      </c>
      <c r="L1053" s="2" t="str">
        <f>TEXT(Table1[[#This Row],[ORDER_DATE]], "mmm")</f>
        <v>Jan</v>
      </c>
      <c r="M1053" s="2">
        <v>2004</v>
      </c>
      <c r="N1053" s="2" t="s">
        <v>202</v>
      </c>
      <c r="O1053" s="2" t="s">
        <v>223</v>
      </c>
      <c r="P1053" s="2" t="s">
        <v>61</v>
      </c>
      <c r="Q1053" s="2" t="s">
        <v>62</v>
      </c>
      <c r="R1053" s="2" t="s">
        <v>16</v>
      </c>
    </row>
    <row r="1054" spans="1:18" x14ac:dyDescent="0.3">
      <c r="A1054" s="2">
        <v>11152</v>
      </c>
      <c r="B1054" s="2" t="s">
        <v>68</v>
      </c>
      <c r="C1054" s="2">
        <v>50</v>
      </c>
      <c r="D1054" s="7">
        <v>168</v>
      </c>
      <c r="E1054" s="7">
        <f t="shared" si="32"/>
        <v>84</v>
      </c>
      <c r="F1054" s="7">
        <v>100</v>
      </c>
      <c r="G1054" s="7">
        <f>Table1[[#This Row],[QUANTITY_ORDERED]]*Table1[[#This Row],[Selling price ]]</f>
        <v>5000</v>
      </c>
      <c r="H1054" s="7">
        <f>F1054-(Table1[[#This Row],[Estimated Cost Price (50%)	]])</f>
        <v>16</v>
      </c>
      <c r="I1054" s="7">
        <f>Table1[[#This Row],[Profit per unit]]*Table1[[#This Row],[QUANTITY_ORDERED]]</f>
        <v>800</v>
      </c>
      <c r="J1054" s="2" t="str">
        <f t="shared" si="33"/>
        <v>Profit</v>
      </c>
      <c r="K1054" s="3">
        <v>38012</v>
      </c>
      <c r="L1054" s="2" t="str">
        <f>TEXT(Table1[[#This Row],[ORDER_DATE]], "mmm")</f>
        <v>Jan</v>
      </c>
      <c r="M1054" s="2">
        <v>2004</v>
      </c>
      <c r="N1054" s="2" t="s">
        <v>202</v>
      </c>
      <c r="O1054" s="2" t="s">
        <v>227</v>
      </c>
      <c r="P1054" s="2" t="s">
        <v>61</v>
      </c>
      <c r="Q1054" s="2" t="s">
        <v>62</v>
      </c>
      <c r="R1054" s="2" t="s">
        <v>52</v>
      </c>
    </row>
    <row r="1055" spans="1:18" x14ac:dyDescent="0.3">
      <c r="A1055" s="2">
        <v>11153</v>
      </c>
      <c r="B1055" s="2" t="s">
        <v>68</v>
      </c>
      <c r="C1055" s="2">
        <v>20</v>
      </c>
      <c r="D1055" s="7">
        <v>33</v>
      </c>
      <c r="E1055" s="7">
        <f t="shared" si="32"/>
        <v>16.5</v>
      </c>
      <c r="F1055" s="7">
        <v>34.19</v>
      </c>
      <c r="G1055" s="7">
        <f>Table1[[#This Row],[QUANTITY_ORDERED]]*Table1[[#This Row],[Selling price ]]</f>
        <v>683.8</v>
      </c>
      <c r="H1055" s="7">
        <f>F1055-(Table1[[#This Row],[Estimated Cost Price (50%)	]])</f>
        <v>17.689999999999998</v>
      </c>
      <c r="I1055" s="7">
        <f>Table1[[#This Row],[Profit per unit]]*Table1[[#This Row],[QUANTITY_ORDERED]]</f>
        <v>353.79999999999995</v>
      </c>
      <c r="J1055" s="2" t="str">
        <f t="shared" si="33"/>
        <v>Profit</v>
      </c>
      <c r="K1055" s="3">
        <v>38012</v>
      </c>
      <c r="L1055" s="2" t="str">
        <f>TEXT(Table1[[#This Row],[ORDER_DATE]], "mmm")</f>
        <v>Jan</v>
      </c>
      <c r="M1055" s="2">
        <v>2004</v>
      </c>
      <c r="N1055" s="2" t="s">
        <v>202</v>
      </c>
      <c r="O1055" s="2" t="s">
        <v>257</v>
      </c>
      <c r="P1055" s="2" t="s">
        <v>61</v>
      </c>
      <c r="Q1055" s="2" t="s">
        <v>62</v>
      </c>
      <c r="R1055" s="2" t="s">
        <v>10</v>
      </c>
    </row>
    <row r="1056" spans="1:18" x14ac:dyDescent="0.3">
      <c r="A1056" s="2">
        <v>11154</v>
      </c>
      <c r="B1056" s="2" t="s">
        <v>68</v>
      </c>
      <c r="C1056" s="2">
        <v>49</v>
      </c>
      <c r="D1056" s="7">
        <v>44</v>
      </c>
      <c r="E1056" s="7">
        <f t="shared" si="32"/>
        <v>22</v>
      </c>
      <c r="F1056" s="7">
        <v>47.94</v>
      </c>
      <c r="G1056" s="7">
        <f>Table1[[#This Row],[QUANTITY_ORDERED]]*Table1[[#This Row],[Selling price ]]</f>
        <v>2349.06</v>
      </c>
      <c r="H1056" s="7">
        <f>F1056-(Table1[[#This Row],[Estimated Cost Price (50%)	]])</f>
        <v>25.939999999999998</v>
      </c>
      <c r="I1056" s="7">
        <f>Table1[[#This Row],[Profit per unit]]*Table1[[#This Row],[QUANTITY_ORDERED]]</f>
        <v>1271.06</v>
      </c>
      <c r="J1056" s="2" t="str">
        <f t="shared" si="33"/>
        <v>Profit</v>
      </c>
      <c r="K1056" s="3">
        <v>38012</v>
      </c>
      <c r="L1056" s="2" t="str">
        <f>TEXT(Table1[[#This Row],[ORDER_DATE]], "mmm")</f>
        <v>Jan</v>
      </c>
      <c r="M1056" s="2">
        <v>2004</v>
      </c>
      <c r="N1056" s="2" t="s">
        <v>202</v>
      </c>
      <c r="O1056" s="2" t="s">
        <v>260</v>
      </c>
      <c r="P1056" s="2" t="s">
        <v>61</v>
      </c>
      <c r="Q1056" s="2" t="s">
        <v>62</v>
      </c>
      <c r="R1056" s="2" t="s">
        <v>10</v>
      </c>
    </row>
    <row r="1057" spans="1:18" x14ac:dyDescent="0.3">
      <c r="A1057" s="2">
        <v>11155</v>
      </c>
      <c r="B1057" s="2" t="s">
        <v>68</v>
      </c>
      <c r="C1057" s="2">
        <v>44</v>
      </c>
      <c r="D1057" s="7">
        <v>41</v>
      </c>
      <c r="E1057" s="7">
        <f t="shared" si="32"/>
        <v>20.5</v>
      </c>
      <c r="F1057" s="7">
        <v>34.880000000000003</v>
      </c>
      <c r="G1057" s="7">
        <f>Table1[[#This Row],[QUANTITY_ORDERED]]*Table1[[#This Row],[Selling price ]]</f>
        <v>1534.72</v>
      </c>
      <c r="H1057" s="7">
        <f>F1057-(Table1[[#This Row],[Estimated Cost Price (50%)	]])</f>
        <v>14.380000000000003</v>
      </c>
      <c r="I1057" s="7">
        <f>Table1[[#This Row],[Profit per unit]]*Table1[[#This Row],[QUANTITY_ORDERED]]</f>
        <v>632.72000000000014</v>
      </c>
      <c r="J1057" s="2" t="str">
        <f t="shared" si="33"/>
        <v>Profit</v>
      </c>
      <c r="K1057" s="3">
        <v>38012</v>
      </c>
      <c r="L1057" s="2" t="str">
        <f>TEXT(Table1[[#This Row],[ORDER_DATE]], "mmm")</f>
        <v>Jan</v>
      </c>
      <c r="M1057" s="2">
        <v>2004</v>
      </c>
      <c r="N1057" s="2" t="s">
        <v>202</v>
      </c>
      <c r="O1057" s="2" t="s">
        <v>276</v>
      </c>
      <c r="P1057" s="2" t="s">
        <v>61</v>
      </c>
      <c r="Q1057" s="2" t="s">
        <v>62</v>
      </c>
      <c r="R1057" s="2" t="s">
        <v>10</v>
      </c>
    </row>
    <row r="1058" spans="1:18" x14ac:dyDescent="0.3">
      <c r="A1058" s="2">
        <v>11156</v>
      </c>
      <c r="B1058" s="2" t="s">
        <v>82</v>
      </c>
      <c r="C1058" s="2">
        <v>35</v>
      </c>
      <c r="D1058" s="7">
        <v>214</v>
      </c>
      <c r="E1058" s="7">
        <f t="shared" si="32"/>
        <v>107</v>
      </c>
      <c r="F1058" s="7">
        <v>100</v>
      </c>
      <c r="G1058" s="7">
        <f>Table1[[#This Row],[QUANTITY_ORDERED]]*Table1[[#This Row],[Selling price ]]</f>
        <v>3500</v>
      </c>
      <c r="H1058" s="7">
        <f>F1058-(Table1[[#This Row],[Estimated Cost Price (50%)	]])</f>
        <v>-7</v>
      </c>
      <c r="I1058" s="7">
        <f>Table1[[#This Row],[Profit per unit]]*Table1[[#This Row],[QUANTITY_ORDERED]]</f>
        <v>-245</v>
      </c>
      <c r="J1058" s="2" t="str">
        <f t="shared" si="33"/>
        <v>Loss</v>
      </c>
      <c r="K1058" s="3">
        <v>38015</v>
      </c>
      <c r="L1058" s="2" t="str">
        <f>TEXT(Table1[[#This Row],[ORDER_DATE]], "mmm")</f>
        <v>Jan</v>
      </c>
      <c r="M1058" s="2">
        <v>2004</v>
      </c>
      <c r="N1058" s="2" t="s">
        <v>63</v>
      </c>
      <c r="O1058" s="2" t="s">
        <v>64</v>
      </c>
      <c r="P1058" s="2" t="s">
        <v>83</v>
      </c>
      <c r="Q1058" s="2" t="s">
        <v>9</v>
      </c>
      <c r="R1058" s="2" t="s">
        <v>16</v>
      </c>
    </row>
    <row r="1059" spans="1:18" x14ac:dyDescent="0.3">
      <c r="A1059" s="2">
        <v>11157</v>
      </c>
      <c r="B1059" s="2" t="s">
        <v>82</v>
      </c>
      <c r="C1059" s="2">
        <v>46</v>
      </c>
      <c r="D1059" s="7">
        <v>116</v>
      </c>
      <c r="E1059" s="7">
        <f t="shared" si="32"/>
        <v>58</v>
      </c>
      <c r="F1059" s="7">
        <v>100</v>
      </c>
      <c r="G1059" s="7">
        <f>Table1[[#This Row],[QUANTITY_ORDERED]]*Table1[[#This Row],[Selling price ]]</f>
        <v>4600</v>
      </c>
      <c r="H1059" s="7">
        <f>F1059-(Table1[[#This Row],[Estimated Cost Price (50%)	]])</f>
        <v>42</v>
      </c>
      <c r="I1059" s="7">
        <f>Table1[[#This Row],[Profit per unit]]*Table1[[#This Row],[QUANTITY_ORDERED]]</f>
        <v>1932</v>
      </c>
      <c r="J1059" s="2" t="str">
        <f t="shared" si="33"/>
        <v>Profit</v>
      </c>
      <c r="K1059" s="3">
        <v>38015</v>
      </c>
      <c r="L1059" s="2" t="str">
        <f>TEXT(Table1[[#This Row],[ORDER_DATE]], "mmm")</f>
        <v>Jan</v>
      </c>
      <c r="M1059" s="2">
        <v>2004</v>
      </c>
      <c r="N1059" s="2" t="s">
        <v>178</v>
      </c>
      <c r="O1059" s="2" t="s">
        <v>196</v>
      </c>
      <c r="P1059" s="2" t="s">
        <v>83</v>
      </c>
      <c r="Q1059" s="2" t="s">
        <v>9</v>
      </c>
      <c r="R1059" s="2" t="s">
        <v>16</v>
      </c>
    </row>
    <row r="1060" spans="1:18" x14ac:dyDescent="0.3">
      <c r="A1060" s="2">
        <v>11158</v>
      </c>
      <c r="B1060" s="2" t="s">
        <v>82</v>
      </c>
      <c r="C1060" s="2">
        <v>27</v>
      </c>
      <c r="D1060" s="7">
        <v>102</v>
      </c>
      <c r="E1060" s="7">
        <f t="shared" si="32"/>
        <v>51</v>
      </c>
      <c r="F1060" s="7">
        <v>89.38</v>
      </c>
      <c r="G1060" s="7">
        <f>Table1[[#This Row],[QUANTITY_ORDERED]]*Table1[[#This Row],[Selling price ]]</f>
        <v>2413.2599999999998</v>
      </c>
      <c r="H1060" s="7">
        <f>F1060-(Table1[[#This Row],[Estimated Cost Price (50%)	]])</f>
        <v>38.379999999999995</v>
      </c>
      <c r="I1060" s="7">
        <f>Table1[[#This Row],[Profit per unit]]*Table1[[#This Row],[QUANTITY_ORDERED]]</f>
        <v>1036.2599999999998</v>
      </c>
      <c r="J1060" s="2" t="str">
        <f t="shared" si="33"/>
        <v>Profit</v>
      </c>
      <c r="K1060" s="3">
        <v>38015</v>
      </c>
      <c r="L1060" s="2" t="str">
        <f>TEXT(Table1[[#This Row],[ORDER_DATE]], "mmm")</f>
        <v>Jan</v>
      </c>
      <c r="M1060" s="2">
        <v>2004</v>
      </c>
      <c r="N1060" s="2" t="s">
        <v>202</v>
      </c>
      <c r="O1060" s="2" t="s">
        <v>203</v>
      </c>
      <c r="P1060" s="2" t="s">
        <v>83</v>
      </c>
      <c r="Q1060" s="2" t="s">
        <v>9</v>
      </c>
      <c r="R1060" s="2" t="s">
        <v>10</v>
      </c>
    </row>
    <row r="1061" spans="1:18" x14ac:dyDescent="0.3">
      <c r="A1061" s="2">
        <v>11159</v>
      </c>
      <c r="B1061" s="2" t="s">
        <v>82</v>
      </c>
      <c r="C1061" s="2">
        <v>33</v>
      </c>
      <c r="D1061" s="7">
        <v>53</v>
      </c>
      <c r="E1061" s="7">
        <f t="shared" si="32"/>
        <v>26.5</v>
      </c>
      <c r="F1061" s="7">
        <v>43.13</v>
      </c>
      <c r="G1061" s="7">
        <f>Table1[[#This Row],[QUANTITY_ORDERED]]*Table1[[#This Row],[Selling price ]]</f>
        <v>1423.2900000000002</v>
      </c>
      <c r="H1061" s="7">
        <f>F1061-(Table1[[#This Row],[Estimated Cost Price (50%)	]])</f>
        <v>16.630000000000003</v>
      </c>
      <c r="I1061" s="7">
        <f>Table1[[#This Row],[Profit per unit]]*Table1[[#This Row],[QUANTITY_ORDERED]]</f>
        <v>548.79000000000008</v>
      </c>
      <c r="J1061" s="2" t="str">
        <f t="shared" si="33"/>
        <v>Profit</v>
      </c>
      <c r="K1061" s="3">
        <v>38015</v>
      </c>
      <c r="L1061" s="2" t="str">
        <f>TEXT(Table1[[#This Row],[ORDER_DATE]], "mmm")</f>
        <v>Jan</v>
      </c>
      <c r="M1061" s="2">
        <v>2004</v>
      </c>
      <c r="N1061" s="2" t="s">
        <v>202</v>
      </c>
      <c r="O1061" s="2" t="s">
        <v>208</v>
      </c>
      <c r="P1061" s="2" t="s">
        <v>83</v>
      </c>
      <c r="Q1061" s="2" t="s">
        <v>9</v>
      </c>
      <c r="R1061" s="2" t="s">
        <v>10</v>
      </c>
    </row>
    <row r="1062" spans="1:18" x14ac:dyDescent="0.3">
      <c r="A1062" s="2">
        <v>11160</v>
      </c>
      <c r="B1062" s="2" t="s">
        <v>82</v>
      </c>
      <c r="C1062" s="2">
        <v>49</v>
      </c>
      <c r="D1062" s="7">
        <v>101</v>
      </c>
      <c r="E1062" s="7">
        <f t="shared" si="32"/>
        <v>50.5</v>
      </c>
      <c r="F1062" s="7">
        <v>100</v>
      </c>
      <c r="G1062" s="7">
        <f>Table1[[#This Row],[QUANTITY_ORDERED]]*Table1[[#This Row],[Selling price ]]</f>
        <v>4900</v>
      </c>
      <c r="H1062" s="7">
        <f>F1062-(Table1[[#This Row],[Estimated Cost Price (50%)	]])</f>
        <v>49.5</v>
      </c>
      <c r="I1062" s="7">
        <f>Table1[[#This Row],[Profit per unit]]*Table1[[#This Row],[QUANTITY_ORDERED]]</f>
        <v>2425.5</v>
      </c>
      <c r="J1062" s="2" t="str">
        <f t="shared" si="33"/>
        <v>Profit</v>
      </c>
      <c r="K1062" s="3">
        <v>38015</v>
      </c>
      <c r="L1062" s="2" t="str">
        <f>TEXT(Table1[[#This Row],[ORDER_DATE]], "mmm")</f>
        <v>Jan</v>
      </c>
      <c r="M1062" s="2">
        <v>2004</v>
      </c>
      <c r="N1062" s="2" t="s">
        <v>202</v>
      </c>
      <c r="O1062" s="2" t="s">
        <v>229</v>
      </c>
      <c r="P1062" s="2" t="s">
        <v>83</v>
      </c>
      <c r="Q1062" s="2" t="s">
        <v>9</v>
      </c>
      <c r="R1062" s="2" t="s">
        <v>16</v>
      </c>
    </row>
    <row r="1063" spans="1:18" x14ac:dyDescent="0.3">
      <c r="A1063" s="2">
        <v>11161</v>
      </c>
      <c r="B1063" s="2" t="s">
        <v>82</v>
      </c>
      <c r="C1063" s="2">
        <v>31</v>
      </c>
      <c r="D1063" s="7">
        <v>62</v>
      </c>
      <c r="E1063" s="7">
        <f t="shared" si="32"/>
        <v>31</v>
      </c>
      <c r="F1063" s="7">
        <v>58.71</v>
      </c>
      <c r="G1063" s="7">
        <f>Table1[[#This Row],[QUANTITY_ORDERED]]*Table1[[#This Row],[Selling price ]]</f>
        <v>1820.01</v>
      </c>
      <c r="H1063" s="7">
        <f>F1063-(Table1[[#This Row],[Estimated Cost Price (50%)	]])</f>
        <v>27.71</v>
      </c>
      <c r="I1063" s="7">
        <f>Table1[[#This Row],[Profit per unit]]*Table1[[#This Row],[QUANTITY_ORDERED]]</f>
        <v>859.01</v>
      </c>
      <c r="J1063" s="2" t="str">
        <f t="shared" si="33"/>
        <v>Profit</v>
      </c>
      <c r="K1063" s="3">
        <v>38015</v>
      </c>
      <c r="L1063" s="2" t="str">
        <f>TEXT(Table1[[#This Row],[ORDER_DATE]], "mmm")</f>
        <v>Jan</v>
      </c>
      <c r="M1063" s="2">
        <v>2004</v>
      </c>
      <c r="N1063" s="2" t="s">
        <v>202</v>
      </c>
      <c r="O1063" s="2" t="s">
        <v>230</v>
      </c>
      <c r="P1063" s="2" t="s">
        <v>83</v>
      </c>
      <c r="Q1063" s="2" t="s">
        <v>9</v>
      </c>
      <c r="R1063" s="2" t="s">
        <v>10</v>
      </c>
    </row>
    <row r="1064" spans="1:18" x14ac:dyDescent="0.3">
      <c r="A1064" s="2">
        <v>11162</v>
      </c>
      <c r="B1064" s="2" t="s">
        <v>82</v>
      </c>
      <c r="C1064" s="2">
        <v>49</v>
      </c>
      <c r="D1064" s="7">
        <v>104</v>
      </c>
      <c r="E1064" s="7">
        <f t="shared" si="32"/>
        <v>52</v>
      </c>
      <c r="F1064" s="7">
        <v>100</v>
      </c>
      <c r="G1064" s="7">
        <f>Table1[[#This Row],[QUANTITY_ORDERED]]*Table1[[#This Row],[Selling price ]]</f>
        <v>4900</v>
      </c>
      <c r="H1064" s="7">
        <f>F1064-(Table1[[#This Row],[Estimated Cost Price (50%)	]])</f>
        <v>48</v>
      </c>
      <c r="I1064" s="7">
        <f>Table1[[#This Row],[Profit per unit]]*Table1[[#This Row],[QUANTITY_ORDERED]]</f>
        <v>2352</v>
      </c>
      <c r="J1064" s="2" t="str">
        <f t="shared" si="33"/>
        <v>Profit</v>
      </c>
      <c r="K1064" s="3">
        <v>38015</v>
      </c>
      <c r="L1064" s="2" t="str">
        <f>TEXT(Table1[[#This Row],[ORDER_DATE]], "mmm")</f>
        <v>Jan</v>
      </c>
      <c r="M1064" s="2">
        <v>2004</v>
      </c>
      <c r="N1064" s="2" t="s">
        <v>202</v>
      </c>
      <c r="O1064" s="2" t="s">
        <v>234</v>
      </c>
      <c r="P1064" s="2" t="s">
        <v>83</v>
      </c>
      <c r="Q1064" s="2" t="s">
        <v>9</v>
      </c>
      <c r="R1064" s="2" t="s">
        <v>16</v>
      </c>
    </row>
    <row r="1065" spans="1:18" x14ac:dyDescent="0.3">
      <c r="A1065" s="2">
        <v>11163</v>
      </c>
      <c r="B1065" s="2" t="s">
        <v>82</v>
      </c>
      <c r="C1065" s="2">
        <v>41</v>
      </c>
      <c r="D1065" s="7">
        <v>99</v>
      </c>
      <c r="E1065" s="7">
        <f t="shared" si="32"/>
        <v>49.5</v>
      </c>
      <c r="F1065" s="7">
        <v>100</v>
      </c>
      <c r="G1065" s="7">
        <f>Table1[[#This Row],[QUANTITY_ORDERED]]*Table1[[#This Row],[Selling price ]]</f>
        <v>4100</v>
      </c>
      <c r="H1065" s="7">
        <f>F1065-(Table1[[#This Row],[Estimated Cost Price (50%)	]])</f>
        <v>50.5</v>
      </c>
      <c r="I1065" s="7">
        <f>Table1[[#This Row],[Profit per unit]]*Table1[[#This Row],[QUANTITY_ORDERED]]</f>
        <v>2070.5</v>
      </c>
      <c r="J1065" s="2" t="str">
        <f t="shared" si="33"/>
        <v>Profit</v>
      </c>
      <c r="K1065" s="3">
        <v>38015</v>
      </c>
      <c r="L1065" s="2" t="str">
        <f>TEXT(Table1[[#This Row],[ORDER_DATE]], "mmm")</f>
        <v>Jan</v>
      </c>
      <c r="M1065" s="2">
        <v>2004</v>
      </c>
      <c r="N1065" s="2" t="s">
        <v>202</v>
      </c>
      <c r="O1065" s="2" t="s">
        <v>240</v>
      </c>
      <c r="P1065" s="2" t="s">
        <v>83</v>
      </c>
      <c r="Q1065" s="2" t="s">
        <v>9</v>
      </c>
      <c r="R1065" s="2" t="s">
        <v>16</v>
      </c>
    </row>
    <row r="1066" spans="1:18" x14ac:dyDescent="0.3">
      <c r="A1066" s="2">
        <v>11164</v>
      </c>
      <c r="B1066" s="2" t="s">
        <v>82</v>
      </c>
      <c r="C1066" s="2">
        <v>46</v>
      </c>
      <c r="D1066" s="7">
        <v>50</v>
      </c>
      <c r="E1066" s="7">
        <f t="shared" si="32"/>
        <v>25</v>
      </c>
      <c r="F1066" s="7">
        <v>45.28</v>
      </c>
      <c r="G1066" s="7">
        <f>Table1[[#This Row],[QUANTITY_ORDERED]]*Table1[[#This Row],[Selling price ]]</f>
        <v>2082.88</v>
      </c>
      <c r="H1066" s="7">
        <f>F1066-(Table1[[#This Row],[Estimated Cost Price (50%)	]])</f>
        <v>20.28</v>
      </c>
      <c r="I1066" s="7">
        <f>Table1[[#This Row],[Profit per unit]]*Table1[[#This Row],[QUANTITY_ORDERED]]</f>
        <v>932.88000000000011</v>
      </c>
      <c r="J1066" s="2" t="str">
        <f t="shared" si="33"/>
        <v>Profit</v>
      </c>
      <c r="K1066" s="3">
        <v>38015</v>
      </c>
      <c r="L1066" s="2" t="str">
        <f>TEXT(Table1[[#This Row],[ORDER_DATE]], "mmm")</f>
        <v>Jan</v>
      </c>
      <c r="M1066" s="2">
        <v>2004</v>
      </c>
      <c r="N1066" s="2" t="s">
        <v>202</v>
      </c>
      <c r="O1066" s="2" t="s">
        <v>249</v>
      </c>
      <c r="P1066" s="2" t="s">
        <v>83</v>
      </c>
      <c r="Q1066" s="2" t="s">
        <v>9</v>
      </c>
      <c r="R1066" s="2" t="s">
        <v>10</v>
      </c>
    </row>
    <row r="1067" spans="1:18" x14ac:dyDescent="0.3">
      <c r="A1067" s="2">
        <v>11165</v>
      </c>
      <c r="B1067" s="2" t="s">
        <v>82</v>
      </c>
      <c r="C1067" s="2">
        <v>39</v>
      </c>
      <c r="D1067" s="7">
        <v>97</v>
      </c>
      <c r="E1067" s="7">
        <f t="shared" si="32"/>
        <v>48.5</v>
      </c>
      <c r="F1067" s="7">
        <v>90.57</v>
      </c>
      <c r="G1067" s="7">
        <f>Table1[[#This Row],[QUANTITY_ORDERED]]*Table1[[#This Row],[Selling price ]]</f>
        <v>3532.2299999999996</v>
      </c>
      <c r="H1067" s="7">
        <f>F1067-(Table1[[#This Row],[Estimated Cost Price (50%)	]])</f>
        <v>42.069999999999993</v>
      </c>
      <c r="I1067" s="7">
        <f>Table1[[#This Row],[Profit per unit]]*Table1[[#This Row],[QUANTITY_ORDERED]]</f>
        <v>1640.7299999999998</v>
      </c>
      <c r="J1067" s="2" t="str">
        <f t="shared" si="33"/>
        <v>Profit</v>
      </c>
      <c r="K1067" s="3">
        <v>38015</v>
      </c>
      <c r="L1067" s="2" t="str">
        <f>TEXT(Table1[[#This Row],[ORDER_DATE]], "mmm")</f>
        <v>Jan</v>
      </c>
      <c r="M1067" s="2">
        <v>2004</v>
      </c>
      <c r="N1067" s="2" t="s">
        <v>202</v>
      </c>
      <c r="O1067" s="2" t="s">
        <v>278</v>
      </c>
      <c r="P1067" s="2" t="s">
        <v>83</v>
      </c>
      <c r="Q1067" s="2" t="s">
        <v>9</v>
      </c>
      <c r="R1067" s="2" t="s">
        <v>16</v>
      </c>
    </row>
    <row r="1068" spans="1:18" x14ac:dyDescent="0.3">
      <c r="A1068" s="2">
        <v>11166</v>
      </c>
      <c r="B1068" s="2" t="s">
        <v>94</v>
      </c>
      <c r="C1068" s="2">
        <v>43</v>
      </c>
      <c r="D1068" s="7">
        <v>136</v>
      </c>
      <c r="E1068" s="7">
        <f t="shared" si="32"/>
        <v>68</v>
      </c>
      <c r="F1068" s="7">
        <v>100</v>
      </c>
      <c r="G1068" s="7">
        <f>Table1[[#This Row],[QUANTITY_ORDERED]]*Table1[[#This Row],[Selling price ]]</f>
        <v>4300</v>
      </c>
      <c r="H1068" s="7">
        <f>F1068-(Table1[[#This Row],[Estimated Cost Price (50%)	]])</f>
        <v>32</v>
      </c>
      <c r="I1068" s="7">
        <f>Table1[[#This Row],[Profit per unit]]*Table1[[#This Row],[QUANTITY_ORDERED]]</f>
        <v>1376</v>
      </c>
      <c r="J1068" s="2" t="str">
        <f t="shared" si="33"/>
        <v>Profit</v>
      </c>
      <c r="K1068" s="3">
        <v>38019</v>
      </c>
      <c r="L1068" s="2" t="str">
        <f>TEXT(Table1[[#This Row],[ORDER_DATE]], "mmm")</f>
        <v>Feb</v>
      </c>
      <c r="M1068" s="2">
        <v>2004</v>
      </c>
      <c r="N1068" s="2" t="s">
        <v>178</v>
      </c>
      <c r="O1068" s="2" t="s">
        <v>179</v>
      </c>
      <c r="P1068" s="2" t="s">
        <v>95</v>
      </c>
      <c r="Q1068" s="2" t="s">
        <v>13</v>
      </c>
      <c r="R1068" s="2" t="s">
        <v>16</v>
      </c>
    </row>
    <row r="1069" spans="1:18" x14ac:dyDescent="0.3">
      <c r="A1069" s="2">
        <v>11167</v>
      </c>
      <c r="B1069" s="2" t="s">
        <v>148</v>
      </c>
      <c r="C1069" s="2">
        <v>48</v>
      </c>
      <c r="D1069" s="7">
        <v>147</v>
      </c>
      <c r="E1069" s="7">
        <f t="shared" si="32"/>
        <v>73.5</v>
      </c>
      <c r="F1069" s="7">
        <v>100</v>
      </c>
      <c r="G1069" s="7">
        <f>Table1[[#This Row],[QUANTITY_ORDERED]]*Table1[[#This Row],[Selling price ]]</f>
        <v>4800</v>
      </c>
      <c r="H1069" s="7">
        <f>F1069-(Table1[[#This Row],[Estimated Cost Price (50%)	]])</f>
        <v>26.5</v>
      </c>
      <c r="I1069" s="7">
        <f>Table1[[#This Row],[Profit per unit]]*Table1[[#This Row],[QUANTITY_ORDERED]]</f>
        <v>1272</v>
      </c>
      <c r="J1069" s="2" t="str">
        <f t="shared" si="33"/>
        <v>Profit</v>
      </c>
      <c r="K1069" s="3">
        <v>38079</v>
      </c>
      <c r="L1069" s="2" t="str">
        <f>TEXT(Table1[[#This Row],[ORDER_DATE]], "mmm")</f>
        <v>Apr</v>
      </c>
      <c r="M1069" s="2">
        <v>2004</v>
      </c>
      <c r="N1069" s="2" t="s">
        <v>63</v>
      </c>
      <c r="O1069" s="2" t="s">
        <v>143</v>
      </c>
      <c r="P1069" s="2" t="s">
        <v>70</v>
      </c>
      <c r="Q1069" s="2" t="s">
        <v>70</v>
      </c>
      <c r="R1069" s="2" t="s">
        <v>52</v>
      </c>
    </row>
    <row r="1070" spans="1:18" x14ac:dyDescent="0.3">
      <c r="A1070" s="2">
        <v>11168</v>
      </c>
      <c r="B1070" s="2" t="s">
        <v>148</v>
      </c>
      <c r="C1070" s="2">
        <v>35</v>
      </c>
      <c r="D1070" s="7">
        <v>60</v>
      </c>
      <c r="E1070" s="7">
        <f t="shared" si="32"/>
        <v>30</v>
      </c>
      <c r="F1070" s="7">
        <v>61.38</v>
      </c>
      <c r="G1070" s="7">
        <f>Table1[[#This Row],[QUANTITY_ORDERED]]*Table1[[#This Row],[Selling price ]]</f>
        <v>2148.3000000000002</v>
      </c>
      <c r="H1070" s="7">
        <f>F1070-(Table1[[#This Row],[Estimated Cost Price (50%)	]])</f>
        <v>31.380000000000003</v>
      </c>
      <c r="I1070" s="7">
        <f>Table1[[#This Row],[Profit per unit]]*Table1[[#This Row],[QUANTITY_ORDERED]]</f>
        <v>1098.3000000000002</v>
      </c>
      <c r="J1070" s="2" t="str">
        <f t="shared" si="33"/>
        <v>Profit</v>
      </c>
      <c r="K1070" s="3">
        <v>38079</v>
      </c>
      <c r="L1070" s="2" t="str">
        <f>TEXT(Table1[[#This Row],[ORDER_DATE]], "mmm")</f>
        <v>Apr</v>
      </c>
      <c r="M1070" s="2">
        <v>2004</v>
      </c>
      <c r="N1070" s="2" t="s">
        <v>178</v>
      </c>
      <c r="O1070" s="2" t="s">
        <v>224</v>
      </c>
      <c r="P1070" s="2" t="s">
        <v>70</v>
      </c>
      <c r="Q1070" s="2" t="s">
        <v>70</v>
      </c>
      <c r="R1070" s="2" t="s">
        <v>10</v>
      </c>
    </row>
    <row r="1071" spans="1:18" x14ac:dyDescent="0.3">
      <c r="A1071" s="2">
        <v>11169</v>
      </c>
      <c r="B1071" s="2" t="s">
        <v>148</v>
      </c>
      <c r="C1071" s="2">
        <v>38</v>
      </c>
      <c r="D1071" s="7">
        <v>121</v>
      </c>
      <c r="E1071" s="7">
        <f t="shared" si="32"/>
        <v>60.5</v>
      </c>
      <c r="F1071" s="7">
        <v>100</v>
      </c>
      <c r="G1071" s="7">
        <f>Table1[[#This Row],[QUANTITY_ORDERED]]*Table1[[#This Row],[Selling price ]]</f>
        <v>3800</v>
      </c>
      <c r="H1071" s="7">
        <f>F1071-(Table1[[#This Row],[Estimated Cost Price (50%)	]])</f>
        <v>39.5</v>
      </c>
      <c r="I1071" s="7">
        <f>Table1[[#This Row],[Profit per unit]]*Table1[[#This Row],[QUANTITY_ORDERED]]</f>
        <v>1501</v>
      </c>
      <c r="J1071" s="2" t="str">
        <f t="shared" si="33"/>
        <v>Profit</v>
      </c>
      <c r="K1071" s="3">
        <v>38079</v>
      </c>
      <c r="L1071" s="2" t="str">
        <f>TEXT(Table1[[#This Row],[ORDER_DATE]], "mmm")</f>
        <v>Apr</v>
      </c>
      <c r="M1071" s="2">
        <v>2004</v>
      </c>
      <c r="N1071" s="2" t="s">
        <v>178</v>
      </c>
      <c r="O1071" s="2" t="s">
        <v>248</v>
      </c>
      <c r="P1071" s="2" t="s">
        <v>70</v>
      </c>
      <c r="Q1071" s="2" t="s">
        <v>70</v>
      </c>
      <c r="R1071" s="2" t="s">
        <v>16</v>
      </c>
    </row>
    <row r="1072" spans="1:18" x14ac:dyDescent="0.3">
      <c r="A1072" s="2">
        <v>11170</v>
      </c>
      <c r="B1072" s="2" t="s">
        <v>148</v>
      </c>
      <c r="C1072" s="2">
        <v>28</v>
      </c>
      <c r="D1072" s="7">
        <v>127</v>
      </c>
      <c r="E1072" s="7">
        <f t="shared" si="32"/>
        <v>63.5</v>
      </c>
      <c r="F1072" s="7">
        <v>100</v>
      </c>
      <c r="G1072" s="7">
        <f>Table1[[#This Row],[QUANTITY_ORDERED]]*Table1[[#This Row],[Selling price ]]</f>
        <v>2800</v>
      </c>
      <c r="H1072" s="7">
        <f>F1072-(Table1[[#This Row],[Estimated Cost Price (50%)	]])</f>
        <v>36.5</v>
      </c>
      <c r="I1072" s="7">
        <f>Table1[[#This Row],[Profit per unit]]*Table1[[#This Row],[QUANTITY_ORDERED]]</f>
        <v>1022</v>
      </c>
      <c r="J1072" s="2" t="str">
        <f t="shared" si="33"/>
        <v>Profit</v>
      </c>
      <c r="K1072" s="3">
        <v>38079</v>
      </c>
      <c r="L1072" s="2" t="str">
        <f>TEXT(Table1[[#This Row],[ORDER_DATE]], "mmm")</f>
        <v>Apr</v>
      </c>
      <c r="M1072" s="2">
        <v>2004</v>
      </c>
      <c r="N1072" s="2" t="s">
        <v>178</v>
      </c>
      <c r="O1072" s="2" t="s">
        <v>261</v>
      </c>
      <c r="P1072" s="2" t="s">
        <v>70</v>
      </c>
      <c r="Q1072" s="2" t="s">
        <v>70</v>
      </c>
      <c r="R1072" s="2" t="s">
        <v>16</v>
      </c>
    </row>
    <row r="1073" spans="1:18" x14ac:dyDescent="0.3">
      <c r="A1073" s="2">
        <v>11171</v>
      </c>
      <c r="B1073" s="2" t="s">
        <v>148</v>
      </c>
      <c r="C1073" s="2">
        <v>21</v>
      </c>
      <c r="D1073" s="7">
        <v>96</v>
      </c>
      <c r="E1073" s="7">
        <f t="shared" si="32"/>
        <v>48</v>
      </c>
      <c r="F1073" s="7">
        <v>100</v>
      </c>
      <c r="G1073" s="7">
        <f>Table1[[#This Row],[QUANTITY_ORDERED]]*Table1[[#This Row],[Selling price ]]</f>
        <v>2100</v>
      </c>
      <c r="H1073" s="7">
        <f>F1073-(Table1[[#This Row],[Estimated Cost Price (50%)	]])</f>
        <v>52</v>
      </c>
      <c r="I1073" s="7">
        <f>Table1[[#This Row],[Profit per unit]]*Table1[[#This Row],[QUANTITY_ORDERED]]</f>
        <v>1092</v>
      </c>
      <c r="J1073" s="2" t="str">
        <f t="shared" si="33"/>
        <v>Profit</v>
      </c>
      <c r="K1073" s="3">
        <v>38079</v>
      </c>
      <c r="L1073" s="2" t="str">
        <f>TEXT(Table1[[#This Row],[ORDER_DATE]], "mmm")</f>
        <v>Apr</v>
      </c>
      <c r="M1073" s="2">
        <v>2004</v>
      </c>
      <c r="N1073" s="2" t="s">
        <v>178</v>
      </c>
      <c r="O1073" s="2" t="s">
        <v>281</v>
      </c>
      <c r="P1073" s="2" t="s">
        <v>70</v>
      </c>
      <c r="Q1073" s="2" t="s">
        <v>70</v>
      </c>
      <c r="R1073" s="2" t="s">
        <v>10</v>
      </c>
    </row>
    <row r="1074" spans="1:18" x14ac:dyDescent="0.3">
      <c r="A1074" s="2">
        <v>11172</v>
      </c>
      <c r="B1074" s="2" t="s">
        <v>148</v>
      </c>
      <c r="C1074" s="2">
        <v>39</v>
      </c>
      <c r="D1074" s="7">
        <v>64</v>
      </c>
      <c r="E1074" s="7">
        <f t="shared" si="32"/>
        <v>32</v>
      </c>
      <c r="F1074" s="7">
        <v>62.05</v>
      </c>
      <c r="G1074" s="7">
        <f>Table1[[#This Row],[QUANTITY_ORDERED]]*Table1[[#This Row],[Selling price ]]</f>
        <v>2419.9499999999998</v>
      </c>
      <c r="H1074" s="7">
        <f>F1074-(Table1[[#This Row],[Estimated Cost Price (50%)	]])</f>
        <v>30.049999999999997</v>
      </c>
      <c r="I1074" s="7">
        <f>Table1[[#This Row],[Profit per unit]]*Table1[[#This Row],[QUANTITY_ORDERED]]</f>
        <v>1171.9499999999998</v>
      </c>
      <c r="J1074" s="2" t="str">
        <f t="shared" si="33"/>
        <v>Profit</v>
      </c>
      <c r="K1074" s="3">
        <v>38079</v>
      </c>
      <c r="L1074" s="2" t="str">
        <f>TEXT(Table1[[#This Row],[ORDER_DATE]], "mmm")</f>
        <v>Apr</v>
      </c>
      <c r="M1074" s="2">
        <v>2004</v>
      </c>
      <c r="N1074" s="2" t="s">
        <v>178</v>
      </c>
      <c r="O1074" s="2" t="s">
        <v>286</v>
      </c>
      <c r="P1074" s="2" t="s">
        <v>70</v>
      </c>
      <c r="Q1074" s="2" t="s">
        <v>70</v>
      </c>
      <c r="R1074" s="2" t="s">
        <v>10</v>
      </c>
    </row>
    <row r="1075" spans="1:18" x14ac:dyDescent="0.3">
      <c r="A1075" s="2">
        <v>11173</v>
      </c>
      <c r="B1075" s="2" t="s">
        <v>148</v>
      </c>
      <c r="C1075" s="2">
        <v>31</v>
      </c>
      <c r="D1075" s="7">
        <v>101</v>
      </c>
      <c r="E1075" s="7">
        <f t="shared" si="32"/>
        <v>50.5</v>
      </c>
      <c r="F1075" s="7">
        <v>88</v>
      </c>
      <c r="G1075" s="7">
        <f>Table1[[#This Row],[QUANTITY_ORDERED]]*Table1[[#This Row],[Selling price ]]</f>
        <v>2728</v>
      </c>
      <c r="H1075" s="7">
        <f>F1075-(Table1[[#This Row],[Estimated Cost Price (50%)	]])</f>
        <v>37.5</v>
      </c>
      <c r="I1075" s="7">
        <f>Table1[[#This Row],[Profit per unit]]*Table1[[#This Row],[QUANTITY_ORDERED]]</f>
        <v>1162.5</v>
      </c>
      <c r="J1075" s="2" t="str">
        <f t="shared" si="33"/>
        <v>Profit</v>
      </c>
      <c r="K1075" s="3">
        <v>38079</v>
      </c>
      <c r="L1075" s="2" t="str">
        <f>TEXT(Table1[[#This Row],[ORDER_DATE]], "mmm")</f>
        <v>Apr</v>
      </c>
      <c r="M1075" s="2">
        <v>2004</v>
      </c>
      <c r="N1075" s="2" t="s">
        <v>63</v>
      </c>
      <c r="O1075" s="2" t="s">
        <v>299</v>
      </c>
      <c r="P1075" s="2" t="s">
        <v>70</v>
      </c>
      <c r="Q1075" s="2" t="s">
        <v>70</v>
      </c>
      <c r="R1075" s="2" t="s">
        <v>10</v>
      </c>
    </row>
    <row r="1076" spans="1:18" x14ac:dyDescent="0.3">
      <c r="A1076" s="2">
        <v>11174</v>
      </c>
      <c r="B1076" s="2" t="s">
        <v>191</v>
      </c>
      <c r="C1076" s="2">
        <v>48</v>
      </c>
      <c r="D1076" s="7">
        <v>118</v>
      </c>
      <c r="E1076" s="7">
        <f t="shared" si="32"/>
        <v>59</v>
      </c>
      <c r="F1076" s="7">
        <v>100</v>
      </c>
      <c r="G1076" s="7">
        <f>Table1[[#This Row],[QUANTITY_ORDERED]]*Table1[[#This Row],[Selling price ]]</f>
        <v>4800</v>
      </c>
      <c r="H1076" s="7">
        <f>F1076-(Table1[[#This Row],[Estimated Cost Price (50%)	]])</f>
        <v>41</v>
      </c>
      <c r="I1076" s="7">
        <f>Table1[[#This Row],[Profit per unit]]*Table1[[#This Row],[QUANTITY_ORDERED]]</f>
        <v>1968</v>
      </c>
      <c r="J1076" s="2" t="str">
        <f t="shared" si="33"/>
        <v>Profit</v>
      </c>
      <c r="K1076" s="3">
        <v>38262</v>
      </c>
      <c r="L1076" s="2" t="str">
        <f>TEXT(Table1[[#This Row],[ORDER_DATE]], "mmm")</f>
        <v>Oct</v>
      </c>
      <c r="M1076" s="2">
        <v>2004</v>
      </c>
      <c r="N1076" s="2" t="s">
        <v>178</v>
      </c>
      <c r="O1076" s="2" t="s">
        <v>188</v>
      </c>
      <c r="P1076" s="2" t="s">
        <v>192</v>
      </c>
      <c r="Q1076" s="2" t="s">
        <v>9</v>
      </c>
      <c r="R1076" s="2" t="s">
        <v>16</v>
      </c>
    </row>
    <row r="1077" spans="1:18" x14ac:dyDescent="0.3">
      <c r="A1077" s="2">
        <v>11175</v>
      </c>
      <c r="B1077" s="2" t="s">
        <v>191</v>
      </c>
      <c r="C1077" s="2">
        <v>43</v>
      </c>
      <c r="D1077" s="7">
        <v>163</v>
      </c>
      <c r="E1077" s="7">
        <f t="shared" si="32"/>
        <v>81.5</v>
      </c>
      <c r="F1077" s="7">
        <v>100</v>
      </c>
      <c r="G1077" s="7">
        <f>Table1[[#This Row],[QUANTITY_ORDERED]]*Table1[[#This Row],[Selling price ]]</f>
        <v>4300</v>
      </c>
      <c r="H1077" s="7">
        <f>F1077-(Table1[[#This Row],[Estimated Cost Price (50%)	]])</f>
        <v>18.5</v>
      </c>
      <c r="I1077" s="7">
        <f>Table1[[#This Row],[Profit per unit]]*Table1[[#This Row],[QUANTITY_ORDERED]]</f>
        <v>795.5</v>
      </c>
      <c r="J1077" s="2" t="str">
        <f t="shared" si="33"/>
        <v>Profit</v>
      </c>
      <c r="K1077" s="3">
        <v>38262</v>
      </c>
      <c r="L1077" s="2" t="str">
        <f>TEXT(Table1[[#This Row],[ORDER_DATE]], "mmm")</f>
        <v>Oct</v>
      </c>
      <c r="M1077" s="2">
        <v>2004</v>
      </c>
      <c r="N1077" s="2" t="s">
        <v>63</v>
      </c>
      <c r="O1077" s="2" t="s">
        <v>220</v>
      </c>
      <c r="P1077" s="2" t="s">
        <v>192</v>
      </c>
      <c r="Q1077" s="2" t="s">
        <v>9</v>
      </c>
      <c r="R1077" s="2" t="s">
        <v>52</v>
      </c>
    </row>
    <row r="1078" spans="1:18" x14ac:dyDescent="0.3">
      <c r="A1078" s="2">
        <v>11176</v>
      </c>
      <c r="B1078" s="2" t="s">
        <v>191</v>
      </c>
      <c r="C1078" s="2">
        <v>21</v>
      </c>
      <c r="D1078" s="7">
        <v>35</v>
      </c>
      <c r="E1078" s="7">
        <f t="shared" si="32"/>
        <v>17.5</v>
      </c>
      <c r="F1078" s="7">
        <v>40.31</v>
      </c>
      <c r="G1078" s="7">
        <f>Table1[[#This Row],[QUANTITY_ORDERED]]*Table1[[#This Row],[Selling price ]]</f>
        <v>846.51</v>
      </c>
      <c r="H1078" s="7">
        <f>F1078-(Table1[[#This Row],[Estimated Cost Price (50%)	]])</f>
        <v>22.810000000000002</v>
      </c>
      <c r="I1078" s="7">
        <f>Table1[[#This Row],[Profit per unit]]*Table1[[#This Row],[QUANTITY_ORDERED]]</f>
        <v>479.01000000000005</v>
      </c>
      <c r="J1078" s="2" t="str">
        <f t="shared" si="33"/>
        <v>Profit</v>
      </c>
      <c r="K1078" s="3">
        <v>38262</v>
      </c>
      <c r="L1078" s="2" t="str">
        <f>TEXT(Table1[[#This Row],[ORDER_DATE]], "mmm")</f>
        <v>Oct</v>
      </c>
      <c r="M1078" s="2">
        <v>2004</v>
      </c>
      <c r="N1078" s="2" t="s">
        <v>63</v>
      </c>
      <c r="O1078" s="2" t="s">
        <v>264</v>
      </c>
      <c r="P1078" s="2" t="s">
        <v>192</v>
      </c>
      <c r="Q1078" s="2" t="s">
        <v>9</v>
      </c>
      <c r="R1078" s="2" t="s">
        <v>10</v>
      </c>
    </row>
    <row r="1079" spans="1:18" x14ac:dyDescent="0.3">
      <c r="A1079" s="2">
        <v>11177</v>
      </c>
      <c r="B1079" s="2" t="s">
        <v>191</v>
      </c>
      <c r="C1079" s="2">
        <v>35</v>
      </c>
      <c r="D1079" s="7">
        <v>54</v>
      </c>
      <c r="E1079" s="7">
        <f t="shared" si="32"/>
        <v>27</v>
      </c>
      <c r="F1079" s="7">
        <v>55.19</v>
      </c>
      <c r="G1079" s="7">
        <f>Table1[[#This Row],[QUANTITY_ORDERED]]*Table1[[#This Row],[Selling price ]]</f>
        <v>1931.6499999999999</v>
      </c>
      <c r="H1079" s="7">
        <f>F1079-(Table1[[#This Row],[Estimated Cost Price (50%)	]])</f>
        <v>28.189999999999998</v>
      </c>
      <c r="I1079" s="7">
        <f>Table1[[#This Row],[Profit per unit]]*Table1[[#This Row],[QUANTITY_ORDERED]]</f>
        <v>986.64999999999986</v>
      </c>
      <c r="J1079" s="2" t="str">
        <f t="shared" si="33"/>
        <v>Profit</v>
      </c>
      <c r="K1079" s="3">
        <v>38262</v>
      </c>
      <c r="L1079" s="2" t="str">
        <f>TEXT(Table1[[#This Row],[ORDER_DATE]], "mmm")</f>
        <v>Oct</v>
      </c>
      <c r="M1079" s="2">
        <v>2004</v>
      </c>
      <c r="N1079" s="2" t="s">
        <v>178</v>
      </c>
      <c r="O1079" s="2" t="s">
        <v>284</v>
      </c>
      <c r="P1079" s="2" t="s">
        <v>192</v>
      </c>
      <c r="Q1079" s="2" t="s">
        <v>9</v>
      </c>
      <c r="R1079" s="2" t="s">
        <v>10</v>
      </c>
    </row>
    <row r="1080" spans="1:18" x14ac:dyDescent="0.3">
      <c r="A1080" s="2">
        <v>11178</v>
      </c>
      <c r="B1080" s="2" t="s">
        <v>170</v>
      </c>
      <c r="C1080" s="2">
        <v>32</v>
      </c>
      <c r="D1080" s="7">
        <v>207</v>
      </c>
      <c r="E1080" s="7">
        <f t="shared" si="32"/>
        <v>103.5</v>
      </c>
      <c r="F1080" s="7">
        <v>100</v>
      </c>
      <c r="G1080" s="7">
        <f>Table1[[#This Row],[QUANTITY_ORDERED]]*Table1[[#This Row],[Selling price ]]</f>
        <v>3200</v>
      </c>
      <c r="H1080" s="7">
        <f>F1080-(Table1[[#This Row],[Estimated Cost Price (50%)	]])</f>
        <v>-3.5</v>
      </c>
      <c r="I1080" s="7">
        <f>Table1[[#This Row],[Profit per unit]]*Table1[[#This Row],[QUANTITY_ORDERED]]</f>
        <v>-112</v>
      </c>
      <c r="J1080" s="2" t="str">
        <f t="shared" si="33"/>
        <v>Loss</v>
      </c>
      <c r="K1080" s="3">
        <v>38323</v>
      </c>
      <c r="L1080" s="2" t="str">
        <f>TEXT(Table1[[#This Row],[ORDER_DATE]], "mmm")</f>
        <v>Dec</v>
      </c>
      <c r="M1080" s="2">
        <v>2004</v>
      </c>
      <c r="N1080" s="2" t="s">
        <v>63</v>
      </c>
      <c r="O1080" s="2" t="s">
        <v>168</v>
      </c>
      <c r="P1080" s="2" t="s">
        <v>171</v>
      </c>
      <c r="Q1080" s="2" t="s">
        <v>172</v>
      </c>
      <c r="R1080" s="2" t="s">
        <v>52</v>
      </c>
    </row>
    <row r="1081" spans="1:18" x14ac:dyDescent="0.3">
      <c r="A1081" s="2">
        <v>11179</v>
      </c>
      <c r="B1081" s="2" t="s">
        <v>170</v>
      </c>
      <c r="C1081" s="2">
        <v>30</v>
      </c>
      <c r="D1081" s="7">
        <v>151</v>
      </c>
      <c r="E1081" s="7">
        <f t="shared" si="32"/>
        <v>75.5</v>
      </c>
      <c r="F1081" s="7">
        <v>100</v>
      </c>
      <c r="G1081" s="7">
        <f>Table1[[#This Row],[QUANTITY_ORDERED]]*Table1[[#This Row],[Selling price ]]</f>
        <v>3000</v>
      </c>
      <c r="H1081" s="7">
        <f>F1081-(Table1[[#This Row],[Estimated Cost Price (50%)	]])</f>
        <v>24.5</v>
      </c>
      <c r="I1081" s="7">
        <f>Table1[[#This Row],[Profit per unit]]*Table1[[#This Row],[QUANTITY_ORDERED]]</f>
        <v>735</v>
      </c>
      <c r="J1081" s="2" t="str">
        <f t="shared" si="33"/>
        <v>Profit</v>
      </c>
      <c r="K1081" s="3">
        <v>38323</v>
      </c>
      <c r="L1081" s="2" t="str">
        <f>TEXT(Table1[[#This Row],[ORDER_DATE]], "mmm")</f>
        <v>Dec</v>
      </c>
      <c r="M1081" s="2">
        <v>2004</v>
      </c>
      <c r="N1081" s="2" t="s">
        <v>63</v>
      </c>
      <c r="O1081" s="2" t="s">
        <v>182</v>
      </c>
      <c r="P1081" s="2" t="s">
        <v>171</v>
      </c>
      <c r="Q1081" s="2" t="s">
        <v>172</v>
      </c>
      <c r="R1081" s="2" t="s">
        <v>16</v>
      </c>
    </row>
    <row r="1082" spans="1:18" x14ac:dyDescent="0.3">
      <c r="A1082" s="2">
        <v>11180</v>
      </c>
      <c r="B1082" s="2" t="s">
        <v>170</v>
      </c>
      <c r="C1082" s="2">
        <v>27</v>
      </c>
      <c r="D1082" s="7">
        <v>173</v>
      </c>
      <c r="E1082" s="7">
        <f t="shared" si="32"/>
        <v>86.5</v>
      </c>
      <c r="F1082" s="7">
        <v>100</v>
      </c>
      <c r="G1082" s="7">
        <f>Table1[[#This Row],[QUANTITY_ORDERED]]*Table1[[#This Row],[Selling price ]]</f>
        <v>2700</v>
      </c>
      <c r="H1082" s="7">
        <f>F1082-(Table1[[#This Row],[Estimated Cost Price (50%)	]])</f>
        <v>13.5</v>
      </c>
      <c r="I1082" s="7">
        <f>Table1[[#This Row],[Profit per unit]]*Table1[[#This Row],[QUANTITY_ORDERED]]</f>
        <v>364.5</v>
      </c>
      <c r="J1082" s="2" t="str">
        <f t="shared" si="33"/>
        <v>Profit</v>
      </c>
      <c r="K1082" s="3">
        <v>38323</v>
      </c>
      <c r="L1082" s="2" t="str">
        <f>TEXT(Table1[[#This Row],[ORDER_DATE]], "mmm")</f>
        <v>Dec</v>
      </c>
      <c r="M1082" s="2">
        <v>2004</v>
      </c>
      <c r="N1082" s="2" t="s">
        <v>63</v>
      </c>
      <c r="O1082" s="2" t="s">
        <v>186</v>
      </c>
      <c r="P1082" s="2" t="s">
        <v>171</v>
      </c>
      <c r="Q1082" s="2" t="s">
        <v>172</v>
      </c>
      <c r="R1082" s="2" t="s">
        <v>16</v>
      </c>
    </row>
    <row r="1083" spans="1:18" x14ac:dyDescent="0.3">
      <c r="A1083" s="2">
        <v>11181</v>
      </c>
      <c r="B1083" s="2" t="s">
        <v>170</v>
      </c>
      <c r="C1083" s="2">
        <v>50</v>
      </c>
      <c r="D1083" s="7">
        <v>143</v>
      </c>
      <c r="E1083" s="7">
        <f t="shared" si="32"/>
        <v>71.5</v>
      </c>
      <c r="F1083" s="7">
        <v>100</v>
      </c>
      <c r="G1083" s="7">
        <f>Table1[[#This Row],[QUANTITY_ORDERED]]*Table1[[#This Row],[Selling price ]]</f>
        <v>5000</v>
      </c>
      <c r="H1083" s="7">
        <f>F1083-(Table1[[#This Row],[Estimated Cost Price (50%)	]])</f>
        <v>28.5</v>
      </c>
      <c r="I1083" s="7">
        <f>Table1[[#This Row],[Profit per unit]]*Table1[[#This Row],[QUANTITY_ORDERED]]</f>
        <v>1425</v>
      </c>
      <c r="J1083" s="2" t="str">
        <f t="shared" si="33"/>
        <v>Profit</v>
      </c>
      <c r="K1083" s="3">
        <v>38323</v>
      </c>
      <c r="L1083" s="2" t="str">
        <f>TEXT(Table1[[#This Row],[ORDER_DATE]], "mmm")</f>
        <v>Dec</v>
      </c>
      <c r="M1083" s="2">
        <v>2004</v>
      </c>
      <c r="N1083" s="2" t="s">
        <v>63</v>
      </c>
      <c r="O1083" s="2" t="s">
        <v>245</v>
      </c>
      <c r="P1083" s="2" t="s">
        <v>171</v>
      </c>
      <c r="Q1083" s="2" t="s">
        <v>172</v>
      </c>
      <c r="R1083" s="2" t="s">
        <v>52</v>
      </c>
    </row>
    <row r="1084" spans="1:18" x14ac:dyDescent="0.3">
      <c r="A1084" s="2">
        <v>11182</v>
      </c>
      <c r="B1084" s="2" t="s">
        <v>170</v>
      </c>
      <c r="C1084" s="2">
        <v>26</v>
      </c>
      <c r="D1084" s="7">
        <v>57</v>
      </c>
      <c r="E1084" s="7">
        <f t="shared" si="32"/>
        <v>28.5</v>
      </c>
      <c r="F1084" s="7">
        <v>56.07</v>
      </c>
      <c r="G1084" s="7">
        <f>Table1[[#This Row],[QUANTITY_ORDERED]]*Table1[[#This Row],[Selling price ]]</f>
        <v>1457.82</v>
      </c>
      <c r="H1084" s="7">
        <f>F1084-(Table1[[#This Row],[Estimated Cost Price (50%)	]])</f>
        <v>27.57</v>
      </c>
      <c r="I1084" s="7">
        <f>Table1[[#This Row],[Profit per unit]]*Table1[[#This Row],[QUANTITY_ORDERED]]</f>
        <v>716.82</v>
      </c>
      <c r="J1084" s="2" t="str">
        <f t="shared" si="33"/>
        <v>Profit</v>
      </c>
      <c r="K1084" s="3">
        <v>38323</v>
      </c>
      <c r="L1084" s="2" t="str">
        <f>TEXT(Table1[[#This Row],[ORDER_DATE]], "mmm")</f>
        <v>Dec</v>
      </c>
      <c r="M1084" s="2">
        <v>2004</v>
      </c>
      <c r="N1084" s="2" t="s">
        <v>63</v>
      </c>
      <c r="O1084" s="2" t="s">
        <v>253</v>
      </c>
      <c r="P1084" s="2" t="s">
        <v>171</v>
      </c>
      <c r="Q1084" s="2" t="s">
        <v>172</v>
      </c>
      <c r="R1084" s="2" t="s">
        <v>10</v>
      </c>
    </row>
    <row r="1085" spans="1:18" x14ac:dyDescent="0.3">
      <c r="A1085" s="2">
        <v>11183</v>
      </c>
      <c r="B1085" s="2" t="s">
        <v>170</v>
      </c>
      <c r="C1085" s="2">
        <v>37</v>
      </c>
      <c r="D1085" s="7">
        <v>118</v>
      </c>
      <c r="E1085" s="7">
        <f t="shared" si="32"/>
        <v>59</v>
      </c>
      <c r="F1085" s="7">
        <v>100</v>
      </c>
      <c r="G1085" s="7">
        <f>Table1[[#This Row],[QUANTITY_ORDERED]]*Table1[[#This Row],[Selling price ]]</f>
        <v>3700</v>
      </c>
      <c r="H1085" s="7">
        <f>F1085-(Table1[[#This Row],[Estimated Cost Price (50%)	]])</f>
        <v>41</v>
      </c>
      <c r="I1085" s="7">
        <f>Table1[[#This Row],[Profit per unit]]*Table1[[#This Row],[QUANTITY_ORDERED]]</f>
        <v>1517</v>
      </c>
      <c r="J1085" s="2" t="str">
        <f t="shared" si="33"/>
        <v>Profit</v>
      </c>
      <c r="K1085" s="3">
        <v>38323</v>
      </c>
      <c r="L1085" s="2" t="str">
        <f>TEXT(Table1[[#This Row],[ORDER_DATE]], "mmm")</f>
        <v>Dec</v>
      </c>
      <c r="M1085" s="2">
        <v>2004</v>
      </c>
      <c r="N1085" s="2" t="s">
        <v>63</v>
      </c>
      <c r="O1085" s="2" t="s">
        <v>277</v>
      </c>
      <c r="P1085" s="2" t="s">
        <v>171</v>
      </c>
      <c r="Q1085" s="2" t="s">
        <v>172</v>
      </c>
      <c r="R1085" s="2" t="s">
        <v>16</v>
      </c>
    </row>
    <row r="1086" spans="1:18" x14ac:dyDescent="0.3">
      <c r="A1086" s="2">
        <v>11184</v>
      </c>
      <c r="B1086" s="2" t="s">
        <v>170</v>
      </c>
      <c r="C1086" s="2">
        <v>20</v>
      </c>
      <c r="D1086" s="7">
        <v>62</v>
      </c>
      <c r="E1086" s="7">
        <f t="shared" si="32"/>
        <v>31</v>
      </c>
      <c r="F1086" s="7">
        <v>52.82</v>
      </c>
      <c r="G1086" s="7">
        <f>Table1[[#This Row],[QUANTITY_ORDERED]]*Table1[[#This Row],[Selling price ]]</f>
        <v>1056.4000000000001</v>
      </c>
      <c r="H1086" s="7">
        <f>F1086-(Table1[[#This Row],[Estimated Cost Price (50%)	]])</f>
        <v>21.82</v>
      </c>
      <c r="I1086" s="7">
        <f>Table1[[#This Row],[Profit per unit]]*Table1[[#This Row],[QUANTITY_ORDERED]]</f>
        <v>436.4</v>
      </c>
      <c r="J1086" s="2" t="str">
        <f t="shared" si="33"/>
        <v>Profit</v>
      </c>
      <c r="K1086" s="3">
        <v>38323</v>
      </c>
      <c r="L1086" s="2" t="str">
        <f>TEXT(Table1[[#This Row],[ORDER_DATE]], "mmm")</f>
        <v>Dec</v>
      </c>
      <c r="M1086" s="2">
        <v>2004</v>
      </c>
      <c r="N1086" s="2" t="s">
        <v>237</v>
      </c>
      <c r="O1086" s="2" t="s">
        <v>285</v>
      </c>
      <c r="P1086" s="2" t="s">
        <v>171</v>
      </c>
      <c r="Q1086" s="2" t="s">
        <v>172</v>
      </c>
      <c r="R1086" s="2" t="s">
        <v>10</v>
      </c>
    </row>
    <row r="1087" spans="1:18" x14ac:dyDescent="0.3">
      <c r="A1087" s="2">
        <v>11185</v>
      </c>
      <c r="B1087" s="2" t="s">
        <v>170</v>
      </c>
      <c r="C1087" s="2">
        <v>37</v>
      </c>
      <c r="D1087" s="7">
        <v>115</v>
      </c>
      <c r="E1087" s="7">
        <f t="shared" si="32"/>
        <v>57.5</v>
      </c>
      <c r="F1087" s="7">
        <v>100</v>
      </c>
      <c r="G1087" s="7">
        <f>Table1[[#This Row],[QUANTITY_ORDERED]]*Table1[[#This Row],[Selling price ]]</f>
        <v>3700</v>
      </c>
      <c r="H1087" s="7">
        <f>F1087-(Table1[[#This Row],[Estimated Cost Price (50%)	]])</f>
        <v>42.5</v>
      </c>
      <c r="I1087" s="7">
        <f>Table1[[#This Row],[Profit per unit]]*Table1[[#This Row],[QUANTITY_ORDERED]]</f>
        <v>1572.5</v>
      </c>
      <c r="J1087" s="2" t="str">
        <f t="shared" si="33"/>
        <v>Profit</v>
      </c>
      <c r="K1087" s="3">
        <v>38323</v>
      </c>
      <c r="L1087" s="2" t="str">
        <f>TEXT(Table1[[#This Row],[ORDER_DATE]], "mmm")</f>
        <v>Dec</v>
      </c>
      <c r="M1087" s="2">
        <v>2004</v>
      </c>
      <c r="N1087" s="2" t="s">
        <v>178</v>
      </c>
      <c r="O1087" s="2" t="s">
        <v>290</v>
      </c>
      <c r="P1087" s="2" t="s">
        <v>171</v>
      </c>
      <c r="Q1087" s="2" t="s">
        <v>172</v>
      </c>
      <c r="R1087" s="2" t="s">
        <v>16</v>
      </c>
    </row>
    <row r="1088" spans="1:18" x14ac:dyDescent="0.3">
      <c r="A1088" s="2">
        <v>11186</v>
      </c>
      <c r="B1088" s="2" t="s">
        <v>170</v>
      </c>
      <c r="C1088" s="2">
        <v>30</v>
      </c>
      <c r="D1088" s="7">
        <v>58</v>
      </c>
      <c r="E1088" s="7">
        <f t="shared" si="32"/>
        <v>29</v>
      </c>
      <c r="F1088" s="7">
        <v>68.540000000000006</v>
      </c>
      <c r="G1088" s="7">
        <f>Table1[[#This Row],[QUANTITY_ORDERED]]*Table1[[#This Row],[Selling price ]]</f>
        <v>2056.2000000000003</v>
      </c>
      <c r="H1088" s="7">
        <f>F1088-(Table1[[#This Row],[Estimated Cost Price (50%)	]])</f>
        <v>39.540000000000006</v>
      </c>
      <c r="I1088" s="7">
        <f>Table1[[#This Row],[Profit per unit]]*Table1[[#This Row],[QUANTITY_ORDERED]]</f>
        <v>1186.2000000000003</v>
      </c>
      <c r="J1088" s="2" t="str">
        <f t="shared" si="33"/>
        <v>Profit</v>
      </c>
      <c r="K1088" s="3">
        <v>38323</v>
      </c>
      <c r="L1088" s="2" t="str">
        <f>TEXT(Table1[[#This Row],[ORDER_DATE]], "mmm")</f>
        <v>Dec</v>
      </c>
      <c r="M1088" s="2">
        <v>2004</v>
      </c>
      <c r="N1088" s="2" t="s">
        <v>237</v>
      </c>
      <c r="O1088" s="2" t="s">
        <v>291</v>
      </c>
      <c r="P1088" s="2" t="s">
        <v>171</v>
      </c>
      <c r="Q1088" s="2" t="s">
        <v>172</v>
      </c>
      <c r="R1088" s="2" t="s">
        <v>10</v>
      </c>
    </row>
    <row r="1089" spans="1:18" x14ac:dyDescent="0.3">
      <c r="A1089" s="2">
        <v>11187</v>
      </c>
      <c r="B1089" s="2" t="s">
        <v>130</v>
      </c>
      <c r="C1089" s="2">
        <v>33</v>
      </c>
      <c r="D1089" s="7">
        <v>136</v>
      </c>
      <c r="E1089" s="7">
        <f t="shared" si="32"/>
        <v>68</v>
      </c>
      <c r="F1089" s="7">
        <v>100</v>
      </c>
      <c r="G1089" s="7">
        <f>Table1[[#This Row],[QUANTITY_ORDERED]]*Table1[[#This Row],[Selling price ]]</f>
        <v>3300</v>
      </c>
      <c r="H1089" s="7">
        <f>F1089-(Table1[[#This Row],[Estimated Cost Price (50%)	]])</f>
        <v>32</v>
      </c>
      <c r="I1089" s="7">
        <f>Table1[[#This Row],[Profit per unit]]*Table1[[#This Row],[QUANTITY_ORDERED]]</f>
        <v>1056</v>
      </c>
      <c r="J1089" s="2" t="str">
        <f t="shared" si="33"/>
        <v>Profit</v>
      </c>
      <c r="K1089" s="3">
        <v>38035</v>
      </c>
      <c r="L1089" s="2" t="str">
        <f>TEXT(Table1[[#This Row],[ORDER_DATE]], "mmm")</f>
        <v>Feb</v>
      </c>
      <c r="M1089" s="2">
        <v>2004</v>
      </c>
      <c r="N1089" s="2" t="s">
        <v>202</v>
      </c>
      <c r="O1089" s="2" t="s">
        <v>235</v>
      </c>
      <c r="P1089" s="2" t="s">
        <v>131</v>
      </c>
      <c r="Q1089" s="2" t="s">
        <v>132</v>
      </c>
      <c r="R1089" s="2" t="s">
        <v>16</v>
      </c>
    </row>
    <row r="1090" spans="1:18" x14ac:dyDescent="0.3">
      <c r="A1090" s="2">
        <v>11188</v>
      </c>
      <c r="B1090" s="2" t="s">
        <v>130</v>
      </c>
      <c r="C1090" s="2">
        <v>23</v>
      </c>
      <c r="D1090" s="7">
        <v>100</v>
      </c>
      <c r="E1090" s="7">
        <f t="shared" ref="E1090:E1153" si="34">D1090 * 0.5</f>
        <v>50</v>
      </c>
      <c r="F1090" s="7">
        <v>80.67</v>
      </c>
      <c r="G1090" s="7">
        <f>Table1[[#This Row],[QUANTITY_ORDERED]]*Table1[[#This Row],[Selling price ]]</f>
        <v>1855.41</v>
      </c>
      <c r="H1090" s="7">
        <f>F1090-(Table1[[#This Row],[Estimated Cost Price (50%)	]])</f>
        <v>30.67</v>
      </c>
      <c r="I1090" s="7">
        <f>Table1[[#This Row],[Profit per unit]]*Table1[[#This Row],[QUANTITY_ORDERED]]</f>
        <v>705.41000000000008</v>
      </c>
      <c r="J1090" s="2" t="str">
        <f t="shared" ref="J1090:J1153" si="35">IF(H1090 &gt; 0, "Profit", IF(H1090 &lt; 0, "Loss", "No Profit No Loss"))</f>
        <v>Profit</v>
      </c>
      <c r="K1090" s="3">
        <v>38035</v>
      </c>
      <c r="L1090" s="2" t="str">
        <f>TEXT(Table1[[#This Row],[ORDER_DATE]], "mmm")</f>
        <v>Feb</v>
      </c>
      <c r="M1090" s="2">
        <v>2004</v>
      </c>
      <c r="N1090" s="2" t="s">
        <v>237</v>
      </c>
      <c r="O1090" s="2" t="s">
        <v>238</v>
      </c>
      <c r="P1090" s="2" t="s">
        <v>131</v>
      </c>
      <c r="Q1090" s="2" t="s">
        <v>132</v>
      </c>
      <c r="R1090" s="2" t="s">
        <v>10</v>
      </c>
    </row>
    <row r="1091" spans="1:18" x14ac:dyDescent="0.3">
      <c r="A1091" s="2">
        <v>11189</v>
      </c>
      <c r="B1091" s="2" t="s">
        <v>130</v>
      </c>
      <c r="C1091" s="2">
        <v>39</v>
      </c>
      <c r="D1091" s="7">
        <v>87</v>
      </c>
      <c r="E1091" s="7">
        <f t="shared" si="34"/>
        <v>43.5</v>
      </c>
      <c r="F1091" s="7">
        <v>89.53</v>
      </c>
      <c r="G1091" s="7">
        <f>Table1[[#This Row],[QUANTITY_ORDERED]]*Table1[[#This Row],[Selling price ]]</f>
        <v>3491.67</v>
      </c>
      <c r="H1091" s="7">
        <f>F1091-(Table1[[#This Row],[Estimated Cost Price (50%)	]])</f>
        <v>46.03</v>
      </c>
      <c r="I1091" s="7">
        <f>Table1[[#This Row],[Profit per unit]]*Table1[[#This Row],[QUANTITY_ORDERED]]</f>
        <v>1795.17</v>
      </c>
      <c r="J1091" s="2" t="str">
        <f t="shared" si="35"/>
        <v>Profit</v>
      </c>
      <c r="K1091" s="3">
        <v>38035</v>
      </c>
      <c r="L1091" s="2" t="str">
        <f>TEXT(Table1[[#This Row],[ORDER_DATE]], "mmm")</f>
        <v>Feb</v>
      </c>
      <c r="M1091" s="2">
        <v>2004</v>
      </c>
      <c r="N1091" s="2" t="s">
        <v>202</v>
      </c>
      <c r="O1091" s="2" t="s">
        <v>247</v>
      </c>
      <c r="P1091" s="2" t="s">
        <v>131</v>
      </c>
      <c r="Q1091" s="2" t="s">
        <v>132</v>
      </c>
      <c r="R1091" s="2" t="s">
        <v>16</v>
      </c>
    </row>
    <row r="1092" spans="1:18" x14ac:dyDescent="0.3">
      <c r="A1092" s="2">
        <v>11190</v>
      </c>
      <c r="B1092" s="2" t="s">
        <v>130</v>
      </c>
      <c r="C1092" s="2">
        <v>49</v>
      </c>
      <c r="D1092" s="7">
        <v>122</v>
      </c>
      <c r="E1092" s="7">
        <f t="shared" si="34"/>
        <v>61</v>
      </c>
      <c r="F1092" s="7">
        <v>100</v>
      </c>
      <c r="G1092" s="7">
        <f>Table1[[#This Row],[QUANTITY_ORDERED]]*Table1[[#This Row],[Selling price ]]</f>
        <v>4900</v>
      </c>
      <c r="H1092" s="7">
        <f>F1092-(Table1[[#This Row],[Estimated Cost Price (50%)	]])</f>
        <v>39</v>
      </c>
      <c r="I1092" s="7">
        <f>Table1[[#This Row],[Profit per unit]]*Table1[[#This Row],[QUANTITY_ORDERED]]</f>
        <v>1911</v>
      </c>
      <c r="J1092" s="2" t="str">
        <f t="shared" si="35"/>
        <v>Profit</v>
      </c>
      <c r="K1092" s="3">
        <v>38035</v>
      </c>
      <c r="L1092" s="2" t="str">
        <f>TEXT(Table1[[#This Row],[ORDER_DATE]], "mmm")</f>
        <v>Feb</v>
      </c>
      <c r="M1092" s="2">
        <v>2004</v>
      </c>
      <c r="N1092" s="2" t="s">
        <v>231</v>
      </c>
      <c r="O1092" s="2" t="s">
        <v>259</v>
      </c>
      <c r="P1092" s="2" t="s">
        <v>131</v>
      </c>
      <c r="Q1092" s="2" t="s">
        <v>132</v>
      </c>
      <c r="R1092" s="2" t="s">
        <v>16</v>
      </c>
    </row>
    <row r="1093" spans="1:18" x14ac:dyDescent="0.3">
      <c r="A1093" s="2">
        <v>11191</v>
      </c>
      <c r="B1093" s="2" t="s">
        <v>130</v>
      </c>
      <c r="C1093" s="2">
        <v>23</v>
      </c>
      <c r="D1093" s="7">
        <v>86</v>
      </c>
      <c r="E1093" s="7">
        <f t="shared" si="34"/>
        <v>43</v>
      </c>
      <c r="F1093" s="7">
        <v>97</v>
      </c>
      <c r="G1093" s="7">
        <f>Table1[[#This Row],[QUANTITY_ORDERED]]*Table1[[#This Row],[Selling price ]]</f>
        <v>2231</v>
      </c>
      <c r="H1093" s="7">
        <f>F1093-(Table1[[#This Row],[Estimated Cost Price (50%)	]])</f>
        <v>54</v>
      </c>
      <c r="I1093" s="7">
        <f>Table1[[#This Row],[Profit per unit]]*Table1[[#This Row],[QUANTITY_ORDERED]]</f>
        <v>1242</v>
      </c>
      <c r="J1093" s="2" t="str">
        <f t="shared" si="35"/>
        <v>Profit</v>
      </c>
      <c r="K1093" s="3">
        <v>38035</v>
      </c>
      <c r="L1093" s="2" t="str">
        <f>TEXT(Table1[[#This Row],[ORDER_DATE]], "mmm")</f>
        <v>Feb</v>
      </c>
      <c r="M1093" s="2">
        <v>2004</v>
      </c>
      <c r="N1093" s="2" t="s">
        <v>231</v>
      </c>
      <c r="O1093" s="2" t="s">
        <v>295</v>
      </c>
      <c r="P1093" s="2" t="s">
        <v>131</v>
      </c>
      <c r="Q1093" s="2" t="s">
        <v>132</v>
      </c>
      <c r="R1093" s="2" t="s">
        <v>10</v>
      </c>
    </row>
    <row r="1094" spans="1:18" x14ac:dyDescent="0.3">
      <c r="A1094" s="2">
        <v>11192</v>
      </c>
      <c r="B1094" s="2" t="s">
        <v>128</v>
      </c>
      <c r="C1094" s="2">
        <v>49</v>
      </c>
      <c r="D1094" s="7">
        <v>136</v>
      </c>
      <c r="E1094" s="7">
        <f t="shared" si="34"/>
        <v>68</v>
      </c>
      <c r="F1094" s="7">
        <v>100</v>
      </c>
      <c r="G1094" s="7">
        <f>Table1[[#This Row],[QUANTITY_ORDERED]]*Table1[[#This Row],[Selling price ]]</f>
        <v>4900</v>
      </c>
      <c r="H1094" s="7">
        <f>F1094-(Table1[[#This Row],[Estimated Cost Price (50%)	]])</f>
        <v>32</v>
      </c>
      <c r="I1094" s="7">
        <f>Table1[[#This Row],[Profit per unit]]*Table1[[#This Row],[QUANTITY_ORDERED]]</f>
        <v>1568</v>
      </c>
      <c r="J1094" s="2" t="str">
        <f t="shared" si="35"/>
        <v>Profit</v>
      </c>
      <c r="K1094" s="3">
        <v>38036</v>
      </c>
      <c r="L1094" s="2" t="str">
        <f>TEXT(Table1[[#This Row],[ORDER_DATE]], "mmm")</f>
        <v>Feb</v>
      </c>
      <c r="M1094" s="2">
        <v>2004</v>
      </c>
      <c r="N1094" s="2" t="s">
        <v>63</v>
      </c>
      <c r="O1094" s="2" t="s">
        <v>114</v>
      </c>
      <c r="P1094" s="2" t="s">
        <v>129</v>
      </c>
      <c r="Q1094" s="2" t="s">
        <v>9</v>
      </c>
      <c r="R1094" s="2" t="s">
        <v>16</v>
      </c>
    </row>
    <row r="1095" spans="1:18" x14ac:dyDescent="0.3">
      <c r="A1095" s="2">
        <v>11193</v>
      </c>
      <c r="B1095" s="2" t="s">
        <v>128</v>
      </c>
      <c r="C1095" s="2">
        <v>49</v>
      </c>
      <c r="D1095" s="7">
        <v>157</v>
      </c>
      <c r="E1095" s="7">
        <f t="shared" si="34"/>
        <v>78.5</v>
      </c>
      <c r="F1095" s="7">
        <v>100</v>
      </c>
      <c r="G1095" s="7">
        <f>Table1[[#This Row],[QUANTITY_ORDERED]]*Table1[[#This Row],[Selling price ]]</f>
        <v>4900</v>
      </c>
      <c r="H1095" s="7">
        <f>F1095-(Table1[[#This Row],[Estimated Cost Price (50%)	]])</f>
        <v>21.5</v>
      </c>
      <c r="I1095" s="7">
        <f>Table1[[#This Row],[Profit per unit]]*Table1[[#This Row],[QUANTITY_ORDERED]]</f>
        <v>1053.5</v>
      </c>
      <c r="J1095" s="2" t="str">
        <f t="shared" si="35"/>
        <v>Profit</v>
      </c>
      <c r="K1095" s="3">
        <v>38036</v>
      </c>
      <c r="L1095" s="2" t="str">
        <f>TEXT(Table1[[#This Row],[ORDER_DATE]], "mmm")</f>
        <v>Feb</v>
      </c>
      <c r="M1095" s="2">
        <v>2004</v>
      </c>
      <c r="N1095" s="2" t="s">
        <v>210</v>
      </c>
      <c r="O1095" s="2" t="s">
        <v>211</v>
      </c>
      <c r="P1095" s="2" t="s">
        <v>129</v>
      </c>
      <c r="Q1095" s="2" t="s">
        <v>9</v>
      </c>
      <c r="R1095" s="2" t="s">
        <v>16</v>
      </c>
    </row>
    <row r="1096" spans="1:18" x14ac:dyDescent="0.3">
      <c r="A1096" s="2">
        <v>11194</v>
      </c>
      <c r="B1096" s="2" t="s">
        <v>128</v>
      </c>
      <c r="C1096" s="2">
        <v>49</v>
      </c>
      <c r="D1096" s="7">
        <v>86</v>
      </c>
      <c r="E1096" s="7">
        <f t="shared" si="34"/>
        <v>43</v>
      </c>
      <c r="F1096" s="7">
        <v>94.62</v>
      </c>
      <c r="G1096" s="7">
        <f>Table1[[#This Row],[QUANTITY_ORDERED]]*Table1[[#This Row],[Selling price ]]</f>
        <v>4636.38</v>
      </c>
      <c r="H1096" s="7">
        <f>F1096-(Table1[[#This Row],[Estimated Cost Price (50%)	]])</f>
        <v>51.620000000000005</v>
      </c>
      <c r="I1096" s="7">
        <f>Table1[[#This Row],[Profit per unit]]*Table1[[#This Row],[QUANTITY_ORDERED]]</f>
        <v>2529.38</v>
      </c>
      <c r="J1096" s="2" t="str">
        <f t="shared" si="35"/>
        <v>Profit</v>
      </c>
      <c r="K1096" s="3">
        <v>38036</v>
      </c>
      <c r="L1096" s="2" t="str">
        <f>TEXT(Table1[[#This Row],[ORDER_DATE]], "mmm")</f>
        <v>Feb</v>
      </c>
      <c r="M1096" s="2">
        <v>2004</v>
      </c>
      <c r="N1096" s="2" t="s">
        <v>231</v>
      </c>
      <c r="O1096" s="2" t="s">
        <v>232</v>
      </c>
      <c r="P1096" s="2" t="s">
        <v>129</v>
      </c>
      <c r="Q1096" s="2" t="s">
        <v>9</v>
      </c>
      <c r="R1096" s="2" t="s">
        <v>16</v>
      </c>
    </row>
    <row r="1097" spans="1:18" x14ac:dyDescent="0.3">
      <c r="A1097" s="2">
        <v>11195</v>
      </c>
      <c r="B1097" s="2" t="s">
        <v>128</v>
      </c>
      <c r="C1097" s="2">
        <v>45</v>
      </c>
      <c r="D1097" s="7">
        <v>105</v>
      </c>
      <c r="E1097" s="7">
        <f t="shared" si="34"/>
        <v>52.5</v>
      </c>
      <c r="F1097" s="7">
        <v>85.75</v>
      </c>
      <c r="G1097" s="7">
        <f>Table1[[#This Row],[QUANTITY_ORDERED]]*Table1[[#This Row],[Selling price ]]</f>
        <v>3858.75</v>
      </c>
      <c r="H1097" s="7">
        <f>F1097-(Table1[[#This Row],[Estimated Cost Price (50%)	]])</f>
        <v>33.25</v>
      </c>
      <c r="I1097" s="7">
        <f>Table1[[#This Row],[Profit per unit]]*Table1[[#This Row],[QUANTITY_ORDERED]]</f>
        <v>1496.25</v>
      </c>
      <c r="J1097" s="2" t="str">
        <f t="shared" si="35"/>
        <v>Profit</v>
      </c>
      <c r="K1097" s="3">
        <v>38036</v>
      </c>
      <c r="L1097" s="2" t="str">
        <f>TEXT(Table1[[#This Row],[ORDER_DATE]], "mmm")</f>
        <v>Feb</v>
      </c>
      <c r="M1097" s="2">
        <v>2004</v>
      </c>
      <c r="N1097" s="2" t="s">
        <v>202</v>
      </c>
      <c r="O1097" s="2" t="s">
        <v>244</v>
      </c>
      <c r="P1097" s="2" t="s">
        <v>129</v>
      </c>
      <c r="Q1097" s="2" t="s">
        <v>9</v>
      </c>
      <c r="R1097" s="2" t="s">
        <v>16</v>
      </c>
    </row>
    <row r="1098" spans="1:18" x14ac:dyDescent="0.3">
      <c r="A1098" s="2">
        <v>11196</v>
      </c>
      <c r="B1098" s="2" t="s">
        <v>128</v>
      </c>
      <c r="C1098" s="2">
        <v>32</v>
      </c>
      <c r="D1098" s="7">
        <v>68</v>
      </c>
      <c r="E1098" s="7">
        <f t="shared" si="34"/>
        <v>34</v>
      </c>
      <c r="F1098" s="7">
        <v>81.53</v>
      </c>
      <c r="G1098" s="7">
        <f>Table1[[#This Row],[QUANTITY_ORDERED]]*Table1[[#This Row],[Selling price ]]</f>
        <v>2608.96</v>
      </c>
      <c r="H1098" s="7">
        <f>F1098-(Table1[[#This Row],[Estimated Cost Price (50%)	]])</f>
        <v>47.53</v>
      </c>
      <c r="I1098" s="7">
        <f>Table1[[#This Row],[Profit per unit]]*Table1[[#This Row],[QUANTITY_ORDERED]]</f>
        <v>1520.96</v>
      </c>
      <c r="J1098" s="2" t="str">
        <f t="shared" si="35"/>
        <v>Profit</v>
      </c>
      <c r="K1098" s="3">
        <v>38036</v>
      </c>
      <c r="L1098" s="2" t="str">
        <f>TEXT(Table1[[#This Row],[ORDER_DATE]], "mmm")</f>
        <v>Feb</v>
      </c>
      <c r="M1098" s="2">
        <v>2004</v>
      </c>
      <c r="N1098" s="2" t="s">
        <v>210</v>
      </c>
      <c r="O1098" s="2" t="s">
        <v>265</v>
      </c>
      <c r="P1098" s="2" t="s">
        <v>129</v>
      </c>
      <c r="Q1098" s="2" t="s">
        <v>9</v>
      </c>
      <c r="R1098" s="2" t="s">
        <v>10</v>
      </c>
    </row>
    <row r="1099" spans="1:18" x14ac:dyDescent="0.3">
      <c r="A1099" s="2">
        <v>11197</v>
      </c>
      <c r="B1099" s="2" t="s">
        <v>128</v>
      </c>
      <c r="C1099" s="2">
        <v>47</v>
      </c>
      <c r="D1099" s="7">
        <v>88</v>
      </c>
      <c r="E1099" s="7">
        <f t="shared" si="34"/>
        <v>44</v>
      </c>
      <c r="F1099" s="7">
        <v>70.81</v>
      </c>
      <c r="G1099" s="7">
        <f>Table1[[#This Row],[QUANTITY_ORDERED]]*Table1[[#This Row],[Selling price ]]</f>
        <v>3328.07</v>
      </c>
      <c r="H1099" s="7">
        <f>F1099-(Table1[[#This Row],[Estimated Cost Price (50%)	]])</f>
        <v>26.810000000000002</v>
      </c>
      <c r="I1099" s="7">
        <f>Table1[[#This Row],[Profit per unit]]*Table1[[#This Row],[QUANTITY_ORDERED]]</f>
        <v>1260.0700000000002</v>
      </c>
      <c r="J1099" s="2" t="str">
        <f t="shared" si="35"/>
        <v>Profit</v>
      </c>
      <c r="K1099" s="3">
        <v>38036</v>
      </c>
      <c r="L1099" s="2" t="str">
        <f>TEXT(Table1[[#This Row],[ORDER_DATE]], "mmm")</f>
        <v>Feb</v>
      </c>
      <c r="M1099" s="2">
        <v>2004</v>
      </c>
      <c r="N1099" s="2" t="s">
        <v>202</v>
      </c>
      <c r="O1099" s="2" t="s">
        <v>268</v>
      </c>
      <c r="P1099" s="2" t="s">
        <v>129</v>
      </c>
      <c r="Q1099" s="2" t="s">
        <v>9</v>
      </c>
      <c r="R1099" s="2" t="s">
        <v>16</v>
      </c>
    </row>
    <row r="1100" spans="1:18" x14ac:dyDescent="0.3">
      <c r="A1100" s="2">
        <v>11198</v>
      </c>
      <c r="B1100" s="2" t="s">
        <v>128</v>
      </c>
      <c r="C1100" s="2">
        <v>43</v>
      </c>
      <c r="D1100" s="7">
        <v>65</v>
      </c>
      <c r="E1100" s="7">
        <f t="shared" si="34"/>
        <v>32.5</v>
      </c>
      <c r="F1100" s="7">
        <v>70.349999999999994</v>
      </c>
      <c r="G1100" s="7">
        <f>Table1[[#This Row],[QUANTITY_ORDERED]]*Table1[[#This Row],[Selling price ]]</f>
        <v>3025.0499999999997</v>
      </c>
      <c r="H1100" s="7">
        <f>F1100-(Table1[[#This Row],[Estimated Cost Price (50%)	]])</f>
        <v>37.849999999999994</v>
      </c>
      <c r="I1100" s="7">
        <f>Table1[[#This Row],[Profit per unit]]*Table1[[#This Row],[QUANTITY_ORDERED]]</f>
        <v>1627.5499999999997</v>
      </c>
      <c r="J1100" s="2" t="str">
        <f t="shared" si="35"/>
        <v>Profit</v>
      </c>
      <c r="K1100" s="3">
        <v>38036</v>
      </c>
      <c r="L1100" s="2" t="str">
        <f>TEXT(Table1[[#This Row],[ORDER_DATE]], "mmm")</f>
        <v>Feb</v>
      </c>
      <c r="M1100" s="2">
        <v>2004</v>
      </c>
      <c r="N1100" s="2" t="s">
        <v>202</v>
      </c>
      <c r="O1100" s="2" t="s">
        <v>271</v>
      </c>
      <c r="P1100" s="2" t="s">
        <v>129</v>
      </c>
      <c r="Q1100" s="2" t="s">
        <v>9</v>
      </c>
      <c r="R1100" s="2" t="s">
        <v>16</v>
      </c>
    </row>
    <row r="1101" spans="1:18" x14ac:dyDescent="0.3">
      <c r="A1101" s="2">
        <v>11199</v>
      </c>
      <c r="B1101" s="2" t="s">
        <v>128</v>
      </c>
      <c r="C1101" s="2">
        <v>46</v>
      </c>
      <c r="D1101" s="7">
        <v>83</v>
      </c>
      <c r="E1101" s="7">
        <f t="shared" si="34"/>
        <v>41.5</v>
      </c>
      <c r="F1101" s="7">
        <v>80.510000000000005</v>
      </c>
      <c r="G1101" s="7">
        <f>Table1[[#This Row],[QUANTITY_ORDERED]]*Table1[[#This Row],[Selling price ]]</f>
        <v>3703.46</v>
      </c>
      <c r="H1101" s="7">
        <f>F1101-(Table1[[#This Row],[Estimated Cost Price (50%)	]])</f>
        <v>39.010000000000005</v>
      </c>
      <c r="I1101" s="7">
        <f>Table1[[#This Row],[Profit per unit]]*Table1[[#This Row],[QUANTITY_ORDERED]]</f>
        <v>1794.4600000000003</v>
      </c>
      <c r="J1101" s="2" t="str">
        <f t="shared" si="35"/>
        <v>Profit</v>
      </c>
      <c r="K1101" s="3">
        <v>38036</v>
      </c>
      <c r="L1101" s="2" t="str">
        <f>TEXT(Table1[[#This Row],[ORDER_DATE]], "mmm")</f>
        <v>Feb</v>
      </c>
      <c r="M1101" s="2">
        <v>2004</v>
      </c>
      <c r="N1101" s="2" t="s">
        <v>202</v>
      </c>
      <c r="O1101" s="2" t="s">
        <v>273</v>
      </c>
      <c r="P1101" s="2" t="s">
        <v>129</v>
      </c>
      <c r="Q1101" s="2" t="s">
        <v>9</v>
      </c>
      <c r="R1101" s="2" t="s">
        <v>16</v>
      </c>
    </row>
    <row r="1102" spans="1:18" x14ac:dyDescent="0.3">
      <c r="A1102" s="2">
        <v>11200</v>
      </c>
      <c r="B1102" s="2" t="s">
        <v>128</v>
      </c>
      <c r="C1102" s="2">
        <v>48</v>
      </c>
      <c r="D1102" s="7">
        <v>68</v>
      </c>
      <c r="E1102" s="7">
        <f t="shared" si="34"/>
        <v>34</v>
      </c>
      <c r="F1102" s="7">
        <v>56.64</v>
      </c>
      <c r="G1102" s="7">
        <f>Table1[[#This Row],[QUANTITY_ORDERED]]*Table1[[#This Row],[Selling price ]]</f>
        <v>2718.7200000000003</v>
      </c>
      <c r="H1102" s="7">
        <f>F1102-(Table1[[#This Row],[Estimated Cost Price (50%)	]])</f>
        <v>22.64</v>
      </c>
      <c r="I1102" s="7">
        <f>Table1[[#This Row],[Profit per unit]]*Table1[[#This Row],[QUANTITY_ORDERED]]</f>
        <v>1086.72</v>
      </c>
      <c r="J1102" s="2" t="str">
        <f t="shared" si="35"/>
        <v>Profit</v>
      </c>
      <c r="K1102" s="3">
        <v>38036</v>
      </c>
      <c r="L1102" s="2" t="str">
        <f>TEXT(Table1[[#This Row],[ORDER_DATE]], "mmm")</f>
        <v>Feb</v>
      </c>
      <c r="M1102" s="2">
        <v>2004</v>
      </c>
      <c r="N1102" s="2" t="s">
        <v>210</v>
      </c>
      <c r="O1102" s="2" t="s">
        <v>275</v>
      </c>
      <c r="P1102" s="2" t="s">
        <v>129</v>
      </c>
      <c r="Q1102" s="2" t="s">
        <v>9</v>
      </c>
      <c r="R1102" s="2" t="s">
        <v>10</v>
      </c>
    </row>
    <row r="1103" spans="1:18" x14ac:dyDescent="0.3">
      <c r="A1103" s="2">
        <v>11201</v>
      </c>
      <c r="B1103" s="2" t="s">
        <v>128</v>
      </c>
      <c r="C1103" s="2">
        <v>31</v>
      </c>
      <c r="D1103" s="7">
        <v>66</v>
      </c>
      <c r="E1103" s="7">
        <f t="shared" si="34"/>
        <v>33</v>
      </c>
      <c r="F1103" s="7">
        <v>62.67</v>
      </c>
      <c r="G1103" s="7">
        <f>Table1[[#This Row],[QUANTITY_ORDERED]]*Table1[[#This Row],[Selling price ]]</f>
        <v>1942.77</v>
      </c>
      <c r="H1103" s="7">
        <f>F1103-(Table1[[#This Row],[Estimated Cost Price (50%)	]])</f>
        <v>29.67</v>
      </c>
      <c r="I1103" s="7">
        <f>Table1[[#This Row],[Profit per unit]]*Table1[[#This Row],[QUANTITY_ORDERED]]</f>
        <v>919.7700000000001</v>
      </c>
      <c r="J1103" s="2" t="str">
        <f t="shared" si="35"/>
        <v>Profit</v>
      </c>
      <c r="K1103" s="3">
        <v>38036</v>
      </c>
      <c r="L1103" s="2" t="str">
        <f>TEXT(Table1[[#This Row],[ORDER_DATE]], "mmm")</f>
        <v>Feb</v>
      </c>
      <c r="M1103" s="2">
        <v>2004</v>
      </c>
      <c r="N1103" s="2" t="s">
        <v>231</v>
      </c>
      <c r="O1103" s="2" t="s">
        <v>293</v>
      </c>
      <c r="P1103" s="2" t="s">
        <v>129</v>
      </c>
      <c r="Q1103" s="2" t="s">
        <v>9</v>
      </c>
      <c r="R1103" s="2" t="s">
        <v>10</v>
      </c>
    </row>
    <row r="1104" spans="1:18" x14ac:dyDescent="0.3">
      <c r="A1104" s="2">
        <v>11202</v>
      </c>
      <c r="B1104" s="2" t="s">
        <v>128</v>
      </c>
      <c r="C1104" s="2">
        <v>26</v>
      </c>
      <c r="D1104" s="7">
        <v>90</v>
      </c>
      <c r="E1104" s="7">
        <f t="shared" si="34"/>
        <v>45</v>
      </c>
      <c r="F1104" s="7">
        <v>100</v>
      </c>
      <c r="G1104" s="7">
        <f>Table1[[#This Row],[QUANTITY_ORDERED]]*Table1[[#This Row],[Selling price ]]</f>
        <v>2600</v>
      </c>
      <c r="H1104" s="7">
        <f>F1104-(Table1[[#This Row],[Estimated Cost Price (50%)	]])</f>
        <v>55</v>
      </c>
      <c r="I1104" s="7">
        <f>Table1[[#This Row],[Profit per unit]]*Table1[[#This Row],[QUANTITY_ORDERED]]</f>
        <v>1430</v>
      </c>
      <c r="J1104" s="2" t="str">
        <f t="shared" si="35"/>
        <v>Profit</v>
      </c>
      <c r="K1104" s="3">
        <v>38036</v>
      </c>
      <c r="L1104" s="2" t="str">
        <f>TEXT(Table1[[#This Row],[ORDER_DATE]], "mmm")</f>
        <v>Feb</v>
      </c>
      <c r="M1104" s="2">
        <v>2004</v>
      </c>
      <c r="N1104" s="2" t="s">
        <v>231</v>
      </c>
      <c r="O1104" s="2" t="s">
        <v>296</v>
      </c>
      <c r="P1104" s="2" t="s">
        <v>129</v>
      </c>
      <c r="Q1104" s="2" t="s">
        <v>9</v>
      </c>
      <c r="R1104" s="2" t="s">
        <v>10</v>
      </c>
    </row>
    <row r="1105" spans="1:18" x14ac:dyDescent="0.3">
      <c r="A1105" s="2">
        <v>11203</v>
      </c>
      <c r="B1105" s="2" t="s">
        <v>128</v>
      </c>
      <c r="C1105" s="2">
        <v>37</v>
      </c>
      <c r="D1105" s="7">
        <v>99</v>
      </c>
      <c r="E1105" s="7">
        <f t="shared" si="34"/>
        <v>49.5</v>
      </c>
      <c r="F1105" s="7">
        <v>87.75</v>
      </c>
      <c r="G1105" s="7">
        <f>Table1[[#This Row],[QUANTITY_ORDERED]]*Table1[[#This Row],[Selling price ]]</f>
        <v>3246.75</v>
      </c>
      <c r="H1105" s="7">
        <f>F1105-(Table1[[#This Row],[Estimated Cost Price (50%)	]])</f>
        <v>38.25</v>
      </c>
      <c r="I1105" s="7">
        <f>Table1[[#This Row],[Profit per unit]]*Table1[[#This Row],[QUANTITY_ORDERED]]</f>
        <v>1415.25</v>
      </c>
      <c r="J1105" s="2" t="str">
        <f t="shared" si="35"/>
        <v>Profit</v>
      </c>
      <c r="K1105" s="3">
        <v>38036</v>
      </c>
      <c r="L1105" s="2" t="str">
        <f>TEXT(Table1[[#This Row],[ORDER_DATE]], "mmm")</f>
        <v>Feb</v>
      </c>
      <c r="M1105" s="2">
        <v>2004</v>
      </c>
      <c r="N1105" s="2" t="s">
        <v>210</v>
      </c>
      <c r="O1105" s="2" t="s">
        <v>297</v>
      </c>
      <c r="P1105" s="2" t="s">
        <v>129</v>
      </c>
      <c r="Q1105" s="2" t="s">
        <v>9</v>
      </c>
      <c r="R1105" s="2" t="s">
        <v>16</v>
      </c>
    </row>
    <row r="1106" spans="1:18" x14ac:dyDescent="0.3">
      <c r="A1106" s="2">
        <v>11204</v>
      </c>
      <c r="B1106" s="2" t="s">
        <v>128</v>
      </c>
      <c r="C1106" s="2">
        <v>36</v>
      </c>
      <c r="D1106" s="7">
        <v>72</v>
      </c>
      <c r="E1106" s="7">
        <f t="shared" si="34"/>
        <v>36</v>
      </c>
      <c r="F1106" s="7">
        <v>80.95</v>
      </c>
      <c r="G1106" s="7">
        <f>Table1[[#This Row],[QUANTITY_ORDERED]]*Table1[[#This Row],[Selling price ]]</f>
        <v>2914.2000000000003</v>
      </c>
      <c r="H1106" s="7">
        <f>F1106-(Table1[[#This Row],[Estimated Cost Price (50%)	]])</f>
        <v>44.95</v>
      </c>
      <c r="I1106" s="7">
        <f>Table1[[#This Row],[Profit per unit]]*Table1[[#This Row],[QUANTITY_ORDERED]]</f>
        <v>1618.2</v>
      </c>
      <c r="J1106" s="2" t="str">
        <f t="shared" si="35"/>
        <v>Profit</v>
      </c>
      <c r="K1106" s="3">
        <v>38036</v>
      </c>
      <c r="L1106" s="2" t="str">
        <f>TEXT(Table1[[#This Row],[ORDER_DATE]], "mmm")</f>
        <v>Feb</v>
      </c>
      <c r="M1106" s="2">
        <v>2004</v>
      </c>
      <c r="N1106" s="2" t="s">
        <v>231</v>
      </c>
      <c r="O1106" s="2" t="s">
        <v>298</v>
      </c>
      <c r="P1106" s="2" t="s">
        <v>129</v>
      </c>
      <c r="Q1106" s="2" t="s">
        <v>9</v>
      </c>
      <c r="R1106" s="2" t="s">
        <v>10</v>
      </c>
    </row>
    <row r="1107" spans="1:18" x14ac:dyDescent="0.3">
      <c r="A1107" s="2">
        <v>11205</v>
      </c>
      <c r="B1107" s="2" t="s">
        <v>128</v>
      </c>
      <c r="C1107" s="2">
        <v>38</v>
      </c>
      <c r="D1107" s="7">
        <v>100</v>
      </c>
      <c r="E1107" s="7">
        <f t="shared" si="34"/>
        <v>50</v>
      </c>
      <c r="F1107" s="7">
        <v>100</v>
      </c>
      <c r="G1107" s="7">
        <f>Table1[[#This Row],[QUANTITY_ORDERED]]*Table1[[#This Row],[Selling price ]]</f>
        <v>3800</v>
      </c>
      <c r="H1107" s="7">
        <f>F1107-(Table1[[#This Row],[Estimated Cost Price (50%)	]])</f>
        <v>50</v>
      </c>
      <c r="I1107" s="7">
        <f>Table1[[#This Row],[Profit per unit]]*Table1[[#This Row],[QUANTITY_ORDERED]]</f>
        <v>1900</v>
      </c>
      <c r="J1107" s="2" t="str">
        <f t="shared" si="35"/>
        <v>Profit</v>
      </c>
      <c r="K1107" s="3">
        <v>38036</v>
      </c>
      <c r="L1107" s="2" t="str">
        <f>TEXT(Table1[[#This Row],[ORDER_DATE]], "mmm")</f>
        <v>Feb</v>
      </c>
      <c r="M1107" s="2">
        <v>2004</v>
      </c>
      <c r="N1107" s="2" t="s">
        <v>231</v>
      </c>
      <c r="O1107" s="2" t="s">
        <v>302</v>
      </c>
      <c r="P1107" s="2" t="s">
        <v>129</v>
      </c>
      <c r="Q1107" s="2" t="s">
        <v>9</v>
      </c>
      <c r="R1107" s="2" t="s">
        <v>16</v>
      </c>
    </row>
    <row r="1108" spans="1:18" x14ac:dyDescent="0.3">
      <c r="A1108" s="2">
        <v>11206</v>
      </c>
      <c r="B1108" s="2" t="s">
        <v>128</v>
      </c>
      <c r="C1108" s="2">
        <v>31</v>
      </c>
      <c r="D1108" s="7">
        <v>99</v>
      </c>
      <c r="E1108" s="7">
        <f t="shared" si="34"/>
        <v>49.5</v>
      </c>
      <c r="F1108" s="7">
        <v>95.34</v>
      </c>
      <c r="G1108" s="7">
        <f>Table1[[#This Row],[QUANTITY_ORDERED]]*Table1[[#This Row],[Selling price ]]</f>
        <v>2955.54</v>
      </c>
      <c r="H1108" s="7">
        <f>F1108-(Table1[[#This Row],[Estimated Cost Price (50%)	]])</f>
        <v>45.84</v>
      </c>
      <c r="I1108" s="7">
        <f>Table1[[#This Row],[Profit per unit]]*Table1[[#This Row],[QUANTITY_ORDERED]]</f>
        <v>1421.0400000000002</v>
      </c>
      <c r="J1108" s="2" t="str">
        <f t="shared" si="35"/>
        <v>Profit</v>
      </c>
      <c r="K1108" s="3">
        <v>38036</v>
      </c>
      <c r="L1108" s="2" t="str">
        <f>TEXT(Table1[[#This Row],[ORDER_DATE]], "mmm")</f>
        <v>Feb</v>
      </c>
      <c r="M1108" s="2">
        <v>2004</v>
      </c>
      <c r="N1108" s="2" t="s">
        <v>231</v>
      </c>
      <c r="O1108" s="2" t="s">
        <v>303</v>
      </c>
      <c r="P1108" s="2" t="s">
        <v>129</v>
      </c>
      <c r="Q1108" s="2" t="s">
        <v>9</v>
      </c>
      <c r="R1108" s="2" t="s">
        <v>10</v>
      </c>
    </row>
    <row r="1109" spans="1:18" x14ac:dyDescent="0.3">
      <c r="A1109" s="2">
        <v>11207</v>
      </c>
      <c r="B1109" s="2" t="s">
        <v>128</v>
      </c>
      <c r="C1109" s="2">
        <v>43</v>
      </c>
      <c r="D1109" s="7">
        <v>74</v>
      </c>
      <c r="E1109" s="7">
        <f t="shared" si="34"/>
        <v>37</v>
      </c>
      <c r="F1109" s="7">
        <v>74.03</v>
      </c>
      <c r="G1109" s="7">
        <f>Table1[[#This Row],[QUANTITY_ORDERED]]*Table1[[#This Row],[Selling price ]]</f>
        <v>3183.29</v>
      </c>
      <c r="H1109" s="7">
        <f>F1109-(Table1[[#This Row],[Estimated Cost Price (50%)	]])</f>
        <v>37.03</v>
      </c>
      <c r="I1109" s="7">
        <f>Table1[[#This Row],[Profit per unit]]*Table1[[#This Row],[QUANTITY_ORDERED]]</f>
        <v>1592.29</v>
      </c>
      <c r="J1109" s="2" t="str">
        <f t="shared" si="35"/>
        <v>Profit</v>
      </c>
      <c r="K1109" s="3">
        <v>38036</v>
      </c>
      <c r="L1109" s="2" t="str">
        <f>TEXT(Table1[[#This Row],[ORDER_DATE]], "mmm")</f>
        <v>Feb</v>
      </c>
      <c r="M1109" s="2">
        <v>2004</v>
      </c>
      <c r="N1109" s="2" t="s">
        <v>210</v>
      </c>
      <c r="O1109" s="2" t="s">
        <v>304</v>
      </c>
      <c r="P1109" s="2" t="s">
        <v>129</v>
      </c>
      <c r="Q1109" s="2" t="s">
        <v>9</v>
      </c>
      <c r="R1109" s="2" t="s">
        <v>16</v>
      </c>
    </row>
    <row r="1110" spans="1:18" x14ac:dyDescent="0.3">
      <c r="A1110" s="2">
        <v>11208</v>
      </c>
      <c r="B1110" s="2" t="s">
        <v>128</v>
      </c>
      <c r="C1110" s="2">
        <v>31</v>
      </c>
      <c r="D1110" s="7">
        <v>49</v>
      </c>
      <c r="E1110" s="7">
        <f t="shared" si="34"/>
        <v>24.5</v>
      </c>
      <c r="F1110" s="7">
        <v>45.69</v>
      </c>
      <c r="G1110" s="7">
        <f>Table1[[#This Row],[QUANTITY_ORDERED]]*Table1[[#This Row],[Selling price ]]</f>
        <v>1416.3899999999999</v>
      </c>
      <c r="H1110" s="7">
        <f>F1110-(Table1[[#This Row],[Estimated Cost Price (50%)	]])</f>
        <v>21.189999999999998</v>
      </c>
      <c r="I1110" s="7">
        <f>Table1[[#This Row],[Profit per unit]]*Table1[[#This Row],[QUANTITY_ORDERED]]</f>
        <v>656.88999999999987</v>
      </c>
      <c r="J1110" s="2" t="str">
        <f t="shared" si="35"/>
        <v>Profit</v>
      </c>
      <c r="K1110" s="3">
        <v>38036</v>
      </c>
      <c r="L1110" s="2" t="str">
        <f>TEXT(Table1[[#This Row],[ORDER_DATE]], "mmm")</f>
        <v>Feb</v>
      </c>
      <c r="M1110" s="2">
        <v>2004</v>
      </c>
      <c r="N1110" s="2" t="s">
        <v>210</v>
      </c>
      <c r="O1110" s="2" t="s">
        <v>305</v>
      </c>
      <c r="P1110" s="2" t="s">
        <v>129</v>
      </c>
      <c r="Q1110" s="2" t="s">
        <v>9</v>
      </c>
      <c r="R1110" s="2" t="s">
        <v>10</v>
      </c>
    </row>
    <row r="1111" spans="1:18" x14ac:dyDescent="0.3">
      <c r="A1111" s="2">
        <v>11209</v>
      </c>
      <c r="B1111" s="2" t="s">
        <v>128</v>
      </c>
      <c r="C1111" s="2">
        <v>36</v>
      </c>
      <c r="D1111" s="7">
        <v>54</v>
      </c>
      <c r="E1111" s="7">
        <f t="shared" si="34"/>
        <v>27</v>
      </c>
      <c r="F1111" s="7">
        <v>63.34</v>
      </c>
      <c r="G1111" s="7">
        <f>Table1[[#This Row],[QUANTITY_ORDERED]]*Table1[[#This Row],[Selling price ]]</f>
        <v>2280.2400000000002</v>
      </c>
      <c r="H1111" s="7">
        <f>F1111-(Table1[[#This Row],[Estimated Cost Price (50%)	]])</f>
        <v>36.340000000000003</v>
      </c>
      <c r="I1111" s="7">
        <f>Table1[[#This Row],[Profit per unit]]*Table1[[#This Row],[QUANTITY_ORDERED]]</f>
        <v>1308.2400000000002</v>
      </c>
      <c r="J1111" s="2" t="str">
        <f t="shared" si="35"/>
        <v>Profit</v>
      </c>
      <c r="K1111" s="3">
        <v>38036</v>
      </c>
      <c r="L1111" s="2" t="str">
        <f>TEXT(Table1[[#This Row],[ORDER_DATE]], "mmm")</f>
        <v>Feb</v>
      </c>
      <c r="M1111" s="2">
        <v>2004</v>
      </c>
      <c r="N1111" s="2" t="s">
        <v>231</v>
      </c>
      <c r="O1111" s="2" t="s">
        <v>306</v>
      </c>
      <c r="P1111" s="2" t="s">
        <v>129</v>
      </c>
      <c r="Q1111" s="2" t="s">
        <v>9</v>
      </c>
      <c r="R1111" s="2" t="s">
        <v>10</v>
      </c>
    </row>
    <row r="1112" spans="1:18" x14ac:dyDescent="0.3">
      <c r="A1112" s="2">
        <v>11210</v>
      </c>
      <c r="B1112" s="2" t="s">
        <v>30</v>
      </c>
      <c r="C1112" s="2">
        <v>37</v>
      </c>
      <c r="D1112" s="7">
        <v>95</v>
      </c>
      <c r="E1112" s="7">
        <f t="shared" si="34"/>
        <v>47.5</v>
      </c>
      <c r="F1112" s="7">
        <v>100</v>
      </c>
      <c r="G1112" s="7">
        <f>Table1[[#This Row],[QUANTITY_ORDERED]]*Table1[[#This Row],[Selling price ]]</f>
        <v>3700</v>
      </c>
      <c r="H1112" s="7">
        <f>F1112-(Table1[[#This Row],[Estimated Cost Price (50%)	]])</f>
        <v>52.5</v>
      </c>
      <c r="I1112" s="7">
        <f>Table1[[#This Row],[Profit per unit]]*Table1[[#This Row],[QUANTITY_ORDERED]]</f>
        <v>1942.5</v>
      </c>
      <c r="J1112" s="2" t="str">
        <f t="shared" si="35"/>
        <v>Profit</v>
      </c>
      <c r="K1112" s="3">
        <v>38037</v>
      </c>
      <c r="L1112" s="2" t="str">
        <f>TEXT(Table1[[#This Row],[ORDER_DATE]], "mmm")</f>
        <v>Feb</v>
      </c>
      <c r="M1112" s="2">
        <v>2004</v>
      </c>
      <c r="N1112" s="2" t="s">
        <v>5</v>
      </c>
      <c r="O1112" s="2" t="s">
        <v>6</v>
      </c>
      <c r="P1112" s="2" t="s">
        <v>31</v>
      </c>
      <c r="Q1112" s="2" t="s">
        <v>32</v>
      </c>
      <c r="R1112" s="2" t="s">
        <v>16</v>
      </c>
    </row>
    <row r="1113" spans="1:18" x14ac:dyDescent="0.3">
      <c r="A1113" s="2">
        <v>11211</v>
      </c>
      <c r="B1113" s="2" t="s">
        <v>30</v>
      </c>
      <c r="C1113" s="2">
        <v>47</v>
      </c>
      <c r="D1113" s="7">
        <v>118</v>
      </c>
      <c r="E1113" s="7">
        <f t="shared" si="34"/>
        <v>59</v>
      </c>
      <c r="F1113" s="7">
        <v>100</v>
      </c>
      <c r="G1113" s="7">
        <f>Table1[[#This Row],[QUANTITY_ORDERED]]*Table1[[#This Row],[Selling price ]]</f>
        <v>4700</v>
      </c>
      <c r="H1113" s="7">
        <f>F1113-(Table1[[#This Row],[Estimated Cost Price (50%)	]])</f>
        <v>41</v>
      </c>
      <c r="I1113" s="7">
        <f>Table1[[#This Row],[Profit per unit]]*Table1[[#This Row],[QUANTITY_ORDERED]]</f>
        <v>1927</v>
      </c>
      <c r="J1113" s="2" t="str">
        <f t="shared" si="35"/>
        <v>Profit</v>
      </c>
      <c r="K1113" s="3">
        <v>38037</v>
      </c>
      <c r="L1113" s="2" t="str">
        <f>TEXT(Table1[[#This Row],[ORDER_DATE]], "mmm")</f>
        <v>Feb</v>
      </c>
      <c r="M1113" s="2">
        <v>2004</v>
      </c>
      <c r="N1113" s="2" t="s">
        <v>5</v>
      </c>
      <c r="O1113" s="2" t="s">
        <v>106</v>
      </c>
      <c r="P1113" s="2" t="s">
        <v>31</v>
      </c>
      <c r="Q1113" s="2" t="s">
        <v>32</v>
      </c>
      <c r="R1113" s="2" t="s">
        <v>16</v>
      </c>
    </row>
    <row r="1114" spans="1:18" x14ac:dyDescent="0.3">
      <c r="A1114" s="2">
        <v>11212</v>
      </c>
      <c r="B1114" s="2" t="s">
        <v>30</v>
      </c>
      <c r="C1114" s="2">
        <v>49</v>
      </c>
      <c r="D1114" s="7">
        <v>193</v>
      </c>
      <c r="E1114" s="7">
        <f t="shared" si="34"/>
        <v>96.5</v>
      </c>
      <c r="F1114" s="7">
        <v>100</v>
      </c>
      <c r="G1114" s="7">
        <f>Table1[[#This Row],[QUANTITY_ORDERED]]*Table1[[#This Row],[Selling price ]]</f>
        <v>4900</v>
      </c>
      <c r="H1114" s="7">
        <f>F1114-(Table1[[#This Row],[Estimated Cost Price (50%)	]])</f>
        <v>3.5</v>
      </c>
      <c r="I1114" s="7">
        <f>Table1[[#This Row],[Profit per unit]]*Table1[[#This Row],[QUANTITY_ORDERED]]</f>
        <v>171.5</v>
      </c>
      <c r="J1114" s="2" t="str">
        <f t="shared" si="35"/>
        <v>Profit</v>
      </c>
      <c r="K1114" s="3">
        <v>38037</v>
      </c>
      <c r="L1114" s="2" t="str">
        <f>TEXT(Table1[[#This Row],[ORDER_DATE]], "mmm")</f>
        <v>Feb</v>
      </c>
      <c r="M1114" s="2">
        <v>2004</v>
      </c>
      <c r="N1114" s="2" t="s">
        <v>5</v>
      </c>
      <c r="O1114" s="2" t="s">
        <v>113</v>
      </c>
      <c r="P1114" s="2" t="s">
        <v>31</v>
      </c>
      <c r="Q1114" s="2" t="s">
        <v>32</v>
      </c>
      <c r="R1114" s="2" t="s">
        <v>52</v>
      </c>
    </row>
    <row r="1115" spans="1:18" x14ac:dyDescent="0.3">
      <c r="A1115" s="2">
        <v>11213</v>
      </c>
      <c r="B1115" s="2" t="s">
        <v>30</v>
      </c>
      <c r="C1115" s="2">
        <v>47</v>
      </c>
      <c r="D1115" s="7">
        <v>84</v>
      </c>
      <c r="E1115" s="7">
        <f t="shared" si="34"/>
        <v>42</v>
      </c>
      <c r="F1115" s="7">
        <v>100</v>
      </c>
      <c r="G1115" s="7">
        <f>Table1[[#This Row],[QUANTITY_ORDERED]]*Table1[[#This Row],[Selling price ]]</f>
        <v>4700</v>
      </c>
      <c r="H1115" s="7">
        <f>F1115-(Table1[[#This Row],[Estimated Cost Price (50%)	]])</f>
        <v>58</v>
      </c>
      <c r="I1115" s="7">
        <f>Table1[[#This Row],[Profit per unit]]*Table1[[#This Row],[QUANTITY_ORDERED]]</f>
        <v>2726</v>
      </c>
      <c r="J1115" s="2" t="str">
        <f t="shared" si="35"/>
        <v>Profit</v>
      </c>
      <c r="K1115" s="3">
        <v>38037</v>
      </c>
      <c r="L1115" s="2" t="str">
        <f>TEXT(Table1[[#This Row],[ORDER_DATE]], "mmm")</f>
        <v>Feb</v>
      </c>
      <c r="M1115" s="2">
        <v>2004</v>
      </c>
      <c r="N1115" s="2" t="s">
        <v>210</v>
      </c>
      <c r="O1115" s="2" t="s">
        <v>225</v>
      </c>
      <c r="P1115" s="2" t="s">
        <v>31</v>
      </c>
      <c r="Q1115" s="2" t="s">
        <v>32</v>
      </c>
      <c r="R1115" s="2" t="s">
        <v>16</v>
      </c>
    </row>
    <row r="1116" spans="1:18" x14ac:dyDescent="0.3">
      <c r="A1116" s="2">
        <v>11214</v>
      </c>
      <c r="B1116" s="2" t="s">
        <v>30</v>
      </c>
      <c r="C1116" s="2">
        <v>28</v>
      </c>
      <c r="D1116" s="7">
        <v>60</v>
      </c>
      <c r="E1116" s="7">
        <f t="shared" si="34"/>
        <v>30</v>
      </c>
      <c r="F1116" s="7">
        <v>60.57</v>
      </c>
      <c r="G1116" s="7">
        <f>Table1[[#This Row],[QUANTITY_ORDERED]]*Table1[[#This Row],[Selling price ]]</f>
        <v>1695.96</v>
      </c>
      <c r="H1116" s="7">
        <f>F1116-(Table1[[#This Row],[Estimated Cost Price (50%)	]])</f>
        <v>30.57</v>
      </c>
      <c r="I1116" s="7">
        <f>Table1[[#This Row],[Profit per unit]]*Table1[[#This Row],[QUANTITY_ORDERED]]</f>
        <v>855.96</v>
      </c>
      <c r="J1116" s="2" t="str">
        <f t="shared" si="35"/>
        <v>Profit</v>
      </c>
      <c r="K1116" s="3">
        <v>38037</v>
      </c>
      <c r="L1116" s="2" t="str">
        <f>TEXT(Table1[[#This Row],[ORDER_DATE]], "mmm")</f>
        <v>Feb</v>
      </c>
      <c r="M1116" s="2">
        <v>2004</v>
      </c>
      <c r="N1116" s="2" t="s">
        <v>5</v>
      </c>
      <c r="O1116" s="2" t="s">
        <v>226</v>
      </c>
      <c r="P1116" s="2" t="s">
        <v>31</v>
      </c>
      <c r="Q1116" s="2" t="s">
        <v>32</v>
      </c>
      <c r="R1116" s="2" t="s">
        <v>10</v>
      </c>
    </row>
    <row r="1117" spans="1:18" x14ac:dyDescent="0.3">
      <c r="A1117" s="2">
        <v>11215</v>
      </c>
      <c r="B1117" s="2" t="s">
        <v>30</v>
      </c>
      <c r="C1117" s="2">
        <v>32</v>
      </c>
      <c r="D1117" s="7">
        <v>112</v>
      </c>
      <c r="E1117" s="7">
        <f t="shared" si="34"/>
        <v>56</v>
      </c>
      <c r="F1117" s="7">
        <v>91.29</v>
      </c>
      <c r="G1117" s="7">
        <f>Table1[[#This Row],[QUANTITY_ORDERED]]*Table1[[#This Row],[Selling price ]]</f>
        <v>2921.28</v>
      </c>
      <c r="H1117" s="7">
        <f>F1117-(Table1[[#This Row],[Estimated Cost Price (50%)	]])</f>
        <v>35.290000000000006</v>
      </c>
      <c r="I1117" s="7">
        <f>Table1[[#This Row],[Profit per unit]]*Table1[[#This Row],[QUANTITY_ORDERED]]</f>
        <v>1129.2800000000002</v>
      </c>
      <c r="J1117" s="2" t="str">
        <f t="shared" si="35"/>
        <v>Profit</v>
      </c>
      <c r="K1117" s="3">
        <v>38037</v>
      </c>
      <c r="L1117" s="2" t="str">
        <f>TEXT(Table1[[#This Row],[ORDER_DATE]], "mmm")</f>
        <v>Feb</v>
      </c>
      <c r="M1117" s="2">
        <v>2004</v>
      </c>
      <c r="N1117" s="2" t="s">
        <v>5</v>
      </c>
      <c r="O1117" s="2" t="s">
        <v>254</v>
      </c>
      <c r="P1117" s="2" t="s">
        <v>31</v>
      </c>
      <c r="Q1117" s="2" t="s">
        <v>32</v>
      </c>
      <c r="R1117" s="2" t="s">
        <v>10</v>
      </c>
    </row>
    <row r="1118" spans="1:18" x14ac:dyDescent="0.3">
      <c r="A1118" s="2">
        <v>11216</v>
      </c>
      <c r="B1118" s="2" t="s">
        <v>30</v>
      </c>
      <c r="C1118" s="2">
        <v>34</v>
      </c>
      <c r="D1118" s="7">
        <v>109</v>
      </c>
      <c r="E1118" s="7">
        <f t="shared" si="34"/>
        <v>54.5</v>
      </c>
      <c r="F1118" s="7">
        <v>100</v>
      </c>
      <c r="G1118" s="7">
        <f>Table1[[#This Row],[QUANTITY_ORDERED]]*Table1[[#This Row],[Selling price ]]</f>
        <v>3400</v>
      </c>
      <c r="H1118" s="7">
        <f>F1118-(Table1[[#This Row],[Estimated Cost Price (50%)	]])</f>
        <v>45.5</v>
      </c>
      <c r="I1118" s="7">
        <f>Table1[[#This Row],[Profit per unit]]*Table1[[#This Row],[QUANTITY_ORDERED]]</f>
        <v>1547</v>
      </c>
      <c r="J1118" s="2" t="str">
        <f t="shared" si="35"/>
        <v>Profit</v>
      </c>
      <c r="K1118" s="3">
        <v>38037</v>
      </c>
      <c r="L1118" s="2" t="str">
        <f>TEXT(Table1[[#This Row],[ORDER_DATE]], "mmm")</f>
        <v>Feb</v>
      </c>
      <c r="M1118" s="2">
        <v>2004</v>
      </c>
      <c r="N1118" s="2" t="s">
        <v>210</v>
      </c>
      <c r="O1118" s="2" t="s">
        <v>256</v>
      </c>
      <c r="P1118" s="2" t="s">
        <v>31</v>
      </c>
      <c r="Q1118" s="2" t="s">
        <v>32</v>
      </c>
      <c r="R1118" s="2" t="s">
        <v>16</v>
      </c>
    </row>
    <row r="1119" spans="1:18" x14ac:dyDescent="0.3">
      <c r="A1119" s="2">
        <v>11217</v>
      </c>
      <c r="B1119" s="2" t="s">
        <v>30</v>
      </c>
      <c r="C1119" s="2">
        <v>38</v>
      </c>
      <c r="D1119" s="7">
        <v>76</v>
      </c>
      <c r="E1119" s="7">
        <f t="shared" si="34"/>
        <v>38</v>
      </c>
      <c r="F1119" s="7">
        <v>69.31</v>
      </c>
      <c r="G1119" s="7">
        <f>Table1[[#This Row],[QUANTITY_ORDERED]]*Table1[[#This Row],[Selling price ]]</f>
        <v>2633.78</v>
      </c>
      <c r="H1119" s="7">
        <f>F1119-(Table1[[#This Row],[Estimated Cost Price (50%)	]])</f>
        <v>31.310000000000002</v>
      </c>
      <c r="I1119" s="7">
        <f>Table1[[#This Row],[Profit per unit]]*Table1[[#This Row],[QUANTITY_ORDERED]]</f>
        <v>1189.7800000000002</v>
      </c>
      <c r="J1119" s="2" t="str">
        <f t="shared" si="35"/>
        <v>Profit</v>
      </c>
      <c r="K1119" s="3">
        <v>38037</v>
      </c>
      <c r="L1119" s="2" t="str">
        <f>TEXT(Table1[[#This Row],[ORDER_DATE]], "mmm")</f>
        <v>Feb</v>
      </c>
      <c r="M1119" s="2">
        <v>2004</v>
      </c>
      <c r="N1119" s="2" t="s">
        <v>5</v>
      </c>
      <c r="O1119" s="2" t="s">
        <v>258</v>
      </c>
      <c r="P1119" s="2" t="s">
        <v>31</v>
      </c>
      <c r="Q1119" s="2" t="s">
        <v>32</v>
      </c>
      <c r="R1119" s="2" t="s">
        <v>10</v>
      </c>
    </row>
    <row r="1120" spans="1:18" x14ac:dyDescent="0.3">
      <c r="A1120" s="2">
        <v>11218</v>
      </c>
      <c r="B1120" s="2" t="s">
        <v>30</v>
      </c>
      <c r="C1120" s="2">
        <v>23</v>
      </c>
      <c r="D1120" s="7">
        <v>72</v>
      </c>
      <c r="E1120" s="7">
        <f t="shared" si="34"/>
        <v>36</v>
      </c>
      <c r="F1120" s="7">
        <v>74.62</v>
      </c>
      <c r="G1120" s="7">
        <f>Table1[[#This Row],[QUANTITY_ORDERED]]*Table1[[#This Row],[Selling price ]]</f>
        <v>1716.2600000000002</v>
      </c>
      <c r="H1120" s="7">
        <f>F1120-(Table1[[#This Row],[Estimated Cost Price (50%)	]])</f>
        <v>38.620000000000005</v>
      </c>
      <c r="I1120" s="7">
        <f>Table1[[#This Row],[Profit per unit]]*Table1[[#This Row],[QUANTITY_ORDERED]]</f>
        <v>888.2600000000001</v>
      </c>
      <c r="J1120" s="2" t="str">
        <f t="shared" si="35"/>
        <v>Profit</v>
      </c>
      <c r="K1120" s="3">
        <v>38037</v>
      </c>
      <c r="L1120" s="2" t="str">
        <f>TEXT(Table1[[#This Row],[ORDER_DATE]], "mmm")</f>
        <v>Feb</v>
      </c>
      <c r="M1120" s="2">
        <v>2004</v>
      </c>
      <c r="N1120" s="2" t="s">
        <v>210</v>
      </c>
      <c r="O1120" s="2" t="s">
        <v>279</v>
      </c>
      <c r="P1120" s="2" t="s">
        <v>31</v>
      </c>
      <c r="Q1120" s="2" t="s">
        <v>32</v>
      </c>
      <c r="R1120" s="2" t="s">
        <v>10</v>
      </c>
    </row>
    <row r="1121" spans="1:18" x14ac:dyDescent="0.3">
      <c r="A1121" s="2">
        <v>11219</v>
      </c>
      <c r="B1121" s="2" t="s">
        <v>30</v>
      </c>
      <c r="C1121" s="2">
        <v>21</v>
      </c>
      <c r="D1121" s="7">
        <v>99</v>
      </c>
      <c r="E1121" s="7">
        <f t="shared" si="34"/>
        <v>49.5</v>
      </c>
      <c r="F1121" s="7">
        <v>100</v>
      </c>
      <c r="G1121" s="7">
        <f>Table1[[#This Row],[QUANTITY_ORDERED]]*Table1[[#This Row],[Selling price ]]</f>
        <v>2100</v>
      </c>
      <c r="H1121" s="7">
        <f>F1121-(Table1[[#This Row],[Estimated Cost Price (50%)	]])</f>
        <v>50.5</v>
      </c>
      <c r="I1121" s="7">
        <f>Table1[[#This Row],[Profit per unit]]*Table1[[#This Row],[QUANTITY_ORDERED]]</f>
        <v>1060.5</v>
      </c>
      <c r="J1121" s="2" t="str">
        <f t="shared" si="35"/>
        <v>Profit</v>
      </c>
      <c r="K1121" s="3">
        <v>38037</v>
      </c>
      <c r="L1121" s="2" t="str">
        <f>TEXT(Table1[[#This Row],[ORDER_DATE]], "mmm")</f>
        <v>Feb</v>
      </c>
      <c r="M1121" s="2">
        <v>2004</v>
      </c>
      <c r="N1121" s="2" t="s">
        <v>5</v>
      </c>
      <c r="O1121" s="2" t="s">
        <v>282</v>
      </c>
      <c r="P1121" s="2" t="s">
        <v>31</v>
      </c>
      <c r="Q1121" s="2" t="s">
        <v>32</v>
      </c>
      <c r="R1121" s="2" t="s">
        <v>10</v>
      </c>
    </row>
    <row r="1122" spans="1:18" x14ac:dyDescent="0.3">
      <c r="A1122" s="2">
        <v>11220</v>
      </c>
      <c r="B1122" s="2" t="s">
        <v>30</v>
      </c>
      <c r="C1122" s="2">
        <v>20</v>
      </c>
      <c r="D1122" s="7">
        <v>68</v>
      </c>
      <c r="E1122" s="7">
        <f t="shared" si="34"/>
        <v>34</v>
      </c>
      <c r="F1122" s="7">
        <v>66.040000000000006</v>
      </c>
      <c r="G1122" s="7">
        <f>Table1[[#This Row],[QUANTITY_ORDERED]]*Table1[[#This Row],[Selling price ]]</f>
        <v>1320.8000000000002</v>
      </c>
      <c r="H1122" s="7">
        <f>F1122-(Table1[[#This Row],[Estimated Cost Price (50%)	]])</f>
        <v>32.040000000000006</v>
      </c>
      <c r="I1122" s="7">
        <f>Table1[[#This Row],[Profit per unit]]*Table1[[#This Row],[QUANTITY_ORDERED]]</f>
        <v>640.80000000000018</v>
      </c>
      <c r="J1122" s="2" t="str">
        <f t="shared" si="35"/>
        <v>Profit</v>
      </c>
      <c r="K1122" s="3">
        <v>38037</v>
      </c>
      <c r="L1122" s="2" t="str">
        <f>TEXT(Table1[[#This Row],[ORDER_DATE]], "mmm")</f>
        <v>Feb</v>
      </c>
      <c r="M1122" s="2">
        <v>2004</v>
      </c>
      <c r="N1122" s="2" t="s">
        <v>202</v>
      </c>
      <c r="O1122" s="2" t="s">
        <v>287</v>
      </c>
      <c r="P1122" s="2" t="s">
        <v>31</v>
      </c>
      <c r="Q1122" s="2" t="s">
        <v>32</v>
      </c>
      <c r="R1122" s="2" t="s">
        <v>10</v>
      </c>
    </row>
    <row r="1123" spans="1:18" x14ac:dyDescent="0.3">
      <c r="A1123" s="2">
        <v>11221</v>
      </c>
      <c r="B1123" s="2" t="s">
        <v>30</v>
      </c>
      <c r="C1123" s="2">
        <v>41</v>
      </c>
      <c r="D1123" s="7">
        <v>43</v>
      </c>
      <c r="E1123" s="7">
        <f t="shared" si="34"/>
        <v>21.5</v>
      </c>
      <c r="F1123" s="7">
        <v>46.26</v>
      </c>
      <c r="G1123" s="7">
        <f>Table1[[#This Row],[QUANTITY_ORDERED]]*Table1[[#This Row],[Selling price ]]</f>
        <v>1896.6599999999999</v>
      </c>
      <c r="H1123" s="7">
        <f>F1123-(Table1[[#This Row],[Estimated Cost Price (50%)	]])</f>
        <v>24.759999999999998</v>
      </c>
      <c r="I1123" s="7">
        <f>Table1[[#This Row],[Profit per unit]]*Table1[[#This Row],[QUANTITY_ORDERED]]</f>
        <v>1015.16</v>
      </c>
      <c r="J1123" s="2" t="str">
        <f t="shared" si="35"/>
        <v>Profit</v>
      </c>
      <c r="K1123" s="3">
        <v>38037</v>
      </c>
      <c r="L1123" s="2" t="str">
        <f>TEXT(Table1[[#This Row],[ORDER_DATE]], "mmm")</f>
        <v>Feb</v>
      </c>
      <c r="M1123" s="2">
        <v>2004</v>
      </c>
      <c r="N1123" s="2" t="s">
        <v>202</v>
      </c>
      <c r="O1123" s="2" t="s">
        <v>289</v>
      </c>
      <c r="P1123" s="2" t="s">
        <v>31</v>
      </c>
      <c r="Q1123" s="2" t="s">
        <v>32</v>
      </c>
      <c r="R1123" s="2" t="s">
        <v>10</v>
      </c>
    </row>
    <row r="1124" spans="1:18" x14ac:dyDescent="0.3">
      <c r="A1124" s="2">
        <v>11222</v>
      </c>
      <c r="B1124" s="2" t="s">
        <v>30</v>
      </c>
      <c r="C1124" s="2">
        <v>25</v>
      </c>
      <c r="D1124" s="7">
        <v>91</v>
      </c>
      <c r="E1124" s="7">
        <f t="shared" si="34"/>
        <v>45.5</v>
      </c>
      <c r="F1124" s="7">
        <v>100</v>
      </c>
      <c r="G1124" s="7">
        <f>Table1[[#This Row],[QUANTITY_ORDERED]]*Table1[[#This Row],[Selling price ]]</f>
        <v>2500</v>
      </c>
      <c r="H1124" s="7">
        <f>F1124-(Table1[[#This Row],[Estimated Cost Price (50%)	]])</f>
        <v>54.5</v>
      </c>
      <c r="I1124" s="7">
        <f>Table1[[#This Row],[Profit per unit]]*Table1[[#This Row],[QUANTITY_ORDERED]]</f>
        <v>1362.5</v>
      </c>
      <c r="J1124" s="2" t="str">
        <f t="shared" si="35"/>
        <v>Profit</v>
      </c>
      <c r="K1124" s="3">
        <v>38037</v>
      </c>
      <c r="L1124" s="2" t="str">
        <f>TEXT(Table1[[#This Row],[ORDER_DATE]], "mmm")</f>
        <v>Feb</v>
      </c>
      <c r="M1124" s="2">
        <v>2004</v>
      </c>
      <c r="N1124" s="2" t="s">
        <v>210</v>
      </c>
      <c r="O1124" s="2" t="s">
        <v>294</v>
      </c>
      <c r="P1124" s="2" t="s">
        <v>31</v>
      </c>
      <c r="Q1124" s="2" t="s">
        <v>32</v>
      </c>
      <c r="R1124" s="2" t="s">
        <v>10</v>
      </c>
    </row>
    <row r="1125" spans="1:18" x14ac:dyDescent="0.3">
      <c r="A1125" s="2">
        <v>11223</v>
      </c>
      <c r="B1125" s="2" t="s">
        <v>30</v>
      </c>
      <c r="C1125" s="2">
        <v>29</v>
      </c>
      <c r="D1125" s="7">
        <v>118</v>
      </c>
      <c r="E1125" s="7">
        <f t="shared" si="34"/>
        <v>59</v>
      </c>
      <c r="F1125" s="7">
        <v>100</v>
      </c>
      <c r="G1125" s="7">
        <f>Table1[[#This Row],[QUANTITY_ORDERED]]*Table1[[#This Row],[Selling price ]]</f>
        <v>2900</v>
      </c>
      <c r="H1125" s="7">
        <f>F1125-(Table1[[#This Row],[Estimated Cost Price (50%)	]])</f>
        <v>41</v>
      </c>
      <c r="I1125" s="7">
        <f>Table1[[#This Row],[Profit per unit]]*Table1[[#This Row],[QUANTITY_ORDERED]]</f>
        <v>1189</v>
      </c>
      <c r="J1125" s="2" t="str">
        <f t="shared" si="35"/>
        <v>Profit</v>
      </c>
      <c r="K1125" s="3">
        <v>38037</v>
      </c>
      <c r="L1125" s="2" t="str">
        <f>TEXT(Table1[[#This Row],[ORDER_DATE]], "mmm")</f>
        <v>Feb</v>
      </c>
      <c r="M1125" s="2">
        <v>2004</v>
      </c>
      <c r="N1125" s="2" t="s">
        <v>210</v>
      </c>
      <c r="O1125" s="2" t="s">
        <v>300</v>
      </c>
      <c r="P1125" s="2" t="s">
        <v>31</v>
      </c>
      <c r="Q1125" s="2" t="s">
        <v>32</v>
      </c>
      <c r="R1125" s="2" t="s">
        <v>16</v>
      </c>
    </row>
    <row r="1126" spans="1:18" x14ac:dyDescent="0.3">
      <c r="A1126" s="2">
        <v>11224</v>
      </c>
      <c r="B1126" s="2" t="s">
        <v>30</v>
      </c>
      <c r="C1126" s="2">
        <v>26</v>
      </c>
      <c r="D1126" s="7">
        <v>80</v>
      </c>
      <c r="E1126" s="7">
        <f t="shared" si="34"/>
        <v>40</v>
      </c>
      <c r="F1126" s="7">
        <v>67.2</v>
      </c>
      <c r="G1126" s="7">
        <f>Table1[[#This Row],[QUANTITY_ORDERED]]*Table1[[#This Row],[Selling price ]]</f>
        <v>1747.2</v>
      </c>
      <c r="H1126" s="7">
        <f>F1126-(Table1[[#This Row],[Estimated Cost Price (50%)	]])</f>
        <v>27.200000000000003</v>
      </c>
      <c r="I1126" s="7">
        <f>Table1[[#This Row],[Profit per unit]]*Table1[[#This Row],[QUANTITY_ORDERED]]</f>
        <v>707.2</v>
      </c>
      <c r="J1126" s="2" t="str">
        <f t="shared" si="35"/>
        <v>Profit</v>
      </c>
      <c r="K1126" s="3">
        <v>38037</v>
      </c>
      <c r="L1126" s="2" t="str">
        <f>TEXT(Table1[[#This Row],[ORDER_DATE]], "mmm")</f>
        <v>Feb</v>
      </c>
      <c r="M1126" s="2">
        <v>2004</v>
      </c>
      <c r="N1126" s="2" t="s">
        <v>210</v>
      </c>
      <c r="O1126" s="2" t="s">
        <v>301</v>
      </c>
      <c r="P1126" s="2" t="s">
        <v>31</v>
      </c>
      <c r="Q1126" s="2" t="s">
        <v>32</v>
      </c>
      <c r="R1126" s="2" t="s">
        <v>10</v>
      </c>
    </row>
    <row r="1127" spans="1:18" x14ac:dyDescent="0.3">
      <c r="A1127" s="2">
        <v>11225</v>
      </c>
      <c r="B1127" s="2" t="s">
        <v>23</v>
      </c>
      <c r="C1127" s="2">
        <v>43</v>
      </c>
      <c r="D1127" s="7">
        <v>150</v>
      </c>
      <c r="E1127" s="7">
        <f t="shared" si="34"/>
        <v>75</v>
      </c>
      <c r="F1127" s="7">
        <v>100</v>
      </c>
      <c r="G1127" s="7">
        <f>Table1[[#This Row],[QUANTITY_ORDERED]]*Table1[[#This Row],[Selling price ]]</f>
        <v>4300</v>
      </c>
      <c r="H1127" s="7">
        <f>F1127-(Table1[[#This Row],[Estimated Cost Price (50%)	]])</f>
        <v>25</v>
      </c>
      <c r="I1127" s="7">
        <f>Table1[[#This Row],[Profit per unit]]*Table1[[#This Row],[QUANTITY_ORDERED]]</f>
        <v>1075</v>
      </c>
      <c r="J1127" s="2" t="str">
        <f t="shared" si="35"/>
        <v>Profit</v>
      </c>
      <c r="K1127" s="3">
        <v>38038</v>
      </c>
      <c r="L1127" s="2" t="str">
        <f>TEXT(Table1[[#This Row],[ORDER_DATE]], "mmm")</f>
        <v>Feb</v>
      </c>
      <c r="M1127" s="2">
        <v>2004</v>
      </c>
      <c r="N1127" s="2" t="s">
        <v>5</v>
      </c>
      <c r="O1127" s="2" t="s">
        <v>180</v>
      </c>
      <c r="P1127" s="2" t="s">
        <v>24</v>
      </c>
      <c r="Q1127" s="2" t="s">
        <v>13</v>
      </c>
      <c r="R1127" s="2" t="s">
        <v>16</v>
      </c>
    </row>
    <row r="1128" spans="1:18" x14ac:dyDescent="0.3">
      <c r="A1128" s="2">
        <v>11226</v>
      </c>
      <c r="B1128" s="2" t="s">
        <v>23</v>
      </c>
      <c r="C1128" s="2">
        <v>38</v>
      </c>
      <c r="D1128" s="7">
        <v>62</v>
      </c>
      <c r="E1128" s="7">
        <f t="shared" si="34"/>
        <v>31</v>
      </c>
      <c r="F1128" s="7">
        <v>58.44</v>
      </c>
      <c r="G1128" s="7">
        <f>Table1[[#This Row],[QUANTITY_ORDERED]]*Table1[[#This Row],[Selling price ]]</f>
        <v>2220.7199999999998</v>
      </c>
      <c r="H1128" s="7">
        <f>F1128-(Table1[[#This Row],[Estimated Cost Price (50%)	]])</f>
        <v>27.439999999999998</v>
      </c>
      <c r="I1128" s="7">
        <f>Table1[[#This Row],[Profit per unit]]*Table1[[#This Row],[QUANTITY_ORDERED]]</f>
        <v>1042.7199999999998</v>
      </c>
      <c r="J1128" s="2" t="str">
        <f t="shared" si="35"/>
        <v>Profit</v>
      </c>
      <c r="K1128" s="3">
        <v>38038</v>
      </c>
      <c r="L1128" s="2" t="str">
        <f>TEXT(Table1[[#This Row],[ORDER_DATE]], "mmm")</f>
        <v>Feb</v>
      </c>
      <c r="M1128" s="2">
        <v>2004</v>
      </c>
      <c r="N1128" s="2" t="s">
        <v>5</v>
      </c>
      <c r="O1128" s="2" t="s">
        <v>243</v>
      </c>
      <c r="P1128" s="2" t="s">
        <v>24</v>
      </c>
      <c r="Q1128" s="2" t="s">
        <v>13</v>
      </c>
      <c r="R1128" s="2" t="s">
        <v>10</v>
      </c>
    </row>
    <row r="1129" spans="1:18" x14ac:dyDescent="0.3">
      <c r="A1129" s="2">
        <v>11227</v>
      </c>
      <c r="B1129" s="2" t="s">
        <v>23</v>
      </c>
      <c r="C1129" s="2">
        <v>37</v>
      </c>
      <c r="D1129" s="7">
        <v>69</v>
      </c>
      <c r="E1129" s="7">
        <f t="shared" si="34"/>
        <v>34.5</v>
      </c>
      <c r="F1129" s="7">
        <v>80.34</v>
      </c>
      <c r="G1129" s="7">
        <f>Table1[[#This Row],[QUANTITY_ORDERED]]*Table1[[#This Row],[Selling price ]]</f>
        <v>2972.58</v>
      </c>
      <c r="H1129" s="7">
        <f>F1129-(Table1[[#This Row],[Estimated Cost Price (50%)	]])</f>
        <v>45.84</v>
      </c>
      <c r="I1129" s="7">
        <f>Table1[[#This Row],[Profit per unit]]*Table1[[#This Row],[QUANTITY_ORDERED]]</f>
        <v>1696.0800000000002</v>
      </c>
      <c r="J1129" s="2" t="str">
        <f t="shared" si="35"/>
        <v>Profit</v>
      </c>
      <c r="K1129" s="3">
        <v>38038</v>
      </c>
      <c r="L1129" s="2" t="str">
        <f>TEXT(Table1[[#This Row],[ORDER_DATE]], "mmm")</f>
        <v>Feb</v>
      </c>
      <c r="M1129" s="2">
        <v>2004</v>
      </c>
      <c r="N1129" s="2" t="s">
        <v>5</v>
      </c>
      <c r="O1129" s="2" t="s">
        <v>262</v>
      </c>
      <c r="P1129" s="2" t="s">
        <v>24</v>
      </c>
      <c r="Q1129" s="2" t="s">
        <v>13</v>
      </c>
      <c r="R1129" s="2" t="s">
        <v>10</v>
      </c>
    </row>
    <row r="1130" spans="1:18" x14ac:dyDescent="0.3">
      <c r="A1130" s="2">
        <v>11228</v>
      </c>
      <c r="B1130" s="2" t="s">
        <v>23</v>
      </c>
      <c r="C1130" s="2">
        <v>43</v>
      </c>
      <c r="D1130" s="7">
        <v>40</v>
      </c>
      <c r="E1130" s="7">
        <f t="shared" si="34"/>
        <v>20</v>
      </c>
      <c r="F1130" s="7">
        <v>39.43</v>
      </c>
      <c r="G1130" s="7">
        <f>Table1[[#This Row],[QUANTITY_ORDERED]]*Table1[[#This Row],[Selling price ]]</f>
        <v>1695.49</v>
      </c>
      <c r="H1130" s="7">
        <f>F1130-(Table1[[#This Row],[Estimated Cost Price (50%)	]])</f>
        <v>19.43</v>
      </c>
      <c r="I1130" s="7">
        <f>Table1[[#This Row],[Profit per unit]]*Table1[[#This Row],[QUANTITY_ORDERED]]</f>
        <v>835.49</v>
      </c>
      <c r="J1130" s="2" t="str">
        <f t="shared" si="35"/>
        <v>Profit</v>
      </c>
      <c r="K1130" s="3">
        <v>38038</v>
      </c>
      <c r="L1130" s="2" t="str">
        <f>TEXT(Table1[[#This Row],[ORDER_DATE]], "mmm")</f>
        <v>Feb</v>
      </c>
      <c r="M1130" s="2">
        <v>2004</v>
      </c>
      <c r="N1130" s="2" t="s">
        <v>5</v>
      </c>
      <c r="O1130" s="2" t="s">
        <v>283</v>
      </c>
      <c r="P1130" s="2" t="s">
        <v>24</v>
      </c>
      <c r="Q1130" s="2" t="s">
        <v>13</v>
      </c>
      <c r="R1130" s="2" t="s">
        <v>10</v>
      </c>
    </row>
    <row r="1131" spans="1:18" x14ac:dyDescent="0.3">
      <c r="A1131" s="2">
        <v>11229</v>
      </c>
      <c r="B1131" s="2" t="s">
        <v>23</v>
      </c>
      <c r="C1131" s="2">
        <v>30</v>
      </c>
      <c r="D1131" s="7">
        <v>102</v>
      </c>
      <c r="E1131" s="7">
        <f t="shared" si="34"/>
        <v>51</v>
      </c>
      <c r="F1131" s="7">
        <v>100</v>
      </c>
      <c r="G1131" s="7">
        <f>Table1[[#This Row],[QUANTITY_ORDERED]]*Table1[[#This Row],[Selling price ]]</f>
        <v>3000</v>
      </c>
      <c r="H1131" s="7">
        <f>F1131-(Table1[[#This Row],[Estimated Cost Price (50%)	]])</f>
        <v>49</v>
      </c>
      <c r="I1131" s="7">
        <f>Table1[[#This Row],[Profit per unit]]*Table1[[#This Row],[QUANTITY_ORDERED]]</f>
        <v>1470</v>
      </c>
      <c r="J1131" s="2" t="str">
        <f t="shared" si="35"/>
        <v>Profit</v>
      </c>
      <c r="K1131" s="3">
        <v>38038</v>
      </c>
      <c r="L1131" s="2" t="str">
        <f>TEXT(Table1[[#This Row],[ORDER_DATE]], "mmm")</f>
        <v>Feb</v>
      </c>
      <c r="M1131" s="2">
        <v>2004</v>
      </c>
      <c r="N1131" s="2" t="s">
        <v>5</v>
      </c>
      <c r="O1131" s="2" t="s">
        <v>288</v>
      </c>
      <c r="P1131" s="2" t="s">
        <v>24</v>
      </c>
      <c r="Q1131" s="2" t="s">
        <v>13</v>
      </c>
      <c r="R1131" s="2" t="s">
        <v>16</v>
      </c>
    </row>
    <row r="1132" spans="1:18" x14ac:dyDescent="0.3">
      <c r="A1132" s="2">
        <v>11230</v>
      </c>
      <c r="B1132" s="2" t="s">
        <v>23</v>
      </c>
      <c r="C1132" s="2">
        <v>50</v>
      </c>
      <c r="D1132" s="7">
        <v>81</v>
      </c>
      <c r="E1132" s="7">
        <f t="shared" si="34"/>
        <v>40.5</v>
      </c>
      <c r="F1132" s="7">
        <v>77.290000000000006</v>
      </c>
      <c r="G1132" s="7">
        <f>Table1[[#This Row],[QUANTITY_ORDERED]]*Table1[[#This Row],[Selling price ]]</f>
        <v>3864.5000000000005</v>
      </c>
      <c r="H1132" s="7">
        <f>F1132-(Table1[[#This Row],[Estimated Cost Price (50%)	]])</f>
        <v>36.790000000000006</v>
      </c>
      <c r="I1132" s="7">
        <f>Table1[[#This Row],[Profit per unit]]*Table1[[#This Row],[QUANTITY_ORDERED]]</f>
        <v>1839.5000000000002</v>
      </c>
      <c r="J1132" s="2" t="str">
        <f t="shared" si="35"/>
        <v>Profit</v>
      </c>
      <c r="K1132" s="3">
        <v>38038</v>
      </c>
      <c r="L1132" s="2" t="str">
        <f>TEXT(Table1[[#This Row],[ORDER_DATE]], "mmm")</f>
        <v>Feb</v>
      </c>
      <c r="M1132" s="2">
        <v>2004</v>
      </c>
      <c r="N1132" s="2" t="s">
        <v>5</v>
      </c>
      <c r="O1132" s="2" t="s">
        <v>292</v>
      </c>
      <c r="P1132" s="2" t="s">
        <v>24</v>
      </c>
      <c r="Q1132" s="2" t="s">
        <v>13</v>
      </c>
      <c r="R1132" s="2" t="s">
        <v>16</v>
      </c>
    </row>
    <row r="1133" spans="1:18" x14ac:dyDescent="0.3">
      <c r="A1133" s="2">
        <v>11231</v>
      </c>
      <c r="B1133" s="2" t="s">
        <v>158</v>
      </c>
      <c r="C1133" s="2">
        <v>27</v>
      </c>
      <c r="D1133" s="7">
        <v>194</v>
      </c>
      <c r="E1133" s="7">
        <f t="shared" si="34"/>
        <v>97</v>
      </c>
      <c r="F1133" s="7">
        <v>100</v>
      </c>
      <c r="G1133" s="7">
        <f>Table1[[#This Row],[QUANTITY_ORDERED]]*Table1[[#This Row],[Selling price ]]</f>
        <v>2700</v>
      </c>
      <c r="H1133" s="7">
        <f>F1133-(Table1[[#This Row],[Estimated Cost Price (50%)	]])</f>
        <v>3</v>
      </c>
      <c r="I1133" s="7">
        <f>Table1[[#This Row],[Profit per unit]]*Table1[[#This Row],[QUANTITY_ORDERED]]</f>
        <v>81</v>
      </c>
      <c r="J1133" s="2" t="str">
        <f t="shared" si="35"/>
        <v>Profit</v>
      </c>
      <c r="K1133" s="3">
        <v>38039</v>
      </c>
      <c r="L1133" s="2" t="str">
        <f>TEXT(Table1[[#This Row],[ORDER_DATE]], "mmm")</f>
        <v>Feb</v>
      </c>
      <c r="M1133" s="2">
        <v>2004</v>
      </c>
      <c r="N1133" s="2" t="s">
        <v>63</v>
      </c>
      <c r="O1133" s="2" t="s">
        <v>149</v>
      </c>
      <c r="P1133" s="2" t="s">
        <v>159</v>
      </c>
      <c r="Q1133" s="2" t="s">
        <v>160</v>
      </c>
      <c r="R1133" s="2" t="s">
        <v>16</v>
      </c>
    </row>
    <row r="1134" spans="1:18" x14ac:dyDescent="0.3">
      <c r="A1134" s="2">
        <v>11232</v>
      </c>
      <c r="B1134" s="2" t="s">
        <v>158</v>
      </c>
      <c r="C1134" s="2">
        <v>25</v>
      </c>
      <c r="D1134" s="7">
        <v>117</v>
      </c>
      <c r="E1134" s="7">
        <f t="shared" si="34"/>
        <v>58.5</v>
      </c>
      <c r="F1134" s="7">
        <v>99.82</v>
      </c>
      <c r="G1134" s="7">
        <f>Table1[[#This Row],[QUANTITY_ORDERED]]*Table1[[#This Row],[Selling price ]]</f>
        <v>2495.5</v>
      </c>
      <c r="H1134" s="7">
        <f>F1134-(Table1[[#This Row],[Estimated Cost Price (50%)	]])</f>
        <v>41.319999999999993</v>
      </c>
      <c r="I1134" s="7">
        <f>Table1[[#This Row],[Profit per unit]]*Table1[[#This Row],[QUANTITY_ORDERED]]</f>
        <v>1032.9999999999998</v>
      </c>
      <c r="J1134" s="2" t="str">
        <f t="shared" si="35"/>
        <v>Profit</v>
      </c>
      <c r="K1134" s="3">
        <v>38039</v>
      </c>
      <c r="L1134" s="2" t="str">
        <f>TEXT(Table1[[#This Row],[ORDER_DATE]], "mmm")</f>
        <v>Feb</v>
      </c>
      <c r="M1134" s="2">
        <v>2004</v>
      </c>
      <c r="N1134" s="2" t="s">
        <v>63</v>
      </c>
      <c r="O1134" s="2" t="s">
        <v>183</v>
      </c>
      <c r="P1134" s="2" t="s">
        <v>159</v>
      </c>
      <c r="Q1134" s="2" t="s">
        <v>160</v>
      </c>
      <c r="R1134" s="2" t="s">
        <v>10</v>
      </c>
    </row>
    <row r="1135" spans="1:18" x14ac:dyDescent="0.3">
      <c r="A1135" s="2">
        <v>11233</v>
      </c>
      <c r="B1135" s="2" t="s">
        <v>158</v>
      </c>
      <c r="C1135" s="2">
        <v>37</v>
      </c>
      <c r="D1135" s="7">
        <v>79</v>
      </c>
      <c r="E1135" s="7">
        <f t="shared" si="34"/>
        <v>39.5</v>
      </c>
      <c r="F1135" s="7">
        <v>77.41</v>
      </c>
      <c r="G1135" s="7">
        <f>Table1[[#This Row],[QUANTITY_ORDERED]]*Table1[[#This Row],[Selling price ]]</f>
        <v>2864.17</v>
      </c>
      <c r="H1135" s="7">
        <f>F1135-(Table1[[#This Row],[Estimated Cost Price (50%)	]])</f>
        <v>37.909999999999997</v>
      </c>
      <c r="I1135" s="7">
        <f>Table1[[#This Row],[Profit per unit]]*Table1[[#This Row],[QUANTITY_ORDERED]]</f>
        <v>1402.6699999999998</v>
      </c>
      <c r="J1135" s="2" t="str">
        <f t="shared" si="35"/>
        <v>Profit</v>
      </c>
      <c r="K1135" s="3">
        <v>38039</v>
      </c>
      <c r="L1135" s="2" t="str">
        <f>TEXT(Table1[[#This Row],[ORDER_DATE]], "mmm")</f>
        <v>Feb</v>
      </c>
      <c r="M1135" s="2">
        <v>2004</v>
      </c>
      <c r="N1135" s="2" t="s">
        <v>63</v>
      </c>
      <c r="O1135" s="2" t="s">
        <v>187</v>
      </c>
      <c r="P1135" s="2" t="s">
        <v>159</v>
      </c>
      <c r="Q1135" s="2" t="s">
        <v>160</v>
      </c>
      <c r="R1135" s="2" t="s">
        <v>10</v>
      </c>
    </row>
    <row r="1136" spans="1:18" x14ac:dyDescent="0.3">
      <c r="A1136" s="2">
        <v>11234</v>
      </c>
      <c r="B1136" s="2" t="s">
        <v>158</v>
      </c>
      <c r="C1136" s="2">
        <v>21</v>
      </c>
      <c r="D1136" s="7">
        <v>115</v>
      </c>
      <c r="E1136" s="7">
        <f t="shared" si="34"/>
        <v>57.5</v>
      </c>
      <c r="F1136" s="7">
        <v>100</v>
      </c>
      <c r="G1136" s="7">
        <f>Table1[[#This Row],[QUANTITY_ORDERED]]*Table1[[#This Row],[Selling price ]]</f>
        <v>2100</v>
      </c>
      <c r="H1136" s="7">
        <f>F1136-(Table1[[#This Row],[Estimated Cost Price (50%)	]])</f>
        <v>42.5</v>
      </c>
      <c r="I1136" s="7">
        <f>Table1[[#This Row],[Profit per unit]]*Table1[[#This Row],[QUANTITY_ORDERED]]</f>
        <v>892.5</v>
      </c>
      <c r="J1136" s="2" t="str">
        <f t="shared" si="35"/>
        <v>Profit</v>
      </c>
      <c r="K1136" s="3">
        <v>38039</v>
      </c>
      <c r="L1136" s="2" t="str">
        <f>TEXT(Table1[[#This Row],[ORDER_DATE]], "mmm")</f>
        <v>Feb</v>
      </c>
      <c r="M1136" s="2">
        <v>2004</v>
      </c>
      <c r="N1136" s="2" t="s">
        <v>63</v>
      </c>
      <c r="O1136" s="2" t="s">
        <v>193</v>
      </c>
      <c r="P1136" s="2" t="s">
        <v>159</v>
      </c>
      <c r="Q1136" s="2" t="s">
        <v>160</v>
      </c>
      <c r="R1136" s="2" t="s">
        <v>10</v>
      </c>
    </row>
    <row r="1137" spans="1:18" x14ac:dyDescent="0.3">
      <c r="A1137" s="2">
        <v>11235</v>
      </c>
      <c r="B1137" s="2" t="s">
        <v>158</v>
      </c>
      <c r="C1137" s="2">
        <v>32</v>
      </c>
      <c r="D1137" s="7">
        <v>141</v>
      </c>
      <c r="E1137" s="7">
        <f t="shared" si="34"/>
        <v>70.5</v>
      </c>
      <c r="F1137" s="7">
        <v>100</v>
      </c>
      <c r="G1137" s="7">
        <f>Table1[[#This Row],[QUANTITY_ORDERED]]*Table1[[#This Row],[Selling price ]]</f>
        <v>3200</v>
      </c>
      <c r="H1137" s="7">
        <f>F1137-(Table1[[#This Row],[Estimated Cost Price (50%)	]])</f>
        <v>29.5</v>
      </c>
      <c r="I1137" s="7">
        <f>Table1[[#This Row],[Profit per unit]]*Table1[[#This Row],[QUANTITY_ORDERED]]</f>
        <v>944</v>
      </c>
      <c r="J1137" s="2" t="str">
        <f t="shared" si="35"/>
        <v>Profit</v>
      </c>
      <c r="K1137" s="3">
        <v>38039</v>
      </c>
      <c r="L1137" s="2" t="str">
        <f>TEXT(Table1[[#This Row],[ORDER_DATE]], "mmm")</f>
        <v>Feb</v>
      </c>
      <c r="M1137" s="2">
        <v>2004</v>
      </c>
      <c r="N1137" s="2" t="s">
        <v>63</v>
      </c>
      <c r="O1137" s="2" t="s">
        <v>197</v>
      </c>
      <c r="P1137" s="2" t="s">
        <v>159</v>
      </c>
      <c r="Q1137" s="2" t="s">
        <v>160</v>
      </c>
      <c r="R1137" s="2" t="s">
        <v>16</v>
      </c>
    </row>
    <row r="1138" spans="1:18" x14ac:dyDescent="0.3">
      <c r="A1138" s="2">
        <v>11236</v>
      </c>
      <c r="B1138" s="2" t="s">
        <v>158</v>
      </c>
      <c r="C1138" s="2">
        <v>47</v>
      </c>
      <c r="D1138" s="7">
        <v>77</v>
      </c>
      <c r="E1138" s="7">
        <f t="shared" si="34"/>
        <v>38.5</v>
      </c>
      <c r="F1138" s="7">
        <v>64.680000000000007</v>
      </c>
      <c r="G1138" s="7">
        <f>Table1[[#This Row],[QUANTITY_ORDERED]]*Table1[[#This Row],[Selling price ]]</f>
        <v>3039.9600000000005</v>
      </c>
      <c r="H1138" s="7">
        <f>F1138-(Table1[[#This Row],[Estimated Cost Price (50%)	]])</f>
        <v>26.180000000000007</v>
      </c>
      <c r="I1138" s="7">
        <f>Table1[[#This Row],[Profit per unit]]*Table1[[#This Row],[QUANTITY_ORDERED]]</f>
        <v>1230.4600000000003</v>
      </c>
      <c r="J1138" s="2" t="str">
        <f t="shared" si="35"/>
        <v>Profit</v>
      </c>
      <c r="K1138" s="3">
        <v>38039</v>
      </c>
      <c r="L1138" s="2" t="str">
        <f>TEXT(Table1[[#This Row],[ORDER_DATE]], "mmm")</f>
        <v>Feb</v>
      </c>
      <c r="M1138" s="2">
        <v>2004</v>
      </c>
      <c r="N1138" s="2" t="s">
        <v>63</v>
      </c>
      <c r="O1138" s="2" t="s">
        <v>218</v>
      </c>
      <c r="P1138" s="2" t="s">
        <v>159</v>
      </c>
      <c r="Q1138" s="2" t="s">
        <v>160</v>
      </c>
      <c r="R1138" s="2" t="s">
        <v>16</v>
      </c>
    </row>
    <row r="1139" spans="1:18" x14ac:dyDescent="0.3">
      <c r="A1139" s="2">
        <v>11237</v>
      </c>
      <c r="B1139" s="2" t="s">
        <v>158</v>
      </c>
      <c r="C1139" s="2">
        <v>43</v>
      </c>
      <c r="D1139" s="7">
        <v>169</v>
      </c>
      <c r="E1139" s="7">
        <f t="shared" si="34"/>
        <v>84.5</v>
      </c>
      <c r="F1139" s="7">
        <v>100</v>
      </c>
      <c r="G1139" s="7">
        <f>Table1[[#This Row],[QUANTITY_ORDERED]]*Table1[[#This Row],[Selling price ]]</f>
        <v>4300</v>
      </c>
      <c r="H1139" s="7">
        <f>F1139-(Table1[[#This Row],[Estimated Cost Price (50%)	]])</f>
        <v>15.5</v>
      </c>
      <c r="I1139" s="7">
        <f>Table1[[#This Row],[Profit per unit]]*Table1[[#This Row],[QUANTITY_ORDERED]]</f>
        <v>666.5</v>
      </c>
      <c r="J1139" s="2" t="str">
        <f t="shared" si="35"/>
        <v>Profit</v>
      </c>
      <c r="K1139" s="3">
        <v>38039</v>
      </c>
      <c r="L1139" s="2" t="str">
        <f>TEXT(Table1[[#This Row],[ORDER_DATE]], "mmm")</f>
        <v>Feb</v>
      </c>
      <c r="M1139" s="2">
        <v>2004</v>
      </c>
      <c r="N1139" s="2" t="s">
        <v>63</v>
      </c>
      <c r="O1139" s="2" t="s">
        <v>236</v>
      </c>
      <c r="P1139" s="2" t="s">
        <v>159</v>
      </c>
      <c r="Q1139" s="2" t="s">
        <v>160</v>
      </c>
      <c r="R1139" s="2" t="s">
        <v>16</v>
      </c>
    </row>
    <row r="1140" spans="1:18" x14ac:dyDescent="0.3">
      <c r="A1140" s="2">
        <v>11238</v>
      </c>
      <c r="B1140" s="2" t="s">
        <v>158</v>
      </c>
      <c r="C1140" s="2">
        <v>37</v>
      </c>
      <c r="D1140" s="7">
        <v>80</v>
      </c>
      <c r="E1140" s="7">
        <f t="shared" si="34"/>
        <v>40</v>
      </c>
      <c r="F1140" s="7">
        <v>95.69</v>
      </c>
      <c r="G1140" s="7">
        <f>Table1[[#This Row],[QUANTITY_ORDERED]]*Table1[[#This Row],[Selling price ]]</f>
        <v>3540.5299999999997</v>
      </c>
      <c r="H1140" s="7">
        <f>F1140-(Table1[[#This Row],[Estimated Cost Price (50%)	]])</f>
        <v>55.69</v>
      </c>
      <c r="I1140" s="7">
        <f>Table1[[#This Row],[Profit per unit]]*Table1[[#This Row],[QUANTITY_ORDERED]]</f>
        <v>2060.5299999999997</v>
      </c>
      <c r="J1140" s="2" t="str">
        <f t="shared" si="35"/>
        <v>Profit</v>
      </c>
      <c r="K1140" s="3">
        <v>38039</v>
      </c>
      <c r="L1140" s="2" t="str">
        <f>TEXT(Table1[[#This Row],[ORDER_DATE]], "mmm")</f>
        <v>Feb</v>
      </c>
      <c r="M1140" s="2">
        <v>2004</v>
      </c>
      <c r="N1140" s="2" t="s">
        <v>63</v>
      </c>
      <c r="O1140" s="2" t="s">
        <v>239</v>
      </c>
      <c r="P1140" s="2" t="s">
        <v>159</v>
      </c>
      <c r="Q1140" s="2" t="s">
        <v>160</v>
      </c>
      <c r="R1140" s="2" t="s">
        <v>16</v>
      </c>
    </row>
    <row r="1141" spans="1:18" x14ac:dyDescent="0.3">
      <c r="A1141" s="2">
        <v>11239</v>
      </c>
      <c r="B1141" s="2" t="s">
        <v>158</v>
      </c>
      <c r="C1141" s="2">
        <v>27</v>
      </c>
      <c r="D1141" s="7">
        <v>146</v>
      </c>
      <c r="E1141" s="7">
        <f t="shared" si="34"/>
        <v>73</v>
      </c>
      <c r="F1141" s="7">
        <v>100</v>
      </c>
      <c r="G1141" s="7">
        <f>Table1[[#This Row],[QUANTITY_ORDERED]]*Table1[[#This Row],[Selling price ]]</f>
        <v>2700</v>
      </c>
      <c r="H1141" s="7">
        <f>F1141-(Table1[[#This Row],[Estimated Cost Price (50%)	]])</f>
        <v>27</v>
      </c>
      <c r="I1141" s="7">
        <f>Table1[[#This Row],[Profit per unit]]*Table1[[#This Row],[QUANTITY_ORDERED]]</f>
        <v>729</v>
      </c>
      <c r="J1141" s="2" t="str">
        <f t="shared" si="35"/>
        <v>Profit</v>
      </c>
      <c r="K1141" s="3">
        <v>38039</v>
      </c>
      <c r="L1141" s="2" t="str">
        <f>TEXT(Table1[[#This Row],[ORDER_DATE]], "mmm")</f>
        <v>Feb</v>
      </c>
      <c r="M1141" s="2">
        <v>2004</v>
      </c>
      <c r="N1141" s="2" t="s">
        <v>63</v>
      </c>
      <c r="O1141" s="2" t="s">
        <v>241</v>
      </c>
      <c r="P1141" s="2" t="s">
        <v>159</v>
      </c>
      <c r="Q1141" s="2" t="s">
        <v>160</v>
      </c>
      <c r="R1141" s="2" t="s">
        <v>16</v>
      </c>
    </row>
    <row r="1142" spans="1:18" x14ac:dyDescent="0.3">
      <c r="A1142" s="2">
        <v>11240</v>
      </c>
      <c r="B1142" s="2" t="s">
        <v>158</v>
      </c>
      <c r="C1142" s="2">
        <v>35</v>
      </c>
      <c r="D1142" s="7">
        <v>148</v>
      </c>
      <c r="E1142" s="7">
        <f t="shared" si="34"/>
        <v>74</v>
      </c>
      <c r="F1142" s="7">
        <v>100</v>
      </c>
      <c r="G1142" s="7">
        <f>Table1[[#This Row],[QUANTITY_ORDERED]]*Table1[[#This Row],[Selling price ]]</f>
        <v>3500</v>
      </c>
      <c r="H1142" s="7">
        <f>F1142-(Table1[[#This Row],[Estimated Cost Price (50%)	]])</f>
        <v>26</v>
      </c>
      <c r="I1142" s="7">
        <f>Table1[[#This Row],[Profit per unit]]*Table1[[#This Row],[QUANTITY_ORDERED]]</f>
        <v>910</v>
      </c>
      <c r="J1142" s="2" t="str">
        <f t="shared" si="35"/>
        <v>Profit</v>
      </c>
      <c r="K1142" s="3">
        <v>38039</v>
      </c>
      <c r="L1142" s="2" t="str">
        <f>TEXT(Table1[[#This Row],[ORDER_DATE]], "mmm")</f>
        <v>Feb</v>
      </c>
      <c r="M1142" s="2">
        <v>2004</v>
      </c>
      <c r="N1142" s="2" t="s">
        <v>63</v>
      </c>
      <c r="O1142" s="2" t="s">
        <v>250</v>
      </c>
      <c r="P1142" s="2" t="s">
        <v>159</v>
      </c>
      <c r="Q1142" s="2" t="s">
        <v>160</v>
      </c>
      <c r="R1142" s="2" t="s">
        <v>16</v>
      </c>
    </row>
    <row r="1143" spans="1:18" x14ac:dyDescent="0.3">
      <c r="A1143" s="2">
        <v>11241</v>
      </c>
      <c r="B1143" s="2" t="s">
        <v>158</v>
      </c>
      <c r="C1143" s="2">
        <v>42</v>
      </c>
      <c r="D1143" s="7">
        <v>37</v>
      </c>
      <c r="E1143" s="7">
        <f t="shared" si="34"/>
        <v>18.5</v>
      </c>
      <c r="F1143" s="7">
        <v>36.630000000000003</v>
      </c>
      <c r="G1143" s="7">
        <f>Table1[[#This Row],[QUANTITY_ORDERED]]*Table1[[#This Row],[Selling price ]]</f>
        <v>1538.46</v>
      </c>
      <c r="H1143" s="7">
        <f>F1143-(Table1[[#This Row],[Estimated Cost Price (50%)	]])</f>
        <v>18.130000000000003</v>
      </c>
      <c r="I1143" s="7">
        <f>Table1[[#This Row],[Profit per unit]]*Table1[[#This Row],[QUANTITY_ORDERED]]</f>
        <v>761.46000000000015</v>
      </c>
      <c r="J1143" s="2" t="str">
        <f t="shared" si="35"/>
        <v>Profit</v>
      </c>
      <c r="K1143" s="3">
        <v>38039</v>
      </c>
      <c r="L1143" s="2" t="str">
        <f>TEXT(Table1[[#This Row],[ORDER_DATE]], "mmm")</f>
        <v>Feb</v>
      </c>
      <c r="M1143" s="2">
        <v>2004</v>
      </c>
      <c r="N1143" s="2" t="s">
        <v>63</v>
      </c>
      <c r="O1143" s="2" t="s">
        <v>267</v>
      </c>
      <c r="P1143" s="2" t="s">
        <v>159</v>
      </c>
      <c r="Q1143" s="2" t="s">
        <v>160</v>
      </c>
      <c r="R1143" s="2" t="s">
        <v>10</v>
      </c>
    </row>
    <row r="1144" spans="1:18" x14ac:dyDescent="0.3">
      <c r="A1144" s="2">
        <v>11242</v>
      </c>
      <c r="B1144" s="2" t="s">
        <v>158</v>
      </c>
      <c r="C1144" s="2">
        <v>24</v>
      </c>
      <c r="D1144" s="7">
        <v>61</v>
      </c>
      <c r="E1144" s="7">
        <f t="shared" si="34"/>
        <v>30.5</v>
      </c>
      <c r="F1144" s="7">
        <v>50.21</v>
      </c>
      <c r="G1144" s="7">
        <f>Table1[[#This Row],[QUANTITY_ORDERED]]*Table1[[#This Row],[Selling price ]]</f>
        <v>1205.04</v>
      </c>
      <c r="H1144" s="7">
        <f>F1144-(Table1[[#This Row],[Estimated Cost Price (50%)	]])</f>
        <v>19.71</v>
      </c>
      <c r="I1144" s="7">
        <f>Table1[[#This Row],[Profit per unit]]*Table1[[#This Row],[QUANTITY_ORDERED]]</f>
        <v>473.04</v>
      </c>
      <c r="J1144" s="2" t="str">
        <f t="shared" si="35"/>
        <v>Profit</v>
      </c>
      <c r="K1144" s="3">
        <v>38039</v>
      </c>
      <c r="L1144" s="2" t="str">
        <f>TEXT(Table1[[#This Row],[ORDER_DATE]], "mmm")</f>
        <v>Feb</v>
      </c>
      <c r="M1144" s="2">
        <v>2004</v>
      </c>
      <c r="N1144" s="2" t="s">
        <v>63</v>
      </c>
      <c r="O1144" s="2" t="s">
        <v>270</v>
      </c>
      <c r="P1144" s="2" t="s">
        <v>159</v>
      </c>
      <c r="Q1144" s="2" t="s">
        <v>160</v>
      </c>
      <c r="R1144" s="2" t="s">
        <v>10</v>
      </c>
    </row>
    <row r="1145" spans="1:18" x14ac:dyDescent="0.3">
      <c r="A1145" s="2">
        <v>11243</v>
      </c>
      <c r="B1145" s="2" t="s">
        <v>158</v>
      </c>
      <c r="C1145" s="2">
        <v>40</v>
      </c>
      <c r="D1145" s="7">
        <v>140</v>
      </c>
      <c r="E1145" s="7">
        <f t="shared" si="34"/>
        <v>70</v>
      </c>
      <c r="F1145" s="7">
        <v>100</v>
      </c>
      <c r="G1145" s="7">
        <f>Table1[[#This Row],[QUANTITY_ORDERED]]*Table1[[#This Row],[Selling price ]]</f>
        <v>4000</v>
      </c>
      <c r="H1145" s="7">
        <f>F1145-(Table1[[#This Row],[Estimated Cost Price (50%)	]])</f>
        <v>30</v>
      </c>
      <c r="I1145" s="7">
        <f>Table1[[#This Row],[Profit per unit]]*Table1[[#This Row],[QUANTITY_ORDERED]]</f>
        <v>1200</v>
      </c>
      <c r="J1145" s="2" t="str">
        <f t="shared" si="35"/>
        <v>Profit</v>
      </c>
      <c r="K1145" s="3">
        <v>38039</v>
      </c>
      <c r="L1145" s="2" t="str">
        <f>TEXT(Table1[[#This Row],[ORDER_DATE]], "mmm")</f>
        <v>Feb</v>
      </c>
      <c r="M1145" s="2">
        <v>2004</v>
      </c>
      <c r="N1145" s="2" t="s">
        <v>63</v>
      </c>
      <c r="O1145" s="2" t="s">
        <v>274</v>
      </c>
      <c r="P1145" s="2" t="s">
        <v>159</v>
      </c>
      <c r="Q1145" s="2" t="s">
        <v>160</v>
      </c>
      <c r="R1145" s="2" t="s">
        <v>16</v>
      </c>
    </row>
    <row r="1146" spans="1:18" x14ac:dyDescent="0.3">
      <c r="A1146" s="2">
        <v>11244</v>
      </c>
      <c r="B1146" s="2" t="s">
        <v>158</v>
      </c>
      <c r="C1146" s="2">
        <v>46</v>
      </c>
      <c r="D1146" s="7">
        <v>80</v>
      </c>
      <c r="E1146" s="7">
        <f t="shared" si="34"/>
        <v>40</v>
      </c>
      <c r="F1146" s="7">
        <v>70.33</v>
      </c>
      <c r="G1146" s="7">
        <f>Table1[[#This Row],[QUANTITY_ORDERED]]*Table1[[#This Row],[Selling price ]]</f>
        <v>3235.18</v>
      </c>
      <c r="H1146" s="7">
        <f>F1146-(Table1[[#This Row],[Estimated Cost Price (50%)	]])</f>
        <v>30.33</v>
      </c>
      <c r="I1146" s="7">
        <f>Table1[[#This Row],[Profit per unit]]*Table1[[#This Row],[QUANTITY_ORDERED]]</f>
        <v>1395.1799999999998</v>
      </c>
      <c r="J1146" s="2" t="str">
        <f t="shared" si="35"/>
        <v>Profit</v>
      </c>
      <c r="K1146" s="3">
        <v>38039</v>
      </c>
      <c r="L1146" s="2" t="str">
        <f>TEXT(Table1[[#This Row],[ORDER_DATE]], "mmm")</f>
        <v>Feb</v>
      </c>
      <c r="M1146" s="2">
        <v>2004</v>
      </c>
      <c r="N1146" s="2" t="s">
        <v>63</v>
      </c>
      <c r="O1146" s="2" t="s">
        <v>280</v>
      </c>
      <c r="P1146" s="2" t="s">
        <v>159</v>
      </c>
      <c r="Q1146" s="2" t="s">
        <v>160</v>
      </c>
      <c r="R1146" s="2" t="s">
        <v>16</v>
      </c>
    </row>
    <row r="1147" spans="1:18" x14ac:dyDescent="0.3">
      <c r="A1147" s="2">
        <v>11245</v>
      </c>
      <c r="B1147" s="2" t="s">
        <v>128</v>
      </c>
      <c r="C1147" s="2">
        <v>38</v>
      </c>
      <c r="D1147" s="7">
        <v>124</v>
      </c>
      <c r="E1147" s="7">
        <f t="shared" si="34"/>
        <v>62</v>
      </c>
      <c r="F1147" s="7">
        <v>100</v>
      </c>
      <c r="G1147" s="7">
        <f>Table1[[#This Row],[QUANTITY_ORDERED]]*Table1[[#This Row],[Selling price ]]</f>
        <v>3800</v>
      </c>
      <c r="H1147" s="7">
        <f>F1147-(Table1[[#This Row],[Estimated Cost Price (50%)	]])</f>
        <v>38</v>
      </c>
      <c r="I1147" s="7">
        <f>Table1[[#This Row],[Profit per unit]]*Table1[[#This Row],[QUANTITY_ORDERED]]</f>
        <v>1444</v>
      </c>
      <c r="J1147" s="2" t="str">
        <f t="shared" si="35"/>
        <v>Profit</v>
      </c>
      <c r="K1147" s="3">
        <v>38043</v>
      </c>
      <c r="L1147" s="2" t="str">
        <f>TEXT(Table1[[#This Row],[ORDER_DATE]], "mmm")</f>
        <v>Feb</v>
      </c>
      <c r="M1147" s="2">
        <v>2004</v>
      </c>
      <c r="N1147" s="2" t="s">
        <v>63</v>
      </c>
      <c r="O1147" s="2" t="s">
        <v>209</v>
      </c>
      <c r="P1147" s="2" t="s">
        <v>129</v>
      </c>
      <c r="Q1147" s="2" t="s">
        <v>9</v>
      </c>
      <c r="R1147" s="2" t="s">
        <v>16</v>
      </c>
    </row>
    <row r="1148" spans="1:18" x14ac:dyDescent="0.3">
      <c r="A1148" s="2">
        <v>11246</v>
      </c>
      <c r="B1148" s="2" t="s">
        <v>128</v>
      </c>
      <c r="C1148" s="2">
        <v>24</v>
      </c>
      <c r="D1148" s="7">
        <v>142</v>
      </c>
      <c r="E1148" s="7">
        <f t="shared" si="34"/>
        <v>71</v>
      </c>
      <c r="F1148" s="7">
        <v>100</v>
      </c>
      <c r="G1148" s="7">
        <f>Table1[[#This Row],[QUANTITY_ORDERED]]*Table1[[#This Row],[Selling price ]]</f>
        <v>2400</v>
      </c>
      <c r="H1148" s="7">
        <f>F1148-(Table1[[#This Row],[Estimated Cost Price (50%)	]])</f>
        <v>29</v>
      </c>
      <c r="I1148" s="7">
        <f>Table1[[#This Row],[Profit per unit]]*Table1[[#This Row],[QUANTITY_ORDERED]]</f>
        <v>696</v>
      </c>
      <c r="J1148" s="2" t="str">
        <f t="shared" si="35"/>
        <v>Profit</v>
      </c>
      <c r="K1148" s="3">
        <v>38043</v>
      </c>
      <c r="L1148" s="2" t="str">
        <f>TEXT(Table1[[#This Row],[ORDER_DATE]], "mmm")</f>
        <v>Feb</v>
      </c>
      <c r="M1148" s="2">
        <v>2004</v>
      </c>
      <c r="N1148" s="2" t="s">
        <v>63</v>
      </c>
      <c r="O1148" s="2" t="s">
        <v>219</v>
      </c>
      <c r="P1148" s="2" t="s">
        <v>129</v>
      </c>
      <c r="Q1148" s="2" t="s">
        <v>9</v>
      </c>
      <c r="R1148" s="2" t="s">
        <v>16</v>
      </c>
    </row>
    <row r="1149" spans="1:18" x14ac:dyDescent="0.3">
      <c r="A1149" s="2">
        <v>11247</v>
      </c>
      <c r="B1149" s="2" t="s">
        <v>128</v>
      </c>
      <c r="C1149" s="2">
        <v>24</v>
      </c>
      <c r="D1149" s="7">
        <v>132</v>
      </c>
      <c r="E1149" s="7">
        <f t="shared" si="34"/>
        <v>66</v>
      </c>
      <c r="F1149" s="7">
        <v>100</v>
      </c>
      <c r="G1149" s="7">
        <f>Table1[[#This Row],[QUANTITY_ORDERED]]*Table1[[#This Row],[Selling price ]]</f>
        <v>2400</v>
      </c>
      <c r="H1149" s="7">
        <f>F1149-(Table1[[#This Row],[Estimated Cost Price (50%)	]])</f>
        <v>34</v>
      </c>
      <c r="I1149" s="7">
        <f>Table1[[#This Row],[Profit per unit]]*Table1[[#This Row],[QUANTITY_ORDERED]]</f>
        <v>816</v>
      </c>
      <c r="J1149" s="2" t="str">
        <f t="shared" si="35"/>
        <v>Profit</v>
      </c>
      <c r="K1149" s="3">
        <v>38043</v>
      </c>
      <c r="L1149" s="2" t="str">
        <f>TEXT(Table1[[#This Row],[ORDER_DATE]], "mmm")</f>
        <v>Feb</v>
      </c>
      <c r="M1149" s="2">
        <v>2004</v>
      </c>
      <c r="N1149" s="2" t="s">
        <v>63</v>
      </c>
      <c r="O1149" s="2" t="s">
        <v>228</v>
      </c>
      <c r="P1149" s="2" t="s">
        <v>129</v>
      </c>
      <c r="Q1149" s="2" t="s">
        <v>9</v>
      </c>
      <c r="R1149" s="2" t="s">
        <v>16</v>
      </c>
    </row>
    <row r="1150" spans="1:18" x14ac:dyDescent="0.3">
      <c r="A1150" s="2">
        <v>11248</v>
      </c>
      <c r="B1150" s="2" t="s">
        <v>128</v>
      </c>
      <c r="C1150" s="2">
        <v>46</v>
      </c>
      <c r="D1150" s="7">
        <v>141</v>
      </c>
      <c r="E1150" s="7">
        <f t="shared" si="34"/>
        <v>70.5</v>
      </c>
      <c r="F1150" s="7">
        <v>100</v>
      </c>
      <c r="G1150" s="7">
        <f>Table1[[#This Row],[QUANTITY_ORDERED]]*Table1[[#This Row],[Selling price ]]</f>
        <v>4600</v>
      </c>
      <c r="H1150" s="7">
        <f>F1150-(Table1[[#This Row],[Estimated Cost Price (50%)	]])</f>
        <v>29.5</v>
      </c>
      <c r="I1150" s="7">
        <f>Table1[[#This Row],[Profit per unit]]*Table1[[#This Row],[QUANTITY_ORDERED]]</f>
        <v>1357</v>
      </c>
      <c r="J1150" s="2" t="str">
        <f t="shared" si="35"/>
        <v>Profit</v>
      </c>
      <c r="K1150" s="3">
        <v>38043</v>
      </c>
      <c r="L1150" s="2" t="str">
        <f>TEXT(Table1[[#This Row],[ORDER_DATE]], "mmm")</f>
        <v>Feb</v>
      </c>
      <c r="M1150" s="2">
        <v>2004</v>
      </c>
      <c r="N1150" s="2" t="s">
        <v>63</v>
      </c>
      <c r="O1150" s="2" t="s">
        <v>242</v>
      </c>
      <c r="P1150" s="2" t="s">
        <v>129</v>
      </c>
      <c r="Q1150" s="2" t="s">
        <v>9</v>
      </c>
      <c r="R1150" s="2" t="s">
        <v>52</v>
      </c>
    </row>
    <row r="1151" spans="1:18" x14ac:dyDescent="0.3">
      <c r="A1151" s="2">
        <v>11249</v>
      </c>
      <c r="B1151" s="2" t="s">
        <v>128</v>
      </c>
      <c r="C1151" s="2">
        <v>21</v>
      </c>
      <c r="D1151" s="7">
        <v>73</v>
      </c>
      <c r="E1151" s="7">
        <f t="shared" si="34"/>
        <v>36.5</v>
      </c>
      <c r="F1151" s="7">
        <v>60.26</v>
      </c>
      <c r="G1151" s="7">
        <f>Table1[[#This Row],[QUANTITY_ORDERED]]*Table1[[#This Row],[Selling price ]]</f>
        <v>1265.46</v>
      </c>
      <c r="H1151" s="7">
        <f>F1151-(Table1[[#This Row],[Estimated Cost Price (50%)	]])</f>
        <v>23.759999999999998</v>
      </c>
      <c r="I1151" s="7">
        <f>Table1[[#This Row],[Profit per unit]]*Table1[[#This Row],[QUANTITY_ORDERED]]</f>
        <v>498.96</v>
      </c>
      <c r="J1151" s="2" t="str">
        <f t="shared" si="35"/>
        <v>Profit</v>
      </c>
      <c r="K1151" s="3">
        <v>38043</v>
      </c>
      <c r="L1151" s="2" t="str">
        <f>TEXT(Table1[[#This Row],[ORDER_DATE]], "mmm")</f>
        <v>Feb</v>
      </c>
      <c r="M1151" s="2">
        <v>2004</v>
      </c>
      <c r="N1151" s="2" t="s">
        <v>63</v>
      </c>
      <c r="O1151" s="2" t="s">
        <v>252</v>
      </c>
      <c r="P1151" s="2" t="s">
        <v>129</v>
      </c>
      <c r="Q1151" s="2" t="s">
        <v>9</v>
      </c>
      <c r="R1151" s="2" t="s">
        <v>10</v>
      </c>
    </row>
    <row r="1152" spans="1:18" x14ac:dyDescent="0.3">
      <c r="A1152" s="2">
        <v>11250</v>
      </c>
      <c r="B1152" s="2" t="s">
        <v>128</v>
      </c>
      <c r="C1152" s="2">
        <v>36</v>
      </c>
      <c r="D1152" s="7">
        <v>50</v>
      </c>
      <c r="E1152" s="7">
        <f t="shared" si="34"/>
        <v>25</v>
      </c>
      <c r="F1152" s="7">
        <v>43.27</v>
      </c>
      <c r="G1152" s="7">
        <f>Table1[[#This Row],[QUANTITY_ORDERED]]*Table1[[#This Row],[Selling price ]]</f>
        <v>1557.72</v>
      </c>
      <c r="H1152" s="7">
        <f>F1152-(Table1[[#This Row],[Estimated Cost Price (50%)	]])</f>
        <v>18.270000000000003</v>
      </c>
      <c r="I1152" s="7">
        <f>Table1[[#This Row],[Profit per unit]]*Table1[[#This Row],[QUANTITY_ORDERED]]</f>
        <v>657.72000000000014</v>
      </c>
      <c r="J1152" s="2" t="str">
        <f t="shared" si="35"/>
        <v>Profit</v>
      </c>
      <c r="K1152" s="3">
        <v>38043</v>
      </c>
      <c r="L1152" s="2" t="str">
        <f>TEXT(Table1[[#This Row],[ORDER_DATE]], "mmm")</f>
        <v>Feb</v>
      </c>
      <c r="M1152" s="2">
        <v>2004</v>
      </c>
      <c r="N1152" s="2" t="s">
        <v>63</v>
      </c>
      <c r="O1152" s="2" t="s">
        <v>255</v>
      </c>
      <c r="P1152" s="2" t="s">
        <v>129</v>
      </c>
      <c r="Q1152" s="2" t="s">
        <v>9</v>
      </c>
      <c r="R1152" s="2" t="s">
        <v>10</v>
      </c>
    </row>
    <row r="1153" spans="1:18" x14ac:dyDescent="0.3">
      <c r="A1153" s="2">
        <v>11251</v>
      </c>
      <c r="B1153" s="2" t="s">
        <v>128</v>
      </c>
      <c r="C1153" s="2">
        <v>48</v>
      </c>
      <c r="D1153" s="7">
        <v>107</v>
      </c>
      <c r="E1153" s="7">
        <f t="shared" si="34"/>
        <v>53.5</v>
      </c>
      <c r="F1153" s="7">
        <v>92.09</v>
      </c>
      <c r="G1153" s="7">
        <f>Table1[[#This Row],[QUANTITY_ORDERED]]*Table1[[#This Row],[Selling price ]]</f>
        <v>4420.32</v>
      </c>
      <c r="H1153" s="7">
        <f>F1153-(Table1[[#This Row],[Estimated Cost Price (50%)	]])</f>
        <v>38.590000000000003</v>
      </c>
      <c r="I1153" s="7">
        <f>Table1[[#This Row],[Profit per unit]]*Table1[[#This Row],[QUANTITY_ORDERED]]</f>
        <v>1852.3200000000002</v>
      </c>
      <c r="J1153" s="2" t="str">
        <f t="shared" si="35"/>
        <v>Profit</v>
      </c>
      <c r="K1153" s="3">
        <v>38043</v>
      </c>
      <c r="L1153" s="2" t="str">
        <f>TEXT(Table1[[#This Row],[ORDER_DATE]], "mmm")</f>
        <v>Feb</v>
      </c>
      <c r="M1153" s="2">
        <v>2004</v>
      </c>
      <c r="N1153" s="2" t="s">
        <v>63</v>
      </c>
      <c r="O1153" s="2" t="s">
        <v>272</v>
      </c>
      <c r="P1153" s="2" t="s">
        <v>129</v>
      </c>
      <c r="Q1153" s="2" t="s">
        <v>9</v>
      </c>
      <c r="R1153" s="2" t="s">
        <v>16</v>
      </c>
    </row>
    <row r="1154" spans="1:18" x14ac:dyDescent="0.3">
      <c r="A1154" s="2">
        <v>11252</v>
      </c>
      <c r="B1154" s="2" t="s">
        <v>77</v>
      </c>
      <c r="C1154" s="2">
        <v>25</v>
      </c>
      <c r="D1154" s="7">
        <v>102</v>
      </c>
      <c r="E1154" s="7">
        <f t="shared" ref="E1154:E1217" si="36">D1154 * 0.5</f>
        <v>51</v>
      </c>
      <c r="F1154" s="7">
        <v>100</v>
      </c>
      <c r="G1154" s="7">
        <f>Table1[[#This Row],[QUANTITY_ORDERED]]*Table1[[#This Row],[Selling price ]]</f>
        <v>2500</v>
      </c>
      <c r="H1154" s="7">
        <f>F1154-(Table1[[#This Row],[Estimated Cost Price (50%)	]])</f>
        <v>49</v>
      </c>
      <c r="I1154" s="7">
        <f>Table1[[#This Row],[Profit per unit]]*Table1[[#This Row],[QUANTITY_ORDERED]]</f>
        <v>1225</v>
      </c>
      <c r="J1154" s="2" t="str">
        <f t="shared" ref="J1154:J1217" si="37">IF(H1154 &gt; 0, "Profit", IF(H1154 &lt; 0, "Loss", "No Profit No Loss"))</f>
        <v>Profit</v>
      </c>
      <c r="K1154" s="3">
        <v>38020</v>
      </c>
      <c r="L1154" s="2" t="str">
        <f>TEXT(Table1[[#This Row],[ORDER_DATE]], "mmm")</f>
        <v>Feb</v>
      </c>
      <c r="M1154" s="2">
        <v>2004</v>
      </c>
      <c r="N1154" s="2" t="s">
        <v>202</v>
      </c>
      <c r="O1154" s="2" t="s">
        <v>203</v>
      </c>
      <c r="P1154" s="2" t="s">
        <v>78</v>
      </c>
      <c r="Q1154" s="2" t="s">
        <v>13</v>
      </c>
      <c r="R1154" s="2" t="s">
        <v>10</v>
      </c>
    </row>
    <row r="1155" spans="1:18" x14ac:dyDescent="0.3">
      <c r="A1155" s="2">
        <v>11253</v>
      </c>
      <c r="B1155" s="2" t="s">
        <v>77</v>
      </c>
      <c r="C1155" s="2">
        <v>31</v>
      </c>
      <c r="D1155" s="7">
        <v>53</v>
      </c>
      <c r="E1155" s="7">
        <f t="shared" si="36"/>
        <v>26.5</v>
      </c>
      <c r="F1155" s="7">
        <v>48.52</v>
      </c>
      <c r="G1155" s="7">
        <f>Table1[[#This Row],[QUANTITY_ORDERED]]*Table1[[#This Row],[Selling price ]]</f>
        <v>1504.1200000000001</v>
      </c>
      <c r="H1155" s="7">
        <f>F1155-(Table1[[#This Row],[Estimated Cost Price (50%)	]])</f>
        <v>22.020000000000003</v>
      </c>
      <c r="I1155" s="7">
        <f>Table1[[#This Row],[Profit per unit]]*Table1[[#This Row],[QUANTITY_ORDERED]]</f>
        <v>682.62000000000012</v>
      </c>
      <c r="J1155" s="2" t="str">
        <f t="shared" si="37"/>
        <v>Profit</v>
      </c>
      <c r="K1155" s="3">
        <v>38020</v>
      </c>
      <c r="L1155" s="2" t="str">
        <f>TEXT(Table1[[#This Row],[ORDER_DATE]], "mmm")</f>
        <v>Feb</v>
      </c>
      <c r="M1155" s="2">
        <v>2004</v>
      </c>
      <c r="N1155" s="2" t="s">
        <v>202</v>
      </c>
      <c r="O1155" s="2" t="s">
        <v>208</v>
      </c>
      <c r="P1155" s="2" t="s">
        <v>78</v>
      </c>
      <c r="Q1155" s="2" t="s">
        <v>13</v>
      </c>
      <c r="R1155" s="2" t="s">
        <v>10</v>
      </c>
    </row>
    <row r="1156" spans="1:18" x14ac:dyDescent="0.3">
      <c r="A1156" s="2">
        <v>11254</v>
      </c>
      <c r="B1156" s="2" t="s">
        <v>77</v>
      </c>
      <c r="C1156" s="2">
        <v>26</v>
      </c>
      <c r="D1156" s="7">
        <v>170</v>
      </c>
      <c r="E1156" s="7">
        <f t="shared" si="36"/>
        <v>85</v>
      </c>
      <c r="F1156" s="7">
        <v>100</v>
      </c>
      <c r="G1156" s="7">
        <f>Table1[[#This Row],[QUANTITY_ORDERED]]*Table1[[#This Row],[Selling price ]]</f>
        <v>2600</v>
      </c>
      <c r="H1156" s="7">
        <f>F1156-(Table1[[#This Row],[Estimated Cost Price (50%)	]])</f>
        <v>15</v>
      </c>
      <c r="I1156" s="7">
        <f>Table1[[#This Row],[Profit per unit]]*Table1[[#This Row],[QUANTITY_ORDERED]]</f>
        <v>390</v>
      </c>
      <c r="J1156" s="2" t="str">
        <f t="shared" si="37"/>
        <v>Profit</v>
      </c>
      <c r="K1156" s="3">
        <v>38020</v>
      </c>
      <c r="L1156" s="2" t="str">
        <f>TEXT(Table1[[#This Row],[ORDER_DATE]], "mmm")</f>
        <v>Feb</v>
      </c>
      <c r="M1156" s="2">
        <v>2004</v>
      </c>
      <c r="N1156" s="2" t="s">
        <v>202</v>
      </c>
      <c r="O1156" s="2" t="s">
        <v>217</v>
      </c>
      <c r="P1156" s="2" t="s">
        <v>78</v>
      </c>
      <c r="Q1156" s="2" t="s">
        <v>13</v>
      </c>
      <c r="R1156" s="2" t="s">
        <v>16</v>
      </c>
    </row>
    <row r="1157" spans="1:18" x14ac:dyDescent="0.3">
      <c r="A1157" s="2">
        <v>11255</v>
      </c>
      <c r="B1157" s="2" t="s">
        <v>77</v>
      </c>
      <c r="C1157" s="2">
        <v>28</v>
      </c>
      <c r="D1157" s="7">
        <v>60</v>
      </c>
      <c r="E1157" s="7">
        <f t="shared" si="36"/>
        <v>30</v>
      </c>
      <c r="F1157" s="7">
        <v>50.85</v>
      </c>
      <c r="G1157" s="7">
        <f>Table1[[#This Row],[QUANTITY_ORDERED]]*Table1[[#This Row],[Selling price ]]</f>
        <v>1423.8</v>
      </c>
      <c r="H1157" s="7">
        <f>F1157-(Table1[[#This Row],[Estimated Cost Price (50%)	]])</f>
        <v>20.85</v>
      </c>
      <c r="I1157" s="7">
        <f>Table1[[#This Row],[Profit per unit]]*Table1[[#This Row],[QUANTITY_ORDERED]]</f>
        <v>583.80000000000007</v>
      </c>
      <c r="J1157" s="2" t="str">
        <f t="shared" si="37"/>
        <v>Profit</v>
      </c>
      <c r="K1157" s="3">
        <v>38020</v>
      </c>
      <c r="L1157" s="2" t="str">
        <f>TEXT(Table1[[#This Row],[ORDER_DATE]], "mmm")</f>
        <v>Feb</v>
      </c>
      <c r="M1157" s="2">
        <v>2004</v>
      </c>
      <c r="N1157" s="2" t="s">
        <v>202</v>
      </c>
      <c r="O1157" s="2" t="s">
        <v>221</v>
      </c>
      <c r="P1157" s="2" t="s">
        <v>78</v>
      </c>
      <c r="Q1157" s="2" t="s">
        <v>13</v>
      </c>
      <c r="R1157" s="2" t="s">
        <v>10</v>
      </c>
    </row>
    <row r="1158" spans="1:18" x14ac:dyDescent="0.3">
      <c r="A1158" s="2">
        <v>11256</v>
      </c>
      <c r="B1158" s="2" t="s">
        <v>77</v>
      </c>
      <c r="C1158" s="2">
        <v>46</v>
      </c>
      <c r="D1158" s="7">
        <v>127</v>
      </c>
      <c r="E1158" s="7">
        <f t="shared" si="36"/>
        <v>63.5</v>
      </c>
      <c r="F1158" s="7">
        <v>100</v>
      </c>
      <c r="G1158" s="7">
        <f>Table1[[#This Row],[QUANTITY_ORDERED]]*Table1[[#This Row],[Selling price ]]</f>
        <v>4600</v>
      </c>
      <c r="H1158" s="7">
        <f>F1158-(Table1[[#This Row],[Estimated Cost Price (50%)	]])</f>
        <v>36.5</v>
      </c>
      <c r="I1158" s="7">
        <f>Table1[[#This Row],[Profit per unit]]*Table1[[#This Row],[QUANTITY_ORDERED]]</f>
        <v>1679</v>
      </c>
      <c r="J1158" s="2" t="str">
        <f t="shared" si="37"/>
        <v>Profit</v>
      </c>
      <c r="K1158" s="3">
        <v>38020</v>
      </c>
      <c r="L1158" s="2" t="str">
        <f>TEXT(Table1[[#This Row],[ORDER_DATE]], "mmm")</f>
        <v>Feb</v>
      </c>
      <c r="M1158" s="2">
        <v>2004</v>
      </c>
      <c r="N1158" s="2" t="s">
        <v>202</v>
      </c>
      <c r="O1158" s="2" t="s">
        <v>223</v>
      </c>
      <c r="P1158" s="2" t="s">
        <v>78</v>
      </c>
      <c r="Q1158" s="2" t="s">
        <v>13</v>
      </c>
      <c r="R1158" s="2" t="s">
        <v>52</v>
      </c>
    </row>
    <row r="1159" spans="1:18" x14ac:dyDescent="0.3">
      <c r="A1159" s="2">
        <v>11257</v>
      </c>
      <c r="B1159" s="2" t="s">
        <v>77</v>
      </c>
      <c r="C1159" s="2">
        <v>29</v>
      </c>
      <c r="D1159" s="7">
        <v>168</v>
      </c>
      <c r="E1159" s="7">
        <f t="shared" si="36"/>
        <v>84</v>
      </c>
      <c r="F1159" s="7">
        <v>100</v>
      </c>
      <c r="G1159" s="7">
        <f>Table1[[#This Row],[QUANTITY_ORDERED]]*Table1[[#This Row],[Selling price ]]</f>
        <v>2900</v>
      </c>
      <c r="H1159" s="7">
        <f>F1159-(Table1[[#This Row],[Estimated Cost Price (50%)	]])</f>
        <v>16</v>
      </c>
      <c r="I1159" s="7">
        <f>Table1[[#This Row],[Profit per unit]]*Table1[[#This Row],[QUANTITY_ORDERED]]</f>
        <v>464</v>
      </c>
      <c r="J1159" s="2" t="str">
        <f t="shared" si="37"/>
        <v>Profit</v>
      </c>
      <c r="K1159" s="3">
        <v>38020</v>
      </c>
      <c r="L1159" s="2" t="str">
        <f>TEXT(Table1[[#This Row],[ORDER_DATE]], "mmm")</f>
        <v>Feb</v>
      </c>
      <c r="M1159" s="2">
        <v>2004</v>
      </c>
      <c r="N1159" s="2" t="s">
        <v>202</v>
      </c>
      <c r="O1159" s="2" t="s">
        <v>227</v>
      </c>
      <c r="P1159" s="2" t="s">
        <v>78</v>
      </c>
      <c r="Q1159" s="2" t="s">
        <v>13</v>
      </c>
      <c r="R1159" s="2" t="s">
        <v>16</v>
      </c>
    </row>
    <row r="1160" spans="1:18" x14ac:dyDescent="0.3">
      <c r="A1160" s="2">
        <v>11258</v>
      </c>
      <c r="B1160" s="2" t="s">
        <v>77</v>
      </c>
      <c r="C1160" s="2">
        <v>33</v>
      </c>
      <c r="D1160" s="7">
        <v>99</v>
      </c>
      <c r="E1160" s="7">
        <f t="shared" si="36"/>
        <v>49.5</v>
      </c>
      <c r="F1160" s="7">
        <v>100</v>
      </c>
      <c r="G1160" s="7">
        <f>Table1[[#This Row],[QUANTITY_ORDERED]]*Table1[[#This Row],[Selling price ]]</f>
        <v>3300</v>
      </c>
      <c r="H1160" s="7">
        <f>F1160-(Table1[[#This Row],[Estimated Cost Price (50%)	]])</f>
        <v>50.5</v>
      </c>
      <c r="I1160" s="7">
        <f>Table1[[#This Row],[Profit per unit]]*Table1[[#This Row],[QUANTITY_ORDERED]]</f>
        <v>1666.5</v>
      </c>
      <c r="J1160" s="2" t="str">
        <f t="shared" si="37"/>
        <v>Profit</v>
      </c>
      <c r="K1160" s="3">
        <v>38020</v>
      </c>
      <c r="L1160" s="2" t="str">
        <f>TEXT(Table1[[#This Row],[ORDER_DATE]], "mmm")</f>
        <v>Feb</v>
      </c>
      <c r="M1160" s="2">
        <v>2004</v>
      </c>
      <c r="N1160" s="2" t="s">
        <v>202</v>
      </c>
      <c r="O1160" s="2" t="s">
        <v>240</v>
      </c>
      <c r="P1160" s="2" t="s">
        <v>78</v>
      </c>
      <c r="Q1160" s="2" t="s">
        <v>13</v>
      </c>
      <c r="R1160" s="2" t="s">
        <v>16</v>
      </c>
    </row>
    <row r="1161" spans="1:18" x14ac:dyDescent="0.3">
      <c r="A1161" s="2">
        <v>11259</v>
      </c>
      <c r="B1161" s="2" t="s">
        <v>77</v>
      </c>
      <c r="C1161" s="2">
        <v>34</v>
      </c>
      <c r="D1161" s="7">
        <v>92</v>
      </c>
      <c r="E1161" s="7">
        <f t="shared" si="36"/>
        <v>46</v>
      </c>
      <c r="F1161" s="7">
        <v>100</v>
      </c>
      <c r="G1161" s="7">
        <f>Table1[[#This Row],[QUANTITY_ORDERED]]*Table1[[#This Row],[Selling price ]]</f>
        <v>3400</v>
      </c>
      <c r="H1161" s="7">
        <f>F1161-(Table1[[#This Row],[Estimated Cost Price (50%)	]])</f>
        <v>54</v>
      </c>
      <c r="I1161" s="7">
        <f>Table1[[#This Row],[Profit per unit]]*Table1[[#This Row],[QUANTITY_ORDERED]]</f>
        <v>1836</v>
      </c>
      <c r="J1161" s="2" t="str">
        <f t="shared" si="37"/>
        <v>Profit</v>
      </c>
      <c r="K1161" s="3">
        <v>38020</v>
      </c>
      <c r="L1161" s="2" t="str">
        <f>TEXT(Table1[[#This Row],[ORDER_DATE]], "mmm")</f>
        <v>Feb</v>
      </c>
      <c r="M1161" s="2">
        <v>2004</v>
      </c>
      <c r="N1161" s="2" t="s">
        <v>202</v>
      </c>
      <c r="O1161" s="2" t="s">
        <v>246</v>
      </c>
      <c r="P1161" s="2" t="s">
        <v>78</v>
      </c>
      <c r="Q1161" s="2" t="s">
        <v>13</v>
      </c>
      <c r="R1161" s="2" t="s">
        <v>16</v>
      </c>
    </row>
    <row r="1162" spans="1:18" x14ac:dyDescent="0.3">
      <c r="A1162" s="2">
        <v>11260</v>
      </c>
      <c r="B1162" s="2" t="s">
        <v>77</v>
      </c>
      <c r="C1162" s="2">
        <v>37</v>
      </c>
      <c r="D1162" s="7">
        <v>71</v>
      </c>
      <c r="E1162" s="7">
        <f t="shared" si="36"/>
        <v>35.5</v>
      </c>
      <c r="F1162" s="7">
        <v>57.73</v>
      </c>
      <c r="G1162" s="7">
        <f>Table1[[#This Row],[QUANTITY_ORDERED]]*Table1[[#This Row],[Selling price ]]</f>
        <v>2136.0099999999998</v>
      </c>
      <c r="H1162" s="7">
        <f>F1162-(Table1[[#This Row],[Estimated Cost Price (50%)	]])</f>
        <v>22.229999999999997</v>
      </c>
      <c r="I1162" s="7">
        <f>Table1[[#This Row],[Profit per unit]]*Table1[[#This Row],[QUANTITY_ORDERED]]</f>
        <v>822.50999999999988</v>
      </c>
      <c r="J1162" s="2" t="str">
        <f t="shared" si="37"/>
        <v>Profit</v>
      </c>
      <c r="K1162" s="3">
        <v>38020</v>
      </c>
      <c r="L1162" s="2" t="str">
        <f>TEXT(Table1[[#This Row],[ORDER_DATE]], "mmm")</f>
        <v>Feb</v>
      </c>
      <c r="M1162" s="2">
        <v>2004</v>
      </c>
      <c r="N1162" s="2" t="s">
        <v>63</v>
      </c>
      <c r="O1162" s="2" t="s">
        <v>251</v>
      </c>
      <c r="P1162" s="2" t="s">
        <v>78</v>
      </c>
      <c r="Q1162" s="2" t="s">
        <v>13</v>
      </c>
      <c r="R1162" s="2" t="s">
        <v>10</v>
      </c>
    </row>
    <row r="1163" spans="1:18" x14ac:dyDescent="0.3">
      <c r="A1163" s="2">
        <v>11261</v>
      </c>
      <c r="B1163" s="2" t="s">
        <v>77</v>
      </c>
      <c r="C1163" s="2">
        <v>42</v>
      </c>
      <c r="D1163" s="7">
        <v>33</v>
      </c>
      <c r="E1163" s="7">
        <f t="shared" si="36"/>
        <v>16.5</v>
      </c>
      <c r="F1163" s="7">
        <v>29.21</v>
      </c>
      <c r="G1163" s="7">
        <f>Table1[[#This Row],[QUANTITY_ORDERED]]*Table1[[#This Row],[Selling price ]]</f>
        <v>1226.82</v>
      </c>
      <c r="H1163" s="7">
        <f>F1163-(Table1[[#This Row],[Estimated Cost Price (50%)	]])</f>
        <v>12.71</v>
      </c>
      <c r="I1163" s="7">
        <f>Table1[[#This Row],[Profit per unit]]*Table1[[#This Row],[QUANTITY_ORDERED]]</f>
        <v>533.82000000000005</v>
      </c>
      <c r="J1163" s="2" t="str">
        <f t="shared" si="37"/>
        <v>Profit</v>
      </c>
      <c r="K1163" s="3">
        <v>38020</v>
      </c>
      <c r="L1163" s="2" t="str">
        <f>TEXT(Table1[[#This Row],[ORDER_DATE]], "mmm")</f>
        <v>Feb</v>
      </c>
      <c r="M1163" s="2">
        <v>2004</v>
      </c>
      <c r="N1163" s="2" t="s">
        <v>202</v>
      </c>
      <c r="O1163" s="2" t="s">
        <v>257</v>
      </c>
      <c r="P1163" s="2" t="s">
        <v>78</v>
      </c>
      <c r="Q1163" s="2" t="s">
        <v>13</v>
      </c>
      <c r="R1163" s="2" t="s">
        <v>10</v>
      </c>
    </row>
    <row r="1164" spans="1:18" x14ac:dyDescent="0.3">
      <c r="A1164" s="2">
        <v>11262</v>
      </c>
      <c r="B1164" s="2" t="s">
        <v>77</v>
      </c>
      <c r="C1164" s="2">
        <v>24</v>
      </c>
      <c r="D1164" s="7">
        <v>44</v>
      </c>
      <c r="E1164" s="7">
        <f t="shared" si="36"/>
        <v>22</v>
      </c>
      <c r="F1164" s="7">
        <v>48.38</v>
      </c>
      <c r="G1164" s="7">
        <f>Table1[[#This Row],[QUANTITY_ORDERED]]*Table1[[#This Row],[Selling price ]]</f>
        <v>1161.1200000000001</v>
      </c>
      <c r="H1164" s="7">
        <f>F1164-(Table1[[#This Row],[Estimated Cost Price (50%)	]])</f>
        <v>26.380000000000003</v>
      </c>
      <c r="I1164" s="7">
        <f>Table1[[#This Row],[Profit per unit]]*Table1[[#This Row],[QUANTITY_ORDERED]]</f>
        <v>633.12000000000012</v>
      </c>
      <c r="J1164" s="2" t="str">
        <f t="shared" si="37"/>
        <v>Profit</v>
      </c>
      <c r="K1164" s="3">
        <v>38020</v>
      </c>
      <c r="L1164" s="2" t="str">
        <f>TEXT(Table1[[#This Row],[ORDER_DATE]], "mmm")</f>
        <v>Feb</v>
      </c>
      <c r="M1164" s="2">
        <v>2004</v>
      </c>
      <c r="N1164" s="2" t="s">
        <v>202</v>
      </c>
      <c r="O1164" s="2" t="s">
        <v>260</v>
      </c>
      <c r="P1164" s="2" t="s">
        <v>78</v>
      </c>
      <c r="Q1164" s="2" t="s">
        <v>13</v>
      </c>
      <c r="R1164" s="2" t="s">
        <v>10</v>
      </c>
    </row>
    <row r="1165" spans="1:18" x14ac:dyDescent="0.3">
      <c r="A1165" s="2">
        <v>11263</v>
      </c>
      <c r="B1165" s="2" t="s">
        <v>77</v>
      </c>
      <c r="C1165" s="2">
        <v>47</v>
      </c>
      <c r="D1165" s="7">
        <v>90</v>
      </c>
      <c r="E1165" s="7">
        <f t="shared" si="36"/>
        <v>45</v>
      </c>
      <c r="F1165" s="7">
        <v>88.14</v>
      </c>
      <c r="G1165" s="7">
        <f>Table1[[#This Row],[QUANTITY_ORDERED]]*Table1[[#This Row],[Selling price ]]</f>
        <v>4142.58</v>
      </c>
      <c r="H1165" s="7">
        <f>F1165-(Table1[[#This Row],[Estimated Cost Price (50%)	]])</f>
        <v>43.14</v>
      </c>
      <c r="I1165" s="7">
        <f>Table1[[#This Row],[Profit per unit]]*Table1[[#This Row],[QUANTITY_ORDERED]]</f>
        <v>2027.58</v>
      </c>
      <c r="J1165" s="2" t="str">
        <f t="shared" si="37"/>
        <v>Profit</v>
      </c>
      <c r="K1165" s="3">
        <v>38020</v>
      </c>
      <c r="L1165" s="2" t="str">
        <f>TEXT(Table1[[#This Row],[ORDER_DATE]], "mmm")</f>
        <v>Feb</v>
      </c>
      <c r="M1165" s="2">
        <v>2004</v>
      </c>
      <c r="N1165" s="2" t="s">
        <v>63</v>
      </c>
      <c r="O1165" s="2" t="s">
        <v>263</v>
      </c>
      <c r="P1165" s="2" t="s">
        <v>78</v>
      </c>
      <c r="Q1165" s="2" t="s">
        <v>13</v>
      </c>
      <c r="R1165" s="2" t="s">
        <v>16</v>
      </c>
    </row>
    <row r="1166" spans="1:18" x14ac:dyDescent="0.3">
      <c r="A1166" s="2">
        <v>11264</v>
      </c>
      <c r="B1166" s="2" t="s">
        <v>77</v>
      </c>
      <c r="C1166" s="2">
        <v>33</v>
      </c>
      <c r="D1166" s="7">
        <v>117</v>
      </c>
      <c r="E1166" s="7">
        <f t="shared" si="36"/>
        <v>58.5</v>
      </c>
      <c r="F1166" s="7">
        <v>100</v>
      </c>
      <c r="G1166" s="7">
        <f>Table1[[#This Row],[QUANTITY_ORDERED]]*Table1[[#This Row],[Selling price ]]</f>
        <v>3300</v>
      </c>
      <c r="H1166" s="7">
        <f>F1166-(Table1[[#This Row],[Estimated Cost Price (50%)	]])</f>
        <v>41.5</v>
      </c>
      <c r="I1166" s="7">
        <f>Table1[[#This Row],[Profit per unit]]*Table1[[#This Row],[QUANTITY_ORDERED]]</f>
        <v>1369.5</v>
      </c>
      <c r="J1166" s="2" t="str">
        <f t="shared" si="37"/>
        <v>Profit</v>
      </c>
      <c r="K1166" s="3">
        <v>38020</v>
      </c>
      <c r="L1166" s="2" t="str">
        <f>TEXT(Table1[[#This Row],[ORDER_DATE]], "mmm")</f>
        <v>Feb</v>
      </c>
      <c r="M1166" s="2">
        <v>2004</v>
      </c>
      <c r="N1166" s="2" t="s">
        <v>63</v>
      </c>
      <c r="O1166" s="2" t="s">
        <v>266</v>
      </c>
      <c r="P1166" s="2" t="s">
        <v>78</v>
      </c>
      <c r="Q1166" s="2" t="s">
        <v>13</v>
      </c>
      <c r="R1166" s="2" t="s">
        <v>16</v>
      </c>
    </row>
    <row r="1167" spans="1:18" x14ac:dyDescent="0.3">
      <c r="A1167" s="2">
        <v>11265</v>
      </c>
      <c r="B1167" s="2" t="s">
        <v>77</v>
      </c>
      <c r="C1167" s="2">
        <v>40</v>
      </c>
      <c r="D1167" s="7">
        <v>85</v>
      </c>
      <c r="E1167" s="7">
        <f t="shared" si="36"/>
        <v>42.5</v>
      </c>
      <c r="F1167" s="7">
        <v>79.62</v>
      </c>
      <c r="G1167" s="7">
        <f>Table1[[#This Row],[QUANTITY_ORDERED]]*Table1[[#This Row],[Selling price ]]</f>
        <v>3184.8</v>
      </c>
      <c r="H1167" s="7">
        <f>F1167-(Table1[[#This Row],[Estimated Cost Price (50%)	]])</f>
        <v>37.120000000000005</v>
      </c>
      <c r="I1167" s="7">
        <f>Table1[[#This Row],[Profit per unit]]*Table1[[#This Row],[QUANTITY_ORDERED]]</f>
        <v>1484.8000000000002</v>
      </c>
      <c r="J1167" s="2" t="str">
        <f t="shared" si="37"/>
        <v>Profit</v>
      </c>
      <c r="K1167" s="3">
        <v>38020</v>
      </c>
      <c r="L1167" s="2" t="str">
        <f>TEXT(Table1[[#This Row],[ORDER_DATE]], "mmm")</f>
        <v>Feb</v>
      </c>
      <c r="M1167" s="2">
        <v>2004</v>
      </c>
      <c r="N1167" s="2" t="s">
        <v>63</v>
      </c>
      <c r="O1167" s="2" t="s">
        <v>269</v>
      </c>
      <c r="P1167" s="2" t="s">
        <v>78</v>
      </c>
      <c r="Q1167" s="2" t="s">
        <v>13</v>
      </c>
      <c r="R1167" s="2" t="s">
        <v>16</v>
      </c>
    </row>
    <row r="1168" spans="1:18" x14ac:dyDescent="0.3">
      <c r="A1168" s="2">
        <v>11266</v>
      </c>
      <c r="B1168" s="2" t="s">
        <v>77</v>
      </c>
      <c r="C1168" s="2">
        <v>27</v>
      </c>
      <c r="D1168" s="7">
        <v>41</v>
      </c>
      <c r="E1168" s="7">
        <f t="shared" si="36"/>
        <v>20.5</v>
      </c>
      <c r="F1168" s="7">
        <v>43.9</v>
      </c>
      <c r="G1168" s="7">
        <f>Table1[[#This Row],[QUANTITY_ORDERED]]*Table1[[#This Row],[Selling price ]]</f>
        <v>1185.3</v>
      </c>
      <c r="H1168" s="7">
        <f>F1168-(Table1[[#This Row],[Estimated Cost Price (50%)	]])</f>
        <v>23.4</v>
      </c>
      <c r="I1168" s="7">
        <f>Table1[[#This Row],[Profit per unit]]*Table1[[#This Row],[QUANTITY_ORDERED]]</f>
        <v>631.79999999999995</v>
      </c>
      <c r="J1168" s="2" t="str">
        <f t="shared" si="37"/>
        <v>Profit</v>
      </c>
      <c r="K1168" s="3">
        <v>38020</v>
      </c>
      <c r="L1168" s="2" t="str">
        <f>TEXT(Table1[[#This Row],[ORDER_DATE]], "mmm")</f>
        <v>Feb</v>
      </c>
      <c r="M1168" s="2">
        <v>2004</v>
      </c>
      <c r="N1168" s="2" t="s">
        <v>202</v>
      </c>
      <c r="O1168" s="2" t="s">
        <v>276</v>
      </c>
      <c r="P1168" s="2" t="s">
        <v>78</v>
      </c>
      <c r="Q1168" s="2" t="s">
        <v>13</v>
      </c>
      <c r="R1168" s="2" t="s">
        <v>10</v>
      </c>
    </row>
    <row r="1169" spans="1:18" x14ac:dyDescent="0.3">
      <c r="A1169" s="2">
        <v>11267</v>
      </c>
      <c r="B1169" s="2" t="s">
        <v>84</v>
      </c>
      <c r="C1169" s="2">
        <v>29</v>
      </c>
      <c r="D1169" s="7">
        <v>214</v>
      </c>
      <c r="E1169" s="7">
        <f t="shared" si="36"/>
        <v>107</v>
      </c>
      <c r="F1169" s="7">
        <v>100</v>
      </c>
      <c r="G1169" s="7">
        <f>Table1[[#This Row],[QUANTITY_ORDERED]]*Table1[[#This Row],[Selling price ]]</f>
        <v>2900</v>
      </c>
      <c r="H1169" s="7">
        <f>F1169-(Table1[[#This Row],[Estimated Cost Price (50%)	]])</f>
        <v>-7</v>
      </c>
      <c r="I1169" s="7">
        <f>Table1[[#This Row],[Profit per unit]]*Table1[[#This Row],[QUANTITY_ORDERED]]</f>
        <v>-203</v>
      </c>
      <c r="J1169" s="2" t="str">
        <f t="shared" si="37"/>
        <v>Loss</v>
      </c>
      <c r="K1169" s="3">
        <v>38263</v>
      </c>
      <c r="L1169" s="2" t="str">
        <f>TEXT(Table1[[#This Row],[ORDER_DATE]], "mmm")</f>
        <v>Oct</v>
      </c>
      <c r="M1169" s="2">
        <v>2004</v>
      </c>
      <c r="N1169" s="2" t="s">
        <v>63</v>
      </c>
      <c r="O1169" s="2" t="s">
        <v>64</v>
      </c>
      <c r="P1169" s="2" t="s">
        <v>41</v>
      </c>
      <c r="Q1169" s="2" t="s">
        <v>9</v>
      </c>
      <c r="R1169" s="2" t="s">
        <v>16</v>
      </c>
    </row>
    <row r="1170" spans="1:18" x14ac:dyDescent="0.3">
      <c r="A1170" s="2">
        <v>11268</v>
      </c>
      <c r="B1170" s="2" t="s">
        <v>84</v>
      </c>
      <c r="C1170" s="2">
        <v>32</v>
      </c>
      <c r="D1170" s="7">
        <v>116</v>
      </c>
      <c r="E1170" s="7">
        <f t="shared" si="36"/>
        <v>58</v>
      </c>
      <c r="F1170" s="7">
        <v>100</v>
      </c>
      <c r="G1170" s="7">
        <f>Table1[[#This Row],[QUANTITY_ORDERED]]*Table1[[#This Row],[Selling price ]]</f>
        <v>3200</v>
      </c>
      <c r="H1170" s="7">
        <f>F1170-(Table1[[#This Row],[Estimated Cost Price (50%)	]])</f>
        <v>42</v>
      </c>
      <c r="I1170" s="7">
        <f>Table1[[#This Row],[Profit per unit]]*Table1[[#This Row],[QUANTITY_ORDERED]]</f>
        <v>1344</v>
      </c>
      <c r="J1170" s="2" t="str">
        <f t="shared" si="37"/>
        <v>Profit</v>
      </c>
      <c r="K1170" s="3">
        <v>38263</v>
      </c>
      <c r="L1170" s="2" t="str">
        <f>TEXT(Table1[[#This Row],[ORDER_DATE]], "mmm")</f>
        <v>Oct</v>
      </c>
      <c r="M1170" s="2">
        <v>2004</v>
      </c>
      <c r="N1170" s="2" t="s">
        <v>178</v>
      </c>
      <c r="O1170" s="2" t="s">
        <v>196</v>
      </c>
      <c r="P1170" s="2" t="s">
        <v>41</v>
      </c>
      <c r="Q1170" s="2" t="s">
        <v>9</v>
      </c>
      <c r="R1170" s="2" t="s">
        <v>16</v>
      </c>
    </row>
    <row r="1171" spans="1:18" x14ac:dyDescent="0.3">
      <c r="A1171" s="2">
        <v>11269</v>
      </c>
      <c r="B1171" s="2" t="s">
        <v>84</v>
      </c>
      <c r="C1171" s="2">
        <v>24</v>
      </c>
      <c r="D1171" s="7">
        <v>101</v>
      </c>
      <c r="E1171" s="7">
        <f t="shared" si="36"/>
        <v>50.5</v>
      </c>
      <c r="F1171" s="7">
        <v>100</v>
      </c>
      <c r="G1171" s="7">
        <f>Table1[[#This Row],[QUANTITY_ORDERED]]*Table1[[#This Row],[Selling price ]]</f>
        <v>2400</v>
      </c>
      <c r="H1171" s="7">
        <f>F1171-(Table1[[#This Row],[Estimated Cost Price (50%)	]])</f>
        <v>49.5</v>
      </c>
      <c r="I1171" s="7">
        <f>Table1[[#This Row],[Profit per unit]]*Table1[[#This Row],[QUANTITY_ORDERED]]</f>
        <v>1188</v>
      </c>
      <c r="J1171" s="2" t="str">
        <f t="shared" si="37"/>
        <v>Profit</v>
      </c>
      <c r="K1171" s="3">
        <v>38263</v>
      </c>
      <c r="L1171" s="2" t="str">
        <f>TEXT(Table1[[#This Row],[ORDER_DATE]], "mmm")</f>
        <v>Oct</v>
      </c>
      <c r="M1171" s="2">
        <v>2004</v>
      </c>
      <c r="N1171" s="2" t="s">
        <v>202</v>
      </c>
      <c r="O1171" s="2" t="s">
        <v>229</v>
      </c>
      <c r="P1171" s="2" t="s">
        <v>41</v>
      </c>
      <c r="Q1171" s="2" t="s">
        <v>9</v>
      </c>
      <c r="R1171" s="2" t="s">
        <v>10</v>
      </c>
    </row>
    <row r="1172" spans="1:18" x14ac:dyDescent="0.3">
      <c r="A1172" s="2">
        <v>11270</v>
      </c>
      <c r="B1172" s="2" t="s">
        <v>84</v>
      </c>
      <c r="C1172" s="2">
        <v>45</v>
      </c>
      <c r="D1172" s="7">
        <v>62</v>
      </c>
      <c r="E1172" s="7">
        <f t="shared" si="36"/>
        <v>31</v>
      </c>
      <c r="F1172" s="7">
        <v>63.71</v>
      </c>
      <c r="G1172" s="7">
        <f>Table1[[#This Row],[QUANTITY_ORDERED]]*Table1[[#This Row],[Selling price ]]</f>
        <v>2866.95</v>
      </c>
      <c r="H1172" s="7">
        <f>F1172-(Table1[[#This Row],[Estimated Cost Price (50%)	]])</f>
        <v>32.71</v>
      </c>
      <c r="I1172" s="7">
        <f>Table1[[#This Row],[Profit per unit]]*Table1[[#This Row],[QUANTITY_ORDERED]]</f>
        <v>1471.95</v>
      </c>
      <c r="J1172" s="2" t="str">
        <f t="shared" si="37"/>
        <v>Profit</v>
      </c>
      <c r="K1172" s="3">
        <v>38263</v>
      </c>
      <c r="L1172" s="2" t="str">
        <f>TEXT(Table1[[#This Row],[ORDER_DATE]], "mmm")</f>
        <v>Oct</v>
      </c>
      <c r="M1172" s="2">
        <v>2004</v>
      </c>
      <c r="N1172" s="2" t="s">
        <v>202</v>
      </c>
      <c r="O1172" s="2" t="s">
        <v>230</v>
      </c>
      <c r="P1172" s="2" t="s">
        <v>41</v>
      </c>
      <c r="Q1172" s="2" t="s">
        <v>9</v>
      </c>
      <c r="R1172" s="2" t="s">
        <v>10</v>
      </c>
    </row>
    <row r="1173" spans="1:18" x14ac:dyDescent="0.3">
      <c r="A1173" s="2">
        <v>11271</v>
      </c>
      <c r="B1173" s="2" t="s">
        <v>84</v>
      </c>
      <c r="C1173" s="2">
        <v>31</v>
      </c>
      <c r="D1173" s="7">
        <v>104</v>
      </c>
      <c r="E1173" s="7">
        <f t="shared" si="36"/>
        <v>52</v>
      </c>
      <c r="F1173" s="7">
        <v>100</v>
      </c>
      <c r="G1173" s="7">
        <f>Table1[[#This Row],[QUANTITY_ORDERED]]*Table1[[#This Row],[Selling price ]]</f>
        <v>3100</v>
      </c>
      <c r="H1173" s="7">
        <f>F1173-(Table1[[#This Row],[Estimated Cost Price (50%)	]])</f>
        <v>48</v>
      </c>
      <c r="I1173" s="7">
        <f>Table1[[#This Row],[Profit per unit]]*Table1[[#This Row],[QUANTITY_ORDERED]]</f>
        <v>1488</v>
      </c>
      <c r="J1173" s="2" t="str">
        <f t="shared" si="37"/>
        <v>Profit</v>
      </c>
      <c r="K1173" s="3">
        <v>38263</v>
      </c>
      <c r="L1173" s="2" t="str">
        <f>TEXT(Table1[[#This Row],[ORDER_DATE]], "mmm")</f>
        <v>Oct</v>
      </c>
      <c r="M1173" s="2">
        <v>2004</v>
      </c>
      <c r="N1173" s="2" t="s">
        <v>202</v>
      </c>
      <c r="O1173" s="2" t="s">
        <v>234</v>
      </c>
      <c r="P1173" s="2" t="s">
        <v>41</v>
      </c>
      <c r="Q1173" s="2" t="s">
        <v>9</v>
      </c>
      <c r="R1173" s="2" t="s">
        <v>16</v>
      </c>
    </row>
    <row r="1174" spans="1:18" x14ac:dyDescent="0.3">
      <c r="A1174" s="2">
        <v>11272</v>
      </c>
      <c r="B1174" s="2" t="s">
        <v>84</v>
      </c>
      <c r="C1174" s="2">
        <v>33</v>
      </c>
      <c r="D1174" s="7">
        <v>97</v>
      </c>
      <c r="E1174" s="7">
        <f t="shared" si="36"/>
        <v>48.5</v>
      </c>
      <c r="F1174" s="7">
        <v>100</v>
      </c>
      <c r="G1174" s="7">
        <f>Table1[[#This Row],[QUANTITY_ORDERED]]*Table1[[#This Row],[Selling price ]]</f>
        <v>3300</v>
      </c>
      <c r="H1174" s="7">
        <f>F1174-(Table1[[#This Row],[Estimated Cost Price (50%)	]])</f>
        <v>51.5</v>
      </c>
      <c r="I1174" s="7">
        <f>Table1[[#This Row],[Profit per unit]]*Table1[[#This Row],[QUANTITY_ORDERED]]</f>
        <v>1699.5</v>
      </c>
      <c r="J1174" s="2" t="str">
        <f t="shared" si="37"/>
        <v>Profit</v>
      </c>
      <c r="K1174" s="3">
        <v>38263</v>
      </c>
      <c r="L1174" s="2" t="str">
        <f>TEXT(Table1[[#This Row],[ORDER_DATE]], "mmm")</f>
        <v>Oct</v>
      </c>
      <c r="M1174" s="2">
        <v>2004</v>
      </c>
      <c r="N1174" s="2" t="s">
        <v>202</v>
      </c>
      <c r="O1174" s="2" t="s">
        <v>278</v>
      </c>
      <c r="P1174" s="2" t="s">
        <v>41</v>
      </c>
      <c r="Q1174" s="2" t="s">
        <v>9</v>
      </c>
      <c r="R1174" s="2" t="s">
        <v>16</v>
      </c>
    </row>
    <row r="1175" spans="1:18" x14ac:dyDescent="0.3">
      <c r="A1175" s="2">
        <v>11273</v>
      </c>
      <c r="B1175" s="2" t="s">
        <v>96</v>
      </c>
      <c r="C1175" s="2">
        <v>50</v>
      </c>
      <c r="D1175" s="7">
        <v>147</v>
      </c>
      <c r="E1175" s="7">
        <f t="shared" si="36"/>
        <v>73.5</v>
      </c>
      <c r="F1175" s="7">
        <v>100</v>
      </c>
      <c r="G1175" s="7">
        <f>Table1[[#This Row],[QUANTITY_ORDERED]]*Table1[[#This Row],[Selling price ]]</f>
        <v>5000</v>
      </c>
      <c r="H1175" s="7">
        <f>F1175-(Table1[[#This Row],[Estimated Cost Price (50%)	]])</f>
        <v>26.5</v>
      </c>
      <c r="I1175" s="7">
        <f>Table1[[#This Row],[Profit per unit]]*Table1[[#This Row],[QUANTITY_ORDERED]]</f>
        <v>1325</v>
      </c>
      <c r="J1175" s="2" t="str">
        <f t="shared" si="37"/>
        <v>Profit</v>
      </c>
      <c r="K1175" s="3">
        <v>38294</v>
      </c>
      <c r="L1175" s="2" t="str">
        <f>TEXT(Table1[[#This Row],[ORDER_DATE]], "mmm")</f>
        <v>Nov</v>
      </c>
      <c r="M1175" s="2">
        <v>2004</v>
      </c>
      <c r="N1175" s="2" t="s">
        <v>63</v>
      </c>
      <c r="O1175" s="2" t="s">
        <v>143</v>
      </c>
      <c r="P1175" s="2" t="s">
        <v>97</v>
      </c>
      <c r="Q1175" s="2" t="s">
        <v>9</v>
      </c>
      <c r="R1175" s="2" t="s">
        <v>16</v>
      </c>
    </row>
    <row r="1176" spans="1:18" x14ac:dyDescent="0.3">
      <c r="A1176" s="2">
        <v>11274</v>
      </c>
      <c r="B1176" s="2" t="s">
        <v>96</v>
      </c>
      <c r="C1176" s="2">
        <v>25</v>
      </c>
      <c r="D1176" s="7">
        <v>136</v>
      </c>
      <c r="E1176" s="7">
        <f t="shared" si="36"/>
        <v>68</v>
      </c>
      <c r="F1176" s="7">
        <v>100</v>
      </c>
      <c r="G1176" s="7">
        <f>Table1[[#This Row],[QUANTITY_ORDERED]]*Table1[[#This Row],[Selling price ]]</f>
        <v>2500</v>
      </c>
      <c r="H1176" s="7">
        <f>F1176-(Table1[[#This Row],[Estimated Cost Price (50%)	]])</f>
        <v>32</v>
      </c>
      <c r="I1176" s="7">
        <f>Table1[[#This Row],[Profit per unit]]*Table1[[#This Row],[QUANTITY_ORDERED]]</f>
        <v>800</v>
      </c>
      <c r="J1176" s="2" t="str">
        <f t="shared" si="37"/>
        <v>Profit</v>
      </c>
      <c r="K1176" s="3">
        <v>38294</v>
      </c>
      <c r="L1176" s="2" t="str">
        <f>TEXT(Table1[[#This Row],[ORDER_DATE]], "mmm")</f>
        <v>Nov</v>
      </c>
      <c r="M1176" s="2">
        <v>2004</v>
      </c>
      <c r="N1176" s="2" t="s">
        <v>178</v>
      </c>
      <c r="O1176" s="2" t="s">
        <v>179</v>
      </c>
      <c r="P1176" s="2" t="s">
        <v>97</v>
      </c>
      <c r="Q1176" s="2" t="s">
        <v>9</v>
      </c>
      <c r="R1176" s="2" t="s">
        <v>16</v>
      </c>
    </row>
    <row r="1177" spans="1:18" x14ac:dyDescent="0.3">
      <c r="A1177" s="2">
        <v>11275</v>
      </c>
      <c r="B1177" s="2" t="s">
        <v>96</v>
      </c>
      <c r="C1177" s="2">
        <v>36</v>
      </c>
      <c r="D1177" s="7">
        <v>118</v>
      </c>
      <c r="E1177" s="7">
        <f t="shared" si="36"/>
        <v>59</v>
      </c>
      <c r="F1177" s="7">
        <v>100</v>
      </c>
      <c r="G1177" s="7">
        <f>Table1[[#This Row],[QUANTITY_ORDERED]]*Table1[[#This Row],[Selling price ]]</f>
        <v>3600</v>
      </c>
      <c r="H1177" s="7">
        <f>F1177-(Table1[[#This Row],[Estimated Cost Price (50%)	]])</f>
        <v>41</v>
      </c>
      <c r="I1177" s="7">
        <f>Table1[[#This Row],[Profit per unit]]*Table1[[#This Row],[QUANTITY_ORDERED]]</f>
        <v>1476</v>
      </c>
      <c r="J1177" s="2" t="str">
        <f t="shared" si="37"/>
        <v>Profit</v>
      </c>
      <c r="K1177" s="3">
        <v>38294</v>
      </c>
      <c r="L1177" s="2" t="str">
        <f>TEXT(Table1[[#This Row],[ORDER_DATE]], "mmm")</f>
        <v>Nov</v>
      </c>
      <c r="M1177" s="2">
        <v>2004</v>
      </c>
      <c r="N1177" s="2" t="s">
        <v>178</v>
      </c>
      <c r="O1177" s="2" t="s">
        <v>188</v>
      </c>
      <c r="P1177" s="2" t="s">
        <v>97</v>
      </c>
      <c r="Q1177" s="2" t="s">
        <v>9</v>
      </c>
      <c r="R1177" s="2" t="s">
        <v>16</v>
      </c>
    </row>
    <row r="1178" spans="1:18" x14ac:dyDescent="0.3">
      <c r="A1178" s="2">
        <v>11276</v>
      </c>
      <c r="B1178" s="2" t="s">
        <v>96</v>
      </c>
      <c r="C1178" s="2">
        <v>26</v>
      </c>
      <c r="D1178" s="7">
        <v>122</v>
      </c>
      <c r="E1178" s="7">
        <f t="shared" si="36"/>
        <v>61</v>
      </c>
      <c r="F1178" s="7">
        <v>100</v>
      </c>
      <c r="G1178" s="7">
        <f>Table1[[#This Row],[QUANTITY_ORDERED]]*Table1[[#This Row],[Selling price ]]</f>
        <v>2600</v>
      </c>
      <c r="H1178" s="7">
        <f>F1178-(Table1[[#This Row],[Estimated Cost Price (50%)	]])</f>
        <v>39</v>
      </c>
      <c r="I1178" s="7">
        <f>Table1[[#This Row],[Profit per unit]]*Table1[[#This Row],[QUANTITY_ORDERED]]</f>
        <v>1014</v>
      </c>
      <c r="J1178" s="2" t="str">
        <f t="shared" si="37"/>
        <v>Profit</v>
      </c>
      <c r="K1178" s="3">
        <v>38294</v>
      </c>
      <c r="L1178" s="2" t="str">
        <f>TEXT(Table1[[#This Row],[ORDER_DATE]], "mmm")</f>
        <v>Nov</v>
      </c>
      <c r="M1178" s="2">
        <v>2004</v>
      </c>
      <c r="N1178" s="2" t="s">
        <v>178</v>
      </c>
      <c r="O1178" s="2" t="s">
        <v>222</v>
      </c>
      <c r="P1178" s="2" t="s">
        <v>97</v>
      </c>
      <c r="Q1178" s="2" t="s">
        <v>9</v>
      </c>
      <c r="R1178" s="2" t="s">
        <v>16</v>
      </c>
    </row>
    <row r="1179" spans="1:18" x14ac:dyDescent="0.3">
      <c r="A1179" s="2">
        <v>11277</v>
      </c>
      <c r="B1179" s="2" t="s">
        <v>96</v>
      </c>
      <c r="C1179" s="2">
        <v>28</v>
      </c>
      <c r="D1179" s="7">
        <v>60</v>
      </c>
      <c r="E1179" s="7">
        <f t="shared" si="36"/>
        <v>30</v>
      </c>
      <c r="F1179" s="7">
        <v>59.55</v>
      </c>
      <c r="G1179" s="7">
        <f>Table1[[#This Row],[QUANTITY_ORDERED]]*Table1[[#This Row],[Selling price ]]</f>
        <v>1667.3999999999999</v>
      </c>
      <c r="H1179" s="7">
        <f>F1179-(Table1[[#This Row],[Estimated Cost Price (50%)	]])</f>
        <v>29.549999999999997</v>
      </c>
      <c r="I1179" s="7">
        <f>Table1[[#This Row],[Profit per unit]]*Table1[[#This Row],[QUANTITY_ORDERED]]</f>
        <v>827.39999999999986</v>
      </c>
      <c r="J1179" s="2" t="str">
        <f t="shared" si="37"/>
        <v>Profit</v>
      </c>
      <c r="K1179" s="3">
        <v>38294</v>
      </c>
      <c r="L1179" s="2" t="str">
        <f>TEXT(Table1[[#This Row],[ORDER_DATE]], "mmm")</f>
        <v>Nov</v>
      </c>
      <c r="M1179" s="2">
        <v>2004</v>
      </c>
      <c r="N1179" s="2" t="s">
        <v>178</v>
      </c>
      <c r="O1179" s="2" t="s">
        <v>224</v>
      </c>
      <c r="P1179" s="2" t="s">
        <v>97</v>
      </c>
      <c r="Q1179" s="2" t="s">
        <v>9</v>
      </c>
      <c r="R1179" s="2" t="s">
        <v>10</v>
      </c>
    </row>
    <row r="1180" spans="1:18" x14ac:dyDescent="0.3">
      <c r="A1180" s="2">
        <v>11278</v>
      </c>
      <c r="B1180" s="2" t="s">
        <v>96</v>
      </c>
      <c r="C1180" s="2">
        <v>22</v>
      </c>
      <c r="D1180" s="7">
        <v>169</v>
      </c>
      <c r="E1180" s="7">
        <f t="shared" si="36"/>
        <v>84.5</v>
      </c>
      <c r="F1180" s="7">
        <v>100</v>
      </c>
      <c r="G1180" s="7">
        <f>Table1[[#This Row],[QUANTITY_ORDERED]]*Table1[[#This Row],[Selling price ]]</f>
        <v>2200</v>
      </c>
      <c r="H1180" s="7">
        <f>F1180-(Table1[[#This Row],[Estimated Cost Price (50%)	]])</f>
        <v>15.5</v>
      </c>
      <c r="I1180" s="7">
        <f>Table1[[#This Row],[Profit per unit]]*Table1[[#This Row],[QUANTITY_ORDERED]]</f>
        <v>341</v>
      </c>
      <c r="J1180" s="2" t="str">
        <f t="shared" si="37"/>
        <v>Profit</v>
      </c>
      <c r="K1180" s="3">
        <v>38294</v>
      </c>
      <c r="L1180" s="2" t="str">
        <f>TEXT(Table1[[#This Row],[ORDER_DATE]], "mmm")</f>
        <v>Nov</v>
      </c>
      <c r="M1180" s="2">
        <v>2004</v>
      </c>
      <c r="N1180" s="2" t="s">
        <v>63</v>
      </c>
      <c r="O1180" s="2" t="s">
        <v>236</v>
      </c>
      <c r="P1180" s="2" t="s">
        <v>97</v>
      </c>
      <c r="Q1180" s="2" t="s">
        <v>9</v>
      </c>
      <c r="R1180" s="2" t="s">
        <v>16</v>
      </c>
    </row>
    <row r="1181" spans="1:18" x14ac:dyDescent="0.3">
      <c r="A1181" s="2">
        <v>11279</v>
      </c>
      <c r="B1181" s="2" t="s">
        <v>96</v>
      </c>
      <c r="C1181" s="2">
        <v>41</v>
      </c>
      <c r="D1181" s="7">
        <v>121</v>
      </c>
      <c r="E1181" s="7">
        <f t="shared" si="36"/>
        <v>60.5</v>
      </c>
      <c r="F1181" s="7">
        <v>100</v>
      </c>
      <c r="G1181" s="7">
        <f>Table1[[#This Row],[QUANTITY_ORDERED]]*Table1[[#This Row],[Selling price ]]</f>
        <v>4100</v>
      </c>
      <c r="H1181" s="7">
        <f>F1181-(Table1[[#This Row],[Estimated Cost Price (50%)	]])</f>
        <v>39.5</v>
      </c>
      <c r="I1181" s="7">
        <f>Table1[[#This Row],[Profit per unit]]*Table1[[#This Row],[QUANTITY_ORDERED]]</f>
        <v>1619.5</v>
      </c>
      <c r="J1181" s="2" t="str">
        <f t="shared" si="37"/>
        <v>Profit</v>
      </c>
      <c r="K1181" s="3">
        <v>38294</v>
      </c>
      <c r="L1181" s="2" t="str">
        <f>TEXT(Table1[[#This Row],[ORDER_DATE]], "mmm")</f>
        <v>Nov</v>
      </c>
      <c r="M1181" s="2">
        <v>2004</v>
      </c>
      <c r="N1181" s="2" t="s">
        <v>178</v>
      </c>
      <c r="O1181" s="2" t="s">
        <v>248</v>
      </c>
      <c r="P1181" s="2" t="s">
        <v>97</v>
      </c>
      <c r="Q1181" s="2" t="s">
        <v>9</v>
      </c>
      <c r="R1181" s="2" t="s">
        <v>16</v>
      </c>
    </row>
    <row r="1182" spans="1:18" x14ac:dyDescent="0.3">
      <c r="A1182" s="2">
        <v>11280</v>
      </c>
      <c r="B1182" s="2" t="s">
        <v>96</v>
      </c>
      <c r="C1182" s="2">
        <v>39</v>
      </c>
      <c r="D1182" s="7">
        <v>50</v>
      </c>
      <c r="E1182" s="7">
        <f t="shared" si="36"/>
        <v>25</v>
      </c>
      <c r="F1182" s="7">
        <v>40.25</v>
      </c>
      <c r="G1182" s="7">
        <f>Table1[[#This Row],[QUANTITY_ORDERED]]*Table1[[#This Row],[Selling price ]]</f>
        <v>1569.75</v>
      </c>
      <c r="H1182" s="7">
        <f>F1182-(Table1[[#This Row],[Estimated Cost Price (50%)	]])</f>
        <v>15.25</v>
      </c>
      <c r="I1182" s="7">
        <f>Table1[[#This Row],[Profit per unit]]*Table1[[#This Row],[QUANTITY_ORDERED]]</f>
        <v>594.75</v>
      </c>
      <c r="J1182" s="2" t="str">
        <f t="shared" si="37"/>
        <v>Profit</v>
      </c>
      <c r="K1182" s="3">
        <v>38294</v>
      </c>
      <c r="L1182" s="2" t="str">
        <f>TEXT(Table1[[#This Row],[ORDER_DATE]], "mmm")</f>
        <v>Nov</v>
      </c>
      <c r="M1182" s="2">
        <v>2004</v>
      </c>
      <c r="N1182" s="2" t="s">
        <v>202</v>
      </c>
      <c r="O1182" s="2" t="s">
        <v>249</v>
      </c>
      <c r="P1182" s="2" t="s">
        <v>97</v>
      </c>
      <c r="Q1182" s="2" t="s">
        <v>9</v>
      </c>
      <c r="R1182" s="2" t="s">
        <v>10</v>
      </c>
    </row>
    <row r="1183" spans="1:18" x14ac:dyDescent="0.3">
      <c r="A1183" s="2">
        <v>11281</v>
      </c>
      <c r="B1183" s="2" t="s">
        <v>96</v>
      </c>
      <c r="C1183" s="2">
        <v>48</v>
      </c>
      <c r="D1183" s="7">
        <v>127</v>
      </c>
      <c r="E1183" s="7">
        <f t="shared" si="36"/>
        <v>63.5</v>
      </c>
      <c r="F1183" s="7">
        <v>100</v>
      </c>
      <c r="G1183" s="7">
        <f>Table1[[#This Row],[QUANTITY_ORDERED]]*Table1[[#This Row],[Selling price ]]</f>
        <v>4800</v>
      </c>
      <c r="H1183" s="7">
        <f>F1183-(Table1[[#This Row],[Estimated Cost Price (50%)	]])</f>
        <v>36.5</v>
      </c>
      <c r="I1183" s="7">
        <f>Table1[[#This Row],[Profit per unit]]*Table1[[#This Row],[QUANTITY_ORDERED]]</f>
        <v>1752</v>
      </c>
      <c r="J1183" s="2" t="str">
        <f t="shared" si="37"/>
        <v>Profit</v>
      </c>
      <c r="K1183" s="3">
        <v>38294</v>
      </c>
      <c r="L1183" s="2" t="str">
        <f>TEXT(Table1[[#This Row],[ORDER_DATE]], "mmm")</f>
        <v>Nov</v>
      </c>
      <c r="M1183" s="2">
        <v>2004</v>
      </c>
      <c r="N1183" s="2" t="s">
        <v>178</v>
      </c>
      <c r="O1183" s="2" t="s">
        <v>261</v>
      </c>
      <c r="P1183" s="2" t="s">
        <v>97</v>
      </c>
      <c r="Q1183" s="2" t="s">
        <v>9</v>
      </c>
      <c r="R1183" s="2" t="s">
        <v>16</v>
      </c>
    </row>
    <row r="1184" spans="1:18" x14ac:dyDescent="0.3">
      <c r="A1184" s="2">
        <v>11282</v>
      </c>
      <c r="B1184" s="2" t="s">
        <v>96</v>
      </c>
      <c r="C1184" s="2">
        <v>33</v>
      </c>
      <c r="D1184" s="7">
        <v>35</v>
      </c>
      <c r="E1184" s="7">
        <f t="shared" si="36"/>
        <v>17.5</v>
      </c>
      <c r="F1184" s="7">
        <v>32.880000000000003</v>
      </c>
      <c r="G1184" s="7">
        <f>Table1[[#This Row],[QUANTITY_ORDERED]]*Table1[[#This Row],[Selling price ]]</f>
        <v>1085.0400000000002</v>
      </c>
      <c r="H1184" s="7">
        <f>F1184-(Table1[[#This Row],[Estimated Cost Price (50%)	]])</f>
        <v>15.380000000000003</v>
      </c>
      <c r="I1184" s="7">
        <f>Table1[[#This Row],[Profit per unit]]*Table1[[#This Row],[QUANTITY_ORDERED]]</f>
        <v>507.54000000000008</v>
      </c>
      <c r="J1184" s="2" t="str">
        <f t="shared" si="37"/>
        <v>Profit</v>
      </c>
      <c r="K1184" s="3">
        <v>38294</v>
      </c>
      <c r="L1184" s="2" t="str">
        <f>TEXT(Table1[[#This Row],[ORDER_DATE]], "mmm")</f>
        <v>Nov</v>
      </c>
      <c r="M1184" s="2">
        <v>2004</v>
      </c>
      <c r="N1184" s="2" t="s">
        <v>63</v>
      </c>
      <c r="O1184" s="2" t="s">
        <v>264</v>
      </c>
      <c r="P1184" s="2" t="s">
        <v>97</v>
      </c>
      <c r="Q1184" s="2" t="s">
        <v>9</v>
      </c>
      <c r="R1184" s="2" t="s">
        <v>10</v>
      </c>
    </row>
    <row r="1185" spans="1:18" x14ac:dyDescent="0.3">
      <c r="A1185" s="2">
        <v>11283</v>
      </c>
      <c r="B1185" s="2" t="s">
        <v>96</v>
      </c>
      <c r="C1185" s="2">
        <v>25</v>
      </c>
      <c r="D1185" s="7">
        <v>96</v>
      </c>
      <c r="E1185" s="7">
        <f t="shared" si="36"/>
        <v>48</v>
      </c>
      <c r="F1185" s="7">
        <v>100</v>
      </c>
      <c r="G1185" s="7">
        <f>Table1[[#This Row],[QUANTITY_ORDERED]]*Table1[[#This Row],[Selling price ]]</f>
        <v>2500</v>
      </c>
      <c r="H1185" s="7">
        <f>F1185-(Table1[[#This Row],[Estimated Cost Price (50%)	]])</f>
        <v>52</v>
      </c>
      <c r="I1185" s="7">
        <f>Table1[[#This Row],[Profit per unit]]*Table1[[#This Row],[QUANTITY_ORDERED]]</f>
        <v>1300</v>
      </c>
      <c r="J1185" s="2" t="str">
        <f t="shared" si="37"/>
        <v>Profit</v>
      </c>
      <c r="K1185" s="3">
        <v>38294</v>
      </c>
      <c r="L1185" s="2" t="str">
        <f>TEXT(Table1[[#This Row],[ORDER_DATE]], "mmm")</f>
        <v>Nov</v>
      </c>
      <c r="M1185" s="2">
        <v>2004</v>
      </c>
      <c r="N1185" s="2" t="s">
        <v>178</v>
      </c>
      <c r="O1185" s="2" t="s">
        <v>281</v>
      </c>
      <c r="P1185" s="2" t="s">
        <v>97</v>
      </c>
      <c r="Q1185" s="2" t="s">
        <v>9</v>
      </c>
      <c r="R1185" s="2" t="s">
        <v>10</v>
      </c>
    </row>
    <row r="1186" spans="1:18" x14ac:dyDescent="0.3">
      <c r="A1186" s="2">
        <v>11284</v>
      </c>
      <c r="B1186" s="2" t="s">
        <v>96</v>
      </c>
      <c r="C1186" s="2">
        <v>23</v>
      </c>
      <c r="D1186" s="7">
        <v>54</v>
      </c>
      <c r="E1186" s="7">
        <f t="shared" si="36"/>
        <v>27</v>
      </c>
      <c r="F1186" s="7">
        <v>54.11</v>
      </c>
      <c r="G1186" s="7">
        <f>Table1[[#This Row],[QUANTITY_ORDERED]]*Table1[[#This Row],[Selling price ]]</f>
        <v>1244.53</v>
      </c>
      <c r="H1186" s="7">
        <f>F1186-(Table1[[#This Row],[Estimated Cost Price (50%)	]])</f>
        <v>27.11</v>
      </c>
      <c r="I1186" s="7">
        <f>Table1[[#This Row],[Profit per unit]]*Table1[[#This Row],[QUANTITY_ORDERED]]</f>
        <v>623.53</v>
      </c>
      <c r="J1186" s="2" t="str">
        <f t="shared" si="37"/>
        <v>Profit</v>
      </c>
      <c r="K1186" s="3">
        <v>38294</v>
      </c>
      <c r="L1186" s="2" t="str">
        <f>TEXT(Table1[[#This Row],[ORDER_DATE]], "mmm")</f>
        <v>Nov</v>
      </c>
      <c r="M1186" s="2">
        <v>2004</v>
      </c>
      <c r="N1186" s="2" t="s">
        <v>178</v>
      </c>
      <c r="O1186" s="2" t="s">
        <v>284</v>
      </c>
      <c r="P1186" s="2" t="s">
        <v>97</v>
      </c>
      <c r="Q1186" s="2" t="s">
        <v>9</v>
      </c>
      <c r="R1186" s="2" t="s">
        <v>10</v>
      </c>
    </row>
    <row r="1187" spans="1:18" x14ac:dyDescent="0.3">
      <c r="A1187" s="2">
        <v>11285</v>
      </c>
      <c r="B1187" s="2" t="s">
        <v>96</v>
      </c>
      <c r="C1187" s="2">
        <v>30</v>
      </c>
      <c r="D1187" s="7">
        <v>64</v>
      </c>
      <c r="E1187" s="7">
        <f t="shared" si="36"/>
        <v>32</v>
      </c>
      <c r="F1187" s="7">
        <v>73.040000000000006</v>
      </c>
      <c r="G1187" s="7">
        <f>Table1[[#This Row],[QUANTITY_ORDERED]]*Table1[[#This Row],[Selling price ]]</f>
        <v>2191.2000000000003</v>
      </c>
      <c r="H1187" s="7">
        <f>F1187-(Table1[[#This Row],[Estimated Cost Price (50%)	]])</f>
        <v>41.040000000000006</v>
      </c>
      <c r="I1187" s="7">
        <f>Table1[[#This Row],[Profit per unit]]*Table1[[#This Row],[QUANTITY_ORDERED]]</f>
        <v>1231.2000000000003</v>
      </c>
      <c r="J1187" s="2" t="str">
        <f t="shared" si="37"/>
        <v>Profit</v>
      </c>
      <c r="K1187" s="3">
        <v>38294</v>
      </c>
      <c r="L1187" s="2" t="str">
        <f>TEXT(Table1[[#This Row],[ORDER_DATE]], "mmm")</f>
        <v>Nov</v>
      </c>
      <c r="M1187" s="2">
        <v>2004</v>
      </c>
      <c r="N1187" s="2" t="s">
        <v>178</v>
      </c>
      <c r="O1187" s="2" t="s">
        <v>286</v>
      </c>
      <c r="P1187" s="2" t="s">
        <v>97</v>
      </c>
      <c r="Q1187" s="2" t="s">
        <v>9</v>
      </c>
      <c r="R1187" s="2" t="s">
        <v>10</v>
      </c>
    </row>
    <row r="1188" spans="1:18" x14ac:dyDescent="0.3">
      <c r="A1188" s="2">
        <v>11286</v>
      </c>
      <c r="B1188" s="2" t="s">
        <v>96</v>
      </c>
      <c r="C1188" s="2">
        <v>50</v>
      </c>
      <c r="D1188" s="7">
        <v>101</v>
      </c>
      <c r="E1188" s="7">
        <f t="shared" si="36"/>
        <v>50.5</v>
      </c>
      <c r="F1188" s="7">
        <v>100</v>
      </c>
      <c r="G1188" s="7">
        <f>Table1[[#This Row],[QUANTITY_ORDERED]]*Table1[[#This Row],[Selling price ]]</f>
        <v>5000</v>
      </c>
      <c r="H1188" s="7">
        <f>F1188-(Table1[[#This Row],[Estimated Cost Price (50%)	]])</f>
        <v>49.5</v>
      </c>
      <c r="I1188" s="7">
        <f>Table1[[#This Row],[Profit per unit]]*Table1[[#This Row],[QUANTITY_ORDERED]]</f>
        <v>2475</v>
      </c>
      <c r="J1188" s="2" t="str">
        <f t="shared" si="37"/>
        <v>Profit</v>
      </c>
      <c r="K1188" s="3">
        <v>38294</v>
      </c>
      <c r="L1188" s="2" t="str">
        <f>TEXT(Table1[[#This Row],[ORDER_DATE]], "mmm")</f>
        <v>Nov</v>
      </c>
      <c r="M1188" s="2">
        <v>2004</v>
      </c>
      <c r="N1188" s="2" t="s">
        <v>63</v>
      </c>
      <c r="O1188" s="2" t="s">
        <v>299</v>
      </c>
      <c r="P1188" s="2" t="s">
        <v>97</v>
      </c>
      <c r="Q1188" s="2" t="s">
        <v>9</v>
      </c>
      <c r="R1188" s="2" t="s">
        <v>16</v>
      </c>
    </row>
    <row r="1189" spans="1:18" x14ac:dyDescent="0.3">
      <c r="A1189" s="2">
        <v>11287</v>
      </c>
      <c r="B1189" s="2" t="s">
        <v>164</v>
      </c>
      <c r="C1189" s="2">
        <v>43</v>
      </c>
      <c r="D1189" s="7">
        <v>151</v>
      </c>
      <c r="E1189" s="7">
        <f t="shared" si="36"/>
        <v>75.5</v>
      </c>
      <c r="F1189" s="7">
        <v>100</v>
      </c>
      <c r="G1189" s="7">
        <f>Table1[[#This Row],[QUANTITY_ORDERED]]*Table1[[#This Row],[Selling price ]]</f>
        <v>4300</v>
      </c>
      <c r="H1189" s="7">
        <f>F1189-(Table1[[#This Row],[Estimated Cost Price (50%)	]])</f>
        <v>24.5</v>
      </c>
      <c r="I1189" s="7">
        <f>Table1[[#This Row],[Profit per unit]]*Table1[[#This Row],[QUANTITY_ORDERED]]</f>
        <v>1053.5</v>
      </c>
      <c r="J1189" s="2" t="str">
        <f t="shared" si="37"/>
        <v>Profit</v>
      </c>
      <c r="K1189" s="3">
        <v>38061</v>
      </c>
      <c r="L1189" s="2" t="str">
        <f>TEXT(Table1[[#This Row],[ORDER_DATE]], "mmm")</f>
        <v>Mar</v>
      </c>
      <c r="M1189" s="2">
        <v>2004</v>
      </c>
      <c r="N1189" s="2" t="s">
        <v>63</v>
      </c>
      <c r="O1189" s="2" t="s">
        <v>182</v>
      </c>
      <c r="P1189" s="2" t="s">
        <v>165</v>
      </c>
      <c r="Q1189" s="2" t="s">
        <v>157</v>
      </c>
      <c r="R1189" s="2" t="s">
        <v>52</v>
      </c>
    </row>
    <row r="1190" spans="1:18" x14ac:dyDescent="0.3">
      <c r="A1190" s="2">
        <v>11288</v>
      </c>
      <c r="B1190" s="2" t="s">
        <v>164</v>
      </c>
      <c r="C1190" s="2">
        <v>49</v>
      </c>
      <c r="D1190" s="7">
        <v>163</v>
      </c>
      <c r="E1190" s="7">
        <f t="shared" si="36"/>
        <v>81.5</v>
      </c>
      <c r="F1190" s="7">
        <v>100</v>
      </c>
      <c r="G1190" s="7">
        <f>Table1[[#This Row],[QUANTITY_ORDERED]]*Table1[[#This Row],[Selling price ]]</f>
        <v>4900</v>
      </c>
      <c r="H1190" s="7">
        <f>F1190-(Table1[[#This Row],[Estimated Cost Price (50%)	]])</f>
        <v>18.5</v>
      </c>
      <c r="I1190" s="7">
        <f>Table1[[#This Row],[Profit per unit]]*Table1[[#This Row],[QUANTITY_ORDERED]]</f>
        <v>906.5</v>
      </c>
      <c r="J1190" s="2" t="str">
        <f t="shared" si="37"/>
        <v>Profit</v>
      </c>
      <c r="K1190" s="3">
        <v>38061</v>
      </c>
      <c r="L1190" s="2" t="str">
        <f>TEXT(Table1[[#This Row],[ORDER_DATE]], "mmm")</f>
        <v>Mar</v>
      </c>
      <c r="M1190" s="2">
        <v>2004</v>
      </c>
      <c r="N1190" s="2" t="s">
        <v>63</v>
      </c>
      <c r="O1190" s="2" t="s">
        <v>220</v>
      </c>
      <c r="P1190" s="2" t="s">
        <v>165</v>
      </c>
      <c r="Q1190" s="2" t="s">
        <v>157</v>
      </c>
      <c r="R1190" s="2" t="s">
        <v>52</v>
      </c>
    </row>
    <row r="1191" spans="1:18" x14ac:dyDescent="0.3">
      <c r="A1191" s="2">
        <v>11289</v>
      </c>
      <c r="B1191" s="2" t="s">
        <v>164</v>
      </c>
      <c r="C1191" s="2">
        <v>42</v>
      </c>
      <c r="D1191" s="7">
        <v>143</v>
      </c>
      <c r="E1191" s="7">
        <f t="shared" si="36"/>
        <v>71.5</v>
      </c>
      <c r="F1191" s="7">
        <v>100</v>
      </c>
      <c r="G1191" s="7">
        <f>Table1[[#This Row],[QUANTITY_ORDERED]]*Table1[[#This Row],[Selling price ]]</f>
        <v>4200</v>
      </c>
      <c r="H1191" s="7">
        <f>F1191-(Table1[[#This Row],[Estimated Cost Price (50%)	]])</f>
        <v>28.5</v>
      </c>
      <c r="I1191" s="7">
        <f>Table1[[#This Row],[Profit per unit]]*Table1[[#This Row],[QUANTITY_ORDERED]]</f>
        <v>1197</v>
      </c>
      <c r="J1191" s="2" t="str">
        <f t="shared" si="37"/>
        <v>Profit</v>
      </c>
      <c r="K1191" s="3">
        <v>38061</v>
      </c>
      <c r="L1191" s="2" t="str">
        <f>TEXT(Table1[[#This Row],[ORDER_DATE]], "mmm")</f>
        <v>Mar</v>
      </c>
      <c r="M1191" s="2">
        <v>2004</v>
      </c>
      <c r="N1191" s="2" t="s">
        <v>63</v>
      </c>
      <c r="O1191" s="2" t="s">
        <v>245</v>
      </c>
      <c r="P1191" s="2" t="s">
        <v>165</v>
      </c>
      <c r="Q1191" s="2" t="s">
        <v>157</v>
      </c>
      <c r="R1191" s="2" t="s">
        <v>52</v>
      </c>
    </row>
    <row r="1192" spans="1:18" x14ac:dyDescent="0.3">
      <c r="A1192" s="2">
        <v>11290</v>
      </c>
      <c r="B1192" s="2" t="s">
        <v>164</v>
      </c>
      <c r="C1192" s="2">
        <v>36</v>
      </c>
      <c r="D1192" s="7">
        <v>57</v>
      </c>
      <c r="E1192" s="7">
        <f t="shared" si="36"/>
        <v>28.5</v>
      </c>
      <c r="F1192" s="7">
        <v>54.33</v>
      </c>
      <c r="G1192" s="7">
        <f>Table1[[#This Row],[QUANTITY_ORDERED]]*Table1[[#This Row],[Selling price ]]</f>
        <v>1955.8799999999999</v>
      </c>
      <c r="H1192" s="7">
        <f>F1192-(Table1[[#This Row],[Estimated Cost Price (50%)	]])</f>
        <v>25.83</v>
      </c>
      <c r="I1192" s="7">
        <f>Table1[[#This Row],[Profit per unit]]*Table1[[#This Row],[QUANTITY_ORDERED]]</f>
        <v>929.87999999999988</v>
      </c>
      <c r="J1192" s="2" t="str">
        <f t="shared" si="37"/>
        <v>Profit</v>
      </c>
      <c r="K1192" s="3">
        <v>38061</v>
      </c>
      <c r="L1192" s="2" t="str">
        <f>TEXT(Table1[[#This Row],[ORDER_DATE]], "mmm")</f>
        <v>Mar</v>
      </c>
      <c r="M1192" s="2">
        <v>2004</v>
      </c>
      <c r="N1192" s="2" t="s">
        <v>63</v>
      </c>
      <c r="O1192" s="2" t="s">
        <v>253</v>
      </c>
      <c r="P1192" s="2" t="s">
        <v>165</v>
      </c>
      <c r="Q1192" s="2" t="s">
        <v>157</v>
      </c>
      <c r="R1192" s="2" t="s">
        <v>10</v>
      </c>
    </row>
    <row r="1193" spans="1:18" x14ac:dyDescent="0.3">
      <c r="A1193" s="2">
        <v>11291</v>
      </c>
      <c r="B1193" s="2" t="s">
        <v>164</v>
      </c>
      <c r="C1193" s="2">
        <v>45</v>
      </c>
      <c r="D1193" s="7">
        <v>118</v>
      </c>
      <c r="E1193" s="7">
        <f t="shared" si="36"/>
        <v>59</v>
      </c>
      <c r="F1193" s="7">
        <v>100</v>
      </c>
      <c r="G1193" s="7">
        <f>Table1[[#This Row],[QUANTITY_ORDERED]]*Table1[[#This Row],[Selling price ]]</f>
        <v>4500</v>
      </c>
      <c r="H1193" s="7">
        <f>F1193-(Table1[[#This Row],[Estimated Cost Price (50%)	]])</f>
        <v>41</v>
      </c>
      <c r="I1193" s="7">
        <f>Table1[[#This Row],[Profit per unit]]*Table1[[#This Row],[QUANTITY_ORDERED]]</f>
        <v>1845</v>
      </c>
      <c r="J1193" s="2" t="str">
        <f t="shared" si="37"/>
        <v>Profit</v>
      </c>
      <c r="K1193" s="3">
        <v>38061</v>
      </c>
      <c r="L1193" s="2" t="str">
        <f>TEXT(Table1[[#This Row],[ORDER_DATE]], "mmm")</f>
        <v>Mar</v>
      </c>
      <c r="M1193" s="2">
        <v>2004</v>
      </c>
      <c r="N1193" s="2" t="s">
        <v>63</v>
      </c>
      <c r="O1193" s="2" t="s">
        <v>277</v>
      </c>
      <c r="P1193" s="2" t="s">
        <v>165</v>
      </c>
      <c r="Q1193" s="2" t="s">
        <v>157</v>
      </c>
      <c r="R1193" s="2" t="s">
        <v>16</v>
      </c>
    </row>
    <row r="1194" spans="1:18" x14ac:dyDescent="0.3">
      <c r="A1194" s="2">
        <v>11292</v>
      </c>
      <c r="B1194" s="2" t="s">
        <v>164</v>
      </c>
      <c r="C1194" s="2">
        <v>46</v>
      </c>
      <c r="D1194" s="7">
        <v>62</v>
      </c>
      <c r="E1194" s="7">
        <f t="shared" si="36"/>
        <v>31</v>
      </c>
      <c r="F1194" s="7">
        <v>60.9</v>
      </c>
      <c r="G1194" s="7">
        <f>Table1[[#This Row],[QUANTITY_ORDERED]]*Table1[[#This Row],[Selling price ]]</f>
        <v>2801.4</v>
      </c>
      <c r="H1194" s="7">
        <f>F1194-(Table1[[#This Row],[Estimated Cost Price (50%)	]])</f>
        <v>29.9</v>
      </c>
      <c r="I1194" s="7">
        <f>Table1[[#This Row],[Profit per unit]]*Table1[[#This Row],[QUANTITY_ORDERED]]</f>
        <v>1375.3999999999999</v>
      </c>
      <c r="J1194" s="2" t="str">
        <f t="shared" si="37"/>
        <v>Profit</v>
      </c>
      <c r="K1194" s="3">
        <v>38061</v>
      </c>
      <c r="L1194" s="2" t="str">
        <f>TEXT(Table1[[#This Row],[ORDER_DATE]], "mmm")</f>
        <v>Mar</v>
      </c>
      <c r="M1194" s="2">
        <v>2004</v>
      </c>
      <c r="N1194" s="2" t="s">
        <v>237</v>
      </c>
      <c r="O1194" s="2" t="s">
        <v>285</v>
      </c>
      <c r="P1194" s="2" t="s">
        <v>165</v>
      </c>
      <c r="Q1194" s="2" t="s">
        <v>157</v>
      </c>
      <c r="R1194" s="2" t="s">
        <v>10</v>
      </c>
    </row>
    <row r="1195" spans="1:18" x14ac:dyDescent="0.3">
      <c r="A1195" s="2">
        <v>11293</v>
      </c>
      <c r="B1195" s="2" t="s">
        <v>164</v>
      </c>
      <c r="C1195" s="2">
        <v>34</v>
      </c>
      <c r="D1195" s="7">
        <v>115</v>
      </c>
      <c r="E1195" s="7">
        <f t="shared" si="36"/>
        <v>57.5</v>
      </c>
      <c r="F1195" s="7">
        <v>100</v>
      </c>
      <c r="G1195" s="7">
        <f>Table1[[#This Row],[QUANTITY_ORDERED]]*Table1[[#This Row],[Selling price ]]</f>
        <v>3400</v>
      </c>
      <c r="H1195" s="7">
        <f>F1195-(Table1[[#This Row],[Estimated Cost Price (50%)	]])</f>
        <v>42.5</v>
      </c>
      <c r="I1195" s="7">
        <f>Table1[[#This Row],[Profit per unit]]*Table1[[#This Row],[QUANTITY_ORDERED]]</f>
        <v>1445</v>
      </c>
      <c r="J1195" s="2" t="str">
        <f t="shared" si="37"/>
        <v>Profit</v>
      </c>
      <c r="K1195" s="3">
        <v>38061</v>
      </c>
      <c r="L1195" s="2" t="str">
        <f>TEXT(Table1[[#This Row],[ORDER_DATE]], "mmm")</f>
        <v>Mar</v>
      </c>
      <c r="M1195" s="2">
        <v>2004</v>
      </c>
      <c r="N1195" s="2" t="s">
        <v>178</v>
      </c>
      <c r="O1195" s="2" t="s">
        <v>290</v>
      </c>
      <c r="P1195" s="2" t="s">
        <v>165</v>
      </c>
      <c r="Q1195" s="2" t="s">
        <v>157</v>
      </c>
      <c r="R1195" s="2" t="s">
        <v>16</v>
      </c>
    </row>
    <row r="1196" spans="1:18" x14ac:dyDescent="0.3">
      <c r="A1196" s="2">
        <v>11294</v>
      </c>
      <c r="B1196" s="2" t="s">
        <v>164</v>
      </c>
      <c r="C1196" s="2">
        <v>43</v>
      </c>
      <c r="D1196" s="7">
        <v>58</v>
      </c>
      <c r="E1196" s="7">
        <f t="shared" si="36"/>
        <v>29</v>
      </c>
      <c r="F1196" s="7">
        <v>52.14</v>
      </c>
      <c r="G1196" s="7">
        <f>Table1[[#This Row],[QUANTITY_ORDERED]]*Table1[[#This Row],[Selling price ]]</f>
        <v>2242.02</v>
      </c>
      <c r="H1196" s="7">
        <f>F1196-(Table1[[#This Row],[Estimated Cost Price (50%)	]])</f>
        <v>23.14</v>
      </c>
      <c r="I1196" s="7">
        <f>Table1[[#This Row],[Profit per unit]]*Table1[[#This Row],[QUANTITY_ORDERED]]</f>
        <v>995.02</v>
      </c>
      <c r="J1196" s="2" t="str">
        <f t="shared" si="37"/>
        <v>Profit</v>
      </c>
      <c r="K1196" s="3">
        <v>38061</v>
      </c>
      <c r="L1196" s="2" t="str">
        <f>TEXT(Table1[[#This Row],[ORDER_DATE]], "mmm")</f>
        <v>Mar</v>
      </c>
      <c r="M1196" s="2">
        <v>2004</v>
      </c>
      <c r="N1196" s="2" t="s">
        <v>237</v>
      </c>
      <c r="O1196" s="2" t="s">
        <v>291</v>
      </c>
      <c r="P1196" s="2" t="s">
        <v>165</v>
      </c>
      <c r="Q1196" s="2" t="s">
        <v>157</v>
      </c>
      <c r="R1196" s="2" t="s">
        <v>10</v>
      </c>
    </row>
    <row r="1197" spans="1:18" x14ac:dyDescent="0.3">
      <c r="A1197" s="2">
        <v>11295</v>
      </c>
      <c r="B1197" s="2" t="s">
        <v>173</v>
      </c>
      <c r="C1197" s="2">
        <v>42</v>
      </c>
      <c r="D1197" s="7">
        <v>207</v>
      </c>
      <c r="E1197" s="7">
        <f t="shared" si="36"/>
        <v>103.5</v>
      </c>
      <c r="F1197" s="7">
        <v>100</v>
      </c>
      <c r="G1197" s="7">
        <f>Table1[[#This Row],[QUANTITY_ORDERED]]*Table1[[#This Row],[Selling price ]]</f>
        <v>4200</v>
      </c>
      <c r="H1197" s="7">
        <f>F1197-(Table1[[#This Row],[Estimated Cost Price (50%)	]])</f>
        <v>-3.5</v>
      </c>
      <c r="I1197" s="7">
        <f>Table1[[#This Row],[Profit per unit]]*Table1[[#This Row],[QUANTITY_ORDERED]]</f>
        <v>-147</v>
      </c>
      <c r="J1197" s="2" t="str">
        <f t="shared" si="37"/>
        <v>Loss</v>
      </c>
      <c r="K1197" s="3">
        <v>38065</v>
      </c>
      <c r="L1197" s="2" t="str">
        <f>TEXT(Table1[[#This Row],[ORDER_DATE]], "mmm")</f>
        <v>Mar</v>
      </c>
      <c r="M1197" s="2">
        <v>2004</v>
      </c>
      <c r="N1197" s="2" t="s">
        <v>63</v>
      </c>
      <c r="O1197" s="2" t="s">
        <v>168</v>
      </c>
      <c r="P1197" s="2" t="s">
        <v>61</v>
      </c>
      <c r="Q1197" s="2" t="s">
        <v>62</v>
      </c>
      <c r="R1197" s="2" t="s">
        <v>52</v>
      </c>
    </row>
    <row r="1198" spans="1:18" x14ac:dyDescent="0.3">
      <c r="A1198" s="2">
        <v>11296</v>
      </c>
      <c r="B1198" s="2" t="s">
        <v>173</v>
      </c>
      <c r="C1198" s="2">
        <v>49</v>
      </c>
      <c r="D1198" s="7">
        <v>173</v>
      </c>
      <c r="E1198" s="7">
        <f t="shared" si="36"/>
        <v>86.5</v>
      </c>
      <c r="F1198" s="7">
        <v>100</v>
      </c>
      <c r="G1198" s="7">
        <f>Table1[[#This Row],[QUANTITY_ORDERED]]*Table1[[#This Row],[Selling price ]]</f>
        <v>4900</v>
      </c>
      <c r="H1198" s="7">
        <f>F1198-(Table1[[#This Row],[Estimated Cost Price (50%)	]])</f>
        <v>13.5</v>
      </c>
      <c r="I1198" s="7">
        <f>Table1[[#This Row],[Profit per unit]]*Table1[[#This Row],[QUANTITY_ORDERED]]</f>
        <v>661.5</v>
      </c>
      <c r="J1198" s="2" t="str">
        <f t="shared" si="37"/>
        <v>Profit</v>
      </c>
      <c r="K1198" s="3">
        <v>38065</v>
      </c>
      <c r="L1198" s="2" t="str">
        <f>TEXT(Table1[[#This Row],[ORDER_DATE]], "mmm")</f>
        <v>Mar</v>
      </c>
      <c r="M1198" s="2">
        <v>2004</v>
      </c>
      <c r="N1198" s="2" t="s">
        <v>63</v>
      </c>
      <c r="O1198" s="2" t="s">
        <v>186</v>
      </c>
      <c r="P1198" s="2" t="s">
        <v>61</v>
      </c>
      <c r="Q1198" s="2" t="s">
        <v>62</v>
      </c>
      <c r="R1198" s="2" t="s">
        <v>16</v>
      </c>
    </row>
    <row r="1199" spans="1:18" x14ac:dyDescent="0.3">
      <c r="A1199" s="2">
        <v>11297</v>
      </c>
      <c r="B1199" s="2" t="s">
        <v>137</v>
      </c>
      <c r="C1199" s="2">
        <v>22</v>
      </c>
      <c r="D1199" s="7">
        <v>136</v>
      </c>
      <c r="E1199" s="7">
        <f t="shared" si="36"/>
        <v>68</v>
      </c>
      <c r="F1199" s="7">
        <v>100</v>
      </c>
      <c r="G1199" s="7">
        <f>Table1[[#This Row],[QUANTITY_ORDERED]]*Table1[[#This Row],[Selling price ]]</f>
        <v>2200</v>
      </c>
      <c r="H1199" s="7">
        <f>F1199-(Table1[[#This Row],[Estimated Cost Price (50%)	]])</f>
        <v>32</v>
      </c>
      <c r="I1199" s="7">
        <f>Table1[[#This Row],[Profit per unit]]*Table1[[#This Row],[QUANTITY_ORDERED]]</f>
        <v>704</v>
      </c>
      <c r="J1199" s="2" t="str">
        <f t="shared" si="37"/>
        <v>Profit</v>
      </c>
      <c r="K1199" s="3">
        <v>38066</v>
      </c>
      <c r="L1199" s="2" t="str">
        <f>TEXT(Table1[[#This Row],[ORDER_DATE]], "mmm")</f>
        <v>Mar</v>
      </c>
      <c r="M1199" s="2">
        <v>2004</v>
      </c>
      <c r="N1199" s="2" t="s">
        <v>202</v>
      </c>
      <c r="O1199" s="2" t="s">
        <v>235</v>
      </c>
      <c r="P1199" s="2" t="s">
        <v>138</v>
      </c>
      <c r="Q1199" s="2" t="s">
        <v>59</v>
      </c>
      <c r="R1199" s="2" t="s">
        <v>16</v>
      </c>
    </row>
    <row r="1200" spans="1:18" x14ac:dyDescent="0.3">
      <c r="A1200" s="2">
        <v>11298</v>
      </c>
      <c r="B1200" s="2" t="s">
        <v>137</v>
      </c>
      <c r="C1200" s="2">
        <v>48</v>
      </c>
      <c r="D1200" s="7">
        <v>100</v>
      </c>
      <c r="E1200" s="7">
        <f t="shared" si="36"/>
        <v>50</v>
      </c>
      <c r="F1200" s="7">
        <v>95.8</v>
      </c>
      <c r="G1200" s="7">
        <f>Table1[[#This Row],[QUANTITY_ORDERED]]*Table1[[#This Row],[Selling price ]]</f>
        <v>4598.3999999999996</v>
      </c>
      <c r="H1200" s="7">
        <f>F1200-(Table1[[#This Row],[Estimated Cost Price (50%)	]])</f>
        <v>45.8</v>
      </c>
      <c r="I1200" s="7">
        <f>Table1[[#This Row],[Profit per unit]]*Table1[[#This Row],[QUANTITY_ORDERED]]</f>
        <v>2198.3999999999996</v>
      </c>
      <c r="J1200" s="2" t="str">
        <f t="shared" si="37"/>
        <v>Profit</v>
      </c>
      <c r="K1200" s="3">
        <v>38066</v>
      </c>
      <c r="L1200" s="2" t="str">
        <f>TEXT(Table1[[#This Row],[ORDER_DATE]], "mmm")</f>
        <v>Mar</v>
      </c>
      <c r="M1200" s="2">
        <v>2004</v>
      </c>
      <c r="N1200" s="2" t="s">
        <v>237</v>
      </c>
      <c r="O1200" s="2" t="s">
        <v>238</v>
      </c>
      <c r="P1200" s="2" t="s">
        <v>138</v>
      </c>
      <c r="Q1200" s="2" t="s">
        <v>59</v>
      </c>
      <c r="R1200" s="2" t="s">
        <v>16</v>
      </c>
    </row>
    <row r="1201" spans="1:18" x14ac:dyDescent="0.3">
      <c r="A1201" s="2">
        <v>11299</v>
      </c>
      <c r="B1201" s="2" t="s">
        <v>137</v>
      </c>
      <c r="C1201" s="2">
        <v>23</v>
      </c>
      <c r="D1201" s="7">
        <v>87</v>
      </c>
      <c r="E1201" s="7">
        <f t="shared" si="36"/>
        <v>43.5</v>
      </c>
      <c r="F1201" s="7">
        <v>89.53</v>
      </c>
      <c r="G1201" s="7">
        <f>Table1[[#This Row],[QUANTITY_ORDERED]]*Table1[[#This Row],[Selling price ]]</f>
        <v>2059.19</v>
      </c>
      <c r="H1201" s="7">
        <f>F1201-(Table1[[#This Row],[Estimated Cost Price (50%)	]])</f>
        <v>46.03</v>
      </c>
      <c r="I1201" s="7">
        <f>Table1[[#This Row],[Profit per unit]]*Table1[[#This Row],[QUANTITY_ORDERED]]</f>
        <v>1058.69</v>
      </c>
      <c r="J1201" s="2" t="str">
        <f t="shared" si="37"/>
        <v>Profit</v>
      </c>
      <c r="K1201" s="3">
        <v>38066</v>
      </c>
      <c r="L1201" s="2" t="str">
        <f>TEXT(Table1[[#This Row],[ORDER_DATE]], "mmm")</f>
        <v>Mar</v>
      </c>
      <c r="M1201" s="2">
        <v>2004</v>
      </c>
      <c r="N1201" s="2" t="s">
        <v>202</v>
      </c>
      <c r="O1201" s="2" t="s">
        <v>247</v>
      </c>
      <c r="P1201" s="2" t="s">
        <v>138</v>
      </c>
      <c r="Q1201" s="2" t="s">
        <v>59</v>
      </c>
      <c r="R1201" s="2" t="s">
        <v>10</v>
      </c>
    </row>
    <row r="1202" spans="1:18" x14ac:dyDescent="0.3">
      <c r="A1202" s="2">
        <v>11300</v>
      </c>
      <c r="B1202" s="2" t="s">
        <v>137</v>
      </c>
      <c r="C1202" s="2">
        <v>46</v>
      </c>
      <c r="D1202" s="7">
        <v>122</v>
      </c>
      <c r="E1202" s="7">
        <f t="shared" si="36"/>
        <v>61</v>
      </c>
      <c r="F1202" s="7">
        <v>100</v>
      </c>
      <c r="G1202" s="7">
        <f>Table1[[#This Row],[QUANTITY_ORDERED]]*Table1[[#This Row],[Selling price ]]</f>
        <v>4600</v>
      </c>
      <c r="H1202" s="7">
        <f>F1202-(Table1[[#This Row],[Estimated Cost Price (50%)	]])</f>
        <v>39</v>
      </c>
      <c r="I1202" s="7">
        <f>Table1[[#This Row],[Profit per unit]]*Table1[[#This Row],[QUANTITY_ORDERED]]</f>
        <v>1794</v>
      </c>
      <c r="J1202" s="2" t="str">
        <f t="shared" si="37"/>
        <v>Profit</v>
      </c>
      <c r="K1202" s="3">
        <v>38066</v>
      </c>
      <c r="L1202" s="2" t="str">
        <f>TEXT(Table1[[#This Row],[ORDER_DATE]], "mmm")</f>
        <v>Mar</v>
      </c>
      <c r="M1202" s="2">
        <v>2004</v>
      </c>
      <c r="N1202" s="2" t="s">
        <v>231</v>
      </c>
      <c r="O1202" s="2" t="s">
        <v>259</v>
      </c>
      <c r="P1202" s="2" t="s">
        <v>138</v>
      </c>
      <c r="Q1202" s="2" t="s">
        <v>59</v>
      </c>
      <c r="R1202" s="2" t="s">
        <v>16</v>
      </c>
    </row>
    <row r="1203" spans="1:18" x14ac:dyDescent="0.3">
      <c r="A1203" s="2">
        <v>11301</v>
      </c>
      <c r="B1203" s="2" t="s">
        <v>137</v>
      </c>
      <c r="C1203" s="2">
        <v>26</v>
      </c>
      <c r="D1203" s="7">
        <v>86</v>
      </c>
      <c r="E1203" s="7">
        <f t="shared" si="36"/>
        <v>43</v>
      </c>
      <c r="F1203" s="7">
        <v>88.34</v>
      </c>
      <c r="G1203" s="7">
        <f>Table1[[#This Row],[QUANTITY_ORDERED]]*Table1[[#This Row],[Selling price ]]</f>
        <v>2296.84</v>
      </c>
      <c r="H1203" s="7">
        <f>F1203-(Table1[[#This Row],[Estimated Cost Price (50%)	]])</f>
        <v>45.34</v>
      </c>
      <c r="I1203" s="7">
        <f>Table1[[#This Row],[Profit per unit]]*Table1[[#This Row],[QUANTITY_ORDERED]]</f>
        <v>1178.8400000000001</v>
      </c>
      <c r="J1203" s="2" t="str">
        <f t="shared" si="37"/>
        <v>Profit</v>
      </c>
      <c r="K1203" s="3">
        <v>38066</v>
      </c>
      <c r="L1203" s="2" t="str">
        <f>TEXT(Table1[[#This Row],[ORDER_DATE]], "mmm")</f>
        <v>Mar</v>
      </c>
      <c r="M1203" s="2">
        <v>2004</v>
      </c>
      <c r="N1203" s="2" t="s">
        <v>231</v>
      </c>
      <c r="O1203" s="2" t="s">
        <v>295</v>
      </c>
      <c r="P1203" s="2" t="s">
        <v>138</v>
      </c>
      <c r="Q1203" s="2" t="s">
        <v>59</v>
      </c>
      <c r="R1203" s="2" t="s">
        <v>10</v>
      </c>
    </row>
    <row r="1204" spans="1:18" x14ac:dyDescent="0.3">
      <c r="A1204" s="2">
        <v>11302</v>
      </c>
      <c r="B1204" s="2" t="s">
        <v>137</v>
      </c>
      <c r="C1204" s="2">
        <v>48</v>
      </c>
      <c r="D1204" s="7">
        <v>100</v>
      </c>
      <c r="E1204" s="7">
        <f t="shared" si="36"/>
        <v>50</v>
      </c>
      <c r="F1204" s="7">
        <v>96.16</v>
      </c>
      <c r="G1204" s="7">
        <f>Table1[[#This Row],[QUANTITY_ORDERED]]*Table1[[#This Row],[Selling price ]]</f>
        <v>4615.68</v>
      </c>
      <c r="H1204" s="7">
        <f>F1204-(Table1[[#This Row],[Estimated Cost Price (50%)	]])</f>
        <v>46.16</v>
      </c>
      <c r="I1204" s="7">
        <f>Table1[[#This Row],[Profit per unit]]*Table1[[#This Row],[QUANTITY_ORDERED]]</f>
        <v>2215.6799999999998</v>
      </c>
      <c r="J1204" s="2" t="str">
        <f t="shared" si="37"/>
        <v>Profit</v>
      </c>
      <c r="K1204" s="3">
        <v>38066</v>
      </c>
      <c r="L1204" s="2" t="str">
        <f>TEXT(Table1[[#This Row],[ORDER_DATE]], "mmm")</f>
        <v>Mar</v>
      </c>
      <c r="M1204" s="2">
        <v>2004</v>
      </c>
      <c r="N1204" s="2" t="s">
        <v>231</v>
      </c>
      <c r="O1204" s="2" t="s">
        <v>302</v>
      </c>
      <c r="P1204" s="2" t="s">
        <v>138</v>
      </c>
      <c r="Q1204" s="2" t="s">
        <v>59</v>
      </c>
      <c r="R1204" s="2" t="s">
        <v>16</v>
      </c>
    </row>
    <row r="1205" spans="1:18" x14ac:dyDescent="0.3">
      <c r="A1205" s="2">
        <v>11303</v>
      </c>
      <c r="B1205" s="2" t="s">
        <v>137</v>
      </c>
      <c r="C1205" s="2">
        <v>35</v>
      </c>
      <c r="D1205" s="7">
        <v>99</v>
      </c>
      <c r="E1205" s="7">
        <f t="shared" si="36"/>
        <v>49.5</v>
      </c>
      <c r="F1205" s="7">
        <v>82.43</v>
      </c>
      <c r="G1205" s="7">
        <f>Table1[[#This Row],[QUANTITY_ORDERED]]*Table1[[#This Row],[Selling price ]]</f>
        <v>2885.05</v>
      </c>
      <c r="H1205" s="7">
        <f>F1205-(Table1[[#This Row],[Estimated Cost Price (50%)	]])</f>
        <v>32.930000000000007</v>
      </c>
      <c r="I1205" s="7">
        <f>Table1[[#This Row],[Profit per unit]]*Table1[[#This Row],[QUANTITY_ORDERED]]</f>
        <v>1152.5500000000002</v>
      </c>
      <c r="J1205" s="2" t="str">
        <f t="shared" si="37"/>
        <v>Profit</v>
      </c>
      <c r="K1205" s="3">
        <v>38066</v>
      </c>
      <c r="L1205" s="2" t="str">
        <f>TEXT(Table1[[#This Row],[ORDER_DATE]], "mmm")</f>
        <v>Mar</v>
      </c>
      <c r="M1205" s="2">
        <v>2004</v>
      </c>
      <c r="N1205" s="2" t="s">
        <v>231</v>
      </c>
      <c r="O1205" s="2" t="s">
        <v>303</v>
      </c>
      <c r="P1205" s="2" t="s">
        <v>138</v>
      </c>
      <c r="Q1205" s="2" t="s">
        <v>59</v>
      </c>
      <c r="R1205" s="2" t="s">
        <v>10</v>
      </c>
    </row>
    <row r="1206" spans="1:18" x14ac:dyDescent="0.3">
      <c r="A1206" s="2">
        <v>11304</v>
      </c>
      <c r="B1206" s="2" t="s">
        <v>137</v>
      </c>
      <c r="C1206" s="2">
        <v>24</v>
      </c>
      <c r="D1206" s="7">
        <v>54</v>
      </c>
      <c r="E1206" s="7">
        <f t="shared" si="36"/>
        <v>27</v>
      </c>
      <c r="F1206" s="7">
        <v>49.69</v>
      </c>
      <c r="G1206" s="7">
        <f>Table1[[#This Row],[QUANTITY_ORDERED]]*Table1[[#This Row],[Selling price ]]</f>
        <v>1192.56</v>
      </c>
      <c r="H1206" s="7">
        <f>F1206-(Table1[[#This Row],[Estimated Cost Price (50%)	]])</f>
        <v>22.689999999999998</v>
      </c>
      <c r="I1206" s="7">
        <f>Table1[[#This Row],[Profit per unit]]*Table1[[#This Row],[QUANTITY_ORDERED]]</f>
        <v>544.55999999999995</v>
      </c>
      <c r="J1206" s="2" t="str">
        <f t="shared" si="37"/>
        <v>Profit</v>
      </c>
      <c r="K1206" s="3">
        <v>38066</v>
      </c>
      <c r="L1206" s="2" t="str">
        <f>TEXT(Table1[[#This Row],[ORDER_DATE]], "mmm")</f>
        <v>Mar</v>
      </c>
      <c r="M1206" s="2">
        <v>2004</v>
      </c>
      <c r="N1206" s="2" t="s">
        <v>231</v>
      </c>
      <c r="O1206" s="2" t="s">
        <v>306</v>
      </c>
      <c r="P1206" s="2" t="s">
        <v>138</v>
      </c>
      <c r="Q1206" s="2" t="s">
        <v>59</v>
      </c>
      <c r="R1206" s="2" t="s">
        <v>10</v>
      </c>
    </row>
    <row r="1207" spans="1:18" x14ac:dyDescent="0.3">
      <c r="A1207" s="2">
        <v>11305</v>
      </c>
      <c r="B1207" s="2" t="s">
        <v>34</v>
      </c>
      <c r="C1207" s="2">
        <v>40</v>
      </c>
      <c r="D1207" s="7">
        <v>88</v>
      </c>
      <c r="E1207" s="7">
        <f t="shared" si="36"/>
        <v>44</v>
      </c>
      <c r="F1207" s="7">
        <v>94.71</v>
      </c>
      <c r="G1207" s="7">
        <f>Table1[[#This Row],[QUANTITY_ORDERED]]*Table1[[#This Row],[Selling price ]]</f>
        <v>3788.3999999999996</v>
      </c>
      <c r="H1207" s="7">
        <f>F1207-(Table1[[#This Row],[Estimated Cost Price (50%)	]])</f>
        <v>50.709999999999994</v>
      </c>
      <c r="I1207" s="7">
        <f>Table1[[#This Row],[Profit per unit]]*Table1[[#This Row],[QUANTITY_ORDERED]]</f>
        <v>2028.3999999999996</v>
      </c>
      <c r="J1207" s="2" t="str">
        <f t="shared" si="37"/>
        <v>Profit</v>
      </c>
      <c r="K1207" s="3">
        <v>38075</v>
      </c>
      <c r="L1207" s="2" t="str">
        <f>TEXT(Table1[[#This Row],[ORDER_DATE]], "mmm")</f>
        <v>Mar</v>
      </c>
      <c r="M1207" s="2">
        <v>2004</v>
      </c>
      <c r="N1207" s="2" t="s">
        <v>202</v>
      </c>
      <c r="O1207" s="2" t="s">
        <v>268</v>
      </c>
      <c r="P1207" s="2" t="s">
        <v>35</v>
      </c>
      <c r="Q1207" s="2" t="s">
        <v>9</v>
      </c>
      <c r="R1207" s="2" t="s">
        <v>16</v>
      </c>
    </row>
    <row r="1208" spans="1:18" x14ac:dyDescent="0.3">
      <c r="A1208" s="2">
        <v>11306</v>
      </c>
      <c r="B1208" s="2" t="s">
        <v>34</v>
      </c>
      <c r="C1208" s="2">
        <v>36</v>
      </c>
      <c r="D1208" s="7">
        <v>66</v>
      </c>
      <c r="E1208" s="7">
        <f t="shared" si="36"/>
        <v>33</v>
      </c>
      <c r="F1208" s="7">
        <v>70.67</v>
      </c>
      <c r="G1208" s="7">
        <f>Table1[[#This Row],[QUANTITY_ORDERED]]*Table1[[#This Row],[Selling price ]]</f>
        <v>2544.12</v>
      </c>
      <c r="H1208" s="7">
        <f>F1208-(Table1[[#This Row],[Estimated Cost Price (50%)	]])</f>
        <v>37.67</v>
      </c>
      <c r="I1208" s="7">
        <f>Table1[[#This Row],[Profit per unit]]*Table1[[#This Row],[QUANTITY_ORDERED]]</f>
        <v>1356.1200000000001</v>
      </c>
      <c r="J1208" s="2" t="str">
        <f t="shared" si="37"/>
        <v>Profit</v>
      </c>
      <c r="K1208" s="3">
        <v>38075</v>
      </c>
      <c r="L1208" s="2" t="str">
        <f>TEXT(Table1[[#This Row],[ORDER_DATE]], "mmm")</f>
        <v>Mar</v>
      </c>
      <c r="M1208" s="2">
        <v>2004</v>
      </c>
      <c r="N1208" s="2" t="s">
        <v>231</v>
      </c>
      <c r="O1208" s="2" t="s">
        <v>293</v>
      </c>
      <c r="P1208" s="2" t="s">
        <v>35</v>
      </c>
      <c r="Q1208" s="2" t="s">
        <v>9</v>
      </c>
      <c r="R1208" s="2" t="s">
        <v>10</v>
      </c>
    </row>
    <row r="1209" spans="1:18" x14ac:dyDescent="0.3">
      <c r="A1209" s="2">
        <v>11307</v>
      </c>
      <c r="B1209" s="2" t="s">
        <v>34</v>
      </c>
      <c r="C1209" s="2">
        <v>29</v>
      </c>
      <c r="D1209" s="7">
        <v>72</v>
      </c>
      <c r="E1209" s="7">
        <f t="shared" si="36"/>
        <v>36</v>
      </c>
      <c r="F1209" s="7">
        <v>82.4</v>
      </c>
      <c r="G1209" s="7">
        <f>Table1[[#This Row],[QUANTITY_ORDERED]]*Table1[[#This Row],[Selling price ]]</f>
        <v>2389.6000000000004</v>
      </c>
      <c r="H1209" s="7">
        <f>F1209-(Table1[[#This Row],[Estimated Cost Price (50%)	]])</f>
        <v>46.400000000000006</v>
      </c>
      <c r="I1209" s="7">
        <f>Table1[[#This Row],[Profit per unit]]*Table1[[#This Row],[QUANTITY_ORDERED]]</f>
        <v>1345.6000000000001</v>
      </c>
      <c r="J1209" s="2" t="str">
        <f t="shared" si="37"/>
        <v>Profit</v>
      </c>
      <c r="K1209" s="3">
        <v>38075</v>
      </c>
      <c r="L1209" s="2" t="str">
        <f>TEXT(Table1[[#This Row],[ORDER_DATE]], "mmm")</f>
        <v>Mar</v>
      </c>
      <c r="M1209" s="2">
        <v>2004</v>
      </c>
      <c r="N1209" s="2" t="s">
        <v>231</v>
      </c>
      <c r="O1209" s="2" t="s">
        <v>298</v>
      </c>
      <c r="P1209" s="2" t="s">
        <v>35</v>
      </c>
      <c r="Q1209" s="2" t="s">
        <v>9</v>
      </c>
      <c r="R1209" s="2" t="s">
        <v>10</v>
      </c>
    </row>
    <row r="1210" spans="1:18" x14ac:dyDescent="0.3">
      <c r="A1210" s="2">
        <v>11308</v>
      </c>
      <c r="B1210" s="2" t="s">
        <v>133</v>
      </c>
      <c r="C1210" s="2">
        <v>24</v>
      </c>
      <c r="D1210" s="7">
        <v>84</v>
      </c>
      <c r="E1210" s="7">
        <f t="shared" si="36"/>
        <v>42</v>
      </c>
      <c r="F1210" s="7">
        <v>76.03</v>
      </c>
      <c r="G1210" s="7">
        <f>Table1[[#This Row],[QUANTITY_ORDERED]]*Table1[[#This Row],[Selling price ]]</f>
        <v>1824.72</v>
      </c>
      <c r="H1210" s="7">
        <f>F1210-(Table1[[#This Row],[Estimated Cost Price (50%)	]])</f>
        <v>34.03</v>
      </c>
      <c r="I1210" s="7">
        <f>Table1[[#This Row],[Profit per unit]]*Table1[[#This Row],[QUANTITY_ORDERED]]</f>
        <v>816.72</v>
      </c>
      <c r="J1210" s="2" t="str">
        <f t="shared" si="37"/>
        <v>Profit</v>
      </c>
      <c r="K1210" s="3">
        <v>38021</v>
      </c>
      <c r="L1210" s="2" t="str">
        <f>TEXT(Table1[[#This Row],[ORDER_DATE]], "mmm")</f>
        <v>Feb</v>
      </c>
      <c r="M1210" s="2">
        <v>2004</v>
      </c>
      <c r="N1210" s="2" t="s">
        <v>210</v>
      </c>
      <c r="O1210" s="2" t="s">
        <v>225</v>
      </c>
      <c r="P1210" s="2" t="s">
        <v>134</v>
      </c>
      <c r="Q1210" s="2" t="s">
        <v>81</v>
      </c>
      <c r="R1210" s="2" t="s">
        <v>10</v>
      </c>
    </row>
    <row r="1211" spans="1:18" x14ac:dyDescent="0.3">
      <c r="A1211" s="2">
        <v>11309</v>
      </c>
      <c r="B1211" s="2" t="s">
        <v>133</v>
      </c>
      <c r="C1211" s="2">
        <v>23</v>
      </c>
      <c r="D1211" s="7">
        <v>109</v>
      </c>
      <c r="E1211" s="7">
        <f t="shared" si="36"/>
        <v>54.5</v>
      </c>
      <c r="F1211" s="7">
        <v>96.29</v>
      </c>
      <c r="G1211" s="7">
        <f>Table1[[#This Row],[QUANTITY_ORDERED]]*Table1[[#This Row],[Selling price ]]</f>
        <v>2214.67</v>
      </c>
      <c r="H1211" s="7">
        <f>F1211-(Table1[[#This Row],[Estimated Cost Price (50%)	]])</f>
        <v>41.790000000000006</v>
      </c>
      <c r="I1211" s="7">
        <f>Table1[[#This Row],[Profit per unit]]*Table1[[#This Row],[QUANTITY_ORDERED]]</f>
        <v>961.17000000000019</v>
      </c>
      <c r="J1211" s="2" t="str">
        <f t="shared" si="37"/>
        <v>Profit</v>
      </c>
      <c r="K1211" s="3">
        <v>38021</v>
      </c>
      <c r="L1211" s="2" t="str">
        <f>TEXT(Table1[[#This Row],[ORDER_DATE]], "mmm")</f>
        <v>Feb</v>
      </c>
      <c r="M1211" s="2">
        <v>2004</v>
      </c>
      <c r="N1211" s="2" t="s">
        <v>210</v>
      </c>
      <c r="O1211" s="2" t="s">
        <v>256</v>
      </c>
      <c r="P1211" s="2" t="s">
        <v>134</v>
      </c>
      <c r="Q1211" s="2" t="s">
        <v>81</v>
      </c>
      <c r="R1211" s="2" t="s">
        <v>10</v>
      </c>
    </row>
    <row r="1212" spans="1:18" x14ac:dyDescent="0.3">
      <c r="A1212" s="2">
        <v>11310</v>
      </c>
      <c r="B1212" s="2" t="s">
        <v>133</v>
      </c>
      <c r="C1212" s="2">
        <v>33</v>
      </c>
      <c r="D1212" s="7">
        <v>68</v>
      </c>
      <c r="E1212" s="7">
        <f t="shared" si="36"/>
        <v>34</v>
      </c>
      <c r="F1212" s="7">
        <v>60.05</v>
      </c>
      <c r="G1212" s="7">
        <f>Table1[[#This Row],[QUANTITY_ORDERED]]*Table1[[#This Row],[Selling price ]]</f>
        <v>1981.6499999999999</v>
      </c>
      <c r="H1212" s="7">
        <f>F1212-(Table1[[#This Row],[Estimated Cost Price (50%)	]])</f>
        <v>26.049999999999997</v>
      </c>
      <c r="I1212" s="7">
        <f>Table1[[#This Row],[Profit per unit]]*Table1[[#This Row],[QUANTITY_ORDERED]]</f>
        <v>859.64999999999986</v>
      </c>
      <c r="J1212" s="2" t="str">
        <f t="shared" si="37"/>
        <v>Profit</v>
      </c>
      <c r="K1212" s="3">
        <v>38021</v>
      </c>
      <c r="L1212" s="2" t="str">
        <f>TEXT(Table1[[#This Row],[ORDER_DATE]], "mmm")</f>
        <v>Feb</v>
      </c>
      <c r="M1212" s="2">
        <v>2004</v>
      </c>
      <c r="N1212" s="2" t="s">
        <v>210</v>
      </c>
      <c r="O1212" s="2" t="s">
        <v>275</v>
      </c>
      <c r="P1212" s="2" t="s">
        <v>134</v>
      </c>
      <c r="Q1212" s="2" t="s">
        <v>81</v>
      </c>
      <c r="R1212" s="2" t="s">
        <v>10</v>
      </c>
    </row>
    <row r="1213" spans="1:18" x14ac:dyDescent="0.3">
      <c r="A1213" s="2">
        <v>11311</v>
      </c>
      <c r="B1213" s="2" t="s">
        <v>133</v>
      </c>
      <c r="C1213" s="2">
        <v>40</v>
      </c>
      <c r="D1213" s="7">
        <v>72</v>
      </c>
      <c r="E1213" s="7">
        <f t="shared" si="36"/>
        <v>36</v>
      </c>
      <c r="F1213" s="7">
        <v>81.14</v>
      </c>
      <c r="G1213" s="7">
        <f>Table1[[#This Row],[QUANTITY_ORDERED]]*Table1[[#This Row],[Selling price ]]</f>
        <v>3245.6</v>
      </c>
      <c r="H1213" s="7">
        <f>F1213-(Table1[[#This Row],[Estimated Cost Price (50%)	]])</f>
        <v>45.14</v>
      </c>
      <c r="I1213" s="7">
        <f>Table1[[#This Row],[Profit per unit]]*Table1[[#This Row],[QUANTITY_ORDERED]]</f>
        <v>1805.6</v>
      </c>
      <c r="J1213" s="2" t="str">
        <f t="shared" si="37"/>
        <v>Profit</v>
      </c>
      <c r="K1213" s="3">
        <v>38021</v>
      </c>
      <c r="L1213" s="2" t="str">
        <f>TEXT(Table1[[#This Row],[ORDER_DATE]], "mmm")</f>
        <v>Feb</v>
      </c>
      <c r="M1213" s="2">
        <v>2004</v>
      </c>
      <c r="N1213" s="2" t="s">
        <v>210</v>
      </c>
      <c r="O1213" s="2" t="s">
        <v>279</v>
      </c>
      <c r="P1213" s="2" t="s">
        <v>134</v>
      </c>
      <c r="Q1213" s="2" t="s">
        <v>81</v>
      </c>
      <c r="R1213" s="2" t="s">
        <v>16</v>
      </c>
    </row>
    <row r="1214" spans="1:18" x14ac:dyDescent="0.3">
      <c r="A1214" s="2">
        <v>11312</v>
      </c>
      <c r="B1214" s="2" t="s">
        <v>133</v>
      </c>
      <c r="C1214" s="2">
        <v>41</v>
      </c>
      <c r="D1214" s="7">
        <v>99</v>
      </c>
      <c r="E1214" s="7">
        <f t="shared" si="36"/>
        <v>49.5</v>
      </c>
      <c r="F1214" s="7">
        <v>100</v>
      </c>
      <c r="G1214" s="7">
        <f>Table1[[#This Row],[QUANTITY_ORDERED]]*Table1[[#This Row],[Selling price ]]</f>
        <v>4100</v>
      </c>
      <c r="H1214" s="7">
        <f>F1214-(Table1[[#This Row],[Estimated Cost Price (50%)	]])</f>
        <v>50.5</v>
      </c>
      <c r="I1214" s="7">
        <f>Table1[[#This Row],[Profit per unit]]*Table1[[#This Row],[QUANTITY_ORDERED]]</f>
        <v>2070.5</v>
      </c>
      <c r="J1214" s="2" t="str">
        <f t="shared" si="37"/>
        <v>Profit</v>
      </c>
      <c r="K1214" s="3">
        <v>38021</v>
      </c>
      <c r="L1214" s="2" t="str">
        <f>TEXT(Table1[[#This Row],[ORDER_DATE]], "mmm")</f>
        <v>Feb</v>
      </c>
      <c r="M1214" s="2">
        <v>2004</v>
      </c>
      <c r="N1214" s="2" t="s">
        <v>5</v>
      </c>
      <c r="O1214" s="2" t="s">
        <v>282</v>
      </c>
      <c r="P1214" s="2" t="s">
        <v>134</v>
      </c>
      <c r="Q1214" s="2" t="s">
        <v>81</v>
      </c>
      <c r="R1214" s="2" t="s">
        <v>16</v>
      </c>
    </row>
    <row r="1215" spans="1:18" x14ac:dyDescent="0.3">
      <c r="A1215" s="2">
        <v>11313</v>
      </c>
      <c r="B1215" s="2" t="s">
        <v>133</v>
      </c>
      <c r="C1215" s="2">
        <v>34</v>
      </c>
      <c r="D1215" s="7">
        <v>68</v>
      </c>
      <c r="E1215" s="7">
        <f t="shared" si="36"/>
        <v>34</v>
      </c>
      <c r="F1215" s="7">
        <v>77.73</v>
      </c>
      <c r="G1215" s="7">
        <f>Table1[[#This Row],[QUANTITY_ORDERED]]*Table1[[#This Row],[Selling price ]]</f>
        <v>2642.82</v>
      </c>
      <c r="H1215" s="7">
        <f>F1215-(Table1[[#This Row],[Estimated Cost Price (50%)	]])</f>
        <v>43.730000000000004</v>
      </c>
      <c r="I1215" s="7">
        <f>Table1[[#This Row],[Profit per unit]]*Table1[[#This Row],[QUANTITY_ORDERED]]</f>
        <v>1486.8200000000002</v>
      </c>
      <c r="J1215" s="2" t="str">
        <f t="shared" si="37"/>
        <v>Profit</v>
      </c>
      <c r="K1215" s="3">
        <v>38021</v>
      </c>
      <c r="L1215" s="2" t="str">
        <f>TEXT(Table1[[#This Row],[ORDER_DATE]], "mmm")</f>
        <v>Feb</v>
      </c>
      <c r="M1215" s="2">
        <v>2004</v>
      </c>
      <c r="N1215" s="2" t="s">
        <v>202</v>
      </c>
      <c r="O1215" s="2" t="s">
        <v>287</v>
      </c>
      <c r="P1215" s="2" t="s">
        <v>134</v>
      </c>
      <c r="Q1215" s="2" t="s">
        <v>81</v>
      </c>
      <c r="R1215" s="2" t="s">
        <v>10</v>
      </c>
    </row>
    <row r="1216" spans="1:18" x14ac:dyDescent="0.3">
      <c r="A1216" s="2">
        <v>11314</v>
      </c>
      <c r="B1216" s="2" t="s">
        <v>133</v>
      </c>
      <c r="C1216" s="2">
        <v>41</v>
      </c>
      <c r="D1216" s="7">
        <v>43</v>
      </c>
      <c r="E1216" s="7">
        <f t="shared" si="36"/>
        <v>21.5</v>
      </c>
      <c r="F1216" s="7">
        <v>35.35</v>
      </c>
      <c r="G1216" s="7">
        <f>Table1[[#This Row],[QUANTITY_ORDERED]]*Table1[[#This Row],[Selling price ]]</f>
        <v>1449.3500000000001</v>
      </c>
      <c r="H1216" s="7">
        <f>F1216-(Table1[[#This Row],[Estimated Cost Price (50%)	]])</f>
        <v>13.850000000000001</v>
      </c>
      <c r="I1216" s="7">
        <f>Table1[[#This Row],[Profit per unit]]*Table1[[#This Row],[QUANTITY_ORDERED]]</f>
        <v>567.85</v>
      </c>
      <c r="J1216" s="2" t="str">
        <f t="shared" si="37"/>
        <v>Profit</v>
      </c>
      <c r="K1216" s="3">
        <v>38021</v>
      </c>
      <c r="L1216" s="2" t="str">
        <f>TEXT(Table1[[#This Row],[ORDER_DATE]], "mmm")</f>
        <v>Feb</v>
      </c>
      <c r="M1216" s="2">
        <v>2004</v>
      </c>
      <c r="N1216" s="2" t="s">
        <v>202</v>
      </c>
      <c r="O1216" s="2" t="s">
        <v>289</v>
      </c>
      <c r="P1216" s="2" t="s">
        <v>134</v>
      </c>
      <c r="Q1216" s="2" t="s">
        <v>81</v>
      </c>
      <c r="R1216" s="2" t="s">
        <v>10</v>
      </c>
    </row>
    <row r="1217" spans="1:18" x14ac:dyDescent="0.3">
      <c r="A1217" s="2">
        <v>11315</v>
      </c>
      <c r="B1217" s="2" t="s">
        <v>133</v>
      </c>
      <c r="C1217" s="2">
        <v>25</v>
      </c>
      <c r="D1217" s="7">
        <v>91</v>
      </c>
      <c r="E1217" s="7">
        <f t="shared" si="36"/>
        <v>45.5</v>
      </c>
      <c r="F1217" s="7">
        <v>100</v>
      </c>
      <c r="G1217" s="7">
        <f>Table1[[#This Row],[QUANTITY_ORDERED]]*Table1[[#This Row],[Selling price ]]</f>
        <v>2500</v>
      </c>
      <c r="H1217" s="7">
        <f>F1217-(Table1[[#This Row],[Estimated Cost Price (50%)	]])</f>
        <v>54.5</v>
      </c>
      <c r="I1217" s="7">
        <f>Table1[[#This Row],[Profit per unit]]*Table1[[#This Row],[QUANTITY_ORDERED]]</f>
        <v>1362.5</v>
      </c>
      <c r="J1217" s="2" t="str">
        <f t="shared" si="37"/>
        <v>Profit</v>
      </c>
      <c r="K1217" s="3">
        <v>38021</v>
      </c>
      <c r="L1217" s="2" t="str">
        <f>TEXT(Table1[[#This Row],[ORDER_DATE]], "mmm")</f>
        <v>Feb</v>
      </c>
      <c r="M1217" s="2">
        <v>2004</v>
      </c>
      <c r="N1217" s="2" t="s">
        <v>210</v>
      </c>
      <c r="O1217" s="2" t="s">
        <v>294</v>
      </c>
      <c r="P1217" s="2" t="s">
        <v>134</v>
      </c>
      <c r="Q1217" s="2" t="s">
        <v>81</v>
      </c>
      <c r="R1217" s="2" t="s">
        <v>10</v>
      </c>
    </row>
    <row r="1218" spans="1:18" x14ac:dyDescent="0.3">
      <c r="A1218" s="2">
        <v>11316</v>
      </c>
      <c r="B1218" s="2" t="s">
        <v>133</v>
      </c>
      <c r="C1218" s="2">
        <v>38</v>
      </c>
      <c r="D1218" s="7">
        <v>99</v>
      </c>
      <c r="E1218" s="7">
        <f t="shared" ref="E1218:E1281" si="38">D1218 * 0.5</f>
        <v>49.5</v>
      </c>
      <c r="F1218" s="7">
        <v>88.75</v>
      </c>
      <c r="G1218" s="7">
        <f>Table1[[#This Row],[QUANTITY_ORDERED]]*Table1[[#This Row],[Selling price ]]</f>
        <v>3372.5</v>
      </c>
      <c r="H1218" s="7">
        <f>F1218-(Table1[[#This Row],[Estimated Cost Price (50%)	]])</f>
        <v>39.25</v>
      </c>
      <c r="I1218" s="7">
        <f>Table1[[#This Row],[Profit per unit]]*Table1[[#This Row],[QUANTITY_ORDERED]]</f>
        <v>1491.5</v>
      </c>
      <c r="J1218" s="2" t="str">
        <f t="shared" ref="J1218:J1281" si="39">IF(H1218 &gt; 0, "Profit", IF(H1218 &lt; 0, "Loss", "No Profit No Loss"))</f>
        <v>Profit</v>
      </c>
      <c r="K1218" s="3">
        <v>38021</v>
      </c>
      <c r="L1218" s="2" t="str">
        <f>TEXT(Table1[[#This Row],[ORDER_DATE]], "mmm")</f>
        <v>Feb</v>
      </c>
      <c r="M1218" s="2">
        <v>2004</v>
      </c>
      <c r="N1218" s="2" t="s">
        <v>210</v>
      </c>
      <c r="O1218" s="2" t="s">
        <v>297</v>
      </c>
      <c r="P1218" s="2" t="s">
        <v>134</v>
      </c>
      <c r="Q1218" s="2" t="s">
        <v>81</v>
      </c>
      <c r="R1218" s="2" t="s">
        <v>16</v>
      </c>
    </row>
    <row r="1219" spans="1:18" x14ac:dyDescent="0.3">
      <c r="A1219" s="2">
        <v>11317</v>
      </c>
      <c r="B1219" s="2" t="s">
        <v>133</v>
      </c>
      <c r="C1219" s="2">
        <v>25</v>
      </c>
      <c r="D1219" s="7">
        <v>118</v>
      </c>
      <c r="E1219" s="7">
        <f t="shared" si="38"/>
        <v>59</v>
      </c>
      <c r="F1219" s="7">
        <v>96.11</v>
      </c>
      <c r="G1219" s="7">
        <f>Table1[[#This Row],[QUANTITY_ORDERED]]*Table1[[#This Row],[Selling price ]]</f>
        <v>2402.75</v>
      </c>
      <c r="H1219" s="7">
        <f>F1219-(Table1[[#This Row],[Estimated Cost Price (50%)	]])</f>
        <v>37.11</v>
      </c>
      <c r="I1219" s="7">
        <f>Table1[[#This Row],[Profit per unit]]*Table1[[#This Row],[QUANTITY_ORDERED]]</f>
        <v>927.75</v>
      </c>
      <c r="J1219" s="2" t="str">
        <f t="shared" si="39"/>
        <v>Profit</v>
      </c>
      <c r="K1219" s="3">
        <v>38021</v>
      </c>
      <c r="L1219" s="2" t="str">
        <f>TEXT(Table1[[#This Row],[ORDER_DATE]], "mmm")</f>
        <v>Feb</v>
      </c>
      <c r="M1219" s="2">
        <v>2004</v>
      </c>
      <c r="N1219" s="2" t="s">
        <v>210</v>
      </c>
      <c r="O1219" s="2" t="s">
        <v>300</v>
      </c>
      <c r="P1219" s="2" t="s">
        <v>134</v>
      </c>
      <c r="Q1219" s="2" t="s">
        <v>81</v>
      </c>
      <c r="R1219" s="2" t="s">
        <v>10</v>
      </c>
    </row>
    <row r="1220" spans="1:18" x14ac:dyDescent="0.3">
      <c r="A1220" s="2">
        <v>11318</v>
      </c>
      <c r="B1220" s="2" t="s">
        <v>133</v>
      </c>
      <c r="C1220" s="2">
        <v>32</v>
      </c>
      <c r="D1220" s="7">
        <v>80</v>
      </c>
      <c r="E1220" s="7">
        <f t="shared" si="38"/>
        <v>40</v>
      </c>
      <c r="F1220" s="7">
        <v>92</v>
      </c>
      <c r="G1220" s="7">
        <f>Table1[[#This Row],[QUANTITY_ORDERED]]*Table1[[#This Row],[Selling price ]]</f>
        <v>2944</v>
      </c>
      <c r="H1220" s="7">
        <f>F1220-(Table1[[#This Row],[Estimated Cost Price (50%)	]])</f>
        <v>52</v>
      </c>
      <c r="I1220" s="7">
        <f>Table1[[#This Row],[Profit per unit]]*Table1[[#This Row],[QUANTITY_ORDERED]]</f>
        <v>1664</v>
      </c>
      <c r="J1220" s="2" t="str">
        <f t="shared" si="39"/>
        <v>Profit</v>
      </c>
      <c r="K1220" s="3">
        <v>38021</v>
      </c>
      <c r="L1220" s="2" t="str">
        <f>TEXT(Table1[[#This Row],[ORDER_DATE]], "mmm")</f>
        <v>Feb</v>
      </c>
      <c r="M1220" s="2">
        <v>2004</v>
      </c>
      <c r="N1220" s="2" t="s">
        <v>210</v>
      </c>
      <c r="O1220" s="2" t="s">
        <v>301</v>
      </c>
      <c r="P1220" s="2" t="s">
        <v>134</v>
      </c>
      <c r="Q1220" s="2" t="s">
        <v>81</v>
      </c>
      <c r="R1220" s="2" t="s">
        <v>10</v>
      </c>
    </row>
    <row r="1221" spans="1:18" x14ac:dyDescent="0.3">
      <c r="A1221" s="2">
        <v>11319</v>
      </c>
      <c r="B1221" s="2" t="s">
        <v>133</v>
      </c>
      <c r="C1221" s="2">
        <v>34</v>
      </c>
      <c r="D1221" s="7">
        <v>74</v>
      </c>
      <c r="E1221" s="7">
        <f t="shared" si="38"/>
        <v>37</v>
      </c>
      <c r="F1221" s="7">
        <v>72.55</v>
      </c>
      <c r="G1221" s="7">
        <f>Table1[[#This Row],[QUANTITY_ORDERED]]*Table1[[#This Row],[Selling price ]]</f>
        <v>2466.6999999999998</v>
      </c>
      <c r="H1221" s="7">
        <f>F1221-(Table1[[#This Row],[Estimated Cost Price (50%)	]])</f>
        <v>35.549999999999997</v>
      </c>
      <c r="I1221" s="7">
        <f>Table1[[#This Row],[Profit per unit]]*Table1[[#This Row],[QUANTITY_ORDERED]]</f>
        <v>1208.6999999999998</v>
      </c>
      <c r="J1221" s="2" t="str">
        <f t="shared" si="39"/>
        <v>Profit</v>
      </c>
      <c r="K1221" s="3">
        <v>38021</v>
      </c>
      <c r="L1221" s="2" t="str">
        <f>TEXT(Table1[[#This Row],[ORDER_DATE]], "mmm")</f>
        <v>Feb</v>
      </c>
      <c r="M1221" s="2">
        <v>2004</v>
      </c>
      <c r="N1221" s="2" t="s">
        <v>210</v>
      </c>
      <c r="O1221" s="2" t="s">
        <v>304</v>
      </c>
      <c r="P1221" s="2" t="s">
        <v>134</v>
      </c>
      <c r="Q1221" s="2" t="s">
        <v>81</v>
      </c>
      <c r="R1221" s="2" t="s">
        <v>10</v>
      </c>
    </row>
    <row r="1222" spans="1:18" x14ac:dyDescent="0.3">
      <c r="A1222" s="2">
        <v>11320</v>
      </c>
      <c r="B1222" s="2" t="s">
        <v>109</v>
      </c>
      <c r="C1222" s="2">
        <v>22</v>
      </c>
      <c r="D1222" s="7">
        <v>118</v>
      </c>
      <c r="E1222" s="7">
        <f t="shared" si="38"/>
        <v>59</v>
      </c>
      <c r="F1222" s="7">
        <v>100</v>
      </c>
      <c r="G1222" s="7">
        <f>Table1[[#This Row],[QUANTITY_ORDERED]]*Table1[[#This Row],[Selling price ]]</f>
        <v>2200</v>
      </c>
      <c r="H1222" s="7">
        <f>F1222-(Table1[[#This Row],[Estimated Cost Price (50%)	]])</f>
        <v>41</v>
      </c>
      <c r="I1222" s="7">
        <f>Table1[[#This Row],[Profit per unit]]*Table1[[#This Row],[QUANTITY_ORDERED]]</f>
        <v>902</v>
      </c>
      <c r="J1222" s="2" t="str">
        <f t="shared" si="39"/>
        <v>Profit</v>
      </c>
      <c r="K1222" s="3">
        <v>38050</v>
      </c>
      <c r="L1222" s="2" t="str">
        <f>TEXT(Table1[[#This Row],[ORDER_DATE]], "mmm")</f>
        <v>Mar</v>
      </c>
      <c r="M1222" s="2">
        <v>2004</v>
      </c>
      <c r="N1222" s="2" t="s">
        <v>5</v>
      </c>
      <c r="O1222" s="2" t="s">
        <v>106</v>
      </c>
      <c r="P1222" s="2" t="s">
        <v>76</v>
      </c>
      <c r="Q1222" s="2" t="s">
        <v>9</v>
      </c>
      <c r="R1222" s="2" t="s">
        <v>10</v>
      </c>
    </row>
    <row r="1223" spans="1:18" x14ac:dyDescent="0.3">
      <c r="A1223" s="2">
        <v>11321</v>
      </c>
      <c r="B1223" s="2" t="s">
        <v>109</v>
      </c>
      <c r="C1223" s="2">
        <v>23</v>
      </c>
      <c r="D1223" s="7">
        <v>60</v>
      </c>
      <c r="E1223" s="7">
        <f t="shared" si="38"/>
        <v>30</v>
      </c>
      <c r="F1223" s="7">
        <v>55.72</v>
      </c>
      <c r="G1223" s="7">
        <f>Table1[[#This Row],[QUANTITY_ORDERED]]*Table1[[#This Row],[Selling price ]]</f>
        <v>1281.56</v>
      </c>
      <c r="H1223" s="7">
        <f>F1223-(Table1[[#This Row],[Estimated Cost Price (50%)	]])</f>
        <v>25.72</v>
      </c>
      <c r="I1223" s="7">
        <f>Table1[[#This Row],[Profit per unit]]*Table1[[#This Row],[QUANTITY_ORDERED]]</f>
        <v>591.55999999999995</v>
      </c>
      <c r="J1223" s="2" t="str">
        <f t="shared" si="39"/>
        <v>Profit</v>
      </c>
      <c r="K1223" s="3">
        <v>38050</v>
      </c>
      <c r="L1223" s="2" t="str">
        <f>TEXT(Table1[[#This Row],[ORDER_DATE]], "mmm")</f>
        <v>Mar</v>
      </c>
      <c r="M1223" s="2">
        <v>2004</v>
      </c>
      <c r="N1223" s="2" t="s">
        <v>5</v>
      </c>
      <c r="O1223" s="2" t="s">
        <v>226</v>
      </c>
      <c r="P1223" s="2" t="s">
        <v>76</v>
      </c>
      <c r="Q1223" s="2" t="s">
        <v>9</v>
      </c>
      <c r="R1223" s="2" t="s">
        <v>10</v>
      </c>
    </row>
    <row r="1224" spans="1:18" x14ac:dyDescent="0.3">
      <c r="A1224" s="2">
        <v>11322</v>
      </c>
      <c r="B1224" s="2" t="s">
        <v>109</v>
      </c>
      <c r="C1224" s="2">
        <v>36</v>
      </c>
      <c r="D1224" s="7">
        <v>76</v>
      </c>
      <c r="E1224" s="7">
        <f t="shared" si="38"/>
        <v>38</v>
      </c>
      <c r="F1224" s="7">
        <v>87.6</v>
      </c>
      <c r="G1224" s="7">
        <f>Table1[[#This Row],[QUANTITY_ORDERED]]*Table1[[#This Row],[Selling price ]]</f>
        <v>3153.6</v>
      </c>
      <c r="H1224" s="7">
        <f>F1224-(Table1[[#This Row],[Estimated Cost Price (50%)	]])</f>
        <v>49.599999999999994</v>
      </c>
      <c r="I1224" s="7">
        <f>Table1[[#This Row],[Profit per unit]]*Table1[[#This Row],[QUANTITY_ORDERED]]</f>
        <v>1785.6</v>
      </c>
      <c r="J1224" s="2" t="str">
        <f t="shared" si="39"/>
        <v>Profit</v>
      </c>
      <c r="K1224" s="3">
        <v>38050</v>
      </c>
      <c r="L1224" s="2" t="str">
        <f>TEXT(Table1[[#This Row],[ORDER_DATE]], "mmm")</f>
        <v>Mar</v>
      </c>
      <c r="M1224" s="2">
        <v>2004</v>
      </c>
      <c r="N1224" s="2" t="s">
        <v>5</v>
      </c>
      <c r="O1224" s="2" t="s">
        <v>258</v>
      </c>
      <c r="P1224" s="2" t="s">
        <v>76</v>
      </c>
      <c r="Q1224" s="2" t="s">
        <v>9</v>
      </c>
      <c r="R1224" s="2" t="s">
        <v>16</v>
      </c>
    </row>
    <row r="1225" spans="1:18" x14ac:dyDescent="0.3">
      <c r="A1225" s="2">
        <v>11323</v>
      </c>
      <c r="B1225" s="2" t="s">
        <v>33</v>
      </c>
      <c r="C1225" s="2">
        <v>23</v>
      </c>
      <c r="D1225" s="7">
        <v>95</v>
      </c>
      <c r="E1225" s="7">
        <f t="shared" si="38"/>
        <v>47.5</v>
      </c>
      <c r="F1225" s="7">
        <v>100</v>
      </c>
      <c r="G1225" s="7">
        <f>Table1[[#This Row],[QUANTITY_ORDERED]]*Table1[[#This Row],[Selling price ]]</f>
        <v>2300</v>
      </c>
      <c r="H1225" s="7">
        <f>F1225-(Table1[[#This Row],[Estimated Cost Price (50%)	]])</f>
        <v>52.5</v>
      </c>
      <c r="I1225" s="7">
        <f>Table1[[#This Row],[Profit per unit]]*Table1[[#This Row],[QUANTITY_ORDERED]]</f>
        <v>1207.5</v>
      </c>
      <c r="J1225" s="2" t="str">
        <f t="shared" si="39"/>
        <v>Profit</v>
      </c>
      <c r="K1225" s="3">
        <v>38111</v>
      </c>
      <c r="L1225" s="2" t="str">
        <f>TEXT(Table1[[#This Row],[ORDER_DATE]], "mmm")</f>
        <v>May</v>
      </c>
      <c r="M1225" s="2">
        <v>2004</v>
      </c>
      <c r="N1225" s="2" t="s">
        <v>5</v>
      </c>
      <c r="O1225" s="2" t="s">
        <v>6</v>
      </c>
      <c r="P1225" s="2" t="s">
        <v>8</v>
      </c>
      <c r="Q1225" s="2" t="s">
        <v>9</v>
      </c>
      <c r="R1225" s="2" t="s">
        <v>10</v>
      </c>
    </row>
    <row r="1226" spans="1:18" x14ac:dyDescent="0.3">
      <c r="A1226" s="2">
        <v>11324</v>
      </c>
      <c r="B1226" s="2" t="s">
        <v>33</v>
      </c>
      <c r="C1226" s="2">
        <v>39</v>
      </c>
      <c r="D1226" s="7">
        <v>193</v>
      </c>
      <c r="E1226" s="7">
        <f t="shared" si="38"/>
        <v>96.5</v>
      </c>
      <c r="F1226" s="7">
        <v>100</v>
      </c>
      <c r="G1226" s="7">
        <f>Table1[[#This Row],[QUANTITY_ORDERED]]*Table1[[#This Row],[Selling price ]]</f>
        <v>3900</v>
      </c>
      <c r="H1226" s="7">
        <f>F1226-(Table1[[#This Row],[Estimated Cost Price (50%)	]])</f>
        <v>3.5</v>
      </c>
      <c r="I1226" s="7">
        <f>Table1[[#This Row],[Profit per unit]]*Table1[[#This Row],[QUANTITY_ORDERED]]</f>
        <v>136.5</v>
      </c>
      <c r="J1226" s="2" t="str">
        <f t="shared" si="39"/>
        <v>Profit</v>
      </c>
      <c r="K1226" s="3">
        <v>38111</v>
      </c>
      <c r="L1226" s="2" t="str">
        <f>TEXT(Table1[[#This Row],[ORDER_DATE]], "mmm")</f>
        <v>May</v>
      </c>
      <c r="M1226" s="2">
        <v>2004</v>
      </c>
      <c r="N1226" s="2" t="s">
        <v>5</v>
      </c>
      <c r="O1226" s="2" t="s">
        <v>113</v>
      </c>
      <c r="P1226" s="2" t="s">
        <v>8</v>
      </c>
      <c r="Q1226" s="2" t="s">
        <v>9</v>
      </c>
      <c r="R1226" s="2" t="s">
        <v>52</v>
      </c>
    </row>
    <row r="1227" spans="1:18" x14ac:dyDescent="0.3">
      <c r="A1227" s="2">
        <v>11325</v>
      </c>
      <c r="B1227" s="2" t="s">
        <v>33</v>
      </c>
      <c r="C1227" s="2">
        <v>32</v>
      </c>
      <c r="D1227" s="7">
        <v>150</v>
      </c>
      <c r="E1227" s="7">
        <f t="shared" si="38"/>
        <v>75</v>
      </c>
      <c r="F1227" s="7">
        <v>100</v>
      </c>
      <c r="G1227" s="7">
        <f>Table1[[#This Row],[QUANTITY_ORDERED]]*Table1[[#This Row],[Selling price ]]</f>
        <v>3200</v>
      </c>
      <c r="H1227" s="7">
        <f>F1227-(Table1[[#This Row],[Estimated Cost Price (50%)	]])</f>
        <v>25</v>
      </c>
      <c r="I1227" s="7">
        <f>Table1[[#This Row],[Profit per unit]]*Table1[[#This Row],[QUANTITY_ORDERED]]</f>
        <v>800</v>
      </c>
      <c r="J1227" s="2" t="str">
        <f t="shared" si="39"/>
        <v>Profit</v>
      </c>
      <c r="K1227" s="3">
        <v>38111</v>
      </c>
      <c r="L1227" s="2" t="str">
        <f>TEXT(Table1[[#This Row],[ORDER_DATE]], "mmm")</f>
        <v>May</v>
      </c>
      <c r="M1227" s="2">
        <v>2004</v>
      </c>
      <c r="N1227" s="2" t="s">
        <v>5</v>
      </c>
      <c r="O1227" s="2" t="s">
        <v>180</v>
      </c>
      <c r="P1227" s="2" t="s">
        <v>8</v>
      </c>
      <c r="Q1227" s="2" t="s">
        <v>9</v>
      </c>
      <c r="R1227" s="2" t="s">
        <v>16</v>
      </c>
    </row>
    <row r="1228" spans="1:18" x14ac:dyDescent="0.3">
      <c r="A1228" s="2">
        <v>11326</v>
      </c>
      <c r="B1228" s="2" t="s">
        <v>33</v>
      </c>
      <c r="C1228" s="2">
        <v>26</v>
      </c>
      <c r="D1228" s="7">
        <v>62</v>
      </c>
      <c r="E1228" s="7">
        <f t="shared" si="38"/>
        <v>31</v>
      </c>
      <c r="F1228" s="7">
        <v>52.22</v>
      </c>
      <c r="G1228" s="7">
        <f>Table1[[#This Row],[QUANTITY_ORDERED]]*Table1[[#This Row],[Selling price ]]</f>
        <v>1357.72</v>
      </c>
      <c r="H1228" s="7">
        <f>F1228-(Table1[[#This Row],[Estimated Cost Price (50%)	]])</f>
        <v>21.22</v>
      </c>
      <c r="I1228" s="7">
        <f>Table1[[#This Row],[Profit per unit]]*Table1[[#This Row],[QUANTITY_ORDERED]]</f>
        <v>551.72</v>
      </c>
      <c r="J1228" s="2" t="str">
        <f t="shared" si="39"/>
        <v>Profit</v>
      </c>
      <c r="K1228" s="3">
        <v>38111</v>
      </c>
      <c r="L1228" s="2" t="str">
        <f>TEXT(Table1[[#This Row],[ORDER_DATE]], "mmm")</f>
        <v>May</v>
      </c>
      <c r="M1228" s="2">
        <v>2004</v>
      </c>
      <c r="N1228" s="2" t="s">
        <v>5</v>
      </c>
      <c r="O1228" s="2" t="s">
        <v>243</v>
      </c>
      <c r="P1228" s="2" t="s">
        <v>8</v>
      </c>
      <c r="Q1228" s="2" t="s">
        <v>9</v>
      </c>
      <c r="R1228" s="2" t="s">
        <v>10</v>
      </c>
    </row>
    <row r="1229" spans="1:18" x14ac:dyDescent="0.3">
      <c r="A1229" s="2">
        <v>11327</v>
      </c>
      <c r="B1229" s="2" t="s">
        <v>33</v>
      </c>
      <c r="C1229" s="2">
        <v>20</v>
      </c>
      <c r="D1229" s="7">
        <v>112</v>
      </c>
      <c r="E1229" s="7">
        <f t="shared" si="38"/>
        <v>56</v>
      </c>
      <c r="F1229" s="7">
        <v>100</v>
      </c>
      <c r="G1229" s="7">
        <f>Table1[[#This Row],[QUANTITY_ORDERED]]*Table1[[#This Row],[Selling price ]]</f>
        <v>2000</v>
      </c>
      <c r="H1229" s="7">
        <f>F1229-(Table1[[#This Row],[Estimated Cost Price (50%)	]])</f>
        <v>44</v>
      </c>
      <c r="I1229" s="7">
        <f>Table1[[#This Row],[Profit per unit]]*Table1[[#This Row],[QUANTITY_ORDERED]]</f>
        <v>880</v>
      </c>
      <c r="J1229" s="2" t="str">
        <f t="shared" si="39"/>
        <v>Profit</v>
      </c>
      <c r="K1229" s="3">
        <v>38111</v>
      </c>
      <c r="L1229" s="2" t="str">
        <f>TEXT(Table1[[#This Row],[ORDER_DATE]], "mmm")</f>
        <v>May</v>
      </c>
      <c r="M1229" s="2">
        <v>2004</v>
      </c>
      <c r="N1229" s="2" t="s">
        <v>5</v>
      </c>
      <c r="O1229" s="2" t="s">
        <v>254</v>
      </c>
      <c r="P1229" s="2" t="s">
        <v>8</v>
      </c>
      <c r="Q1229" s="2" t="s">
        <v>9</v>
      </c>
      <c r="R1229" s="2" t="s">
        <v>10</v>
      </c>
    </row>
    <row r="1230" spans="1:18" x14ac:dyDescent="0.3">
      <c r="A1230" s="2">
        <v>11328</v>
      </c>
      <c r="B1230" s="2" t="s">
        <v>33</v>
      </c>
      <c r="C1230" s="2">
        <v>26</v>
      </c>
      <c r="D1230" s="7">
        <v>69</v>
      </c>
      <c r="E1230" s="7">
        <f t="shared" si="38"/>
        <v>34.5</v>
      </c>
      <c r="F1230" s="7">
        <v>79.650000000000006</v>
      </c>
      <c r="G1230" s="7">
        <f>Table1[[#This Row],[QUANTITY_ORDERED]]*Table1[[#This Row],[Selling price ]]</f>
        <v>2070.9</v>
      </c>
      <c r="H1230" s="7">
        <f>F1230-(Table1[[#This Row],[Estimated Cost Price (50%)	]])</f>
        <v>45.150000000000006</v>
      </c>
      <c r="I1230" s="7">
        <f>Table1[[#This Row],[Profit per unit]]*Table1[[#This Row],[QUANTITY_ORDERED]]</f>
        <v>1173.9000000000001</v>
      </c>
      <c r="J1230" s="2" t="str">
        <f t="shared" si="39"/>
        <v>Profit</v>
      </c>
      <c r="K1230" s="3">
        <v>38111</v>
      </c>
      <c r="L1230" s="2" t="str">
        <f>TEXT(Table1[[#This Row],[ORDER_DATE]], "mmm")</f>
        <v>May</v>
      </c>
      <c r="M1230" s="2">
        <v>2004</v>
      </c>
      <c r="N1230" s="2" t="s">
        <v>5</v>
      </c>
      <c r="O1230" s="2" t="s">
        <v>262</v>
      </c>
      <c r="P1230" s="2" t="s">
        <v>8</v>
      </c>
      <c r="Q1230" s="2" t="s">
        <v>9</v>
      </c>
      <c r="R1230" s="2" t="s">
        <v>10</v>
      </c>
    </row>
    <row r="1231" spans="1:18" x14ac:dyDescent="0.3">
      <c r="A1231" s="2">
        <v>11329</v>
      </c>
      <c r="B1231" s="2" t="s">
        <v>33</v>
      </c>
      <c r="C1231" s="2">
        <v>26</v>
      </c>
      <c r="D1231" s="7">
        <v>40</v>
      </c>
      <c r="E1231" s="7">
        <f t="shared" si="38"/>
        <v>20</v>
      </c>
      <c r="F1231" s="7">
        <v>40.229999999999997</v>
      </c>
      <c r="G1231" s="7">
        <f>Table1[[#This Row],[QUANTITY_ORDERED]]*Table1[[#This Row],[Selling price ]]</f>
        <v>1045.98</v>
      </c>
      <c r="H1231" s="7">
        <f>F1231-(Table1[[#This Row],[Estimated Cost Price (50%)	]])</f>
        <v>20.229999999999997</v>
      </c>
      <c r="I1231" s="7">
        <f>Table1[[#This Row],[Profit per unit]]*Table1[[#This Row],[QUANTITY_ORDERED]]</f>
        <v>525.9799999999999</v>
      </c>
      <c r="J1231" s="2" t="str">
        <f t="shared" si="39"/>
        <v>Profit</v>
      </c>
      <c r="K1231" s="3">
        <v>38111</v>
      </c>
      <c r="L1231" s="2" t="str">
        <f>TEXT(Table1[[#This Row],[ORDER_DATE]], "mmm")</f>
        <v>May</v>
      </c>
      <c r="M1231" s="2">
        <v>2004</v>
      </c>
      <c r="N1231" s="2" t="s">
        <v>5</v>
      </c>
      <c r="O1231" s="2" t="s">
        <v>283</v>
      </c>
      <c r="P1231" s="2" t="s">
        <v>8</v>
      </c>
      <c r="Q1231" s="2" t="s">
        <v>9</v>
      </c>
      <c r="R1231" s="2" t="s">
        <v>10</v>
      </c>
    </row>
    <row r="1232" spans="1:18" x14ac:dyDescent="0.3">
      <c r="A1232" s="2">
        <v>11330</v>
      </c>
      <c r="B1232" s="2" t="s">
        <v>33</v>
      </c>
      <c r="C1232" s="2">
        <v>27</v>
      </c>
      <c r="D1232" s="7">
        <v>102</v>
      </c>
      <c r="E1232" s="7">
        <f t="shared" si="38"/>
        <v>51</v>
      </c>
      <c r="F1232" s="7">
        <v>100</v>
      </c>
      <c r="G1232" s="7">
        <f>Table1[[#This Row],[QUANTITY_ORDERED]]*Table1[[#This Row],[Selling price ]]</f>
        <v>2700</v>
      </c>
      <c r="H1232" s="7">
        <f>F1232-(Table1[[#This Row],[Estimated Cost Price (50%)	]])</f>
        <v>49</v>
      </c>
      <c r="I1232" s="7">
        <f>Table1[[#This Row],[Profit per unit]]*Table1[[#This Row],[QUANTITY_ORDERED]]</f>
        <v>1323</v>
      </c>
      <c r="J1232" s="2" t="str">
        <f t="shared" si="39"/>
        <v>Profit</v>
      </c>
      <c r="K1232" s="3">
        <v>38111</v>
      </c>
      <c r="L1232" s="2" t="str">
        <f>TEXT(Table1[[#This Row],[ORDER_DATE]], "mmm")</f>
        <v>May</v>
      </c>
      <c r="M1232" s="2">
        <v>2004</v>
      </c>
      <c r="N1232" s="2" t="s">
        <v>5</v>
      </c>
      <c r="O1232" s="2" t="s">
        <v>288</v>
      </c>
      <c r="P1232" s="2" t="s">
        <v>8</v>
      </c>
      <c r="Q1232" s="2" t="s">
        <v>9</v>
      </c>
      <c r="R1232" s="2" t="s">
        <v>16</v>
      </c>
    </row>
    <row r="1233" spans="1:18" x14ac:dyDescent="0.3">
      <c r="A1233" s="2">
        <v>11331</v>
      </c>
      <c r="B1233" s="2" t="s">
        <v>33</v>
      </c>
      <c r="C1233" s="2">
        <v>20</v>
      </c>
      <c r="D1233" s="7">
        <v>81</v>
      </c>
      <c r="E1233" s="7">
        <f t="shared" si="38"/>
        <v>40.5</v>
      </c>
      <c r="F1233" s="7">
        <v>68.34</v>
      </c>
      <c r="G1233" s="7">
        <f>Table1[[#This Row],[QUANTITY_ORDERED]]*Table1[[#This Row],[Selling price ]]</f>
        <v>1366.8000000000002</v>
      </c>
      <c r="H1233" s="7">
        <f>F1233-(Table1[[#This Row],[Estimated Cost Price (50%)	]])</f>
        <v>27.840000000000003</v>
      </c>
      <c r="I1233" s="7">
        <f>Table1[[#This Row],[Profit per unit]]*Table1[[#This Row],[QUANTITY_ORDERED]]</f>
        <v>556.80000000000007</v>
      </c>
      <c r="J1233" s="2" t="str">
        <f t="shared" si="39"/>
        <v>Profit</v>
      </c>
      <c r="K1233" s="3">
        <v>38111</v>
      </c>
      <c r="L1233" s="2" t="str">
        <f>TEXT(Table1[[#This Row],[ORDER_DATE]], "mmm")</f>
        <v>May</v>
      </c>
      <c r="M1233" s="2">
        <v>2004</v>
      </c>
      <c r="N1233" s="2" t="s">
        <v>5</v>
      </c>
      <c r="O1233" s="2" t="s">
        <v>292</v>
      </c>
      <c r="P1233" s="2" t="s">
        <v>8</v>
      </c>
      <c r="Q1233" s="2" t="s">
        <v>9</v>
      </c>
      <c r="R1233" s="2" t="s">
        <v>10</v>
      </c>
    </row>
    <row r="1234" spans="1:18" x14ac:dyDescent="0.3">
      <c r="A1234" s="2">
        <v>11332</v>
      </c>
      <c r="B1234" s="2" t="s">
        <v>115</v>
      </c>
      <c r="C1234" s="2">
        <v>28</v>
      </c>
      <c r="D1234" s="7">
        <v>194</v>
      </c>
      <c r="E1234" s="7">
        <f t="shared" si="38"/>
        <v>97</v>
      </c>
      <c r="F1234" s="7">
        <v>100</v>
      </c>
      <c r="G1234" s="7">
        <f>Table1[[#This Row],[QUANTITY_ORDERED]]*Table1[[#This Row],[Selling price ]]</f>
        <v>2800</v>
      </c>
      <c r="H1234" s="7">
        <f>F1234-(Table1[[#This Row],[Estimated Cost Price (50%)	]])</f>
        <v>3</v>
      </c>
      <c r="I1234" s="7">
        <f>Table1[[#This Row],[Profit per unit]]*Table1[[#This Row],[QUANTITY_ORDERED]]</f>
        <v>84</v>
      </c>
      <c r="J1234" s="2" t="str">
        <f t="shared" si="39"/>
        <v>Profit</v>
      </c>
      <c r="K1234" s="3">
        <v>38234</v>
      </c>
      <c r="L1234" s="2" t="str">
        <f>TEXT(Table1[[#This Row],[ORDER_DATE]], "mmm")</f>
        <v>Sep</v>
      </c>
      <c r="M1234" s="2">
        <v>2004</v>
      </c>
      <c r="N1234" s="2" t="s">
        <v>63</v>
      </c>
      <c r="O1234" s="2" t="s">
        <v>149</v>
      </c>
      <c r="P1234" s="2" t="s">
        <v>116</v>
      </c>
      <c r="Q1234" s="2" t="s">
        <v>117</v>
      </c>
      <c r="R1234" s="2" t="s">
        <v>16</v>
      </c>
    </row>
    <row r="1235" spans="1:18" x14ac:dyDescent="0.3">
      <c r="A1235" s="2">
        <v>11333</v>
      </c>
      <c r="B1235" s="2" t="s">
        <v>115</v>
      </c>
      <c r="C1235" s="2">
        <v>29</v>
      </c>
      <c r="D1235" s="7">
        <v>117</v>
      </c>
      <c r="E1235" s="7">
        <f t="shared" si="38"/>
        <v>58.5</v>
      </c>
      <c r="F1235" s="7">
        <v>100</v>
      </c>
      <c r="G1235" s="7">
        <f>Table1[[#This Row],[QUANTITY_ORDERED]]*Table1[[#This Row],[Selling price ]]</f>
        <v>2900</v>
      </c>
      <c r="H1235" s="7">
        <f>F1235-(Table1[[#This Row],[Estimated Cost Price (50%)	]])</f>
        <v>41.5</v>
      </c>
      <c r="I1235" s="7">
        <f>Table1[[#This Row],[Profit per unit]]*Table1[[#This Row],[QUANTITY_ORDERED]]</f>
        <v>1203.5</v>
      </c>
      <c r="J1235" s="2" t="str">
        <f t="shared" si="39"/>
        <v>Profit</v>
      </c>
      <c r="K1235" s="3">
        <v>38234</v>
      </c>
      <c r="L1235" s="2" t="str">
        <f>TEXT(Table1[[#This Row],[ORDER_DATE]], "mmm")</f>
        <v>Sep</v>
      </c>
      <c r="M1235" s="2">
        <v>2004</v>
      </c>
      <c r="N1235" s="2" t="s">
        <v>63</v>
      </c>
      <c r="O1235" s="2" t="s">
        <v>183</v>
      </c>
      <c r="P1235" s="2" t="s">
        <v>116</v>
      </c>
      <c r="Q1235" s="2" t="s">
        <v>117</v>
      </c>
      <c r="R1235" s="2" t="s">
        <v>16</v>
      </c>
    </row>
    <row r="1236" spans="1:18" x14ac:dyDescent="0.3">
      <c r="A1236" s="2">
        <v>11334</v>
      </c>
      <c r="B1236" s="2" t="s">
        <v>115</v>
      </c>
      <c r="C1236" s="2">
        <v>20</v>
      </c>
      <c r="D1236" s="7">
        <v>79</v>
      </c>
      <c r="E1236" s="7">
        <f t="shared" si="38"/>
        <v>39.5</v>
      </c>
      <c r="F1236" s="7">
        <v>74.209999999999994</v>
      </c>
      <c r="G1236" s="7">
        <f>Table1[[#This Row],[QUANTITY_ORDERED]]*Table1[[#This Row],[Selling price ]]</f>
        <v>1484.1999999999998</v>
      </c>
      <c r="H1236" s="7">
        <f>F1236-(Table1[[#This Row],[Estimated Cost Price (50%)	]])</f>
        <v>34.709999999999994</v>
      </c>
      <c r="I1236" s="7">
        <f>Table1[[#This Row],[Profit per unit]]*Table1[[#This Row],[QUANTITY_ORDERED]]</f>
        <v>694.19999999999982</v>
      </c>
      <c r="J1236" s="2" t="str">
        <f t="shared" si="39"/>
        <v>Profit</v>
      </c>
      <c r="K1236" s="3">
        <v>38234</v>
      </c>
      <c r="L1236" s="2" t="str">
        <f>TEXT(Table1[[#This Row],[ORDER_DATE]], "mmm")</f>
        <v>Sep</v>
      </c>
      <c r="M1236" s="2">
        <v>2004</v>
      </c>
      <c r="N1236" s="2" t="s">
        <v>63</v>
      </c>
      <c r="O1236" s="2" t="s">
        <v>187</v>
      </c>
      <c r="P1236" s="2" t="s">
        <v>116</v>
      </c>
      <c r="Q1236" s="2" t="s">
        <v>117</v>
      </c>
      <c r="R1236" s="2" t="s">
        <v>10</v>
      </c>
    </row>
    <row r="1237" spans="1:18" x14ac:dyDescent="0.3">
      <c r="A1237" s="2">
        <v>11335</v>
      </c>
      <c r="B1237" s="2" t="s">
        <v>115</v>
      </c>
      <c r="C1237" s="2">
        <v>41</v>
      </c>
      <c r="D1237" s="7">
        <v>80</v>
      </c>
      <c r="E1237" s="7">
        <f t="shared" si="38"/>
        <v>40</v>
      </c>
      <c r="F1237" s="7">
        <v>73.17</v>
      </c>
      <c r="G1237" s="7">
        <f>Table1[[#This Row],[QUANTITY_ORDERED]]*Table1[[#This Row],[Selling price ]]</f>
        <v>2999.9700000000003</v>
      </c>
      <c r="H1237" s="7">
        <f>F1237-(Table1[[#This Row],[Estimated Cost Price (50%)	]])</f>
        <v>33.17</v>
      </c>
      <c r="I1237" s="7">
        <f>Table1[[#This Row],[Profit per unit]]*Table1[[#This Row],[QUANTITY_ORDERED]]</f>
        <v>1359.97</v>
      </c>
      <c r="J1237" s="2" t="str">
        <f t="shared" si="39"/>
        <v>Profit</v>
      </c>
      <c r="K1237" s="3">
        <v>38234</v>
      </c>
      <c r="L1237" s="2" t="str">
        <f>TEXT(Table1[[#This Row],[ORDER_DATE]], "mmm")</f>
        <v>Sep</v>
      </c>
      <c r="M1237" s="2">
        <v>2004</v>
      </c>
      <c r="N1237" s="2" t="s">
        <v>63</v>
      </c>
      <c r="O1237" s="2" t="s">
        <v>239</v>
      </c>
      <c r="P1237" s="2" t="s">
        <v>116</v>
      </c>
      <c r="Q1237" s="2" t="s">
        <v>117</v>
      </c>
      <c r="R1237" s="2" t="s">
        <v>10</v>
      </c>
    </row>
    <row r="1238" spans="1:18" x14ac:dyDescent="0.3">
      <c r="A1238" s="2">
        <v>11336</v>
      </c>
      <c r="B1238" s="2" t="s">
        <v>115</v>
      </c>
      <c r="C1238" s="2">
        <v>49</v>
      </c>
      <c r="D1238" s="7">
        <v>146</v>
      </c>
      <c r="E1238" s="7">
        <f t="shared" si="38"/>
        <v>73</v>
      </c>
      <c r="F1238" s="7">
        <v>100</v>
      </c>
      <c r="G1238" s="7">
        <f>Table1[[#This Row],[QUANTITY_ORDERED]]*Table1[[#This Row],[Selling price ]]</f>
        <v>4900</v>
      </c>
      <c r="H1238" s="7">
        <f>F1238-(Table1[[#This Row],[Estimated Cost Price (50%)	]])</f>
        <v>27</v>
      </c>
      <c r="I1238" s="7">
        <f>Table1[[#This Row],[Profit per unit]]*Table1[[#This Row],[QUANTITY_ORDERED]]</f>
        <v>1323</v>
      </c>
      <c r="J1238" s="2" t="str">
        <f t="shared" si="39"/>
        <v>Profit</v>
      </c>
      <c r="K1238" s="3">
        <v>38234</v>
      </c>
      <c r="L1238" s="2" t="str">
        <f>TEXT(Table1[[#This Row],[ORDER_DATE]], "mmm")</f>
        <v>Sep</v>
      </c>
      <c r="M1238" s="2">
        <v>2004</v>
      </c>
      <c r="N1238" s="2" t="s">
        <v>63</v>
      </c>
      <c r="O1238" s="2" t="s">
        <v>241</v>
      </c>
      <c r="P1238" s="2" t="s">
        <v>116</v>
      </c>
      <c r="Q1238" s="2" t="s">
        <v>117</v>
      </c>
      <c r="R1238" s="2" t="s">
        <v>16</v>
      </c>
    </row>
    <row r="1239" spans="1:18" x14ac:dyDescent="0.3">
      <c r="A1239" s="2">
        <v>11337</v>
      </c>
      <c r="B1239" s="2" t="s">
        <v>115</v>
      </c>
      <c r="C1239" s="2">
        <v>44</v>
      </c>
      <c r="D1239" s="7">
        <v>148</v>
      </c>
      <c r="E1239" s="7">
        <f t="shared" si="38"/>
        <v>74</v>
      </c>
      <c r="F1239" s="7">
        <v>100</v>
      </c>
      <c r="G1239" s="7">
        <f>Table1[[#This Row],[QUANTITY_ORDERED]]*Table1[[#This Row],[Selling price ]]</f>
        <v>4400</v>
      </c>
      <c r="H1239" s="7">
        <f>F1239-(Table1[[#This Row],[Estimated Cost Price (50%)	]])</f>
        <v>26</v>
      </c>
      <c r="I1239" s="7">
        <f>Table1[[#This Row],[Profit per unit]]*Table1[[#This Row],[QUANTITY_ORDERED]]</f>
        <v>1144</v>
      </c>
      <c r="J1239" s="2" t="str">
        <f t="shared" si="39"/>
        <v>Profit</v>
      </c>
      <c r="K1239" s="3">
        <v>38234</v>
      </c>
      <c r="L1239" s="2" t="str">
        <f>TEXT(Table1[[#This Row],[ORDER_DATE]], "mmm")</f>
        <v>Sep</v>
      </c>
      <c r="M1239" s="2">
        <v>2004</v>
      </c>
      <c r="N1239" s="2" t="s">
        <v>63</v>
      </c>
      <c r="O1239" s="2" t="s">
        <v>250</v>
      </c>
      <c r="P1239" s="2" t="s">
        <v>116</v>
      </c>
      <c r="Q1239" s="2" t="s">
        <v>117</v>
      </c>
      <c r="R1239" s="2" t="s">
        <v>16</v>
      </c>
    </row>
    <row r="1240" spans="1:18" x14ac:dyDescent="0.3">
      <c r="A1240" s="2">
        <v>11338</v>
      </c>
      <c r="B1240" s="2" t="s">
        <v>115</v>
      </c>
      <c r="C1240" s="2">
        <v>47</v>
      </c>
      <c r="D1240" s="7">
        <v>61</v>
      </c>
      <c r="E1240" s="7">
        <f t="shared" si="38"/>
        <v>30.5</v>
      </c>
      <c r="F1240" s="7">
        <v>62.45</v>
      </c>
      <c r="G1240" s="7">
        <f>Table1[[#This Row],[QUANTITY_ORDERED]]*Table1[[#This Row],[Selling price ]]</f>
        <v>2935.15</v>
      </c>
      <c r="H1240" s="7">
        <f>F1240-(Table1[[#This Row],[Estimated Cost Price (50%)	]])</f>
        <v>31.950000000000003</v>
      </c>
      <c r="I1240" s="7">
        <f>Table1[[#This Row],[Profit per unit]]*Table1[[#This Row],[QUANTITY_ORDERED]]</f>
        <v>1501.65</v>
      </c>
      <c r="J1240" s="2" t="str">
        <f t="shared" si="39"/>
        <v>Profit</v>
      </c>
      <c r="K1240" s="3">
        <v>38234</v>
      </c>
      <c r="L1240" s="2" t="str">
        <f>TEXT(Table1[[#This Row],[ORDER_DATE]], "mmm")</f>
        <v>Sep</v>
      </c>
      <c r="M1240" s="2">
        <v>2004</v>
      </c>
      <c r="N1240" s="2" t="s">
        <v>63</v>
      </c>
      <c r="O1240" s="2" t="s">
        <v>270</v>
      </c>
      <c r="P1240" s="2" t="s">
        <v>116</v>
      </c>
      <c r="Q1240" s="2" t="s">
        <v>117</v>
      </c>
      <c r="R1240" s="2" t="s">
        <v>10</v>
      </c>
    </row>
    <row r="1241" spans="1:18" x14ac:dyDescent="0.3">
      <c r="A1241" s="2">
        <v>11339</v>
      </c>
      <c r="B1241" s="2" t="s">
        <v>115</v>
      </c>
      <c r="C1241" s="2">
        <v>22</v>
      </c>
      <c r="D1241" s="7">
        <v>80</v>
      </c>
      <c r="E1241" s="7">
        <f t="shared" si="38"/>
        <v>40</v>
      </c>
      <c r="F1241" s="7">
        <v>93.77</v>
      </c>
      <c r="G1241" s="7">
        <f>Table1[[#This Row],[QUANTITY_ORDERED]]*Table1[[#This Row],[Selling price ]]</f>
        <v>2062.94</v>
      </c>
      <c r="H1241" s="7">
        <f>F1241-(Table1[[#This Row],[Estimated Cost Price (50%)	]])</f>
        <v>53.769999999999996</v>
      </c>
      <c r="I1241" s="7">
        <f>Table1[[#This Row],[Profit per unit]]*Table1[[#This Row],[QUANTITY_ORDERED]]</f>
        <v>1182.9399999999998</v>
      </c>
      <c r="J1241" s="2" t="str">
        <f t="shared" si="39"/>
        <v>Profit</v>
      </c>
      <c r="K1241" s="3">
        <v>38234</v>
      </c>
      <c r="L1241" s="2" t="str">
        <f>TEXT(Table1[[#This Row],[ORDER_DATE]], "mmm")</f>
        <v>Sep</v>
      </c>
      <c r="M1241" s="2">
        <v>2004</v>
      </c>
      <c r="N1241" s="2" t="s">
        <v>63</v>
      </c>
      <c r="O1241" s="2" t="s">
        <v>280</v>
      </c>
      <c r="P1241" s="2" t="s">
        <v>116</v>
      </c>
      <c r="Q1241" s="2" t="s">
        <v>117</v>
      </c>
      <c r="R1241" s="2" t="s">
        <v>10</v>
      </c>
    </row>
    <row r="1242" spans="1:18" x14ac:dyDescent="0.3">
      <c r="A1242" s="2">
        <v>11340</v>
      </c>
      <c r="B1242" s="2" t="s">
        <v>139</v>
      </c>
      <c r="C1242" s="2">
        <v>21</v>
      </c>
      <c r="D1242" s="7">
        <v>115</v>
      </c>
      <c r="E1242" s="7">
        <f t="shared" si="38"/>
        <v>57.5</v>
      </c>
      <c r="F1242" s="7">
        <v>93.28</v>
      </c>
      <c r="G1242" s="7">
        <f>Table1[[#This Row],[QUANTITY_ORDERED]]*Table1[[#This Row],[Selling price ]]</f>
        <v>1958.88</v>
      </c>
      <c r="H1242" s="7">
        <f>F1242-(Table1[[#This Row],[Estimated Cost Price (50%)	]])</f>
        <v>35.78</v>
      </c>
      <c r="I1242" s="7">
        <f>Table1[[#This Row],[Profit per unit]]*Table1[[#This Row],[QUANTITY_ORDERED]]</f>
        <v>751.38</v>
      </c>
      <c r="J1242" s="2" t="str">
        <f t="shared" si="39"/>
        <v>Profit</v>
      </c>
      <c r="K1242" s="3">
        <v>38325</v>
      </c>
      <c r="L1242" s="2" t="str">
        <f>TEXT(Table1[[#This Row],[ORDER_DATE]], "mmm")</f>
        <v>Dec</v>
      </c>
      <c r="M1242" s="2">
        <v>2004</v>
      </c>
      <c r="N1242" s="2" t="s">
        <v>63</v>
      </c>
      <c r="O1242" s="2" t="s">
        <v>193</v>
      </c>
      <c r="P1242" s="2" t="s">
        <v>140</v>
      </c>
      <c r="Q1242" s="2" t="s">
        <v>44</v>
      </c>
      <c r="R1242" s="2" t="s">
        <v>10</v>
      </c>
    </row>
    <row r="1243" spans="1:18" x14ac:dyDescent="0.3">
      <c r="A1243" s="2">
        <v>11341</v>
      </c>
      <c r="B1243" s="2" t="s">
        <v>139</v>
      </c>
      <c r="C1243" s="2">
        <v>46</v>
      </c>
      <c r="D1243" s="7">
        <v>77</v>
      </c>
      <c r="E1243" s="7">
        <f t="shared" si="38"/>
        <v>38.5</v>
      </c>
      <c r="F1243" s="7">
        <v>73.92</v>
      </c>
      <c r="G1243" s="7">
        <f>Table1[[#This Row],[QUANTITY_ORDERED]]*Table1[[#This Row],[Selling price ]]</f>
        <v>3400.32</v>
      </c>
      <c r="H1243" s="7">
        <f>F1243-(Table1[[#This Row],[Estimated Cost Price (50%)	]])</f>
        <v>35.42</v>
      </c>
      <c r="I1243" s="7">
        <f>Table1[[#This Row],[Profit per unit]]*Table1[[#This Row],[QUANTITY_ORDERED]]</f>
        <v>1629.3200000000002</v>
      </c>
      <c r="J1243" s="2" t="str">
        <f t="shared" si="39"/>
        <v>Profit</v>
      </c>
      <c r="K1243" s="3">
        <v>38325</v>
      </c>
      <c r="L1243" s="2" t="str">
        <f>TEXT(Table1[[#This Row],[ORDER_DATE]], "mmm")</f>
        <v>Dec</v>
      </c>
      <c r="M1243" s="2">
        <v>2004</v>
      </c>
      <c r="N1243" s="2" t="s">
        <v>63</v>
      </c>
      <c r="O1243" s="2" t="s">
        <v>218</v>
      </c>
      <c r="P1243" s="2" t="s">
        <v>140</v>
      </c>
      <c r="Q1243" s="2" t="s">
        <v>44</v>
      </c>
      <c r="R1243" s="2" t="s">
        <v>16</v>
      </c>
    </row>
    <row r="1244" spans="1:18" x14ac:dyDescent="0.3">
      <c r="A1244" s="2">
        <v>11342</v>
      </c>
      <c r="B1244" s="2" t="s">
        <v>139</v>
      </c>
      <c r="C1244" s="2">
        <v>47</v>
      </c>
      <c r="D1244" s="7">
        <v>169</v>
      </c>
      <c r="E1244" s="7">
        <f t="shared" si="38"/>
        <v>84.5</v>
      </c>
      <c r="F1244" s="7">
        <v>100</v>
      </c>
      <c r="G1244" s="7">
        <f>Table1[[#This Row],[QUANTITY_ORDERED]]*Table1[[#This Row],[Selling price ]]</f>
        <v>4700</v>
      </c>
      <c r="H1244" s="7">
        <f>F1244-(Table1[[#This Row],[Estimated Cost Price (50%)	]])</f>
        <v>15.5</v>
      </c>
      <c r="I1244" s="7">
        <f>Table1[[#This Row],[Profit per unit]]*Table1[[#This Row],[QUANTITY_ORDERED]]</f>
        <v>728.5</v>
      </c>
      <c r="J1244" s="2" t="str">
        <f t="shared" si="39"/>
        <v>Profit</v>
      </c>
      <c r="K1244" s="3">
        <v>38325</v>
      </c>
      <c r="L1244" s="2" t="str">
        <f>TEXT(Table1[[#This Row],[ORDER_DATE]], "mmm")</f>
        <v>Dec</v>
      </c>
      <c r="M1244" s="2">
        <v>2004</v>
      </c>
      <c r="N1244" s="2" t="s">
        <v>63</v>
      </c>
      <c r="O1244" s="2" t="s">
        <v>236</v>
      </c>
      <c r="P1244" s="2" t="s">
        <v>140</v>
      </c>
      <c r="Q1244" s="2" t="s">
        <v>44</v>
      </c>
      <c r="R1244" s="2" t="s">
        <v>52</v>
      </c>
    </row>
    <row r="1245" spans="1:18" x14ac:dyDescent="0.3">
      <c r="A1245" s="2">
        <v>11343</v>
      </c>
      <c r="B1245" s="2" t="s">
        <v>139</v>
      </c>
      <c r="C1245" s="2">
        <v>20</v>
      </c>
      <c r="D1245" s="7">
        <v>37</v>
      </c>
      <c r="E1245" s="7">
        <f t="shared" si="38"/>
        <v>18.5</v>
      </c>
      <c r="F1245" s="7">
        <v>44.56</v>
      </c>
      <c r="G1245" s="7">
        <f>Table1[[#This Row],[QUANTITY_ORDERED]]*Table1[[#This Row],[Selling price ]]</f>
        <v>891.2</v>
      </c>
      <c r="H1245" s="7">
        <f>F1245-(Table1[[#This Row],[Estimated Cost Price (50%)	]])</f>
        <v>26.060000000000002</v>
      </c>
      <c r="I1245" s="7">
        <f>Table1[[#This Row],[Profit per unit]]*Table1[[#This Row],[QUANTITY_ORDERED]]</f>
        <v>521.20000000000005</v>
      </c>
      <c r="J1245" s="2" t="str">
        <f t="shared" si="39"/>
        <v>Profit</v>
      </c>
      <c r="K1245" s="3">
        <v>38325</v>
      </c>
      <c r="L1245" s="2" t="str">
        <f>TEXT(Table1[[#This Row],[ORDER_DATE]], "mmm")</f>
        <v>Dec</v>
      </c>
      <c r="M1245" s="2">
        <v>2004</v>
      </c>
      <c r="N1245" s="2" t="s">
        <v>63</v>
      </c>
      <c r="O1245" s="2" t="s">
        <v>267</v>
      </c>
      <c r="P1245" s="2" t="s">
        <v>140</v>
      </c>
      <c r="Q1245" s="2" t="s">
        <v>44</v>
      </c>
      <c r="R1245" s="2" t="s">
        <v>10</v>
      </c>
    </row>
    <row r="1246" spans="1:18" x14ac:dyDescent="0.3">
      <c r="A1246" s="2">
        <v>11344</v>
      </c>
      <c r="B1246" s="2" t="s">
        <v>139</v>
      </c>
      <c r="C1246" s="2">
        <v>29</v>
      </c>
      <c r="D1246" s="7">
        <v>140</v>
      </c>
      <c r="E1246" s="7">
        <f t="shared" si="38"/>
        <v>70</v>
      </c>
      <c r="F1246" s="7">
        <v>100</v>
      </c>
      <c r="G1246" s="7">
        <f>Table1[[#This Row],[QUANTITY_ORDERED]]*Table1[[#This Row],[Selling price ]]</f>
        <v>2900</v>
      </c>
      <c r="H1246" s="7">
        <f>F1246-(Table1[[#This Row],[Estimated Cost Price (50%)	]])</f>
        <v>30</v>
      </c>
      <c r="I1246" s="7">
        <f>Table1[[#This Row],[Profit per unit]]*Table1[[#This Row],[QUANTITY_ORDERED]]</f>
        <v>870</v>
      </c>
      <c r="J1246" s="2" t="str">
        <f t="shared" si="39"/>
        <v>Profit</v>
      </c>
      <c r="K1246" s="3">
        <v>38325</v>
      </c>
      <c r="L1246" s="2" t="str">
        <f>TEXT(Table1[[#This Row],[ORDER_DATE]], "mmm")</f>
        <v>Dec</v>
      </c>
      <c r="M1246" s="2">
        <v>2004</v>
      </c>
      <c r="N1246" s="2" t="s">
        <v>63</v>
      </c>
      <c r="O1246" s="2" t="s">
        <v>274</v>
      </c>
      <c r="P1246" s="2" t="s">
        <v>140</v>
      </c>
      <c r="Q1246" s="2" t="s">
        <v>44</v>
      </c>
      <c r="R1246" s="2" t="s">
        <v>16</v>
      </c>
    </row>
    <row r="1247" spans="1:18" x14ac:dyDescent="0.3">
      <c r="A1247" s="2">
        <v>11345</v>
      </c>
      <c r="B1247" s="2" t="s">
        <v>107</v>
      </c>
      <c r="C1247" s="2">
        <v>41</v>
      </c>
      <c r="D1247" s="7">
        <v>141</v>
      </c>
      <c r="E1247" s="7">
        <f t="shared" si="38"/>
        <v>70.5</v>
      </c>
      <c r="F1247" s="7">
        <v>100</v>
      </c>
      <c r="G1247" s="7">
        <f>Table1[[#This Row],[QUANTITY_ORDERED]]*Table1[[#This Row],[Selling price ]]</f>
        <v>4100</v>
      </c>
      <c r="H1247" s="7">
        <f>F1247-(Table1[[#This Row],[Estimated Cost Price (50%)	]])</f>
        <v>29.5</v>
      </c>
      <c r="I1247" s="7">
        <f>Table1[[#This Row],[Profit per unit]]*Table1[[#This Row],[QUANTITY_ORDERED]]</f>
        <v>1209.5</v>
      </c>
      <c r="J1247" s="2" t="str">
        <f t="shared" si="39"/>
        <v>Profit</v>
      </c>
      <c r="K1247" s="3">
        <v>38090</v>
      </c>
      <c r="L1247" s="2" t="str">
        <f>TEXT(Table1[[#This Row],[ORDER_DATE]], "mmm")</f>
        <v>Apr</v>
      </c>
      <c r="M1247" s="2">
        <v>2004</v>
      </c>
      <c r="N1247" s="2" t="s">
        <v>63</v>
      </c>
      <c r="O1247" s="2" t="s">
        <v>197</v>
      </c>
      <c r="P1247" s="2" t="s">
        <v>108</v>
      </c>
      <c r="Q1247" s="2" t="s">
        <v>71</v>
      </c>
      <c r="R1247" s="2" t="s">
        <v>16</v>
      </c>
    </row>
    <row r="1248" spans="1:18" x14ac:dyDescent="0.3">
      <c r="A1248" s="2">
        <v>11346</v>
      </c>
      <c r="B1248" s="2" t="s">
        <v>107</v>
      </c>
      <c r="C1248" s="2">
        <v>37</v>
      </c>
      <c r="D1248" s="7">
        <v>142</v>
      </c>
      <c r="E1248" s="7">
        <f t="shared" si="38"/>
        <v>71</v>
      </c>
      <c r="F1248" s="7">
        <v>100</v>
      </c>
      <c r="G1248" s="7">
        <f>Table1[[#This Row],[QUANTITY_ORDERED]]*Table1[[#This Row],[Selling price ]]</f>
        <v>3700</v>
      </c>
      <c r="H1248" s="7">
        <f>F1248-(Table1[[#This Row],[Estimated Cost Price (50%)	]])</f>
        <v>29</v>
      </c>
      <c r="I1248" s="7">
        <f>Table1[[#This Row],[Profit per unit]]*Table1[[#This Row],[QUANTITY_ORDERED]]</f>
        <v>1073</v>
      </c>
      <c r="J1248" s="2" t="str">
        <f t="shared" si="39"/>
        <v>Profit</v>
      </c>
      <c r="K1248" s="3">
        <v>38090</v>
      </c>
      <c r="L1248" s="2" t="str">
        <f>TEXT(Table1[[#This Row],[ORDER_DATE]], "mmm")</f>
        <v>Apr</v>
      </c>
      <c r="M1248" s="2">
        <v>2004</v>
      </c>
      <c r="N1248" s="2" t="s">
        <v>63</v>
      </c>
      <c r="O1248" s="2" t="s">
        <v>219</v>
      </c>
      <c r="P1248" s="2" t="s">
        <v>108</v>
      </c>
      <c r="Q1248" s="2" t="s">
        <v>71</v>
      </c>
      <c r="R1248" s="2" t="s">
        <v>16</v>
      </c>
    </row>
    <row r="1249" spans="1:18" x14ac:dyDescent="0.3">
      <c r="A1249" s="2">
        <v>11347</v>
      </c>
      <c r="B1249" s="2" t="s">
        <v>107</v>
      </c>
      <c r="C1249" s="2">
        <v>37</v>
      </c>
      <c r="D1249" s="7">
        <v>141</v>
      </c>
      <c r="E1249" s="7">
        <f t="shared" si="38"/>
        <v>70.5</v>
      </c>
      <c r="F1249" s="7">
        <v>100</v>
      </c>
      <c r="G1249" s="7">
        <f>Table1[[#This Row],[QUANTITY_ORDERED]]*Table1[[#This Row],[Selling price ]]</f>
        <v>3700</v>
      </c>
      <c r="H1249" s="7">
        <f>F1249-(Table1[[#This Row],[Estimated Cost Price (50%)	]])</f>
        <v>29.5</v>
      </c>
      <c r="I1249" s="7">
        <f>Table1[[#This Row],[Profit per unit]]*Table1[[#This Row],[QUANTITY_ORDERED]]</f>
        <v>1091.5</v>
      </c>
      <c r="J1249" s="2" t="str">
        <f t="shared" si="39"/>
        <v>Profit</v>
      </c>
      <c r="K1249" s="3">
        <v>38090</v>
      </c>
      <c r="L1249" s="2" t="str">
        <f>TEXT(Table1[[#This Row],[ORDER_DATE]], "mmm")</f>
        <v>Apr</v>
      </c>
      <c r="M1249" s="2">
        <v>2004</v>
      </c>
      <c r="N1249" s="2" t="s">
        <v>63</v>
      </c>
      <c r="O1249" s="2" t="s">
        <v>242</v>
      </c>
      <c r="P1249" s="2" t="s">
        <v>108</v>
      </c>
      <c r="Q1249" s="2" t="s">
        <v>71</v>
      </c>
      <c r="R1249" s="2" t="s">
        <v>16</v>
      </c>
    </row>
    <row r="1250" spans="1:18" x14ac:dyDescent="0.3">
      <c r="A1250" s="2">
        <v>11348</v>
      </c>
      <c r="B1250" s="2" t="s">
        <v>194</v>
      </c>
      <c r="C1250" s="2">
        <v>21</v>
      </c>
      <c r="D1250" s="7">
        <v>124</v>
      </c>
      <c r="E1250" s="7">
        <f t="shared" si="38"/>
        <v>62</v>
      </c>
      <c r="F1250" s="7">
        <v>100</v>
      </c>
      <c r="G1250" s="7">
        <f>Table1[[#This Row],[QUANTITY_ORDERED]]*Table1[[#This Row],[Selling price ]]</f>
        <v>2100</v>
      </c>
      <c r="H1250" s="7">
        <f>F1250-(Table1[[#This Row],[Estimated Cost Price (50%)	]])</f>
        <v>38</v>
      </c>
      <c r="I1250" s="7">
        <f>Table1[[#This Row],[Profit per unit]]*Table1[[#This Row],[QUANTITY_ORDERED]]</f>
        <v>798</v>
      </c>
      <c r="J1250" s="2" t="str">
        <f t="shared" si="39"/>
        <v>Profit</v>
      </c>
      <c r="K1250" s="3">
        <v>38090</v>
      </c>
      <c r="L1250" s="2" t="str">
        <f>TEXT(Table1[[#This Row],[ORDER_DATE]], "mmm")</f>
        <v>Apr</v>
      </c>
      <c r="M1250" s="2">
        <v>2004</v>
      </c>
      <c r="N1250" s="2" t="s">
        <v>63</v>
      </c>
      <c r="O1250" s="2" t="s">
        <v>209</v>
      </c>
      <c r="P1250" s="2" t="s">
        <v>195</v>
      </c>
      <c r="Q1250" s="2" t="s">
        <v>13</v>
      </c>
      <c r="R1250" s="2" t="s">
        <v>10</v>
      </c>
    </row>
    <row r="1251" spans="1:18" x14ac:dyDescent="0.3">
      <c r="A1251" s="2">
        <v>11349</v>
      </c>
      <c r="B1251" s="2" t="s">
        <v>194</v>
      </c>
      <c r="C1251" s="2">
        <v>41</v>
      </c>
      <c r="D1251" s="7">
        <v>170</v>
      </c>
      <c r="E1251" s="7">
        <f t="shared" si="38"/>
        <v>85</v>
      </c>
      <c r="F1251" s="7">
        <v>100</v>
      </c>
      <c r="G1251" s="7">
        <f>Table1[[#This Row],[QUANTITY_ORDERED]]*Table1[[#This Row],[Selling price ]]</f>
        <v>4100</v>
      </c>
      <c r="H1251" s="7">
        <f>F1251-(Table1[[#This Row],[Estimated Cost Price (50%)	]])</f>
        <v>15</v>
      </c>
      <c r="I1251" s="7">
        <f>Table1[[#This Row],[Profit per unit]]*Table1[[#This Row],[QUANTITY_ORDERED]]</f>
        <v>615</v>
      </c>
      <c r="J1251" s="2" t="str">
        <f t="shared" si="39"/>
        <v>Profit</v>
      </c>
      <c r="K1251" s="3">
        <v>38090</v>
      </c>
      <c r="L1251" s="2" t="str">
        <f>TEXT(Table1[[#This Row],[ORDER_DATE]], "mmm")</f>
        <v>Apr</v>
      </c>
      <c r="M1251" s="2">
        <v>2004</v>
      </c>
      <c r="N1251" s="2" t="s">
        <v>202</v>
      </c>
      <c r="O1251" s="2" t="s">
        <v>217</v>
      </c>
      <c r="P1251" s="2" t="s">
        <v>195</v>
      </c>
      <c r="Q1251" s="2" t="s">
        <v>13</v>
      </c>
      <c r="R1251" s="2" t="s">
        <v>52</v>
      </c>
    </row>
    <row r="1252" spans="1:18" x14ac:dyDescent="0.3">
      <c r="A1252" s="2">
        <v>11350</v>
      </c>
      <c r="B1252" s="2" t="s">
        <v>194</v>
      </c>
      <c r="C1252" s="2">
        <v>33</v>
      </c>
      <c r="D1252" s="7">
        <v>60</v>
      </c>
      <c r="E1252" s="7">
        <f t="shared" si="38"/>
        <v>30</v>
      </c>
      <c r="F1252" s="7">
        <v>72.650000000000006</v>
      </c>
      <c r="G1252" s="7">
        <f>Table1[[#This Row],[QUANTITY_ORDERED]]*Table1[[#This Row],[Selling price ]]</f>
        <v>2397.4500000000003</v>
      </c>
      <c r="H1252" s="7">
        <f>F1252-(Table1[[#This Row],[Estimated Cost Price (50%)	]])</f>
        <v>42.650000000000006</v>
      </c>
      <c r="I1252" s="7">
        <f>Table1[[#This Row],[Profit per unit]]*Table1[[#This Row],[QUANTITY_ORDERED]]</f>
        <v>1407.4500000000003</v>
      </c>
      <c r="J1252" s="2" t="str">
        <f t="shared" si="39"/>
        <v>Profit</v>
      </c>
      <c r="K1252" s="3">
        <v>38090</v>
      </c>
      <c r="L1252" s="2" t="str">
        <f>TEXT(Table1[[#This Row],[ORDER_DATE]], "mmm")</f>
        <v>Apr</v>
      </c>
      <c r="M1252" s="2">
        <v>2004</v>
      </c>
      <c r="N1252" s="2" t="s">
        <v>202</v>
      </c>
      <c r="O1252" s="2" t="s">
        <v>221</v>
      </c>
      <c r="P1252" s="2" t="s">
        <v>195</v>
      </c>
      <c r="Q1252" s="2" t="s">
        <v>13</v>
      </c>
      <c r="R1252" s="2" t="s">
        <v>10</v>
      </c>
    </row>
    <row r="1253" spans="1:18" x14ac:dyDescent="0.3">
      <c r="A1253" s="2">
        <v>11351</v>
      </c>
      <c r="B1253" s="2" t="s">
        <v>194</v>
      </c>
      <c r="C1253" s="2">
        <v>44</v>
      </c>
      <c r="D1253" s="7">
        <v>132</v>
      </c>
      <c r="E1253" s="7">
        <f t="shared" si="38"/>
        <v>66</v>
      </c>
      <c r="F1253" s="7">
        <v>100</v>
      </c>
      <c r="G1253" s="7">
        <f>Table1[[#This Row],[QUANTITY_ORDERED]]*Table1[[#This Row],[Selling price ]]</f>
        <v>4400</v>
      </c>
      <c r="H1253" s="7">
        <f>F1253-(Table1[[#This Row],[Estimated Cost Price (50%)	]])</f>
        <v>34</v>
      </c>
      <c r="I1253" s="7">
        <f>Table1[[#This Row],[Profit per unit]]*Table1[[#This Row],[QUANTITY_ORDERED]]</f>
        <v>1496</v>
      </c>
      <c r="J1253" s="2" t="str">
        <f t="shared" si="39"/>
        <v>Profit</v>
      </c>
      <c r="K1253" s="3">
        <v>38090</v>
      </c>
      <c r="L1253" s="2" t="str">
        <f>TEXT(Table1[[#This Row],[ORDER_DATE]], "mmm")</f>
        <v>Apr</v>
      </c>
      <c r="M1253" s="2">
        <v>2004</v>
      </c>
      <c r="N1253" s="2" t="s">
        <v>63</v>
      </c>
      <c r="O1253" s="2" t="s">
        <v>228</v>
      </c>
      <c r="P1253" s="2" t="s">
        <v>195</v>
      </c>
      <c r="Q1253" s="2" t="s">
        <v>13</v>
      </c>
      <c r="R1253" s="2" t="s">
        <v>16</v>
      </c>
    </row>
    <row r="1254" spans="1:18" x14ac:dyDescent="0.3">
      <c r="A1254" s="2">
        <v>11352</v>
      </c>
      <c r="B1254" s="2" t="s">
        <v>194</v>
      </c>
      <c r="C1254" s="2">
        <v>42</v>
      </c>
      <c r="D1254" s="7">
        <v>92</v>
      </c>
      <c r="E1254" s="7">
        <f t="shared" si="38"/>
        <v>46</v>
      </c>
      <c r="F1254" s="7">
        <v>90.19</v>
      </c>
      <c r="G1254" s="7">
        <f>Table1[[#This Row],[QUANTITY_ORDERED]]*Table1[[#This Row],[Selling price ]]</f>
        <v>3787.98</v>
      </c>
      <c r="H1254" s="7">
        <f>F1254-(Table1[[#This Row],[Estimated Cost Price (50%)	]])</f>
        <v>44.19</v>
      </c>
      <c r="I1254" s="7">
        <f>Table1[[#This Row],[Profit per unit]]*Table1[[#This Row],[QUANTITY_ORDERED]]</f>
        <v>1855.98</v>
      </c>
      <c r="J1254" s="2" t="str">
        <f t="shared" si="39"/>
        <v>Profit</v>
      </c>
      <c r="K1254" s="3">
        <v>38090</v>
      </c>
      <c r="L1254" s="2" t="str">
        <f>TEXT(Table1[[#This Row],[ORDER_DATE]], "mmm")</f>
        <v>Apr</v>
      </c>
      <c r="M1254" s="2">
        <v>2004</v>
      </c>
      <c r="N1254" s="2" t="s">
        <v>202</v>
      </c>
      <c r="O1254" s="2" t="s">
        <v>246</v>
      </c>
      <c r="P1254" s="2" t="s">
        <v>195</v>
      </c>
      <c r="Q1254" s="2" t="s">
        <v>13</v>
      </c>
      <c r="R1254" s="2" t="s">
        <v>16</v>
      </c>
    </row>
    <row r="1255" spans="1:18" x14ac:dyDescent="0.3">
      <c r="A1255" s="2">
        <v>11353</v>
      </c>
      <c r="B1255" s="2" t="s">
        <v>194</v>
      </c>
      <c r="C1255" s="2">
        <v>30</v>
      </c>
      <c r="D1255" s="7">
        <v>71</v>
      </c>
      <c r="E1255" s="7">
        <f t="shared" si="38"/>
        <v>35.5</v>
      </c>
      <c r="F1255" s="7">
        <v>66.989999999999995</v>
      </c>
      <c r="G1255" s="7">
        <f>Table1[[#This Row],[QUANTITY_ORDERED]]*Table1[[#This Row],[Selling price ]]</f>
        <v>2009.6999999999998</v>
      </c>
      <c r="H1255" s="7">
        <f>F1255-(Table1[[#This Row],[Estimated Cost Price (50%)	]])</f>
        <v>31.489999999999995</v>
      </c>
      <c r="I1255" s="7">
        <f>Table1[[#This Row],[Profit per unit]]*Table1[[#This Row],[QUANTITY_ORDERED]]</f>
        <v>944.69999999999982</v>
      </c>
      <c r="J1255" s="2" t="str">
        <f t="shared" si="39"/>
        <v>Profit</v>
      </c>
      <c r="K1255" s="3">
        <v>38090</v>
      </c>
      <c r="L1255" s="2" t="str">
        <f>TEXT(Table1[[#This Row],[ORDER_DATE]], "mmm")</f>
        <v>Apr</v>
      </c>
      <c r="M1255" s="2">
        <v>2004</v>
      </c>
      <c r="N1255" s="2" t="s">
        <v>63</v>
      </c>
      <c r="O1255" s="2" t="s">
        <v>251</v>
      </c>
      <c r="P1255" s="2" t="s">
        <v>195</v>
      </c>
      <c r="Q1255" s="2" t="s">
        <v>13</v>
      </c>
      <c r="R1255" s="2" t="s">
        <v>10</v>
      </c>
    </row>
    <row r="1256" spans="1:18" x14ac:dyDescent="0.3">
      <c r="A1256" s="2">
        <v>11354</v>
      </c>
      <c r="B1256" s="2" t="s">
        <v>194</v>
      </c>
      <c r="C1256" s="2">
        <v>22</v>
      </c>
      <c r="D1256" s="7">
        <v>73</v>
      </c>
      <c r="E1256" s="7">
        <f t="shared" si="38"/>
        <v>36.5</v>
      </c>
      <c r="F1256" s="7">
        <v>76.430000000000007</v>
      </c>
      <c r="G1256" s="7">
        <f>Table1[[#This Row],[QUANTITY_ORDERED]]*Table1[[#This Row],[Selling price ]]</f>
        <v>1681.46</v>
      </c>
      <c r="H1256" s="7">
        <f>F1256-(Table1[[#This Row],[Estimated Cost Price (50%)	]])</f>
        <v>39.930000000000007</v>
      </c>
      <c r="I1256" s="7">
        <f>Table1[[#This Row],[Profit per unit]]*Table1[[#This Row],[QUANTITY_ORDERED]]</f>
        <v>878.46000000000015</v>
      </c>
      <c r="J1256" s="2" t="str">
        <f t="shared" si="39"/>
        <v>Profit</v>
      </c>
      <c r="K1256" s="3">
        <v>38090</v>
      </c>
      <c r="L1256" s="2" t="str">
        <f>TEXT(Table1[[#This Row],[ORDER_DATE]], "mmm")</f>
        <v>Apr</v>
      </c>
      <c r="M1256" s="2">
        <v>2004</v>
      </c>
      <c r="N1256" s="2" t="s">
        <v>63</v>
      </c>
      <c r="O1256" s="2" t="s">
        <v>252</v>
      </c>
      <c r="P1256" s="2" t="s">
        <v>195</v>
      </c>
      <c r="Q1256" s="2" t="s">
        <v>13</v>
      </c>
      <c r="R1256" s="2" t="s">
        <v>10</v>
      </c>
    </row>
    <row r="1257" spans="1:18" x14ac:dyDescent="0.3">
      <c r="A1257" s="2">
        <v>11355</v>
      </c>
      <c r="B1257" s="2" t="s">
        <v>194</v>
      </c>
      <c r="C1257" s="2">
        <v>21</v>
      </c>
      <c r="D1257" s="7">
        <v>50</v>
      </c>
      <c r="E1257" s="7">
        <f t="shared" si="38"/>
        <v>25</v>
      </c>
      <c r="F1257" s="7">
        <v>40.25</v>
      </c>
      <c r="G1257" s="7">
        <f>Table1[[#This Row],[QUANTITY_ORDERED]]*Table1[[#This Row],[Selling price ]]</f>
        <v>845.25</v>
      </c>
      <c r="H1257" s="7">
        <f>F1257-(Table1[[#This Row],[Estimated Cost Price (50%)	]])</f>
        <v>15.25</v>
      </c>
      <c r="I1257" s="7">
        <f>Table1[[#This Row],[Profit per unit]]*Table1[[#This Row],[QUANTITY_ORDERED]]</f>
        <v>320.25</v>
      </c>
      <c r="J1257" s="2" t="str">
        <f t="shared" si="39"/>
        <v>Profit</v>
      </c>
      <c r="K1257" s="3">
        <v>38090</v>
      </c>
      <c r="L1257" s="2" t="str">
        <f>TEXT(Table1[[#This Row],[ORDER_DATE]], "mmm")</f>
        <v>Apr</v>
      </c>
      <c r="M1257" s="2">
        <v>2004</v>
      </c>
      <c r="N1257" s="2" t="s">
        <v>63</v>
      </c>
      <c r="O1257" s="2" t="s">
        <v>255</v>
      </c>
      <c r="P1257" s="2" t="s">
        <v>195</v>
      </c>
      <c r="Q1257" s="2" t="s">
        <v>13</v>
      </c>
      <c r="R1257" s="2" t="s">
        <v>10</v>
      </c>
    </row>
    <row r="1258" spans="1:18" x14ac:dyDescent="0.3">
      <c r="A1258" s="2">
        <v>11356</v>
      </c>
      <c r="B1258" s="2" t="s">
        <v>194</v>
      </c>
      <c r="C1258" s="2">
        <v>47</v>
      </c>
      <c r="D1258" s="7">
        <v>90</v>
      </c>
      <c r="E1258" s="7">
        <f t="shared" si="38"/>
        <v>45</v>
      </c>
      <c r="F1258" s="7">
        <v>94.5</v>
      </c>
      <c r="G1258" s="7">
        <f>Table1[[#This Row],[QUANTITY_ORDERED]]*Table1[[#This Row],[Selling price ]]</f>
        <v>4441.5</v>
      </c>
      <c r="H1258" s="7">
        <f>F1258-(Table1[[#This Row],[Estimated Cost Price (50%)	]])</f>
        <v>49.5</v>
      </c>
      <c r="I1258" s="7">
        <f>Table1[[#This Row],[Profit per unit]]*Table1[[#This Row],[QUANTITY_ORDERED]]</f>
        <v>2326.5</v>
      </c>
      <c r="J1258" s="2" t="str">
        <f t="shared" si="39"/>
        <v>Profit</v>
      </c>
      <c r="K1258" s="3">
        <v>38090</v>
      </c>
      <c r="L1258" s="2" t="str">
        <f>TEXT(Table1[[#This Row],[ORDER_DATE]], "mmm")</f>
        <v>Apr</v>
      </c>
      <c r="M1258" s="2">
        <v>2004</v>
      </c>
      <c r="N1258" s="2" t="s">
        <v>63</v>
      </c>
      <c r="O1258" s="2" t="s">
        <v>263</v>
      </c>
      <c r="P1258" s="2" t="s">
        <v>195</v>
      </c>
      <c r="Q1258" s="2" t="s">
        <v>13</v>
      </c>
      <c r="R1258" s="2" t="s">
        <v>16</v>
      </c>
    </row>
    <row r="1259" spans="1:18" x14ac:dyDescent="0.3">
      <c r="A1259" s="2">
        <v>11357</v>
      </c>
      <c r="B1259" s="2" t="s">
        <v>194</v>
      </c>
      <c r="C1259" s="2">
        <v>28</v>
      </c>
      <c r="D1259" s="7">
        <v>117</v>
      </c>
      <c r="E1259" s="7">
        <f t="shared" si="38"/>
        <v>58.5</v>
      </c>
      <c r="F1259" s="7">
        <v>98.65</v>
      </c>
      <c r="G1259" s="7">
        <f>Table1[[#This Row],[QUANTITY_ORDERED]]*Table1[[#This Row],[Selling price ]]</f>
        <v>2762.2000000000003</v>
      </c>
      <c r="H1259" s="7">
        <f>F1259-(Table1[[#This Row],[Estimated Cost Price (50%)	]])</f>
        <v>40.150000000000006</v>
      </c>
      <c r="I1259" s="7">
        <f>Table1[[#This Row],[Profit per unit]]*Table1[[#This Row],[QUANTITY_ORDERED]]</f>
        <v>1124.2000000000003</v>
      </c>
      <c r="J1259" s="2" t="str">
        <f t="shared" si="39"/>
        <v>Profit</v>
      </c>
      <c r="K1259" s="3">
        <v>38090</v>
      </c>
      <c r="L1259" s="2" t="str">
        <f>TEXT(Table1[[#This Row],[ORDER_DATE]], "mmm")</f>
        <v>Apr</v>
      </c>
      <c r="M1259" s="2">
        <v>2004</v>
      </c>
      <c r="N1259" s="2" t="s">
        <v>63</v>
      </c>
      <c r="O1259" s="2" t="s">
        <v>266</v>
      </c>
      <c r="P1259" s="2" t="s">
        <v>195</v>
      </c>
      <c r="Q1259" s="2" t="s">
        <v>13</v>
      </c>
      <c r="R1259" s="2" t="s">
        <v>10</v>
      </c>
    </row>
    <row r="1260" spans="1:18" x14ac:dyDescent="0.3">
      <c r="A1260" s="2">
        <v>11358</v>
      </c>
      <c r="B1260" s="2" t="s">
        <v>194</v>
      </c>
      <c r="C1260" s="2">
        <v>26</v>
      </c>
      <c r="D1260" s="7">
        <v>85</v>
      </c>
      <c r="E1260" s="7">
        <f t="shared" si="38"/>
        <v>42.5</v>
      </c>
      <c r="F1260" s="7">
        <v>81.33</v>
      </c>
      <c r="G1260" s="7">
        <f>Table1[[#This Row],[QUANTITY_ORDERED]]*Table1[[#This Row],[Selling price ]]</f>
        <v>2114.58</v>
      </c>
      <c r="H1260" s="7">
        <f>F1260-(Table1[[#This Row],[Estimated Cost Price (50%)	]])</f>
        <v>38.83</v>
      </c>
      <c r="I1260" s="7">
        <f>Table1[[#This Row],[Profit per unit]]*Table1[[#This Row],[QUANTITY_ORDERED]]</f>
        <v>1009.5799999999999</v>
      </c>
      <c r="J1260" s="2" t="str">
        <f t="shared" si="39"/>
        <v>Profit</v>
      </c>
      <c r="K1260" s="3">
        <v>38090</v>
      </c>
      <c r="L1260" s="2" t="str">
        <f>TEXT(Table1[[#This Row],[ORDER_DATE]], "mmm")</f>
        <v>Apr</v>
      </c>
      <c r="M1260" s="2">
        <v>2004</v>
      </c>
      <c r="N1260" s="2" t="s">
        <v>63</v>
      </c>
      <c r="O1260" s="2" t="s">
        <v>269</v>
      </c>
      <c r="P1260" s="2" t="s">
        <v>195</v>
      </c>
      <c r="Q1260" s="2" t="s">
        <v>13</v>
      </c>
      <c r="R1260" s="2" t="s">
        <v>10</v>
      </c>
    </row>
    <row r="1261" spans="1:18" x14ac:dyDescent="0.3">
      <c r="A1261" s="2">
        <v>11359</v>
      </c>
      <c r="B1261" s="2" t="s">
        <v>194</v>
      </c>
      <c r="C1261" s="2">
        <v>27</v>
      </c>
      <c r="D1261" s="7">
        <v>107</v>
      </c>
      <c r="E1261" s="7">
        <f t="shared" si="38"/>
        <v>53.5</v>
      </c>
      <c r="F1261" s="7">
        <v>86.73</v>
      </c>
      <c r="G1261" s="7">
        <f>Table1[[#This Row],[QUANTITY_ORDERED]]*Table1[[#This Row],[Selling price ]]</f>
        <v>2341.71</v>
      </c>
      <c r="H1261" s="7">
        <f>F1261-(Table1[[#This Row],[Estimated Cost Price (50%)	]])</f>
        <v>33.230000000000004</v>
      </c>
      <c r="I1261" s="7">
        <f>Table1[[#This Row],[Profit per unit]]*Table1[[#This Row],[QUANTITY_ORDERED]]</f>
        <v>897.21000000000015</v>
      </c>
      <c r="J1261" s="2" t="str">
        <f t="shared" si="39"/>
        <v>Profit</v>
      </c>
      <c r="K1261" s="3">
        <v>38090</v>
      </c>
      <c r="L1261" s="2" t="str">
        <f>TEXT(Table1[[#This Row],[ORDER_DATE]], "mmm")</f>
        <v>Apr</v>
      </c>
      <c r="M1261" s="2">
        <v>2004</v>
      </c>
      <c r="N1261" s="2" t="s">
        <v>63</v>
      </c>
      <c r="O1261" s="2" t="s">
        <v>272</v>
      </c>
      <c r="P1261" s="2" t="s">
        <v>195</v>
      </c>
      <c r="Q1261" s="2" t="s">
        <v>13</v>
      </c>
      <c r="R1261" s="2" t="s">
        <v>10</v>
      </c>
    </row>
    <row r="1262" spans="1:18" x14ac:dyDescent="0.3">
      <c r="A1262" s="2">
        <v>11360</v>
      </c>
      <c r="B1262" s="2" t="s">
        <v>181</v>
      </c>
      <c r="C1262" s="2">
        <v>46</v>
      </c>
      <c r="D1262" s="7">
        <v>41</v>
      </c>
      <c r="E1262" s="7">
        <f t="shared" si="38"/>
        <v>20.5</v>
      </c>
      <c r="F1262" s="7">
        <v>36.93</v>
      </c>
      <c r="G1262" s="7">
        <f>Table1[[#This Row],[QUANTITY_ORDERED]]*Table1[[#This Row],[Selling price ]]</f>
        <v>1698.78</v>
      </c>
      <c r="H1262" s="7">
        <f>F1262-(Table1[[#This Row],[Estimated Cost Price (50%)	]])</f>
        <v>16.43</v>
      </c>
      <c r="I1262" s="7">
        <f>Table1[[#This Row],[Profit per unit]]*Table1[[#This Row],[QUANTITY_ORDERED]]</f>
        <v>755.78</v>
      </c>
      <c r="J1262" s="2" t="str">
        <f t="shared" si="39"/>
        <v>Profit</v>
      </c>
      <c r="K1262" s="3">
        <v>38097</v>
      </c>
      <c r="L1262" s="2" t="str">
        <f>TEXT(Table1[[#This Row],[ORDER_DATE]], "mmm")</f>
        <v>Apr</v>
      </c>
      <c r="M1262" s="2">
        <v>2004</v>
      </c>
      <c r="N1262" s="2" t="s">
        <v>202</v>
      </c>
      <c r="O1262" s="2" t="s">
        <v>276</v>
      </c>
      <c r="P1262" s="2" t="s">
        <v>8</v>
      </c>
      <c r="Q1262" s="2" t="s">
        <v>9</v>
      </c>
      <c r="R1262" s="2" t="s">
        <v>10</v>
      </c>
    </row>
    <row r="1263" spans="1:18" x14ac:dyDescent="0.3">
      <c r="A1263" s="2">
        <v>11361</v>
      </c>
      <c r="B1263" s="2" t="s">
        <v>147</v>
      </c>
      <c r="C1263" s="2">
        <v>47</v>
      </c>
      <c r="D1263" s="7">
        <v>127</v>
      </c>
      <c r="E1263" s="7">
        <f t="shared" si="38"/>
        <v>63.5</v>
      </c>
      <c r="F1263" s="7">
        <v>100</v>
      </c>
      <c r="G1263" s="7">
        <f>Table1[[#This Row],[QUANTITY_ORDERED]]*Table1[[#This Row],[Selling price ]]</f>
        <v>4700</v>
      </c>
      <c r="H1263" s="7">
        <f>F1263-(Table1[[#This Row],[Estimated Cost Price (50%)	]])</f>
        <v>36.5</v>
      </c>
      <c r="I1263" s="7">
        <f>Table1[[#This Row],[Profit per unit]]*Table1[[#This Row],[QUANTITY_ORDERED]]</f>
        <v>1715.5</v>
      </c>
      <c r="J1263" s="2" t="str">
        <f t="shared" si="39"/>
        <v>Profit</v>
      </c>
      <c r="K1263" s="3">
        <v>38103</v>
      </c>
      <c r="L1263" s="2" t="str">
        <f>TEXT(Table1[[#This Row],[ORDER_DATE]], "mmm")</f>
        <v>Apr</v>
      </c>
      <c r="M1263" s="2">
        <v>2004</v>
      </c>
      <c r="N1263" s="2" t="s">
        <v>202</v>
      </c>
      <c r="O1263" s="2" t="s">
        <v>223</v>
      </c>
      <c r="P1263" s="2" t="s">
        <v>136</v>
      </c>
      <c r="Q1263" s="2" t="s">
        <v>9</v>
      </c>
      <c r="R1263" s="2" t="s">
        <v>16</v>
      </c>
    </row>
    <row r="1264" spans="1:18" x14ac:dyDescent="0.3">
      <c r="A1264" s="2">
        <v>11362</v>
      </c>
      <c r="B1264" s="2" t="s">
        <v>147</v>
      </c>
      <c r="C1264" s="2">
        <v>33</v>
      </c>
      <c r="D1264" s="7">
        <v>33</v>
      </c>
      <c r="E1264" s="7">
        <f t="shared" si="38"/>
        <v>16.5</v>
      </c>
      <c r="F1264" s="7">
        <v>29.54</v>
      </c>
      <c r="G1264" s="7">
        <f>Table1[[#This Row],[QUANTITY_ORDERED]]*Table1[[#This Row],[Selling price ]]</f>
        <v>974.81999999999994</v>
      </c>
      <c r="H1264" s="7">
        <f>F1264-(Table1[[#This Row],[Estimated Cost Price (50%)	]])</f>
        <v>13.04</v>
      </c>
      <c r="I1264" s="7">
        <f>Table1[[#This Row],[Profit per unit]]*Table1[[#This Row],[QUANTITY_ORDERED]]</f>
        <v>430.32</v>
      </c>
      <c r="J1264" s="2" t="str">
        <f t="shared" si="39"/>
        <v>Profit</v>
      </c>
      <c r="K1264" s="3">
        <v>38103</v>
      </c>
      <c r="L1264" s="2" t="str">
        <f>TEXT(Table1[[#This Row],[ORDER_DATE]], "mmm")</f>
        <v>Apr</v>
      </c>
      <c r="M1264" s="2">
        <v>2004</v>
      </c>
      <c r="N1264" s="2" t="s">
        <v>202</v>
      </c>
      <c r="O1264" s="2" t="s">
        <v>257</v>
      </c>
      <c r="P1264" s="2" t="s">
        <v>136</v>
      </c>
      <c r="Q1264" s="2" t="s">
        <v>9</v>
      </c>
      <c r="R1264" s="2" t="s">
        <v>10</v>
      </c>
    </row>
    <row r="1265" spans="1:18" x14ac:dyDescent="0.3">
      <c r="A1265" s="2">
        <v>11363</v>
      </c>
      <c r="B1265" s="2" t="s">
        <v>60</v>
      </c>
      <c r="C1265" s="2">
        <v>40</v>
      </c>
      <c r="D1265" s="7">
        <v>102</v>
      </c>
      <c r="E1265" s="7">
        <f t="shared" si="38"/>
        <v>51</v>
      </c>
      <c r="F1265" s="7">
        <v>100</v>
      </c>
      <c r="G1265" s="7">
        <f>Table1[[#This Row],[QUANTITY_ORDERED]]*Table1[[#This Row],[Selling price ]]</f>
        <v>4000</v>
      </c>
      <c r="H1265" s="7">
        <f>F1265-(Table1[[#This Row],[Estimated Cost Price (50%)	]])</f>
        <v>49</v>
      </c>
      <c r="I1265" s="7">
        <f>Table1[[#This Row],[Profit per unit]]*Table1[[#This Row],[QUANTITY_ORDERED]]</f>
        <v>1960</v>
      </c>
      <c r="J1265" s="2" t="str">
        <f t="shared" si="39"/>
        <v>Profit</v>
      </c>
      <c r="K1265" s="3">
        <v>38106</v>
      </c>
      <c r="L1265" s="2" t="str">
        <f>TEXT(Table1[[#This Row],[ORDER_DATE]], "mmm")</f>
        <v>Apr</v>
      </c>
      <c r="M1265" s="2">
        <v>2004</v>
      </c>
      <c r="N1265" s="2" t="s">
        <v>202</v>
      </c>
      <c r="O1265" s="2" t="s">
        <v>203</v>
      </c>
      <c r="P1265" s="2" t="s">
        <v>61</v>
      </c>
      <c r="Q1265" s="2" t="s">
        <v>62</v>
      </c>
      <c r="R1265" s="2" t="s">
        <v>16</v>
      </c>
    </row>
    <row r="1266" spans="1:18" x14ac:dyDescent="0.3">
      <c r="A1266" s="2">
        <v>11364</v>
      </c>
      <c r="B1266" s="2" t="s">
        <v>60</v>
      </c>
      <c r="C1266" s="2">
        <v>20</v>
      </c>
      <c r="D1266" s="7">
        <v>53</v>
      </c>
      <c r="E1266" s="7">
        <f t="shared" si="38"/>
        <v>26.5</v>
      </c>
      <c r="F1266" s="7">
        <v>58.22</v>
      </c>
      <c r="G1266" s="7">
        <f>Table1[[#This Row],[QUANTITY_ORDERED]]*Table1[[#This Row],[Selling price ]]</f>
        <v>1164.4000000000001</v>
      </c>
      <c r="H1266" s="7">
        <f>F1266-(Table1[[#This Row],[Estimated Cost Price (50%)	]])</f>
        <v>31.72</v>
      </c>
      <c r="I1266" s="7">
        <f>Table1[[#This Row],[Profit per unit]]*Table1[[#This Row],[QUANTITY_ORDERED]]</f>
        <v>634.4</v>
      </c>
      <c r="J1266" s="2" t="str">
        <f t="shared" si="39"/>
        <v>Profit</v>
      </c>
      <c r="K1266" s="3">
        <v>38106</v>
      </c>
      <c r="L1266" s="2" t="str">
        <f>TEXT(Table1[[#This Row],[ORDER_DATE]], "mmm")</f>
        <v>Apr</v>
      </c>
      <c r="M1266" s="2">
        <v>2004</v>
      </c>
      <c r="N1266" s="2" t="s">
        <v>202</v>
      </c>
      <c r="O1266" s="2" t="s">
        <v>208</v>
      </c>
      <c r="P1266" s="2" t="s">
        <v>61</v>
      </c>
      <c r="Q1266" s="2" t="s">
        <v>62</v>
      </c>
      <c r="R1266" s="2" t="s">
        <v>10</v>
      </c>
    </row>
    <row r="1267" spans="1:18" x14ac:dyDescent="0.3">
      <c r="A1267" s="2">
        <v>11365</v>
      </c>
      <c r="B1267" s="2" t="s">
        <v>60</v>
      </c>
      <c r="C1267" s="2">
        <v>43</v>
      </c>
      <c r="D1267" s="7">
        <v>168</v>
      </c>
      <c r="E1267" s="7">
        <f t="shared" si="38"/>
        <v>84</v>
      </c>
      <c r="F1267" s="7">
        <v>100</v>
      </c>
      <c r="G1267" s="7">
        <f>Table1[[#This Row],[QUANTITY_ORDERED]]*Table1[[#This Row],[Selling price ]]</f>
        <v>4300</v>
      </c>
      <c r="H1267" s="7">
        <f>F1267-(Table1[[#This Row],[Estimated Cost Price (50%)	]])</f>
        <v>16</v>
      </c>
      <c r="I1267" s="7">
        <f>Table1[[#This Row],[Profit per unit]]*Table1[[#This Row],[QUANTITY_ORDERED]]</f>
        <v>688</v>
      </c>
      <c r="J1267" s="2" t="str">
        <f t="shared" si="39"/>
        <v>Profit</v>
      </c>
      <c r="K1267" s="3">
        <v>38106</v>
      </c>
      <c r="L1267" s="2" t="str">
        <f>TEXT(Table1[[#This Row],[ORDER_DATE]], "mmm")</f>
        <v>Apr</v>
      </c>
      <c r="M1267" s="2">
        <v>2004</v>
      </c>
      <c r="N1267" s="2" t="s">
        <v>202</v>
      </c>
      <c r="O1267" s="2" t="s">
        <v>227</v>
      </c>
      <c r="P1267" s="2" t="s">
        <v>61</v>
      </c>
      <c r="Q1267" s="2" t="s">
        <v>62</v>
      </c>
      <c r="R1267" s="2" t="s">
        <v>16</v>
      </c>
    </row>
    <row r="1268" spans="1:18" x14ac:dyDescent="0.3">
      <c r="A1268" s="2">
        <v>11366</v>
      </c>
      <c r="B1268" s="2" t="s">
        <v>60</v>
      </c>
      <c r="C1268" s="2">
        <v>30</v>
      </c>
      <c r="D1268" s="7">
        <v>101</v>
      </c>
      <c r="E1268" s="7">
        <f t="shared" si="38"/>
        <v>50.5</v>
      </c>
      <c r="F1268" s="7">
        <v>100</v>
      </c>
      <c r="G1268" s="7">
        <f>Table1[[#This Row],[QUANTITY_ORDERED]]*Table1[[#This Row],[Selling price ]]</f>
        <v>3000</v>
      </c>
      <c r="H1268" s="7">
        <f>F1268-(Table1[[#This Row],[Estimated Cost Price (50%)	]])</f>
        <v>49.5</v>
      </c>
      <c r="I1268" s="7">
        <f>Table1[[#This Row],[Profit per unit]]*Table1[[#This Row],[QUANTITY_ORDERED]]</f>
        <v>1485</v>
      </c>
      <c r="J1268" s="2" t="str">
        <f t="shared" si="39"/>
        <v>Profit</v>
      </c>
      <c r="K1268" s="3">
        <v>38106</v>
      </c>
      <c r="L1268" s="2" t="str">
        <f>TEXT(Table1[[#This Row],[ORDER_DATE]], "mmm")</f>
        <v>Apr</v>
      </c>
      <c r="M1268" s="2">
        <v>2004</v>
      </c>
      <c r="N1268" s="2" t="s">
        <v>202</v>
      </c>
      <c r="O1268" s="2" t="s">
        <v>229</v>
      </c>
      <c r="P1268" s="2" t="s">
        <v>61</v>
      </c>
      <c r="Q1268" s="2" t="s">
        <v>62</v>
      </c>
      <c r="R1268" s="2" t="s">
        <v>16</v>
      </c>
    </row>
    <row r="1269" spans="1:18" x14ac:dyDescent="0.3">
      <c r="A1269" s="2">
        <v>11367</v>
      </c>
      <c r="B1269" s="2" t="s">
        <v>60</v>
      </c>
      <c r="C1269" s="2">
        <v>24</v>
      </c>
      <c r="D1269" s="7">
        <v>62</v>
      </c>
      <c r="E1269" s="7">
        <f t="shared" si="38"/>
        <v>31</v>
      </c>
      <c r="F1269" s="7">
        <v>58.09</v>
      </c>
      <c r="G1269" s="7">
        <f>Table1[[#This Row],[QUANTITY_ORDERED]]*Table1[[#This Row],[Selling price ]]</f>
        <v>1394.16</v>
      </c>
      <c r="H1269" s="7">
        <f>F1269-(Table1[[#This Row],[Estimated Cost Price (50%)	]])</f>
        <v>27.090000000000003</v>
      </c>
      <c r="I1269" s="7">
        <f>Table1[[#This Row],[Profit per unit]]*Table1[[#This Row],[QUANTITY_ORDERED]]</f>
        <v>650.16000000000008</v>
      </c>
      <c r="J1269" s="2" t="str">
        <f t="shared" si="39"/>
        <v>Profit</v>
      </c>
      <c r="K1269" s="3">
        <v>38106</v>
      </c>
      <c r="L1269" s="2" t="str">
        <f>TEXT(Table1[[#This Row],[ORDER_DATE]], "mmm")</f>
        <v>Apr</v>
      </c>
      <c r="M1269" s="2">
        <v>2004</v>
      </c>
      <c r="N1269" s="2" t="s">
        <v>202</v>
      </c>
      <c r="O1269" s="2" t="s">
        <v>230</v>
      </c>
      <c r="P1269" s="2" t="s">
        <v>61</v>
      </c>
      <c r="Q1269" s="2" t="s">
        <v>62</v>
      </c>
      <c r="R1269" s="2" t="s">
        <v>10</v>
      </c>
    </row>
    <row r="1270" spans="1:18" x14ac:dyDescent="0.3">
      <c r="A1270" s="2">
        <v>11368</v>
      </c>
      <c r="B1270" s="2" t="s">
        <v>60</v>
      </c>
      <c r="C1270" s="2">
        <v>29</v>
      </c>
      <c r="D1270" s="7">
        <v>104</v>
      </c>
      <c r="E1270" s="7">
        <f t="shared" si="38"/>
        <v>52</v>
      </c>
      <c r="F1270" s="7">
        <v>100</v>
      </c>
      <c r="G1270" s="7">
        <f>Table1[[#This Row],[QUANTITY_ORDERED]]*Table1[[#This Row],[Selling price ]]</f>
        <v>2900</v>
      </c>
      <c r="H1270" s="7">
        <f>F1270-(Table1[[#This Row],[Estimated Cost Price (50%)	]])</f>
        <v>48</v>
      </c>
      <c r="I1270" s="7">
        <f>Table1[[#This Row],[Profit per unit]]*Table1[[#This Row],[QUANTITY_ORDERED]]</f>
        <v>1392</v>
      </c>
      <c r="J1270" s="2" t="str">
        <f t="shared" si="39"/>
        <v>Profit</v>
      </c>
      <c r="K1270" s="3">
        <v>38106</v>
      </c>
      <c r="L1270" s="2" t="str">
        <f>TEXT(Table1[[#This Row],[ORDER_DATE]], "mmm")</f>
        <v>Apr</v>
      </c>
      <c r="M1270" s="2">
        <v>2004</v>
      </c>
      <c r="N1270" s="2" t="s">
        <v>202</v>
      </c>
      <c r="O1270" s="2" t="s">
        <v>234</v>
      </c>
      <c r="P1270" s="2" t="s">
        <v>61</v>
      </c>
      <c r="Q1270" s="2" t="s">
        <v>62</v>
      </c>
      <c r="R1270" s="2" t="s">
        <v>16</v>
      </c>
    </row>
    <row r="1271" spans="1:18" x14ac:dyDescent="0.3">
      <c r="A1271" s="2">
        <v>11369</v>
      </c>
      <c r="B1271" s="2" t="s">
        <v>60</v>
      </c>
      <c r="C1271" s="2">
        <v>36</v>
      </c>
      <c r="D1271" s="7">
        <v>99</v>
      </c>
      <c r="E1271" s="7">
        <f t="shared" si="38"/>
        <v>49.5</v>
      </c>
      <c r="F1271" s="7">
        <v>84.33</v>
      </c>
      <c r="G1271" s="7">
        <f>Table1[[#This Row],[QUANTITY_ORDERED]]*Table1[[#This Row],[Selling price ]]</f>
        <v>3035.88</v>
      </c>
      <c r="H1271" s="7">
        <f>F1271-(Table1[[#This Row],[Estimated Cost Price (50%)	]])</f>
        <v>34.83</v>
      </c>
      <c r="I1271" s="7">
        <f>Table1[[#This Row],[Profit per unit]]*Table1[[#This Row],[QUANTITY_ORDERED]]</f>
        <v>1253.8799999999999</v>
      </c>
      <c r="J1271" s="2" t="str">
        <f t="shared" si="39"/>
        <v>Profit</v>
      </c>
      <c r="K1271" s="3">
        <v>38106</v>
      </c>
      <c r="L1271" s="2" t="str">
        <f>TEXT(Table1[[#This Row],[ORDER_DATE]], "mmm")</f>
        <v>Apr</v>
      </c>
      <c r="M1271" s="2">
        <v>2004</v>
      </c>
      <c r="N1271" s="2" t="s">
        <v>202</v>
      </c>
      <c r="O1271" s="2" t="s">
        <v>240</v>
      </c>
      <c r="P1271" s="2" t="s">
        <v>61</v>
      </c>
      <c r="Q1271" s="2" t="s">
        <v>62</v>
      </c>
      <c r="R1271" s="2" t="s">
        <v>16</v>
      </c>
    </row>
    <row r="1272" spans="1:18" x14ac:dyDescent="0.3">
      <c r="A1272" s="2">
        <v>11370</v>
      </c>
      <c r="B1272" s="2" t="s">
        <v>60</v>
      </c>
      <c r="C1272" s="2">
        <v>39</v>
      </c>
      <c r="D1272" s="7">
        <v>44</v>
      </c>
      <c r="E1272" s="7">
        <f t="shared" si="38"/>
        <v>22</v>
      </c>
      <c r="F1272" s="7">
        <v>45.25</v>
      </c>
      <c r="G1272" s="7">
        <f>Table1[[#This Row],[QUANTITY_ORDERED]]*Table1[[#This Row],[Selling price ]]</f>
        <v>1764.75</v>
      </c>
      <c r="H1272" s="7">
        <f>F1272-(Table1[[#This Row],[Estimated Cost Price (50%)	]])</f>
        <v>23.25</v>
      </c>
      <c r="I1272" s="7">
        <f>Table1[[#This Row],[Profit per unit]]*Table1[[#This Row],[QUANTITY_ORDERED]]</f>
        <v>906.75</v>
      </c>
      <c r="J1272" s="2" t="str">
        <f t="shared" si="39"/>
        <v>Profit</v>
      </c>
      <c r="K1272" s="3">
        <v>38106</v>
      </c>
      <c r="L1272" s="2" t="str">
        <f>TEXT(Table1[[#This Row],[ORDER_DATE]], "mmm")</f>
        <v>Apr</v>
      </c>
      <c r="M1272" s="2">
        <v>2004</v>
      </c>
      <c r="N1272" s="2" t="s">
        <v>202</v>
      </c>
      <c r="O1272" s="2" t="s">
        <v>260</v>
      </c>
      <c r="P1272" s="2" t="s">
        <v>61</v>
      </c>
      <c r="Q1272" s="2" t="s">
        <v>62</v>
      </c>
      <c r="R1272" s="2" t="s">
        <v>10</v>
      </c>
    </row>
    <row r="1273" spans="1:18" x14ac:dyDescent="0.3">
      <c r="A1273" s="2">
        <v>11371</v>
      </c>
      <c r="B1273" s="2" t="s">
        <v>60</v>
      </c>
      <c r="C1273" s="2">
        <v>40</v>
      </c>
      <c r="D1273" s="7">
        <v>97</v>
      </c>
      <c r="E1273" s="7">
        <f t="shared" si="38"/>
        <v>48.5</v>
      </c>
      <c r="F1273" s="7">
        <v>86.68</v>
      </c>
      <c r="G1273" s="7">
        <f>Table1[[#This Row],[QUANTITY_ORDERED]]*Table1[[#This Row],[Selling price ]]</f>
        <v>3467.2000000000003</v>
      </c>
      <c r="H1273" s="7">
        <f>F1273-(Table1[[#This Row],[Estimated Cost Price (50%)	]])</f>
        <v>38.180000000000007</v>
      </c>
      <c r="I1273" s="7">
        <f>Table1[[#This Row],[Profit per unit]]*Table1[[#This Row],[QUANTITY_ORDERED]]</f>
        <v>1527.2000000000003</v>
      </c>
      <c r="J1273" s="2" t="str">
        <f t="shared" si="39"/>
        <v>Profit</v>
      </c>
      <c r="K1273" s="3">
        <v>38106</v>
      </c>
      <c r="L1273" s="2" t="str">
        <f>TEXT(Table1[[#This Row],[ORDER_DATE]], "mmm")</f>
        <v>Apr</v>
      </c>
      <c r="M1273" s="2">
        <v>2004</v>
      </c>
      <c r="N1273" s="2" t="s">
        <v>202</v>
      </c>
      <c r="O1273" s="2" t="s">
        <v>278</v>
      </c>
      <c r="P1273" s="2" t="s">
        <v>61</v>
      </c>
      <c r="Q1273" s="2" t="s">
        <v>62</v>
      </c>
      <c r="R1273" s="2" t="s">
        <v>16</v>
      </c>
    </row>
    <row r="1274" spans="1:18" x14ac:dyDescent="0.3">
      <c r="A1274" s="2">
        <v>11372</v>
      </c>
      <c r="B1274" s="2" t="s">
        <v>85</v>
      </c>
      <c r="C1274" s="2">
        <v>34</v>
      </c>
      <c r="D1274" s="7">
        <v>214</v>
      </c>
      <c r="E1274" s="7">
        <f t="shared" si="38"/>
        <v>107</v>
      </c>
      <c r="F1274" s="7">
        <v>100</v>
      </c>
      <c r="G1274" s="7">
        <f>Table1[[#This Row],[QUANTITY_ORDERED]]*Table1[[#This Row],[Selling price ]]</f>
        <v>3400</v>
      </c>
      <c r="H1274" s="7">
        <f>F1274-(Table1[[#This Row],[Estimated Cost Price (50%)	]])</f>
        <v>-7</v>
      </c>
      <c r="I1274" s="7">
        <f>Table1[[#This Row],[Profit per unit]]*Table1[[#This Row],[QUANTITY_ORDERED]]</f>
        <v>-238</v>
      </c>
      <c r="J1274" s="2" t="str">
        <f t="shared" si="39"/>
        <v>Loss</v>
      </c>
      <c r="K1274" s="3">
        <v>38082</v>
      </c>
      <c r="L1274" s="2" t="str">
        <f>TEXT(Table1[[#This Row],[ORDER_DATE]], "mmm")</f>
        <v>Apr</v>
      </c>
      <c r="M1274" s="2">
        <v>2004</v>
      </c>
      <c r="N1274" s="2" t="s">
        <v>63</v>
      </c>
      <c r="O1274" s="2" t="s">
        <v>64</v>
      </c>
      <c r="P1274" s="2" t="s">
        <v>86</v>
      </c>
      <c r="Q1274" s="2" t="s">
        <v>9</v>
      </c>
      <c r="R1274" s="2" t="s">
        <v>16</v>
      </c>
    </row>
    <row r="1275" spans="1:18" x14ac:dyDescent="0.3">
      <c r="A1275" s="2">
        <v>11373</v>
      </c>
      <c r="B1275" s="2" t="s">
        <v>85</v>
      </c>
      <c r="C1275" s="2">
        <v>28</v>
      </c>
      <c r="D1275" s="7">
        <v>147</v>
      </c>
      <c r="E1275" s="7">
        <f t="shared" si="38"/>
        <v>73.5</v>
      </c>
      <c r="F1275" s="7">
        <v>100</v>
      </c>
      <c r="G1275" s="7">
        <f>Table1[[#This Row],[QUANTITY_ORDERED]]*Table1[[#This Row],[Selling price ]]</f>
        <v>2800</v>
      </c>
      <c r="H1275" s="7">
        <f>F1275-(Table1[[#This Row],[Estimated Cost Price (50%)	]])</f>
        <v>26.5</v>
      </c>
      <c r="I1275" s="7">
        <f>Table1[[#This Row],[Profit per unit]]*Table1[[#This Row],[QUANTITY_ORDERED]]</f>
        <v>742</v>
      </c>
      <c r="J1275" s="2" t="str">
        <f t="shared" si="39"/>
        <v>Profit</v>
      </c>
      <c r="K1275" s="3">
        <v>38082</v>
      </c>
      <c r="L1275" s="2" t="str">
        <f>TEXT(Table1[[#This Row],[ORDER_DATE]], "mmm")</f>
        <v>Apr</v>
      </c>
      <c r="M1275" s="2">
        <v>2004</v>
      </c>
      <c r="N1275" s="2" t="s">
        <v>63</v>
      </c>
      <c r="O1275" s="2" t="s">
        <v>143</v>
      </c>
      <c r="P1275" s="2" t="s">
        <v>86</v>
      </c>
      <c r="Q1275" s="2" t="s">
        <v>9</v>
      </c>
      <c r="R1275" s="2" t="s">
        <v>16</v>
      </c>
    </row>
    <row r="1276" spans="1:18" x14ac:dyDescent="0.3">
      <c r="A1276" s="2">
        <v>11374</v>
      </c>
      <c r="B1276" s="2" t="s">
        <v>85</v>
      </c>
      <c r="C1276" s="2">
        <v>38</v>
      </c>
      <c r="D1276" s="7">
        <v>136</v>
      </c>
      <c r="E1276" s="7">
        <f t="shared" si="38"/>
        <v>68</v>
      </c>
      <c r="F1276" s="7">
        <v>100</v>
      </c>
      <c r="G1276" s="7">
        <f>Table1[[#This Row],[QUANTITY_ORDERED]]*Table1[[#This Row],[Selling price ]]</f>
        <v>3800</v>
      </c>
      <c r="H1276" s="7">
        <f>F1276-(Table1[[#This Row],[Estimated Cost Price (50%)	]])</f>
        <v>32</v>
      </c>
      <c r="I1276" s="7">
        <f>Table1[[#This Row],[Profit per unit]]*Table1[[#This Row],[QUANTITY_ORDERED]]</f>
        <v>1216</v>
      </c>
      <c r="J1276" s="2" t="str">
        <f t="shared" si="39"/>
        <v>Profit</v>
      </c>
      <c r="K1276" s="3">
        <v>38082</v>
      </c>
      <c r="L1276" s="2" t="str">
        <f>TEXT(Table1[[#This Row],[ORDER_DATE]], "mmm")</f>
        <v>Apr</v>
      </c>
      <c r="M1276" s="2">
        <v>2004</v>
      </c>
      <c r="N1276" s="2" t="s">
        <v>178</v>
      </c>
      <c r="O1276" s="2" t="s">
        <v>179</v>
      </c>
      <c r="P1276" s="2" t="s">
        <v>86</v>
      </c>
      <c r="Q1276" s="2" t="s">
        <v>9</v>
      </c>
      <c r="R1276" s="2" t="s">
        <v>16</v>
      </c>
    </row>
    <row r="1277" spans="1:18" x14ac:dyDescent="0.3">
      <c r="A1277" s="2">
        <v>11375</v>
      </c>
      <c r="B1277" s="2" t="s">
        <v>85</v>
      </c>
      <c r="C1277" s="2">
        <v>29</v>
      </c>
      <c r="D1277" s="7">
        <v>116</v>
      </c>
      <c r="E1277" s="7">
        <f t="shared" si="38"/>
        <v>58</v>
      </c>
      <c r="F1277" s="7">
        <v>100</v>
      </c>
      <c r="G1277" s="7">
        <f>Table1[[#This Row],[QUANTITY_ORDERED]]*Table1[[#This Row],[Selling price ]]</f>
        <v>2900</v>
      </c>
      <c r="H1277" s="7">
        <f>F1277-(Table1[[#This Row],[Estimated Cost Price (50%)	]])</f>
        <v>42</v>
      </c>
      <c r="I1277" s="7">
        <f>Table1[[#This Row],[Profit per unit]]*Table1[[#This Row],[QUANTITY_ORDERED]]</f>
        <v>1218</v>
      </c>
      <c r="J1277" s="2" t="str">
        <f t="shared" si="39"/>
        <v>Profit</v>
      </c>
      <c r="K1277" s="3">
        <v>38082</v>
      </c>
      <c r="L1277" s="2" t="str">
        <f>TEXT(Table1[[#This Row],[ORDER_DATE]], "mmm")</f>
        <v>Apr</v>
      </c>
      <c r="M1277" s="2">
        <v>2004</v>
      </c>
      <c r="N1277" s="2" t="s">
        <v>178</v>
      </c>
      <c r="O1277" s="2" t="s">
        <v>196</v>
      </c>
      <c r="P1277" s="2" t="s">
        <v>86</v>
      </c>
      <c r="Q1277" s="2" t="s">
        <v>9</v>
      </c>
      <c r="R1277" s="2" t="s">
        <v>16</v>
      </c>
    </row>
    <row r="1278" spans="1:18" x14ac:dyDescent="0.3">
      <c r="A1278" s="2">
        <v>11376</v>
      </c>
      <c r="B1278" s="2" t="s">
        <v>85</v>
      </c>
      <c r="C1278" s="2">
        <v>21</v>
      </c>
      <c r="D1278" s="7">
        <v>121</v>
      </c>
      <c r="E1278" s="7">
        <f t="shared" si="38"/>
        <v>60.5</v>
      </c>
      <c r="F1278" s="7">
        <v>100</v>
      </c>
      <c r="G1278" s="7">
        <f>Table1[[#This Row],[QUANTITY_ORDERED]]*Table1[[#This Row],[Selling price ]]</f>
        <v>2100</v>
      </c>
      <c r="H1278" s="7">
        <f>F1278-(Table1[[#This Row],[Estimated Cost Price (50%)	]])</f>
        <v>39.5</v>
      </c>
      <c r="I1278" s="7">
        <f>Table1[[#This Row],[Profit per unit]]*Table1[[#This Row],[QUANTITY_ORDERED]]</f>
        <v>829.5</v>
      </c>
      <c r="J1278" s="2" t="str">
        <f t="shared" si="39"/>
        <v>Profit</v>
      </c>
      <c r="K1278" s="3">
        <v>38082</v>
      </c>
      <c r="L1278" s="2" t="str">
        <f>TEXT(Table1[[#This Row],[ORDER_DATE]], "mmm")</f>
        <v>Apr</v>
      </c>
      <c r="M1278" s="2">
        <v>2004</v>
      </c>
      <c r="N1278" s="2" t="s">
        <v>178</v>
      </c>
      <c r="O1278" s="2" t="s">
        <v>248</v>
      </c>
      <c r="P1278" s="2" t="s">
        <v>86</v>
      </c>
      <c r="Q1278" s="2" t="s">
        <v>9</v>
      </c>
      <c r="R1278" s="2" t="s">
        <v>10</v>
      </c>
    </row>
    <row r="1279" spans="1:18" x14ac:dyDescent="0.3">
      <c r="A1279" s="2">
        <v>11377</v>
      </c>
      <c r="B1279" s="2" t="s">
        <v>85</v>
      </c>
      <c r="C1279" s="2">
        <v>45</v>
      </c>
      <c r="D1279" s="7">
        <v>50</v>
      </c>
      <c r="E1279" s="7">
        <f t="shared" si="38"/>
        <v>25</v>
      </c>
      <c r="F1279" s="7">
        <v>59.87</v>
      </c>
      <c r="G1279" s="7">
        <f>Table1[[#This Row],[QUANTITY_ORDERED]]*Table1[[#This Row],[Selling price ]]</f>
        <v>2694.15</v>
      </c>
      <c r="H1279" s="7">
        <f>F1279-(Table1[[#This Row],[Estimated Cost Price (50%)	]])</f>
        <v>34.869999999999997</v>
      </c>
      <c r="I1279" s="7">
        <f>Table1[[#This Row],[Profit per unit]]*Table1[[#This Row],[QUANTITY_ORDERED]]</f>
        <v>1569.1499999999999</v>
      </c>
      <c r="J1279" s="2" t="str">
        <f t="shared" si="39"/>
        <v>Profit</v>
      </c>
      <c r="K1279" s="3">
        <v>38082</v>
      </c>
      <c r="L1279" s="2" t="str">
        <f>TEXT(Table1[[#This Row],[ORDER_DATE]], "mmm")</f>
        <v>Apr</v>
      </c>
      <c r="M1279" s="2">
        <v>2004</v>
      </c>
      <c r="N1279" s="2" t="s">
        <v>202</v>
      </c>
      <c r="O1279" s="2" t="s">
        <v>249</v>
      </c>
      <c r="P1279" s="2" t="s">
        <v>86</v>
      </c>
      <c r="Q1279" s="2" t="s">
        <v>9</v>
      </c>
      <c r="R1279" s="2" t="s">
        <v>10</v>
      </c>
    </row>
    <row r="1280" spans="1:18" x14ac:dyDescent="0.3">
      <c r="A1280" s="2">
        <v>11378</v>
      </c>
      <c r="B1280" s="2" t="s">
        <v>85</v>
      </c>
      <c r="C1280" s="2">
        <v>37</v>
      </c>
      <c r="D1280" s="7">
        <v>96</v>
      </c>
      <c r="E1280" s="7">
        <f t="shared" si="38"/>
        <v>48</v>
      </c>
      <c r="F1280" s="7">
        <v>100</v>
      </c>
      <c r="G1280" s="7">
        <f>Table1[[#This Row],[QUANTITY_ORDERED]]*Table1[[#This Row],[Selling price ]]</f>
        <v>3700</v>
      </c>
      <c r="H1280" s="7">
        <f>F1280-(Table1[[#This Row],[Estimated Cost Price (50%)	]])</f>
        <v>52</v>
      </c>
      <c r="I1280" s="7">
        <f>Table1[[#This Row],[Profit per unit]]*Table1[[#This Row],[QUANTITY_ORDERED]]</f>
        <v>1924</v>
      </c>
      <c r="J1280" s="2" t="str">
        <f t="shared" si="39"/>
        <v>Profit</v>
      </c>
      <c r="K1280" s="3">
        <v>38082</v>
      </c>
      <c r="L1280" s="2" t="str">
        <f>TEXT(Table1[[#This Row],[ORDER_DATE]], "mmm")</f>
        <v>Apr</v>
      </c>
      <c r="M1280" s="2">
        <v>2004</v>
      </c>
      <c r="N1280" s="2" t="s">
        <v>178</v>
      </c>
      <c r="O1280" s="2" t="s">
        <v>281</v>
      </c>
      <c r="P1280" s="2" t="s">
        <v>86</v>
      </c>
      <c r="Q1280" s="2" t="s">
        <v>9</v>
      </c>
      <c r="R1280" s="2" t="s">
        <v>16</v>
      </c>
    </row>
    <row r="1281" spans="1:18" x14ac:dyDescent="0.3">
      <c r="A1281" s="2">
        <v>11379</v>
      </c>
      <c r="B1281" s="2" t="s">
        <v>85</v>
      </c>
      <c r="C1281" s="2">
        <v>44</v>
      </c>
      <c r="D1281" s="7">
        <v>64</v>
      </c>
      <c r="E1281" s="7">
        <f t="shared" si="38"/>
        <v>32</v>
      </c>
      <c r="F1281" s="7">
        <v>69.16</v>
      </c>
      <c r="G1281" s="7">
        <f>Table1[[#This Row],[QUANTITY_ORDERED]]*Table1[[#This Row],[Selling price ]]</f>
        <v>3043.04</v>
      </c>
      <c r="H1281" s="7">
        <f>F1281-(Table1[[#This Row],[Estimated Cost Price (50%)	]])</f>
        <v>37.159999999999997</v>
      </c>
      <c r="I1281" s="7">
        <f>Table1[[#This Row],[Profit per unit]]*Table1[[#This Row],[QUANTITY_ORDERED]]</f>
        <v>1635.04</v>
      </c>
      <c r="J1281" s="2" t="str">
        <f t="shared" si="39"/>
        <v>Profit</v>
      </c>
      <c r="K1281" s="3">
        <v>38082</v>
      </c>
      <c r="L1281" s="2" t="str">
        <f>TEXT(Table1[[#This Row],[ORDER_DATE]], "mmm")</f>
        <v>Apr</v>
      </c>
      <c r="M1281" s="2">
        <v>2004</v>
      </c>
      <c r="N1281" s="2" t="s">
        <v>178</v>
      </c>
      <c r="O1281" s="2" t="s">
        <v>286</v>
      </c>
      <c r="P1281" s="2" t="s">
        <v>86</v>
      </c>
      <c r="Q1281" s="2" t="s">
        <v>9</v>
      </c>
      <c r="R1281" s="2" t="s">
        <v>16</v>
      </c>
    </row>
    <row r="1282" spans="1:18" x14ac:dyDescent="0.3">
      <c r="A1282" s="2">
        <v>11380</v>
      </c>
      <c r="B1282" s="2" t="s">
        <v>85</v>
      </c>
      <c r="C1282" s="2">
        <v>44</v>
      </c>
      <c r="D1282" s="7">
        <v>101</v>
      </c>
      <c r="E1282" s="7">
        <f t="shared" ref="E1282:E1345" si="40">D1282 * 0.5</f>
        <v>50.5</v>
      </c>
      <c r="F1282" s="7">
        <v>100</v>
      </c>
      <c r="G1282" s="7">
        <f>Table1[[#This Row],[QUANTITY_ORDERED]]*Table1[[#This Row],[Selling price ]]</f>
        <v>4400</v>
      </c>
      <c r="H1282" s="7">
        <f>F1282-(Table1[[#This Row],[Estimated Cost Price (50%)	]])</f>
        <v>49.5</v>
      </c>
      <c r="I1282" s="7">
        <f>Table1[[#This Row],[Profit per unit]]*Table1[[#This Row],[QUANTITY_ORDERED]]</f>
        <v>2178</v>
      </c>
      <c r="J1282" s="2" t="str">
        <f t="shared" ref="J1282:J1345" si="41">IF(H1282 &gt; 0, "Profit", IF(H1282 &lt; 0, "Loss", "No Profit No Loss"))</f>
        <v>Profit</v>
      </c>
      <c r="K1282" s="3">
        <v>38082</v>
      </c>
      <c r="L1282" s="2" t="str">
        <f>TEXT(Table1[[#This Row],[ORDER_DATE]], "mmm")</f>
        <v>Apr</v>
      </c>
      <c r="M1282" s="2">
        <v>2004</v>
      </c>
      <c r="N1282" s="2" t="s">
        <v>63</v>
      </c>
      <c r="O1282" s="2" t="s">
        <v>299</v>
      </c>
      <c r="P1282" s="2" t="s">
        <v>86</v>
      </c>
      <c r="Q1282" s="2" t="s">
        <v>9</v>
      </c>
      <c r="R1282" s="2" t="s">
        <v>16</v>
      </c>
    </row>
    <row r="1283" spans="1:18" x14ac:dyDescent="0.3">
      <c r="A1283" s="2">
        <v>11381</v>
      </c>
      <c r="B1283" s="2" t="s">
        <v>60</v>
      </c>
      <c r="C1283" s="2">
        <v>46</v>
      </c>
      <c r="D1283" s="7">
        <v>118</v>
      </c>
      <c r="E1283" s="7">
        <f t="shared" si="40"/>
        <v>59</v>
      </c>
      <c r="F1283" s="7">
        <v>100</v>
      </c>
      <c r="G1283" s="7">
        <f>Table1[[#This Row],[QUANTITY_ORDERED]]*Table1[[#This Row],[Selling price ]]</f>
        <v>4600</v>
      </c>
      <c r="H1283" s="7">
        <f>F1283-(Table1[[#This Row],[Estimated Cost Price (50%)	]])</f>
        <v>41</v>
      </c>
      <c r="I1283" s="7">
        <f>Table1[[#This Row],[Profit per unit]]*Table1[[#This Row],[QUANTITY_ORDERED]]</f>
        <v>1886</v>
      </c>
      <c r="J1283" s="2" t="str">
        <f t="shared" si="41"/>
        <v>Profit</v>
      </c>
      <c r="K1283" s="3">
        <v>38112</v>
      </c>
      <c r="L1283" s="2" t="str">
        <f>TEXT(Table1[[#This Row],[ORDER_DATE]], "mmm")</f>
        <v>May</v>
      </c>
      <c r="M1283" s="2">
        <v>2004</v>
      </c>
      <c r="N1283" s="2" t="s">
        <v>178</v>
      </c>
      <c r="O1283" s="2" t="s">
        <v>188</v>
      </c>
      <c r="P1283" s="2" t="s">
        <v>61</v>
      </c>
      <c r="Q1283" s="2" t="s">
        <v>62</v>
      </c>
      <c r="R1283" s="2" t="s">
        <v>16</v>
      </c>
    </row>
    <row r="1284" spans="1:18" x14ac:dyDescent="0.3">
      <c r="A1284" s="2">
        <v>11382</v>
      </c>
      <c r="B1284" s="2" t="s">
        <v>60</v>
      </c>
      <c r="C1284" s="2">
        <v>40</v>
      </c>
      <c r="D1284" s="7">
        <v>163</v>
      </c>
      <c r="E1284" s="7">
        <f t="shared" si="40"/>
        <v>81.5</v>
      </c>
      <c r="F1284" s="7">
        <v>100</v>
      </c>
      <c r="G1284" s="7">
        <f>Table1[[#This Row],[QUANTITY_ORDERED]]*Table1[[#This Row],[Selling price ]]</f>
        <v>4000</v>
      </c>
      <c r="H1284" s="7">
        <f>F1284-(Table1[[#This Row],[Estimated Cost Price (50%)	]])</f>
        <v>18.5</v>
      </c>
      <c r="I1284" s="7">
        <f>Table1[[#This Row],[Profit per unit]]*Table1[[#This Row],[QUANTITY_ORDERED]]</f>
        <v>740</v>
      </c>
      <c r="J1284" s="2" t="str">
        <f t="shared" si="41"/>
        <v>Profit</v>
      </c>
      <c r="K1284" s="3">
        <v>38112</v>
      </c>
      <c r="L1284" s="2" t="str">
        <f>TEXT(Table1[[#This Row],[ORDER_DATE]], "mmm")</f>
        <v>May</v>
      </c>
      <c r="M1284" s="2">
        <v>2004</v>
      </c>
      <c r="N1284" s="2" t="s">
        <v>63</v>
      </c>
      <c r="O1284" s="2" t="s">
        <v>220</v>
      </c>
      <c r="P1284" s="2" t="s">
        <v>61</v>
      </c>
      <c r="Q1284" s="2" t="s">
        <v>62</v>
      </c>
      <c r="R1284" s="2" t="s">
        <v>16</v>
      </c>
    </row>
    <row r="1285" spans="1:18" x14ac:dyDescent="0.3">
      <c r="A1285" s="2">
        <v>11383</v>
      </c>
      <c r="B1285" s="2" t="s">
        <v>60</v>
      </c>
      <c r="C1285" s="2">
        <v>22</v>
      </c>
      <c r="D1285" s="7">
        <v>122</v>
      </c>
      <c r="E1285" s="7">
        <f t="shared" si="40"/>
        <v>61</v>
      </c>
      <c r="F1285" s="7">
        <v>98.18</v>
      </c>
      <c r="G1285" s="7">
        <f>Table1[[#This Row],[QUANTITY_ORDERED]]*Table1[[#This Row],[Selling price ]]</f>
        <v>2159.96</v>
      </c>
      <c r="H1285" s="7">
        <f>F1285-(Table1[[#This Row],[Estimated Cost Price (50%)	]])</f>
        <v>37.180000000000007</v>
      </c>
      <c r="I1285" s="7">
        <f>Table1[[#This Row],[Profit per unit]]*Table1[[#This Row],[QUANTITY_ORDERED]]</f>
        <v>817.96000000000015</v>
      </c>
      <c r="J1285" s="2" t="str">
        <f t="shared" si="41"/>
        <v>Profit</v>
      </c>
      <c r="K1285" s="3">
        <v>38112</v>
      </c>
      <c r="L1285" s="2" t="str">
        <f>TEXT(Table1[[#This Row],[ORDER_DATE]], "mmm")</f>
        <v>May</v>
      </c>
      <c r="M1285" s="2">
        <v>2004</v>
      </c>
      <c r="N1285" s="2" t="s">
        <v>178</v>
      </c>
      <c r="O1285" s="2" t="s">
        <v>222</v>
      </c>
      <c r="P1285" s="2" t="s">
        <v>61</v>
      </c>
      <c r="Q1285" s="2" t="s">
        <v>62</v>
      </c>
      <c r="R1285" s="2" t="s">
        <v>10</v>
      </c>
    </row>
    <row r="1286" spans="1:18" x14ac:dyDescent="0.3">
      <c r="A1286" s="2">
        <v>11384</v>
      </c>
      <c r="B1286" s="2" t="s">
        <v>60</v>
      </c>
      <c r="C1286" s="2">
        <v>30</v>
      </c>
      <c r="D1286" s="7">
        <v>60</v>
      </c>
      <c r="E1286" s="7">
        <f t="shared" si="40"/>
        <v>30</v>
      </c>
      <c r="F1286" s="7">
        <v>61.99</v>
      </c>
      <c r="G1286" s="7">
        <f>Table1[[#This Row],[QUANTITY_ORDERED]]*Table1[[#This Row],[Selling price ]]</f>
        <v>1859.7</v>
      </c>
      <c r="H1286" s="7">
        <f>F1286-(Table1[[#This Row],[Estimated Cost Price (50%)	]])</f>
        <v>31.990000000000002</v>
      </c>
      <c r="I1286" s="7">
        <f>Table1[[#This Row],[Profit per unit]]*Table1[[#This Row],[QUANTITY_ORDERED]]</f>
        <v>959.7</v>
      </c>
      <c r="J1286" s="2" t="str">
        <f t="shared" si="41"/>
        <v>Profit</v>
      </c>
      <c r="K1286" s="3">
        <v>38112</v>
      </c>
      <c r="L1286" s="2" t="str">
        <f>TEXT(Table1[[#This Row],[ORDER_DATE]], "mmm")</f>
        <v>May</v>
      </c>
      <c r="M1286" s="2">
        <v>2004</v>
      </c>
      <c r="N1286" s="2" t="s">
        <v>178</v>
      </c>
      <c r="O1286" s="2" t="s">
        <v>224</v>
      </c>
      <c r="P1286" s="2" t="s">
        <v>61</v>
      </c>
      <c r="Q1286" s="2" t="s">
        <v>62</v>
      </c>
      <c r="R1286" s="2" t="s">
        <v>10</v>
      </c>
    </row>
    <row r="1287" spans="1:18" x14ac:dyDescent="0.3">
      <c r="A1287" s="2">
        <v>11385</v>
      </c>
      <c r="B1287" s="2" t="s">
        <v>60</v>
      </c>
      <c r="C1287" s="2">
        <v>36</v>
      </c>
      <c r="D1287" s="7">
        <v>169</v>
      </c>
      <c r="E1287" s="7">
        <f t="shared" si="40"/>
        <v>84.5</v>
      </c>
      <c r="F1287" s="7">
        <v>100</v>
      </c>
      <c r="G1287" s="7">
        <f>Table1[[#This Row],[QUANTITY_ORDERED]]*Table1[[#This Row],[Selling price ]]</f>
        <v>3600</v>
      </c>
      <c r="H1287" s="7">
        <f>F1287-(Table1[[#This Row],[Estimated Cost Price (50%)	]])</f>
        <v>15.5</v>
      </c>
      <c r="I1287" s="7">
        <f>Table1[[#This Row],[Profit per unit]]*Table1[[#This Row],[QUANTITY_ORDERED]]</f>
        <v>558</v>
      </c>
      <c r="J1287" s="2" t="str">
        <f t="shared" si="41"/>
        <v>Profit</v>
      </c>
      <c r="K1287" s="3">
        <v>38112</v>
      </c>
      <c r="L1287" s="2" t="str">
        <f>TEXT(Table1[[#This Row],[ORDER_DATE]], "mmm")</f>
        <v>May</v>
      </c>
      <c r="M1287" s="2">
        <v>2004</v>
      </c>
      <c r="N1287" s="2" t="s">
        <v>63</v>
      </c>
      <c r="O1287" s="2" t="s">
        <v>236</v>
      </c>
      <c r="P1287" s="2" t="s">
        <v>61</v>
      </c>
      <c r="Q1287" s="2" t="s">
        <v>62</v>
      </c>
      <c r="R1287" s="2" t="s">
        <v>52</v>
      </c>
    </row>
    <row r="1288" spans="1:18" x14ac:dyDescent="0.3">
      <c r="A1288" s="2">
        <v>11386</v>
      </c>
      <c r="B1288" s="2" t="s">
        <v>60</v>
      </c>
      <c r="C1288" s="2">
        <v>44</v>
      </c>
      <c r="D1288" s="7">
        <v>57</v>
      </c>
      <c r="E1288" s="7">
        <f t="shared" si="40"/>
        <v>28.5</v>
      </c>
      <c r="F1288" s="7">
        <v>52.6</v>
      </c>
      <c r="G1288" s="7">
        <f>Table1[[#This Row],[QUANTITY_ORDERED]]*Table1[[#This Row],[Selling price ]]</f>
        <v>2314.4</v>
      </c>
      <c r="H1288" s="7">
        <f>F1288-(Table1[[#This Row],[Estimated Cost Price (50%)	]])</f>
        <v>24.1</v>
      </c>
      <c r="I1288" s="7">
        <f>Table1[[#This Row],[Profit per unit]]*Table1[[#This Row],[QUANTITY_ORDERED]]</f>
        <v>1060.4000000000001</v>
      </c>
      <c r="J1288" s="2" t="str">
        <f t="shared" si="41"/>
        <v>Profit</v>
      </c>
      <c r="K1288" s="3">
        <v>38112</v>
      </c>
      <c r="L1288" s="2" t="str">
        <f>TEXT(Table1[[#This Row],[ORDER_DATE]], "mmm")</f>
        <v>May</v>
      </c>
      <c r="M1288" s="2">
        <v>2004</v>
      </c>
      <c r="N1288" s="2" t="s">
        <v>63</v>
      </c>
      <c r="O1288" s="2" t="s">
        <v>253</v>
      </c>
      <c r="P1288" s="2" t="s">
        <v>61</v>
      </c>
      <c r="Q1288" s="2" t="s">
        <v>62</v>
      </c>
      <c r="R1288" s="2" t="s">
        <v>10</v>
      </c>
    </row>
    <row r="1289" spans="1:18" x14ac:dyDescent="0.3">
      <c r="A1289" s="2">
        <v>11387</v>
      </c>
      <c r="B1289" s="2" t="s">
        <v>60</v>
      </c>
      <c r="C1289" s="2">
        <v>29</v>
      </c>
      <c r="D1289" s="7">
        <v>127</v>
      </c>
      <c r="E1289" s="7">
        <f t="shared" si="40"/>
        <v>63.5</v>
      </c>
      <c r="F1289" s="7">
        <v>100</v>
      </c>
      <c r="G1289" s="7">
        <f>Table1[[#This Row],[QUANTITY_ORDERED]]*Table1[[#This Row],[Selling price ]]</f>
        <v>2900</v>
      </c>
      <c r="H1289" s="7">
        <f>F1289-(Table1[[#This Row],[Estimated Cost Price (50%)	]])</f>
        <v>36.5</v>
      </c>
      <c r="I1289" s="7">
        <f>Table1[[#This Row],[Profit per unit]]*Table1[[#This Row],[QUANTITY_ORDERED]]</f>
        <v>1058.5</v>
      </c>
      <c r="J1289" s="2" t="str">
        <f t="shared" si="41"/>
        <v>Profit</v>
      </c>
      <c r="K1289" s="3">
        <v>38112</v>
      </c>
      <c r="L1289" s="2" t="str">
        <f>TEXT(Table1[[#This Row],[ORDER_DATE]], "mmm")</f>
        <v>May</v>
      </c>
      <c r="M1289" s="2">
        <v>2004</v>
      </c>
      <c r="N1289" s="2" t="s">
        <v>178</v>
      </c>
      <c r="O1289" s="2" t="s">
        <v>261</v>
      </c>
      <c r="P1289" s="2" t="s">
        <v>61</v>
      </c>
      <c r="Q1289" s="2" t="s">
        <v>62</v>
      </c>
      <c r="R1289" s="2" t="s">
        <v>16</v>
      </c>
    </row>
    <row r="1290" spans="1:18" x14ac:dyDescent="0.3">
      <c r="A1290" s="2">
        <v>11388</v>
      </c>
      <c r="B1290" s="2" t="s">
        <v>60</v>
      </c>
      <c r="C1290" s="2">
        <v>49</v>
      </c>
      <c r="D1290" s="7">
        <v>35</v>
      </c>
      <c r="E1290" s="7">
        <f t="shared" si="40"/>
        <v>17.5</v>
      </c>
      <c r="F1290" s="7">
        <v>36.07</v>
      </c>
      <c r="G1290" s="7">
        <f>Table1[[#This Row],[QUANTITY_ORDERED]]*Table1[[#This Row],[Selling price ]]</f>
        <v>1767.43</v>
      </c>
      <c r="H1290" s="7">
        <f>F1290-(Table1[[#This Row],[Estimated Cost Price (50%)	]])</f>
        <v>18.57</v>
      </c>
      <c r="I1290" s="7">
        <f>Table1[[#This Row],[Profit per unit]]*Table1[[#This Row],[QUANTITY_ORDERED]]</f>
        <v>909.93000000000006</v>
      </c>
      <c r="J1290" s="2" t="str">
        <f t="shared" si="41"/>
        <v>Profit</v>
      </c>
      <c r="K1290" s="3">
        <v>38112</v>
      </c>
      <c r="L1290" s="2" t="str">
        <f>TEXT(Table1[[#This Row],[ORDER_DATE]], "mmm")</f>
        <v>May</v>
      </c>
      <c r="M1290" s="2">
        <v>2004</v>
      </c>
      <c r="N1290" s="2" t="s">
        <v>63</v>
      </c>
      <c r="O1290" s="2" t="s">
        <v>264</v>
      </c>
      <c r="P1290" s="2" t="s">
        <v>61</v>
      </c>
      <c r="Q1290" s="2" t="s">
        <v>62</v>
      </c>
      <c r="R1290" s="2" t="s">
        <v>10</v>
      </c>
    </row>
    <row r="1291" spans="1:18" x14ac:dyDescent="0.3">
      <c r="A1291" s="2">
        <v>11389</v>
      </c>
      <c r="B1291" s="2" t="s">
        <v>60</v>
      </c>
      <c r="C1291" s="2">
        <v>46</v>
      </c>
      <c r="D1291" s="7">
        <v>118</v>
      </c>
      <c r="E1291" s="7">
        <f t="shared" si="40"/>
        <v>59</v>
      </c>
      <c r="F1291" s="7">
        <v>100</v>
      </c>
      <c r="G1291" s="7">
        <f>Table1[[#This Row],[QUANTITY_ORDERED]]*Table1[[#This Row],[Selling price ]]</f>
        <v>4600</v>
      </c>
      <c r="H1291" s="7">
        <f>F1291-(Table1[[#This Row],[Estimated Cost Price (50%)	]])</f>
        <v>41</v>
      </c>
      <c r="I1291" s="7">
        <f>Table1[[#This Row],[Profit per unit]]*Table1[[#This Row],[QUANTITY_ORDERED]]</f>
        <v>1886</v>
      </c>
      <c r="J1291" s="2" t="str">
        <f t="shared" si="41"/>
        <v>Profit</v>
      </c>
      <c r="K1291" s="3">
        <v>38112</v>
      </c>
      <c r="L1291" s="2" t="str">
        <f>TEXT(Table1[[#This Row],[ORDER_DATE]], "mmm")</f>
        <v>May</v>
      </c>
      <c r="M1291" s="2">
        <v>2004</v>
      </c>
      <c r="N1291" s="2" t="s">
        <v>63</v>
      </c>
      <c r="O1291" s="2" t="s">
        <v>277</v>
      </c>
      <c r="P1291" s="2" t="s">
        <v>61</v>
      </c>
      <c r="Q1291" s="2" t="s">
        <v>62</v>
      </c>
      <c r="R1291" s="2" t="s">
        <v>16</v>
      </c>
    </row>
    <row r="1292" spans="1:18" x14ac:dyDescent="0.3">
      <c r="A1292" s="2">
        <v>11390</v>
      </c>
      <c r="B1292" s="2" t="s">
        <v>60</v>
      </c>
      <c r="C1292" s="2">
        <v>35</v>
      </c>
      <c r="D1292" s="7">
        <v>54</v>
      </c>
      <c r="E1292" s="7">
        <f t="shared" si="40"/>
        <v>27</v>
      </c>
      <c r="F1292" s="7">
        <v>48.7</v>
      </c>
      <c r="G1292" s="7">
        <f>Table1[[#This Row],[QUANTITY_ORDERED]]*Table1[[#This Row],[Selling price ]]</f>
        <v>1704.5</v>
      </c>
      <c r="H1292" s="7">
        <f>F1292-(Table1[[#This Row],[Estimated Cost Price (50%)	]])</f>
        <v>21.700000000000003</v>
      </c>
      <c r="I1292" s="7">
        <f>Table1[[#This Row],[Profit per unit]]*Table1[[#This Row],[QUANTITY_ORDERED]]</f>
        <v>759.50000000000011</v>
      </c>
      <c r="J1292" s="2" t="str">
        <f t="shared" si="41"/>
        <v>Profit</v>
      </c>
      <c r="K1292" s="3">
        <v>38112</v>
      </c>
      <c r="L1292" s="2" t="str">
        <f>TEXT(Table1[[#This Row],[ORDER_DATE]], "mmm")</f>
        <v>May</v>
      </c>
      <c r="M1292" s="2">
        <v>2004</v>
      </c>
      <c r="N1292" s="2" t="s">
        <v>178</v>
      </c>
      <c r="O1292" s="2" t="s">
        <v>284</v>
      </c>
      <c r="P1292" s="2" t="s">
        <v>61</v>
      </c>
      <c r="Q1292" s="2" t="s">
        <v>62</v>
      </c>
      <c r="R1292" s="2" t="s">
        <v>10</v>
      </c>
    </row>
    <row r="1293" spans="1:18" x14ac:dyDescent="0.3">
      <c r="A1293" s="2">
        <v>11391</v>
      </c>
      <c r="B1293" s="2" t="s">
        <v>60</v>
      </c>
      <c r="C1293" s="2">
        <v>22</v>
      </c>
      <c r="D1293" s="7">
        <v>115</v>
      </c>
      <c r="E1293" s="7">
        <f t="shared" si="40"/>
        <v>57.5</v>
      </c>
      <c r="F1293" s="7">
        <v>100</v>
      </c>
      <c r="G1293" s="7">
        <f>Table1[[#This Row],[QUANTITY_ORDERED]]*Table1[[#This Row],[Selling price ]]</f>
        <v>2200</v>
      </c>
      <c r="H1293" s="7">
        <f>F1293-(Table1[[#This Row],[Estimated Cost Price (50%)	]])</f>
        <v>42.5</v>
      </c>
      <c r="I1293" s="7">
        <f>Table1[[#This Row],[Profit per unit]]*Table1[[#This Row],[QUANTITY_ORDERED]]</f>
        <v>935</v>
      </c>
      <c r="J1293" s="2" t="str">
        <f t="shared" si="41"/>
        <v>Profit</v>
      </c>
      <c r="K1293" s="3">
        <v>38112</v>
      </c>
      <c r="L1293" s="2" t="str">
        <f>TEXT(Table1[[#This Row],[ORDER_DATE]], "mmm")</f>
        <v>May</v>
      </c>
      <c r="M1293" s="2">
        <v>2004</v>
      </c>
      <c r="N1293" s="2" t="s">
        <v>178</v>
      </c>
      <c r="O1293" s="2" t="s">
        <v>290</v>
      </c>
      <c r="P1293" s="2" t="s">
        <v>61</v>
      </c>
      <c r="Q1293" s="2" t="s">
        <v>62</v>
      </c>
      <c r="R1293" s="2" t="s">
        <v>10</v>
      </c>
    </row>
    <row r="1294" spans="1:18" x14ac:dyDescent="0.3">
      <c r="A1294" s="2">
        <v>11392</v>
      </c>
      <c r="B1294" s="2" t="s">
        <v>166</v>
      </c>
      <c r="C1294" s="2">
        <v>44</v>
      </c>
      <c r="D1294" s="7">
        <v>207</v>
      </c>
      <c r="E1294" s="7">
        <f t="shared" si="40"/>
        <v>103.5</v>
      </c>
      <c r="F1294" s="7">
        <v>100</v>
      </c>
      <c r="G1294" s="7">
        <f>Table1[[#This Row],[QUANTITY_ORDERED]]*Table1[[#This Row],[Selling price ]]</f>
        <v>4400</v>
      </c>
      <c r="H1294" s="7">
        <f>F1294-(Table1[[#This Row],[Estimated Cost Price (50%)	]])</f>
        <v>-3.5</v>
      </c>
      <c r="I1294" s="7">
        <f>Table1[[#This Row],[Profit per unit]]*Table1[[#This Row],[QUANTITY_ORDERED]]</f>
        <v>-154</v>
      </c>
      <c r="J1294" s="2" t="str">
        <f t="shared" si="41"/>
        <v>Loss</v>
      </c>
      <c r="K1294" s="3">
        <v>38112</v>
      </c>
      <c r="L1294" s="2" t="str">
        <f>TEXT(Table1[[#This Row],[ORDER_DATE]], "mmm")</f>
        <v>May</v>
      </c>
      <c r="M1294" s="2">
        <v>2004</v>
      </c>
      <c r="N1294" s="2" t="s">
        <v>63</v>
      </c>
      <c r="O1294" s="2" t="s">
        <v>168</v>
      </c>
      <c r="P1294" s="2" t="s">
        <v>167</v>
      </c>
      <c r="Q1294" s="2" t="s">
        <v>44</v>
      </c>
      <c r="R1294" s="2" t="s">
        <v>52</v>
      </c>
    </row>
    <row r="1295" spans="1:18" x14ac:dyDescent="0.3">
      <c r="A1295" s="2">
        <v>11393</v>
      </c>
      <c r="B1295" s="2" t="s">
        <v>166</v>
      </c>
      <c r="C1295" s="2">
        <v>25</v>
      </c>
      <c r="D1295" s="7">
        <v>151</v>
      </c>
      <c r="E1295" s="7">
        <f t="shared" si="40"/>
        <v>75.5</v>
      </c>
      <c r="F1295" s="7">
        <v>100</v>
      </c>
      <c r="G1295" s="7">
        <f>Table1[[#This Row],[QUANTITY_ORDERED]]*Table1[[#This Row],[Selling price ]]</f>
        <v>2500</v>
      </c>
      <c r="H1295" s="7">
        <f>F1295-(Table1[[#This Row],[Estimated Cost Price (50%)	]])</f>
        <v>24.5</v>
      </c>
      <c r="I1295" s="7">
        <f>Table1[[#This Row],[Profit per unit]]*Table1[[#This Row],[QUANTITY_ORDERED]]</f>
        <v>612.5</v>
      </c>
      <c r="J1295" s="2" t="str">
        <f t="shared" si="41"/>
        <v>Profit</v>
      </c>
      <c r="K1295" s="3">
        <v>38112</v>
      </c>
      <c r="L1295" s="2" t="str">
        <f>TEXT(Table1[[#This Row],[ORDER_DATE]], "mmm")</f>
        <v>May</v>
      </c>
      <c r="M1295" s="2">
        <v>2004</v>
      </c>
      <c r="N1295" s="2" t="s">
        <v>63</v>
      </c>
      <c r="O1295" s="2" t="s">
        <v>182</v>
      </c>
      <c r="P1295" s="2" t="s">
        <v>167</v>
      </c>
      <c r="Q1295" s="2" t="s">
        <v>44</v>
      </c>
      <c r="R1295" s="2" t="s">
        <v>16</v>
      </c>
    </row>
    <row r="1296" spans="1:18" x14ac:dyDescent="0.3">
      <c r="A1296" s="2">
        <v>11394</v>
      </c>
      <c r="B1296" s="2" t="s">
        <v>166</v>
      </c>
      <c r="C1296" s="2">
        <v>27</v>
      </c>
      <c r="D1296" s="7">
        <v>173</v>
      </c>
      <c r="E1296" s="7">
        <f t="shared" si="40"/>
        <v>86.5</v>
      </c>
      <c r="F1296" s="7">
        <v>100</v>
      </c>
      <c r="G1296" s="7">
        <f>Table1[[#This Row],[QUANTITY_ORDERED]]*Table1[[#This Row],[Selling price ]]</f>
        <v>2700</v>
      </c>
      <c r="H1296" s="7">
        <f>F1296-(Table1[[#This Row],[Estimated Cost Price (50%)	]])</f>
        <v>13.5</v>
      </c>
      <c r="I1296" s="7">
        <f>Table1[[#This Row],[Profit per unit]]*Table1[[#This Row],[QUANTITY_ORDERED]]</f>
        <v>364.5</v>
      </c>
      <c r="J1296" s="2" t="str">
        <f t="shared" si="41"/>
        <v>Profit</v>
      </c>
      <c r="K1296" s="3">
        <v>38112</v>
      </c>
      <c r="L1296" s="2" t="str">
        <f>TEXT(Table1[[#This Row],[ORDER_DATE]], "mmm")</f>
        <v>May</v>
      </c>
      <c r="M1296" s="2">
        <v>2004</v>
      </c>
      <c r="N1296" s="2" t="s">
        <v>63</v>
      </c>
      <c r="O1296" s="2" t="s">
        <v>186</v>
      </c>
      <c r="P1296" s="2" t="s">
        <v>167</v>
      </c>
      <c r="Q1296" s="2" t="s">
        <v>44</v>
      </c>
      <c r="R1296" s="2" t="s">
        <v>16</v>
      </c>
    </row>
    <row r="1297" spans="1:18" x14ac:dyDescent="0.3">
      <c r="A1297" s="2">
        <v>11395</v>
      </c>
      <c r="B1297" s="2" t="s">
        <v>166</v>
      </c>
      <c r="C1297" s="2">
        <v>48</v>
      </c>
      <c r="D1297" s="7">
        <v>143</v>
      </c>
      <c r="E1297" s="7">
        <f t="shared" si="40"/>
        <v>71.5</v>
      </c>
      <c r="F1297" s="7">
        <v>100</v>
      </c>
      <c r="G1297" s="7">
        <f>Table1[[#This Row],[QUANTITY_ORDERED]]*Table1[[#This Row],[Selling price ]]</f>
        <v>4800</v>
      </c>
      <c r="H1297" s="7">
        <f>F1297-(Table1[[#This Row],[Estimated Cost Price (50%)	]])</f>
        <v>28.5</v>
      </c>
      <c r="I1297" s="7">
        <f>Table1[[#This Row],[Profit per unit]]*Table1[[#This Row],[QUANTITY_ORDERED]]</f>
        <v>1368</v>
      </c>
      <c r="J1297" s="2" t="str">
        <f t="shared" si="41"/>
        <v>Profit</v>
      </c>
      <c r="K1297" s="3">
        <v>38112</v>
      </c>
      <c r="L1297" s="2" t="str">
        <f>TEXT(Table1[[#This Row],[ORDER_DATE]], "mmm")</f>
        <v>May</v>
      </c>
      <c r="M1297" s="2">
        <v>2004</v>
      </c>
      <c r="N1297" s="2" t="s">
        <v>63</v>
      </c>
      <c r="O1297" s="2" t="s">
        <v>245</v>
      </c>
      <c r="P1297" s="2" t="s">
        <v>167</v>
      </c>
      <c r="Q1297" s="2" t="s">
        <v>44</v>
      </c>
      <c r="R1297" s="2" t="s">
        <v>16</v>
      </c>
    </row>
    <row r="1298" spans="1:18" x14ac:dyDescent="0.3">
      <c r="A1298" s="2">
        <v>11396</v>
      </c>
      <c r="B1298" s="2" t="s">
        <v>166</v>
      </c>
      <c r="C1298" s="2">
        <v>40</v>
      </c>
      <c r="D1298" s="7">
        <v>62</v>
      </c>
      <c r="E1298" s="7">
        <f t="shared" si="40"/>
        <v>31</v>
      </c>
      <c r="F1298" s="7">
        <v>49.71</v>
      </c>
      <c r="G1298" s="7">
        <f>Table1[[#This Row],[QUANTITY_ORDERED]]*Table1[[#This Row],[Selling price ]]</f>
        <v>1988.4</v>
      </c>
      <c r="H1298" s="7">
        <f>F1298-(Table1[[#This Row],[Estimated Cost Price (50%)	]])</f>
        <v>18.71</v>
      </c>
      <c r="I1298" s="7">
        <f>Table1[[#This Row],[Profit per unit]]*Table1[[#This Row],[QUANTITY_ORDERED]]</f>
        <v>748.40000000000009</v>
      </c>
      <c r="J1298" s="2" t="str">
        <f t="shared" si="41"/>
        <v>Profit</v>
      </c>
      <c r="K1298" s="3">
        <v>38112</v>
      </c>
      <c r="L1298" s="2" t="str">
        <f>TEXT(Table1[[#This Row],[ORDER_DATE]], "mmm")</f>
        <v>May</v>
      </c>
      <c r="M1298" s="2">
        <v>2004</v>
      </c>
      <c r="N1298" s="2" t="s">
        <v>237</v>
      </c>
      <c r="O1298" s="2" t="s">
        <v>285</v>
      </c>
      <c r="P1298" s="2" t="s">
        <v>167</v>
      </c>
      <c r="Q1298" s="2" t="s">
        <v>44</v>
      </c>
      <c r="R1298" s="2" t="s">
        <v>10</v>
      </c>
    </row>
    <row r="1299" spans="1:18" x14ac:dyDescent="0.3">
      <c r="A1299" s="2">
        <v>11397</v>
      </c>
      <c r="B1299" s="2" t="s">
        <v>166</v>
      </c>
      <c r="C1299" s="2">
        <v>49</v>
      </c>
      <c r="D1299" s="7">
        <v>58</v>
      </c>
      <c r="E1299" s="7">
        <f t="shared" si="40"/>
        <v>29</v>
      </c>
      <c r="F1299" s="7">
        <v>63.85</v>
      </c>
      <c r="G1299" s="7">
        <f>Table1[[#This Row],[QUANTITY_ORDERED]]*Table1[[#This Row],[Selling price ]]</f>
        <v>3128.65</v>
      </c>
      <c r="H1299" s="7">
        <f>F1299-(Table1[[#This Row],[Estimated Cost Price (50%)	]])</f>
        <v>34.85</v>
      </c>
      <c r="I1299" s="7">
        <f>Table1[[#This Row],[Profit per unit]]*Table1[[#This Row],[QUANTITY_ORDERED]]</f>
        <v>1707.65</v>
      </c>
      <c r="J1299" s="2" t="str">
        <f t="shared" si="41"/>
        <v>Profit</v>
      </c>
      <c r="K1299" s="3">
        <v>38112</v>
      </c>
      <c r="L1299" s="2" t="str">
        <f>TEXT(Table1[[#This Row],[ORDER_DATE]], "mmm")</f>
        <v>May</v>
      </c>
      <c r="M1299" s="2">
        <v>2004</v>
      </c>
      <c r="N1299" s="2" t="s">
        <v>237</v>
      </c>
      <c r="O1299" s="2" t="s">
        <v>291</v>
      </c>
      <c r="P1299" s="2" t="s">
        <v>167</v>
      </c>
      <c r="Q1299" s="2" t="s">
        <v>44</v>
      </c>
      <c r="R1299" s="2" t="s">
        <v>16</v>
      </c>
    </row>
    <row r="1300" spans="1:18" x14ac:dyDescent="0.3">
      <c r="A1300" s="2">
        <v>11398</v>
      </c>
      <c r="B1300" s="2" t="s">
        <v>7</v>
      </c>
      <c r="C1300" s="2">
        <v>20</v>
      </c>
      <c r="D1300" s="7">
        <v>136</v>
      </c>
      <c r="E1300" s="7">
        <f t="shared" si="40"/>
        <v>68</v>
      </c>
      <c r="F1300" s="7">
        <v>100</v>
      </c>
      <c r="G1300" s="7">
        <f>Table1[[#This Row],[QUANTITY_ORDERED]]*Table1[[#This Row],[Selling price ]]</f>
        <v>2000</v>
      </c>
      <c r="H1300" s="7">
        <f>F1300-(Table1[[#This Row],[Estimated Cost Price (50%)	]])</f>
        <v>32</v>
      </c>
      <c r="I1300" s="7">
        <f>Table1[[#This Row],[Profit per unit]]*Table1[[#This Row],[QUANTITY_ORDERED]]</f>
        <v>640</v>
      </c>
      <c r="J1300" s="2" t="str">
        <f t="shared" si="41"/>
        <v>Profit</v>
      </c>
      <c r="K1300" s="3">
        <v>38173</v>
      </c>
      <c r="L1300" s="2" t="str">
        <f>TEXT(Table1[[#This Row],[ORDER_DATE]], "mmm")</f>
        <v>Jul</v>
      </c>
      <c r="M1300" s="2">
        <v>2004</v>
      </c>
      <c r="N1300" s="2" t="s">
        <v>63</v>
      </c>
      <c r="O1300" s="2" t="s">
        <v>114</v>
      </c>
      <c r="P1300" s="2" t="s">
        <v>8</v>
      </c>
      <c r="Q1300" s="2" t="s">
        <v>9</v>
      </c>
      <c r="R1300" s="2" t="s">
        <v>10</v>
      </c>
    </row>
    <row r="1301" spans="1:18" x14ac:dyDescent="0.3">
      <c r="A1301" s="2">
        <v>11399</v>
      </c>
      <c r="B1301" s="2" t="s">
        <v>7</v>
      </c>
      <c r="C1301" s="2">
        <v>21</v>
      </c>
      <c r="D1301" s="7">
        <v>86</v>
      </c>
      <c r="E1301" s="7">
        <f t="shared" si="40"/>
        <v>43</v>
      </c>
      <c r="F1301" s="7">
        <v>73.98</v>
      </c>
      <c r="G1301" s="7">
        <f>Table1[[#This Row],[QUANTITY_ORDERED]]*Table1[[#This Row],[Selling price ]]</f>
        <v>1553.5800000000002</v>
      </c>
      <c r="H1301" s="7">
        <f>F1301-(Table1[[#This Row],[Estimated Cost Price (50%)	]])</f>
        <v>30.980000000000004</v>
      </c>
      <c r="I1301" s="7">
        <f>Table1[[#This Row],[Profit per unit]]*Table1[[#This Row],[QUANTITY_ORDERED]]</f>
        <v>650.58000000000004</v>
      </c>
      <c r="J1301" s="2" t="str">
        <f t="shared" si="41"/>
        <v>Profit</v>
      </c>
      <c r="K1301" s="3">
        <v>38173</v>
      </c>
      <c r="L1301" s="2" t="str">
        <f>TEXT(Table1[[#This Row],[ORDER_DATE]], "mmm")</f>
        <v>Jul</v>
      </c>
      <c r="M1301" s="2">
        <v>2004</v>
      </c>
      <c r="N1301" s="2" t="s">
        <v>231</v>
      </c>
      <c r="O1301" s="2" t="s">
        <v>232</v>
      </c>
      <c r="P1301" s="2" t="s">
        <v>8</v>
      </c>
      <c r="Q1301" s="2" t="s">
        <v>9</v>
      </c>
      <c r="R1301" s="2" t="s">
        <v>10</v>
      </c>
    </row>
    <row r="1302" spans="1:18" x14ac:dyDescent="0.3">
      <c r="A1302" s="2">
        <v>11400</v>
      </c>
      <c r="B1302" s="2" t="s">
        <v>7</v>
      </c>
      <c r="C1302" s="2">
        <v>32</v>
      </c>
      <c r="D1302" s="7">
        <v>136</v>
      </c>
      <c r="E1302" s="7">
        <f t="shared" si="40"/>
        <v>68</v>
      </c>
      <c r="F1302" s="7">
        <v>100</v>
      </c>
      <c r="G1302" s="7">
        <f>Table1[[#This Row],[QUANTITY_ORDERED]]*Table1[[#This Row],[Selling price ]]</f>
        <v>3200</v>
      </c>
      <c r="H1302" s="7">
        <f>F1302-(Table1[[#This Row],[Estimated Cost Price (50%)	]])</f>
        <v>32</v>
      </c>
      <c r="I1302" s="7">
        <f>Table1[[#This Row],[Profit per unit]]*Table1[[#This Row],[QUANTITY_ORDERED]]</f>
        <v>1024</v>
      </c>
      <c r="J1302" s="2" t="str">
        <f t="shared" si="41"/>
        <v>Profit</v>
      </c>
      <c r="K1302" s="3">
        <v>38173</v>
      </c>
      <c r="L1302" s="2" t="str">
        <f>TEXT(Table1[[#This Row],[ORDER_DATE]], "mmm")</f>
        <v>Jul</v>
      </c>
      <c r="M1302" s="2">
        <v>2004</v>
      </c>
      <c r="N1302" s="2" t="s">
        <v>202</v>
      </c>
      <c r="O1302" s="2" t="s">
        <v>235</v>
      </c>
      <c r="P1302" s="2" t="s">
        <v>8</v>
      </c>
      <c r="Q1302" s="2" t="s">
        <v>9</v>
      </c>
      <c r="R1302" s="2" t="s">
        <v>16</v>
      </c>
    </row>
    <row r="1303" spans="1:18" x14ac:dyDescent="0.3">
      <c r="A1303" s="2">
        <v>11401</v>
      </c>
      <c r="B1303" s="2" t="s">
        <v>7</v>
      </c>
      <c r="C1303" s="2">
        <v>42</v>
      </c>
      <c r="D1303" s="7">
        <v>100</v>
      </c>
      <c r="E1303" s="7">
        <f t="shared" si="40"/>
        <v>50</v>
      </c>
      <c r="F1303" s="7">
        <v>100</v>
      </c>
      <c r="G1303" s="7">
        <f>Table1[[#This Row],[QUANTITY_ORDERED]]*Table1[[#This Row],[Selling price ]]</f>
        <v>4200</v>
      </c>
      <c r="H1303" s="7">
        <f>F1303-(Table1[[#This Row],[Estimated Cost Price (50%)	]])</f>
        <v>50</v>
      </c>
      <c r="I1303" s="7">
        <f>Table1[[#This Row],[Profit per unit]]*Table1[[#This Row],[QUANTITY_ORDERED]]</f>
        <v>2100</v>
      </c>
      <c r="J1303" s="2" t="str">
        <f t="shared" si="41"/>
        <v>Profit</v>
      </c>
      <c r="K1303" s="3">
        <v>38173</v>
      </c>
      <c r="L1303" s="2" t="str">
        <f>TEXT(Table1[[#This Row],[ORDER_DATE]], "mmm")</f>
        <v>Jul</v>
      </c>
      <c r="M1303" s="2">
        <v>2004</v>
      </c>
      <c r="N1303" s="2" t="s">
        <v>237</v>
      </c>
      <c r="O1303" s="2" t="s">
        <v>238</v>
      </c>
      <c r="P1303" s="2" t="s">
        <v>8</v>
      </c>
      <c r="Q1303" s="2" t="s">
        <v>9</v>
      </c>
      <c r="R1303" s="2" t="s">
        <v>16</v>
      </c>
    </row>
    <row r="1304" spans="1:18" x14ac:dyDescent="0.3">
      <c r="A1304" s="2">
        <v>11402</v>
      </c>
      <c r="B1304" s="2" t="s">
        <v>7</v>
      </c>
      <c r="C1304" s="2">
        <v>42</v>
      </c>
      <c r="D1304" s="7">
        <v>87</v>
      </c>
      <c r="E1304" s="7">
        <f t="shared" si="40"/>
        <v>43.5</v>
      </c>
      <c r="F1304" s="7">
        <v>75.48</v>
      </c>
      <c r="G1304" s="7">
        <f>Table1[[#This Row],[QUANTITY_ORDERED]]*Table1[[#This Row],[Selling price ]]</f>
        <v>3170.1600000000003</v>
      </c>
      <c r="H1304" s="7">
        <f>F1304-(Table1[[#This Row],[Estimated Cost Price (50%)	]])</f>
        <v>31.980000000000004</v>
      </c>
      <c r="I1304" s="7">
        <f>Table1[[#This Row],[Profit per unit]]*Table1[[#This Row],[QUANTITY_ORDERED]]</f>
        <v>1343.16</v>
      </c>
      <c r="J1304" s="2" t="str">
        <f t="shared" si="41"/>
        <v>Profit</v>
      </c>
      <c r="K1304" s="3">
        <v>38173</v>
      </c>
      <c r="L1304" s="2" t="str">
        <f>TEXT(Table1[[#This Row],[ORDER_DATE]], "mmm")</f>
        <v>Jul</v>
      </c>
      <c r="M1304" s="2">
        <v>2004</v>
      </c>
      <c r="N1304" s="2" t="s">
        <v>202</v>
      </c>
      <c r="O1304" s="2" t="s">
        <v>247</v>
      </c>
      <c r="P1304" s="2" t="s">
        <v>8</v>
      </c>
      <c r="Q1304" s="2" t="s">
        <v>9</v>
      </c>
      <c r="R1304" s="2" t="s">
        <v>16</v>
      </c>
    </row>
    <row r="1305" spans="1:18" x14ac:dyDescent="0.3">
      <c r="A1305" s="2">
        <v>11403</v>
      </c>
      <c r="B1305" s="2" t="s">
        <v>7</v>
      </c>
      <c r="C1305" s="2">
        <v>48</v>
      </c>
      <c r="D1305" s="7">
        <v>122</v>
      </c>
      <c r="E1305" s="7">
        <f t="shared" si="40"/>
        <v>61</v>
      </c>
      <c r="F1305" s="7">
        <v>100</v>
      </c>
      <c r="G1305" s="7">
        <f>Table1[[#This Row],[QUANTITY_ORDERED]]*Table1[[#This Row],[Selling price ]]</f>
        <v>4800</v>
      </c>
      <c r="H1305" s="7">
        <f>F1305-(Table1[[#This Row],[Estimated Cost Price (50%)	]])</f>
        <v>39</v>
      </c>
      <c r="I1305" s="7">
        <f>Table1[[#This Row],[Profit per unit]]*Table1[[#This Row],[QUANTITY_ORDERED]]</f>
        <v>1872</v>
      </c>
      <c r="J1305" s="2" t="str">
        <f t="shared" si="41"/>
        <v>Profit</v>
      </c>
      <c r="K1305" s="3">
        <v>38173</v>
      </c>
      <c r="L1305" s="2" t="str">
        <f>TEXT(Table1[[#This Row],[ORDER_DATE]], "mmm")</f>
        <v>Jul</v>
      </c>
      <c r="M1305" s="2">
        <v>2004</v>
      </c>
      <c r="N1305" s="2" t="s">
        <v>231</v>
      </c>
      <c r="O1305" s="2" t="s">
        <v>259</v>
      </c>
      <c r="P1305" s="2" t="s">
        <v>8</v>
      </c>
      <c r="Q1305" s="2" t="s">
        <v>9</v>
      </c>
      <c r="R1305" s="2" t="s">
        <v>16</v>
      </c>
    </row>
    <row r="1306" spans="1:18" x14ac:dyDescent="0.3">
      <c r="A1306" s="2">
        <v>11404</v>
      </c>
      <c r="B1306" s="2" t="s">
        <v>7</v>
      </c>
      <c r="C1306" s="2">
        <v>30</v>
      </c>
      <c r="D1306" s="7">
        <v>88</v>
      </c>
      <c r="E1306" s="7">
        <f t="shared" si="40"/>
        <v>44</v>
      </c>
      <c r="F1306" s="7">
        <v>100</v>
      </c>
      <c r="G1306" s="7">
        <f>Table1[[#This Row],[QUANTITY_ORDERED]]*Table1[[#This Row],[Selling price ]]</f>
        <v>3000</v>
      </c>
      <c r="H1306" s="7">
        <f>F1306-(Table1[[#This Row],[Estimated Cost Price (50%)	]])</f>
        <v>56</v>
      </c>
      <c r="I1306" s="7">
        <f>Table1[[#This Row],[Profit per unit]]*Table1[[#This Row],[QUANTITY_ORDERED]]</f>
        <v>1680</v>
      </c>
      <c r="J1306" s="2" t="str">
        <f t="shared" si="41"/>
        <v>Profit</v>
      </c>
      <c r="K1306" s="3">
        <v>38173</v>
      </c>
      <c r="L1306" s="2" t="str">
        <f>TEXT(Table1[[#This Row],[ORDER_DATE]], "mmm")</f>
        <v>Jul</v>
      </c>
      <c r="M1306" s="2">
        <v>2004</v>
      </c>
      <c r="N1306" s="2" t="s">
        <v>202</v>
      </c>
      <c r="O1306" s="2" t="s">
        <v>268</v>
      </c>
      <c r="P1306" s="2" t="s">
        <v>8</v>
      </c>
      <c r="Q1306" s="2" t="s">
        <v>9</v>
      </c>
      <c r="R1306" s="2" t="s">
        <v>16</v>
      </c>
    </row>
    <row r="1307" spans="1:18" x14ac:dyDescent="0.3">
      <c r="A1307" s="2">
        <v>11405</v>
      </c>
      <c r="B1307" s="2" t="s">
        <v>7</v>
      </c>
      <c r="C1307" s="2">
        <v>23</v>
      </c>
      <c r="D1307" s="7">
        <v>83</v>
      </c>
      <c r="E1307" s="7">
        <f t="shared" si="40"/>
        <v>41.5</v>
      </c>
      <c r="F1307" s="7">
        <v>76.31</v>
      </c>
      <c r="G1307" s="7">
        <f>Table1[[#This Row],[QUANTITY_ORDERED]]*Table1[[#This Row],[Selling price ]]</f>
        <v>1755.13</v>
      </c>
      <c r="H1307" s="7">
        <f>F1307-(Table1[[#This Row],[Estimated Cost Price (50%)	]])</f>
        <v>34.81</v>
      </c>
      <c r="I1307" s="7">
        <f>Table1[[#This Row],[Profit per unit]]*Table1[[#This Row],[QUANTITY_ORDERED]]</f>
        <v>800.63000000000011</v>
      </c>
      <c r="J1307" s="2" t="str">
        <f t="shared" si="41"/>
        <v>Profit</v>
      </c>
      <c r="K1307" s="3">
        <v>38173</v>
      </c>
      <c r="L1307" s="2" t="str">
        <f>TEXT(Table1[[#This Row],[ORDER_DATE]], "mmm")</f>
        <v>Jul</v>
      </c>
      <c r="M1307" s="2">
        <v>2004</v>
      </c>
      <c r="N1307" s="2" t="s">
        <v>202</v>
      </c>
      <c r="O1307" s="2" t="s">
        <v>273</v>
      </c>
      <c r="P1307" s="2" t="s">
        <v>8</v>
      </c>
      <c r="Q1307" s="2" t="s">
        <v>9</v>
      </c>
      <c r="R1307" s="2" t="s">
        <v>10</v>
      </c>
    </row>
    <row r="1308" spans="1:18" x14ac:dyDescent="0.3">
      <c r="A1308" s="2">
        <v>11406</v>
      </c>
      <c r="B1308" s="2" t="s">
        <v>7</v>
      </c>
      <c r="C1308" s="2">
        <v>36</v>
      </c>
      <c r="D1308" s="7">
        <v>66</v>
      </c>
      <c r="E1308" s="7">
        <f t="shared" si="40"/>
        <v>33</v>
      </c>
      <c r="F1308" s="7">
        <v>71.34</v>
      </c>
      <c r="G1308" s="7">
        <f>Table1[[#This Row],[QUANTITY_ORDERED]]*Table1[[#This Row],[Selling price ]]</f>
        <v>2568.2400000000002</v>
      </c>
      <c r="H1308" s="7">
        <f>F1308-(Table1[[#This Row],[Estimated Cost Price (50%)	]])</f>
        <v>38.340000000000003</v>
      </c>
      <c r="I1308" s="7">
        <f>Table1[[#This Row],[Profit per unit]]*Table1[[#This Row],[QUANTITY_ORDERED]]</f>
        <v>1380.2400000000002</v>
      </c>
      <c r="J1308" s="2" t="str">
        <f t="shared" si="41"/>
        <v>Profit</v>
      </c>
      <c r="K1308" s="3">
        <v>38173</v>
      </c>
      <c r="L1308" s="2" t="str">
        <f>TEXT(Table1[[#This Row],[ORDER_DATE]], "mmm")</f>
        <v>Jul</v>
      </c>
      <c r="M1308" s="2">
        <v>2004</v>
      </c>
      <c r="N1308" s="2" t="s">
        <v>231</v>
      </c>
      <c r="O1308" s="2" t="s">
        <v>293</v>
      </c>
      <c r="P1308" s="2" t="s">
        <v>8</v>
      </c>
      <c r="Q1308" s="2" t="s">
        <v>9</v>
      </c>
      <c r="R1308" s="2" t="s">
        <v>10</v>
      </c>
    </row>
    <row r="1309" spans="1:18" x14ac:dyDescent="0.3">
      <c r="A1309" s="2">
        <v>11407</v>
      </c>
      <c r="B1309" s="2" t="s">
        <v>7</v>
      </c>
      <c r="C1309" s="2">
        <v>40</v>
      </c>
      <c r="D1309" s="7">
        <v>86</v>
      </c>
      <c r="E1309" s="7">
        <f t="shared" si="40"/>
        <v>43</v>
      </c>
      <c r="F1309" s="7">
        <v>100</v>
      </c>
      <c r="G1309" s="7">
        <f>Table1[[#This Row],[QUANTITY_ORDERED]]*Table1[[#This Row],[Selling price ]]</f>
        <v>4000</v>
      </c>
      <c r="H1309" s="7">
        <f>F1309-(Table1[[#This Row],[Estimated Cost Price (50%)	]])</f>
        <v>57</v>
      </c>
      <c r="I1309" s="7">
        <f>Table1[[#This Row],[Profit per unit]]*Table1[[#This Row],[QUANTITY_ORDERED]]</f>
        <v>2280</v>
      </c>
      <c r="J1309" s="2" t="str">
        <f t="shared" si="41"/>
        <v>Profit</v>
      </c>
      <c r="K1309" s="3">
        <v>38173</v>
      </c>
      <c r="L1309" s="2" t="str">
        <f>TEXT(Table1[[#This Row],[ORDER_DATE]], "mmm")</f>
        <v>Jul</v>
      </c>
      <c r="M1309" s="2">
        <v>2004</v>
      </c>
      <c r="N1309" s="2" t="s">
        <v>231</v>
      </c>
      <c r="O1309" s="2" t="s">
        <v>295</v>
      </c>
      <c r="P1309" s="2" t="s">
        <v>8</v>
      </c>
      <c r="Q1309" s="2" t="s">
        <v>9</v>
      </c>
      <c r="R1309" s="2" t="s">
        <v>16</v>
      </c>
    </row>
    <row r="1310" spans="1:18" x14ac:dyDescent="0.3">
      <c r="A1310" s="2">
        <v>11408</v>
      </c>
      <c r="B1310" s="2" t="s">
        <v>7</v>
      </c>
      <c r="C1310" s="2">
        <v>32</v>
      </c>
      <c r="D1310" s="7">
        <v>72</v>
      </c>
      <c r="E1310" s="7">
        <f t="shared" si="40"/>
        <v>36</v>
      </c>
      <c r="F1310" s="7">
        <v>75.89</v>
      </c>
      <c r="G1310" s="7">
        <f>Table1[[#This Row],[QUANTITY_ORDERED]]*Table1[[#This Row],[Selling price ]]</f>
        <v>2428.48</v>
      </c>
      <c r="H1310" s="7">
        <f>F1310-(Table1[[#This Row],[Estimated Cost Price (50%)	]])</f>
        <v>39.89</v>
      </c>
      <c r="I1310" s="7">
        <f>Table1[[#This Row],[Profit per unit]]*Table1[[#This Row],[QUANTITY_ORDERED]]</f>
        <v>1276.48</v>
      </c>
      <c r="J1310" s="2" t="str">
        <f t="shared" si="41"/>
        <v>Profit</v>
      </c>
      <c r="K1310" s="3">
        <v>38173</v>
      </c>
      <c r="L1310" s="2" t="str">
        <f>TEXT(Table1[[#This Row],[ORDER_DATE]], "mmm")</f>
        <v>Jul</v>
      </c>
      <c r="M1310" s="2">
        <v>2004</v>
      </c>
      <c r="N1310" s="2" t="s">
        <v>231</v>
      </c>
      <c r="O1310" s="2" t="s">
        <v>298</v>
      </c>
      <c r="P1310" s="2" t="s">
        <v>8</v>
      </c>
      <c r="Q1310" s="2" t="s">
        <v>9</v>
      </c>
      <c r="R1310" s="2" t="s">
        <v>10</v>
      </c>
    </row>
    <row r="1311" spans="1:18" x14ac:dyDescent="0.3">
      <c r="A1311" s="2">
        <v>11409</v>
      </c>
      <c r="B1311" s="2" t="s">
        <v>7</v>
      </c>
      <c r="C1311" s="2">
        <v>30</v>
      </c>
      <c r="D1311" s="7">
        <v>100</v>
      </c>
      <c r="E1311" s="7">
        <f t="shared" si="40"/>
        <v>50</v>
      </c>
      <c r="F1311" s="7">
        <v>100</v>
      </c>
      <c r="G1311" s="7">
        <f>Table1[[#This Row],[QUANTITY_ORDERED]]*Table1[[#This Row],[Selling price ]]</f>
        <v>3000</v>
      </c>
      <c r="H1311" s="7">
        <f>F1311-(Table1[[#This Row],[Estimated Cost Price (50%)	]])</f>
        <v>50</v>
      </c>
      <c r="I1311" s="7">
        <f>Table1[[#This Row],[Profit per unit]]*Table1[[#This Row],[QUANTITY_ORDERED]]</f>
        <v>1500</v>
      </c>
      <c r="J1311" s="2" t="str">
        <f t="shared" si="41"/>
        <v>Profit</v>
      </c>
      <c r="K1311" s="3">
        <v>38173</v>
      </c>
      <c r="L1311" s="2" t="str">
        <f>TEXT(Table1[[#This Row],[ORDER_DATE]], "mmm")</f>
        <v>Jul</v>
      </c>
      <c r="M1311" s="2">
        <v>2004</v>
      </c>
      <c r="N1311" s="2" t="s">
        <v>231</v>
      </c>
      <c r="O1311" s="2" t="s">
        <v>302</v>
      </c>
      <c r="P1311" s="2" t="s">
        <v>8</v>
      </c>
      <c r="Q1311" s="2" t="s">
        <v>9</v>
      </c>
      <c r="R1311" s="2" t="s">
        <v>16</v>
      </c>
    </row>
    <row r="1312" spans="1:18" x14ac:dyDescent="0.3">
      <c r="A1312" s="2">
        <v>11410</v>
      </c>
      <c r="B1312" s="2" t="s">
        <v>7</v>
      </c>
      <c r="C1312" s="2">
        <v>35</v>
      </c>
      <c r="D1312" s="7">
        <v>99</v>
      </c>
      <c r="E1312" s="7">
        <f t="shared" si="40"/>
        <v>49.5</v>
      </c>
      <c r="F1312" s="7">
        <v>90.37</v>
      </c>
      <c r="G1312" s="7">
        <f>Table1[[#This Row],[QUANTITY_ORDERED]]*Table1[[#This Row],[Selling price ]]</f>
        <v>3162.9500000000003</v>
      </c>
      <c r="H1312" s="7">
        <f>F1312-(Table1[[#This Row],[Estimated Cost Price (50%)	]])</f>
        <v>40.870000000000005</v>
      </c>
      <c r="I1312" s="7">
        <f>Table1[[#This Row],[Profit per unit]]*Table1[[#This Row],[QUANTITY_ORDERED]]</f>
        <v>1430.4500000000003</v>
      </c>
      <c r="J1312" s="2" t="str">
        <f t="shared" si="41"/>
        <v>Profit</v>
      </c>
      <c r="K1312" s="3">
        <v>38173</v>
      </c>
      <c r="L1312" s="2" t="str">
        <f>TEXT(Table1[[#This Row],[ORDER_DATE]], "mmm")</f>
        <v>Jul</v>
      </c>
      <c r="M1312" s="2">
        <v>2004</v>
      </c>
      <c r="N1312" s="2" t="s">
        <v>231</v>
      </c>
      <c r="O1312" s="2" t="s">
        <v>303</v>
      </c>
      <c r="P1312" s="2" t="s">
        <v>8</v>
      </c>
      <c r="Q1312" s="2" t="s">
        <v>9</v>
      </c>
      <c r="R1312" s="2" t="s">
        <v>16</v>
      </c>
    </row>
    <row r="1313" spans="1:18" x14ac:dyDescent="0.3">
      <c r="A1313" s="2">
        <v>11411</v>
      </c>
      <c r="B1313" s="2" t="s">
        <v>7</v>
      </c>
      <c r="C1313" s="2">
        <v>23</v>
      </c>
      <c r="D1313" s="7">
        <v>54</v>
      </c>
      <c r="E1313" s="7">
        <f t="shared" si="40"/>
        <v>27</v>
      </c>
      <c r="F1313" s="7">
        <v>65.52</v>
      </c>
      <c r="G1313" s="7">
        <f>Table1[[#This Row],[QUANTITY_ORDERED]]*Table1[[#This Row],[Selling price ]]</f>
        <v>1506.9599999999998</v>
      </c>
      <c r="H1313" s="7">
        <f>F1313-(Table1[[#This Row],[Estimated Cost Price (50%)	]])</f>
        <v>38.519999999999996</v>
      </c>
      <c r="I1313" s="7">
        <f>Table1[[#This Row],[Profit per unit]]*Table1[[#This Row],[QUANTITY_ORDERED]]</f>
        <v>885.95999999999992</v>
      </c>
      <c r="J1313" s="2" t="str">
        <f t="shared" si="41"/>
        <v>Profit</v>
      </c>
      <c r="K1313" s="3">
        <v>38173</v>
      </c>
      <c r="L1313" s="2" t="str">
        <f>TEXT(Table1[[#This Row],[ORDER_DATE]], "mmm")</f>
        <v>Jul</v>
      </c>
      <c r="M1313" s="2">
        <v>2004</v>
      </c>
      <c r="N1313" s="2" t="s">
        <v>231</v>
      </c>
      <c r="O1313" s="2" t="s">
        <v>306</v>
      </c>
      <c r="P1313" s="2" t="s">
        <v>8</v>
      </c>
      <c r="Q1313" s="2" t="s">
        <v>9</v>
      </c>
      <c r="R1313" s="2" t="s">
        <v>10</v>
      </c>
    </row>
    <row r="1314" spans="1:18" x14ac:dyDescent="0.3">
      <c r="A1314" s="2">
        <v>11412</v>
      </c>
      <c r="B1314" s="2" t="s">
        <v>84</v>
      </c>
      <c r="C1314" s="2">
        <v>46</v>
      </c>
      <c r="D1314" s="7">
        <v>105</v>
      </c>
      <c r="E1314" s="7">
        <f t="shared" si="40"/>
        <v>52.5</v>
      </c>
      <c r="F1314" s="7">
        <v>100</v>
      </c>
      <c r="G1314" s="7">
        <f>Table1[[#This Row],[QUANTITY_ORDERED]]*Table1[[#This Row],[Selling price ]]</f>
        <v>4600</v>
      </c>
      <c r="H1314" s="7">
        <f>F1314-(Table1[[#This Row],[Estimated Cost Price (50%)	]])</f>
        <v>47.5</v>
      </c>
      <c r="I1314" s="7">
        <f>Table1[[#This Row],[Profit per unit]]*Table1[[#This Row],[QUANTITY_ORDERED]]</f>
        <v>2185</v>
      </c>
      <c r="J1314" s="2" t="str">
        <f t="shared" si="41"/>
        <v>Profit</v>
      </c>
      <c r="K1314" s="3">
        <v>38204</v>
      </c>
      <c r="L1314" s="2" t="str">
        <f>TEXT(Table1[[#This Row],[ORDER_DATE]], "mmm")</f>
        <v>Aug</v>
      </c>
      <c r="M1314" s="2">
        <v>2004</v>
      </c>
      <c r="N1314" s="2" t="s">
        <v>202</v>
      </c>
      <c r="O1314" s="2" t="s">
        <v>244</v>
      </c>
      <c r="P1314" s="2" t="s">
        <v>41</v>
      </c>
      <c r="Q1314" s="2" t="s">
        <v>9</v>
      </c>
      <c r="R1314" s="2" t="s">
        <v>16</v>
      </c>
    </row>
    <row r="1315" spans="1:18" x14ac:dyDescent="0.3">
      <c r="A1315" s="2">
        <v>11413</v>
      </c>
      <c r="B1315" s="2" t="s">
        <v>84</v>
      </c>
      <c r="C1315" s="2">
        <v>20</v>
      </c>
      <c r="D1315" s="7">
        <v>68</v>
      </c>
      <c r="E1315" s="7">
        <f t="shared" si="40"/>
        <v>34</v>
      </c>
      <c r="F1315" s="7">
        <v>67.819999999999993</v>
      </c>
      <c r="G1315" s="7">
        <f>Table1[[#This Row],[QUANTITY_ORDERED]]*Table1[[#This Row],[Selling price ]]</f>
        <v>1356.3999999999999</v>
      </c>
      <c r="H1315" s="7">
        <f>F1315-(Table1[[#This Row],[Estimated Cost Price (50%)	]])</f>
        <v>33.819999999999993</v>
      </c>
      <c r="I1315" s="7">
        <f>Table1[[#This Row],[Profit per unit]]*Table1[[#This Row],[QUANTITY_ORDERED]]</f>
        <v>676.39999999999986</v>
      </c>
      <c r="J1315" s="2" t="str">
        <f t="shared" si="41"/>
        <v>Profit</v>
      </c>
      <c r="K1315" s="3">
        <v>38204</v>
      </c>
      <c r="L1315" s="2" t="str">
        <f>TEXT(Table1[[#This Row],[ORDER_DATE]], "mmm")</f>
        <v>Aug</v>
      </c>
      <c r="M1315" s="2">
        <v>2004</v>
      </c>
      <c r="N1315" s="2" t="s">
        <v>210</v>
      </c>
      <c r="O1315" s="2" t="s">
        <v>265</v>
      </c>
      <c r="P1315" s="2" t="s">
        <v>41</v>
      </c>
      <c r="Q1315" s="2" t="s">
        <v>9</v>
      </c>
      <c r="R1315" s="2" t="s">
        <v>10</v>
      </c>
    </row>
    <row r="1316" spans="1:18" x14ac:dyDescent="0.3">
      <c r="A1316" s="2">
        <v>11414</v>
      </c>
      <c r="B1316" s="2" t="s">
        <v>84</v>
      </c>
      <c r="C1316" s="2">
        <v>25</v>
      </c>
      <c r="D1316" s="7">
        <v>65</v>
      </c>
      <c r="E1316" s="7">
        <f t="shared" si="40"/>
        <v>32.5</v>
      </c>
      <c r="F1316" s="7">
        <v>69.7</v>
      </c>
      <c r="G1316" s="7">
        <f>Table1[[#This Row],[QUANTITY_ORDERED]]*Table1[[#This Row],[Selling price ]]</f>
        <v>1742.5</v>
      </c>
      <c r="H1316" s="7">
        <f>F1316-(Table1[[#This Row],[Estimated Cost Price (50%)	]])</f>
        <v>37.200000000000003</v>
      </c>
      <c r="I1316" s="7">
        <f>Table1[[#This Row],[Profit per unit]]*Table1[[#This Row],[QUANTITY_ORDERED]]</f>
        <v>930.00000000000011</v>
      </c>
      <c r="J1316" s="2" t="str">
        <f t="shared" si="41"/>
        <v>Profit</v>
      </c>
      <c r="K1316" s="3">
        <v>38204</v>
      </c>
      <c r="L1316" s="2" t="str">
        <f>TEXT(Table1[[#This Row],[ORDER_DATE]], "mmm")</f>
        <v>Aug</v>
      </c>
      <c r="M1316" s="2">
        <v>2004</v>
      </c>
      <c r="N1316" s="2" t="s">
        <v>202</v>
      </c>
      <c r="O1316" s="2" t="s">
        <v>271</v>
      </c>
      <c r="P1316" s="2" t="s">
        <v>41</v>
      </c>
      <c r="Q1316" s="2" t="s">
        <v>9</v>
      </c>
      <c r="R1316" s="2" t="s">
        <v>10</v>
      </c>
    </row>
    <row r="1317" spans="1:18" x14ac:dyDescent="0.3">
      <c r="A1317" s="2">
        <v>11415</v>
      </c>
      <c r="B1317" s="2" t="s">
        <v>84</v>
      </c>
      <c r="C1317" s="2">
        <v>40</v>
      </c>
      <c r="D1317" s="7">
        <v>90</v>
      </c>
      <c r="E1317" s="7">
        <f t="shared" si="40"/>
        <v>45</v>
      </c>
      <c r="F1317" s="7">
        <v>95.95</v>
      </c>
      <c r="G1317" s="7">
        <f>Table1[[#This Row],[QUANTITY_ORDERED]]*Table1[[#This Row],[Selling price ]]</f>
        <v>3838</v>
      </c>
      <c r="H1317" s="7">
        <f>F1317-(Table1[[#This Row],[Estimated Cost Price (50%)	]])</f>
        <v>50.95</v>
      </c>
      <c r="I1317" s="7">
        <f>Table1[[#This Row],[Profit per unit]]*Table1[[#This Row],[QUANTITY_ORDERED]]</f>
        <v>2038</v>
      </c>
      <c r="J1317" s="2" t="str">
        <f t="shared" si="41"/>
        <v>Profit</v>
      </c>
      <c r="K1317" s="3">
        <v>38204</v>
      </c>
      <c r="L1317" s="2" t="str">
        <f>TEXT(Table1[[#This Row],[ORDER_DATE]], "mmm")</f>
        <v>Aug</v>
      </c>
      <c r="M1317" s="2">
        <v>2004</v>
      </c>
      <c r="N1317" s="2" t="s">
        <v>231</v>
      </c>
      <c r="O1317" s="2" t="s">
        <v>296</v>
      </c>
      <c r="P1317" s="2" t="s">
        <v>41</v>
      </c>
      <c r="Q1317" s="2" t="s">
        <v>9</v>
      </c>
      <c r="R1317" s="2" t="s">
        <v>16</v>
      </c>
    </row>
    <row r="1318" spans="1:18" x14ac:dyDescent="0.3">
      <c r="A1318" s="2">
        <v>11416</v>
      </c>
      <c r="B1318" s="2" t="s">
        <v>84</v>
      </c>
      <c r="C1318" s="2">
        <v>32</v>
      </c>
      <c r="D1318" s="7">
        <v>49</v>
      </c>
      <c r="E1318" s="7">
        <f t="shared" si="40"/>
        <v>24.5</v>
      </c>
      <c r="F1318" s="7">
        <v>57.61</v>
      </c>
      <c r="G1318" s="7">
        <f>Table1[[#This Row],[QUANTITY_ORDERED]]*Table1[[#This Row],[Selling price ]]</f>
        <v>1843.52</v>
      </c>
      <c r="H1318" s="7">
        <f>F1318-(Table1[[#This Row],[Estimated Cost Price (50%)	]])</f>
        <v>33.11</v>
      </c>
      <c r="I1318" s="7">
        <f>Table1[[#This Row],[Profit per unit]]*Table1[[#This Row],[QUANTITY_ORDERED]]</f>
        <v>1059.52</v>
      </c>
      <c r="J1318" s="2" t="str">
        <f t="shared" si="41"/>
        <v>Profit</v>
      </c>
      <c r="K1318" s="3">
        <v>38204</v>
      </c>
      <c r="L1318" s="2" t="str">
        <f>TEXT(Table1[[#This Row],[ORDER_DATE]], "mmm")</f>
        <v>Aug</v>
      </c>
      <c r="M1318" s="2">
        <v>2004</v>
      </c>
      <c r="N1318" s="2" t="s">
        <v>210</v>
      </c>
      <c r="O1318" s="2" t="s">
        <v>305</v>
      </c>
      <c r="P1318" s="2" t="s">
        <v>41</v>
      </c>
      <c r="Q1318" s="2" t="s">
        <v>9</v>
      </c>
      <c r="R1318" s="2" t="s">
        <v>10</v>
      </c>
    </row>
    <row r="1319" spans="1:18" x14ac:dyDescent="0.3">
      <c r="A1319" s="2">
        <v>11417</v>
      </c>
      <c r="B1319" s="2" t="s">
        <v>141</v>
      </c>
      <c r="C1319" s="2">
        <v>45</v>
      </c>
      <c r="D1319" s="7">
        <v>157</v>
      </c>
      <c r="E1319" s="7">
        <f t="shared" si="40"/>
        <v>78.5</v>
      </c>
      <c r="F1319" s="7">
        <v>100</v>
      </c>
      <c r="G1319" s="7">
        <f>Table1[[#This Row],[QUANTITY_ORDERED]]*Table1[[#This Row],[Selling price ]]</f>
        <v>4500</v>
      </c>
      <c r="H1319" s="7">
        <f>F1319-(Table1[[#This Row],[Estimated Cost Price (50%)	]])</f>
        <v>21.5</v>
      </c>
      <c r="I1319" s="7">
        <f>Table1[[#This Row],[Profit per unit]]*Table1[[#This Row],[QUANTITY_ORDERED]]</f>
        <v>967.5</v>
      </c>
      <c r="J1319" s="2" t="str">
        <f t="shared" si="41"/>
        <v>Profit</v>
      </c>
      <c r="K1319" s="3">
        <v>38296</v>
      </c>
      <c r="L1319" s="2" t="str">
        <f>TEXT(Table1[[#This Row],[ORDER_DATE]], "mmm")</f>
        <v>Nov</v>
      </c>
      <c r="M1319" s="2">
        <v>2004</v>
      </c>
      <c r="N1319" s="2" t="s">
        <v>210</v>
      </c>
      <c r="O1319" s="2" t="s">
        <v>211</v>
      </c>
      <c r="P1319" s="2" t="s">
        <v>142</v>
      </c>
      <c r="Q1319" s="2" t="s">
        <v>9</v>
      </c>
      <c r="R1319" s="2" t="s">
        <v>52</v>
      </c>
    </row>
    <row r="1320" spans="1:18" x14ac:dyDescent="0.3">
      <c r="A1320" s="2">
        <v>11418</v>
      </c>
      <c r="B1320" s="2" t="s">
        <v>141</v>
      </c>
      <c r="C1320" s="2">
        <v>27</v>
      </c>
      <c r="D1320" s="7">
        <v>84</v>
      </c>
      <c r="E1320" s="7">
        <f t="shared" si="40"/>
        <v>42</v>
      </c>
      <c r="F1320" s="7">
        <v>98.84</v>
      </c>
      <c r="G1320" s="7">
        <f>Table1[[#This Row],[QUANTITY_ORDERED]]*Table1[[#This Row],[Selling price ]]</f>
        <v>2668.6800000000003</v>
      </c>
      <c r="H1320" s="7">
        <f>F1320-(Table1[[#This Row],[Estimated Cost Price (50%)	]])</f>
        <v>56.84</v>
      </c>
      <c r="I1320" s="7">
        <f>Table1[[#This Row],[Profit per unit]]*Table1[[#This Row],[QUANTITY_ORDERED]]</f>
        <v>1534.68</v>
      </c>
      <c r="J1320" s="2" t="str">
        <f t="shared" si="41"/>
        <v>Profit</v>
      </c>
      <c r="K1320" s="3">
        <v>38296</v>
      </c>
      <c r="L1320" s="2" t="str">
        <f>TEXT(Table1[[#This Row],[ORDER_DATE]], "mmm")</f>
        <v>Nov</v>
      </c>
      <c r="M1320" s="2">
        <v>2004</v>
      </c>
      <c r="N1320" s="2" t="s">
        <v>210</v>
      </c>
      <c r="O1320" s="2" t="s">
        <v>225</v>
      </c>
      <c r="P1320" s="2" t="s">
        <v>142</v>
      </c>
      <c r="Q1320" s="2" t="s">
        <v>9</v>
      </c>
      <c r="R1320" s="2" t="s">
        <v>10</v>
      </c>
    </row>
    <row r="1321" spans="1:18" x14ac:dyDescent="0.3">
      <c r="A1321" s="2">
        <v>11419</v>
      </c>
      <c r="B1321" s="2" t="s">
        <v>141</v>
      </c>
      <c r="C1321" s="2">
        <v>31</v>
      </c>
      <c r="D1321" s="7">
        <v>109</v>
      </c>
      <c r="E1321" s="7">
        <f t="shared" si="40"/>
        <v>54.5</v>
      </c>
      <c r="F1321" s="7">
        <v>88.63</v>
      </c>
      <c r="G1321" s="7">
        <f>Table1[[#This Row],[QUANTITY_ORDERED]]*Table1[[#This Row],[Selling price ]]</f>
        <v>2747.5299999999997</v>
      </c>
      <c r="H1321" s="7">
        <f>F1321-(Table1[[#This Row],[Estimated Cost Price (50%)	]])</f>
        <v>34.129999999999995</v>
      </c>
      <c r="I1321" s="7">
        <f>Table1[[#This Row],[Profit per unit]]*Table1[[#This Row],[QUANTITY_ORDERED]]</f>
        <v>1058.0299999999997</v>
      </c>
      <c r="J1321" s="2" t="str">
        <f t="shared" si="41"/>
        <v>Profit</v>
      </c>
      <c r="K1321" s="3">
        <v>38296</v>
      </c>
      <c r="L1321" s="2" t="str">
        <f>TEXT(Table1[[#This Row],[ORDER_DATE]], "mmm")</f>
        <v>Nov</v>
      </c>
      <c r="M1321" s="2">
        <v>2004</v>
      </c>
      <c r="N1321" s="2" t="s">
        <v>210</v>
      </c>
      <c r="O1321" s="2" t="s">
        <v>256</v>
      </c>
      <c r="P1321" s="2" t="s">
        <v>142</v>
      </c>
      <c r="Q1321" s="2" t="s">
        <v>9</v>
      </c>
      <c r="R1321" s="2" t="s">
        <v>10</v>
      </c>
    </row>
    <row r="1322" spans="1:18" x14ac:dyDescent="0.3">
      <c r="A1322" s="2">
        <v>11420</v>
      </c>
      <c r="B1322" s="2" t="s">
        <v>141</v>
      </c>
      <c r="C1322" s="2">
        <v>32</v>
      </c>
      <c r="D1322" s="7">
        <v>76</v>
      </c>
      <c r="E1322" s="7">
        <f t="shared" si="40"/>
        <v>38</v>
      </c>
      <c r="F1322" s="7">
        <v>87.6</v>
      </c>
      <c r="G1322" s="7">
        <f>Table1[[#This Row],[QUANTITY_ORDERED]]*Table1[[#This Row],[Selling price ]]</f>
        <v>2803.2</v>
      </c>
      <c r="H1322" s="7">
        <f>F1322-(Table1[[#This Row],[Estimated Cost Price (50%)	]])</f>
        <v>49.599999999999994</v>
      </c>
      <c r="I1322" s="7">
        <f>Table1[[#This Row],[Profit per unit]]*Table1[[#This Row],[QUANTITY_ORDERED]]</f>
        <v>1587.1999999999998</v>
      </c>
      <c r="J1322" s="2" t="str">
        <f t="shared" si="41"/>
        <v>Profit</v>
      </c>
      <c r="K1322" s="3">
        <v>38296</v>
      </c>
      <c r="L1322" s="2" t="str">
        <f>TEXT(Table1[[#This Row],[ORDER_DATE]], "mmm")</f>
        <v>Nov</v>
      </c>
      <c r="M1322" s="2">
        <v>2004</v>
      </c>
      <c r="N1322" s="2" t="s">
        <v>5</v>
      </c>
      <c r="O1322" s="2" t="s">
        <v>258</v>
      </c>
      <c r="P1322" s="2" t="s">
        <v>142</v>
      </c>
      <c r="Q1322" s="2" t="s">
        <v>9</v>
      </c>
      <c r="R1322" s="2" t="s">
        <v>10</v>
      </c>
    </row>
    <row r="1323" spans="1:18" x14ac:dyDescent="0.3">
      <c r="A1323" s="2">
        <v>11421</v>
      </c>
      <c r="B1323" s="2" t="s">
        <v>141</v>
      </c>
      <c r="C1323" s="2">
        <v>40</v>
      </c>
      <c r="D1323" s="7">
        <v>68</v>
      </c>
      <c r="E1323" s="7">
        <f t="shared" si="40"/>
        <v>34</v>
      </c>
      <c r="F1323" s="7">
        <v>75.06</v>
      </c>
      <c r="G1323" s="7">
        <f>Table1[[#This Row],[QUANTITY_ORDERED]]*Table1[[#This Row],[Selling price ]]</f>
        <v>3002.4</v>
      </c>
      <c r="H1323" s="7">
        <f>F1323-(Table1[[#This Row],[Estimated Cost Price (50%)	]])</f>
        <v>41.06</v>
      </c>
      <c r="I1323" s="7">
        <f>Table1[[#This Row],[Profit per unit]]*Table1[[#This Row],[QUANTITY_ORDERED]]</f>
        <v>1642.4</v>
      </c>
      <c r="J1323" s="2" t="str">
        <f t="shared" si="41"/>
        <v>Profit</v>
      </c>
      <c r="K1323" s="3">
        <v>38296</v>
      </c>
      <c r="L1323" s="2" t="str">
        <f>TEXT(Table1[[#This Row],[ORDER_DATE]], "mmm")</f>
        <v>Nov</v>
      </c>
      <c r="M1323" s="2">
        <v>2004</v>
      </c>
      <c r="N1323" s="2" t="s">
        <v>210</v>
      </c>
      <c r="O1323" s="2" t="s">
        <v>275</v>
      </c>
      <c r="P1323" s="2" t="s">
        <v>142</v>
      </c>
      <c r="Q1323" s="2" t="s">
        <v>9</v>
      </c>
      <c r="R1323" s="2" t="s">
        <v>16</v>
      </c>
    </row>
    <row r="1324" spans="1:18" x14ac:dyDescent="0.3">
      <c r="A1324" s="2">
        <v>11422</v>
      </c>
      <c r="B1324" s="2" t="s">
        <v>141</v>
      </c>
      <c r="C1324" s="2">
        <v>37</v>
      </c>
      <c r="D1324" s="7">
        <v>72</v>
      </c>
      <c r="E1324" s="7">
        <f t="shared" si="40"/>
        <v>36</v>
      </c>
      <c r="F1324" s="7">
        <v>74.62</v>
      </c>
      <c r="G1324" s="7">
        <f>Table1[[#This Row],[QUANTITY_ORDERED]]*Table1[[#This Row],[Selling price ]]</f>
        <v>2760.94</v>
      </c>
      <c r="H1324" s="7">
        <f>F1324-(Table1[[#This Row],[Estimated Cost Price (50%)	]])</f>
        <v>38.620000000000005</v>
      </c>
      <c r="I1324" s="7">
        <f>Table1[[#This Row],[Profit per unit]]*Table1[[#This Row],[QUANTITY_ORDERED]]</f>
        <v>1428.94</v>
      </c>
      <c r="J1324" s="2" t="str">
        <f t="shared" si="41"/>
        <v>Profit</v>
      </c>
      <c r="K1324" s="3">
        <v>38296</v>
      </c>
      <c r="L1324" s="2" t="str">
        <f>TEXT(Table1[[#This Row],[ORDER_DATE]], "mmm")</f>
        <v>Nov</v>
      </c>
      <c r="M1324" s="2">
        <v>2004</v>
      </c>
      <c r="N1324" s="2" t="s">
        <v>210</v>
      </c>
      <c r="O1324" s="2" t="s">
        <v>279</v>
      </c>
      <c r="P1324" s="2" t="s">
        <v>142</v>
      </c>
      <c r="Q1324" s="2" t="s">
        <v>9</v>
      </c>
      <c r="R1324" s="2" t="s">
        <v>10</v>
      </c>
    </row>
    <row r="1325" spans="1:18" x14ac:dyDescent="0.3">
      <c r="A1325" s="2">
        <v>11423</v>
      </c>
      <c r="B1325" s="2" t="s">
        <v>141</v>
      </c>
      <c r="C1325" s="2">
        <v>31</v>
      </c>
      <c r="D1325" s="7">
        <v>99</v>
      </c>
      <c r="E1325" s="7">
        <f t="shared" si="40"/>
        <v>49.5</v>
      </c>
      <c r="F1325" s="7">
        <v>100</v>
      </c>
      <c r="G1325" s="7">
        <f>Table1[[#This Row],[QUANTITY_ORDERED]]*Table1[[#This Row],[Selling price ]]</f>
        <v>3100</v>
      </c>
      <c r="H1325" s="7">
        <f>F1325-(Table1[[#This Row],[Estimated Cost Price (50%)	]])</f>
        <v>50.5</v>
      </c>
      <c r="I1325" s="7">
        <f>Table1[[#This Row],[Profit per unit]]*Table1[[#This Row],[QUANTITY_ORDERED]]</f>
        <v>1565.5</v>
      </c>
      <c r="J1325" s="2" t="str">
        <f t="shared" si="41"/>
        <v>Profit</v>
      </c>
      <c r="K1325" s="3">
        <v>38296</v>
      </c>
      <c r="L1325" s="2" t="str">
        <f>TEXT(Table1[[#This Row],[ORDER_DATE]], "mmm")</f>
        <v>Nov</v>
      </c>
      <c r="M1325" s="2">
        <v>2004</v>
      </c>
      <c r="N1325" s="2" t="s">
        <v>5</v>
      </c>
      <c r="O1325" s="2" t="s">
        <v>282</v>
      </c>
      <c r="P1325" s="2" t="s">
        <v>142</v>
      </c>
      <c r="Q1325" s="2" t="s">
        <v>9</v>
      </c>
      <c r="R1325" s="2" t="s">
        <v>16</v>
      </c>
    </row>
    <row r="1326" spans="1:18" x14ac:dyDescent="0.3">
      <c r="A1326" s="2">
        <v>11424</v>
      </c>
      <c r="B1326" s="2" t="s">
        <v>141</v>
      </c>
      <c r="C1326" s="2">
        <v>50</v>
      </c>
      <c r="D1326" s="7">
        <v>68</v>
      </c>
      <c r="E1326" s="7">
        <f t="shared" si="40"/>
        <v>34</v>
      </c>
      <c r="F1326" s="7">
        <v>61.22</v>
      </c>
      <c r="G1326" s="7">
        <f>Table1[[#This Row],[QUANTITY_ORDERED]]*Table1[[#This Row],[Selling price ]]</f>
        <v>3061</v>
      </c>
      <c r="H1326" s="7">
        <f>F1326-(Table1[[#This Row],[Estimated Cost Price (50%)	]])</f>
        <v>27.22</v>
      </c>
      <c r="I1326" s="7">
        <f>Table1[[#This Row],[Profit per unit]]*Table1[[#This Row],[QUANTITY_ORDERED]]</f>
        <v>1361</v>
      </c>
      <c r="J1326" s="2" t="str">
        <f t="shared" si="41"/>
        <v>Profit</v>
      </c>
      <c r="K1326" s="3">
        <v>38296</v>
      </c>
      <c r="L1326" s="2" t="str">
        <f>TEXT(Table1[[#This Row],[ORDER_DATE]], "mmm")</f>
        <v>Nov</v>
      </c>
      <c r="M1326" s="2">
        <v>2004</v>
      </c>
      <c r="N1326" s="2" t="s">
        <v>202</v>
      </c>
      <c r="O1326" s="2" t="s">
        <v>287</v>
      </c>
      <c r="P1326" s="2" t="s">
        <v>142</v>
      </c>
      <c r="Q1326" s="2" t="s">
        <v>9</v>
      </c>
      <c r="R1326" s="2" t="s">
        <v>16</v>
      </c>
    </row>
    <row r="1327" spans="1:18" x14ac:dyDescent="0.3">
      <c r="A1327" s="2">
        <v>11425</v>
      </c>
      <c r="B1327" s="2" t="s">
        <v>141</v>
      </c>
      <c r="C1327" s="2">
        <v>36</v>
      </c>
      <c r="D1327" s="7">
        <v>43</v>
      </c>
      <c r="E1327" s="7">
        <f t="shared" si="40"/>
        <v>21.5</v>
      </c>
      <c r="F1327" s="7">
        <v>51.93</v>
      </c>
      <c r="G1327" s="7">
        <f>Table1[[#This Row],[QUANTITY_ORDERED]]*Table1[[#This Row],[Selling price ]]</f>
        <v>1869.48</v>
      </c>
      <c r="H1327" s="7">
        <f>F1327-(Table1[[#This Row],[Estimated Cost Price (50%)	]])</f>
        <v>30.43</v>
      </c>
      <c r="I1327" s="7">
        <f>Table1[[#This Row],[Profit per unit]]*Table1[[#This Row],[QUANTITY_ORDERED]]</f>
        <v>1095.48</v>
      </c>
      <c r="J1327" s="2" t="str">
        <f t="shared" si="41"/>
        <v>Profit</v>
      </c>
      <c r="K1327" s="3">
        <v>38296</v>
      </c>
      <c r="L1327" s="2" t="str">
        <f>TEXT(Table1[[#This Row],[ORDER_DATE]], "mmm")</f>
        <v>Nov</v>
      </c>
      <c r="M1327" s="2">
        <v>2004</v>
      </c>
      <c r="N1327" s="2" t="s">
        <v>202</v>
      </c>
      <c r="O1327" s="2" t="s">
        <v>289</v>
      </c>
      <c r="P1327" s="2" t="s">
        <v>142</v>
      </c>
      <c r="Q1327" s="2" t="s">
        <v>9</v>
      </c>
      <c r="R1327" s="2" t="s">
        <v>10</v>
      </c>
    </row>
    <row r="1328" spans="1:18" x14ac:dyDescent="0.3">
      <c r="A1328" s="2">
        <v>11426</v>
      </c>
      <c r="B1328" s="2" t="s">
        <v>141</v>
      </c>
      <c r="C1328" s="2">
        <v>31</v>
      </c>
      <c r="D1328" s="7">
        <v>91</v>
      </c>
      <c r="E1328" s="7">
        <f t="shared" si="40"/>
        <v>45.5</v>
      </c>
      <c r="F1328" s="7">
        <v>91.34</v>
      </c>
      <c r="G1328" s="7">
        <f>Table1[[#This Row],[QUANTITY_ORDERED]]*Table1[[#This Row],[Selling price ]]</f>
        <v>2831.54</v>
      </c>
      <c r="H1328" s="7">
        <f>F1328-(Table1[[#This Row],[Estimated Cost Price (50%)	]])</f>
        <v>45.84</v>
      </c>
      <c r="I1328" s="7">
        <f>Table1[[#This Row],[Profit per unit]]*Table1[[#This Row],[QUANTITY_ORDERED]]</f>
        <v>1421.0400000000002</v>
      </c>
      <c r="J1328" s="2" t="str">
        <f t="shared" si="41"/>
        <v>Profit</v>
      </c>
      <c r="K1328" s="3">
        <v>38296</v>
      </c>
      <c r="L1328" s="2" t="str">
        <f>TEXT(Table1[[#This Row],[ORDER_DATE]], "mmm")</f>
        <v>Nov</v>
      </c>
      <c r="M1328" s="2">
        <v>2004</v>
      </c>
      <c r="N1328" s="2" t="s">
        <v>210</v>
      </c>
      <c r="O1328" s="2" t="s">
        <v>294</v>
      </c>
      <c r="P1328" s="2" t="s">
        <v>142</v>
      </c>
      <c r="Q1328" s="2" t="s">
        <v>9</v>
      </c>
      <c r="R1328" s="2" t="s">
        <v>10</v>
      </c>
    </row>
    <row r="1329" spans="1:18" x14ac:dyDescent="0.3">
      <c r="A1329" s="2">
        <v>11427</v>
      </c>
      <c r="B1329" s="2" t="s">
        <v>141</v>
      </c>
      <c r="C1329" s="2">
        <v>35</v>
      </c>
      <c r="D1329" s="7">
        <v>99</v>
      </c>
      <c r="E1329" s="7">
        <f t="shared" si="40"/>
        <v>49.5</v>
      </c>
      <c r="F1329" s="7">
        <v>100</v>
      </c>
      <c r="G1329" s="7">
        <f>Table1[[#This Row],[QUANTITY_ORDERED]]*Table1[[#This Row],[Selling price ]]</f>
        <v>3500</v>
      </c>
      <c r="H1329" s="7">
        <f>F1329-(Table1[[#This Row],[Estimated Cost Price (50%)	]])</f>
        <v>50.5</v>
      </c>
      <c r="I1329" s="7">
        <f>Table1[[#This Row],[Profit per unit]]*Table1[[#This Row],[QUANTITY_ORDERED]]</f>
        <v>1767.5</v>
      </c>
      <c r="J1329" s="2" t="str">
        <f t="shared" si="41"/>
        <v>Profit</v>
      </c>
      <c r="K1329" s="3">
        <v>38296</v>
      </c>
      <c r="L1329" s="2" t="str">
        <f>TEXT(Table1[[#This Row],[ORDER_DATE]], "mmm")</f>
        <v>Nov</v>
      </c>
      <c r="M1329" s="2">
        <v>2004</v>
      </c>
      <c r="N1329" s="2" t="s">
        <v>210</v>
      </c>
      <c r="O1329" s="2" t="s">
        <v>297</v>
      </c>
      <c r="P1329" s="2" t="s">
        <v>142</v>
      </c>
      <c r="Q1329" s="2" t="s">
        <v>9</v>
      </c>
      <c r="R1329" s="2" t="s">
        <v>16</v>
      </c>
    </row>
    <row r="1330" spans="1:18" x14ac:dyDescent="0.3">
      <c r="A1330" s="2">
        <v>11428</v>
      </c>
      <c r="B1330" s="2" t="s">
        <v>141</v>
      </c>
      <c r="C1330" s="2">
        <v>44</v>
      </c>
      <c r="D1330" s="7">
        <v>118</v>
      </c>
      <c r="E1330" s="7">
        <f t="shared" si="40"/>
        <v>59</v>
      </c>
      <c r="F1330" s="7">
        <v>100</v>
      </c>
      <c r="G1330" s="7">
        <f>Table1[[#This Row],[QUANTITY_ORDERED]]*Table1[[#This Row],[Selling price ]]</f>
        <v>4400</v>
      </c>
      <c r="H1330" s="7">
        <f>F1330-(Table1[[#This Row],[Estimated Cost Price (50%)	]])</f>
        <v>41</v>
      </c>
      <c r="I1330" s="7">
        <f>Table1[[#This Row],[Profit per unit]]*Table1[[#This Row],[QUANTITY_ORDERED]]</f>
        <v>1804</v>
      </c>
      <c r="J1330" s="2" t="str">
        <f t="shared" si="41"/>
        <v>Profit</v>
      </c>
      <c r="K1330" s="3">
        <v>38296</v>
      </c>
      <c r="L1330" s="2" t="str">
        <f>TEXT(Table1[[#This Row],[ORDER_DATE]], "mmm")</f>
        <v>Nov</v>
      </c>
      <c r="M1330" s="2">
        <v>2004</v>
      </c>
      <c r="N1330" s="2" t="s">
        <v>210</v>
      </c>
      <c r="O1330" s="2" t="s">
        <v>300</v>
      </c>
      <c r="P1330" s="2" t="s">
        <v>142</v>
      </c>
      <c r="Q1330" s="2" t="s">
        <v>9</v>
      </c>
      <c r="R1330" s="2" t="s">
        <v>16</v>
      </c>
    </row>
    <row r="1331" spans="1:18" x14ac:dyDescent="0.3">
      <c r="A1331" s="2">
        <v>11429</v>
      </c>
      <c r="B1331" s="2" t="s">
        <v>141</v>
      </c>
      <c r="C1331" s="2">
        <v>44</v>
      </c>
      <c r="D1331" s="7">
        <v>80</v>
      </c>
      <c r="E1331" s="7">
        <f t="shared" si="40"/>
        <v>40</v>
      </c>
      <c r="F1331" s="7">
        <v>67.2</v>
      </c>
      <c r="G1331" s="7">
        <f>Table1[[#This Row],[QUANTITY_ORDERED]]*Table1[[#This Row],[Selling price ]]</f>
        <v>2956.8</v>
      </c>
      <c r="H1331" s="7">
        <f>F1331-(Table1[[#This Row],[Estimated Cost Price (50%)	]])</f>
        <v>27.200000000000003</v>
      </c>
      <c r="I1331" s="7">
        <f>Table1[[#This Row],[Profit per unit]]*Table1[[#This Row],[QUANTITY_ORDERED]]</f>
        <v>1196.8000000000002</v>
      </c>
      <c r="J1331" s="2" t="str">
        <f t="shared" si="41"/>
        <v>Profit</v>
      </c>
      <c r="K1331" s="3">
        <v>38296</v>
      </c>
      <c r="L1331" s="2" t="str">
        <f>TEXT(Table1[[#This Row],[ORDER_DATE]], "mmm")</f>
        <v>Nov</v>
      </c>
      <c r="M1331" s="2">
        <v>2004</v>
      </c>
      <c r="N1331" s="2" t="s">
        <v>210</v>
      </c>
      <c r="O1331" s="2" t="s">
        <v>301</v>
      </c>
      <c r="P1331" s="2" t="s">
        <v>142</v>
      </c>
      <c r="Q1331" s="2" t="s">
        <v>9</v>
      </c>
      <c r="R1331" s="2" t="s">
        <v>10</v>
      </c>
    </row>
    <row r="1332" spans="1:18" x14ac:dyDescent="0.3">
      <c r="A1332" s="2">
        <v>11430</v>
      </c>
      <c r="B1332" s="2" t="s">
        <v>141</v>
      </c>
      <c r="C1332" s="2">
        <v>38</v>
      </c>
      <c r="D1332" s="7">
        <v>74</v>
      </c>
      <c r="E1332" s="7">
        <f t="shared" si="40"/>
        <v>37</v>
      </c>
      <c r="F1332" s="7">
        <v>62.19</v>
      </c>
      <c r="G1332" s="7">
        <f>Table1[[#This Row],[QUANTITY_ORDERED]]*Table1[[#This Row],[Selling price ]]</f>
        <v>2363.2199999999998</v>
      </c>
      <c r="H1332" s="7">
        <f>F1332-(Table1[[#This Row],[Estimated Cost Price (50%)	]])</f>
        <v>25.189999999999998</v>
      </c>
      <c r="I1332" s="7">
        <f>Table1[[#This Row],[Profit per unit]]*Table1[[#This Row],[QUANTITY_ORDERED]]</f>
        <v>957.21999999999991</v>
      </c>
      <c r="J1332" s="2" t="str">
        <f t="shared" si="41"/>
        <v>Profit</v>
      </c>
      <c r="K1332" s="3">
        <v>38296</v>
      </c>
      <c r="L1332" s="2" t="str">
        <f>TEXT(Table1[[#This Row],[ORDER_DATE]], "mmm")</f>
        <v>Nov</v>
      </c>
      <c r="M1332" s="2">
        <v>2004</v>
      </c>
      <c r="N1332" s="2" t="s">
        <v>210</v>
      </c>
      <c r="O1332" s="2" t="s">
        <v>304</v>
      </c>
      <c r="P1332" s="2" t="s">
        <v>142</v>
      </c>
      <c r="Q1332" s="2" t="s">
        <v>9</v>
      </c>
      <c r="R1332" s="2" t="s">
        <v>10</v>
      </c>
    </row>
    <row r="1333" spans="1:18" x14ac:dyDescent="0.3">
      <c r="A1333" s="2">
        <v>11431</v>
      </c>
      <c r="B1333" s="2" t="s">
        <v>34</v>
      </c>
      <c r="C1333" s="2">
        <v>28</v>
      </c>
      <c r="D1333" s="7">
        <v>95</v>
      </c>
      <c r="E1333" s="7">
        <f t="shared" si="40"/>
        <v>47.5</v>
      </c>
      <c r="F1333" s="7">
        <v>100</v>
      </c>
      <c r="G1333" s="7">
        <f>Table1[[#This Row],[QUANTITY_ORDERED]]*Table1[[#This Row],[Selling price ]]</f>
        <v>2800</v>
      </c>
      <c r="H1333" s="7">
        <f>F1333-(Table1[[#This Row],[Estimated Cost Price (50%)	]])</f>
        <v>52.5</v>
      </c>
      <c r="I1333" s="7">
        <f>Table1[[#This Row],[Profit per unit]]*Table1[[#This Row],[QUANTITY_ORDERED]]</f>
        <v>1470</v>
      </c>
      <c r="J1333" s="2" t="str">
        <f t="shared" si="41"/>
        <v>Profit</v>
      </c>
      <c r="K1333" s="3">
        <v>38125</v>
      </c>
      <c r="L1333" s="2" t="str">
        <f>TEXT(Table1[[#This Row],[ORDER_DATE]], "mmm")</f>
        <v>May</v>
      </c>
      <c r="M1333" s="2">
        <v>2004</v>
      </c>
      <c r="N1333" s="2" t="s">
        <v>5</v>
      </c>
      <c r="O1333" s="2" t="s">
        <v>6</v>
      </c>
      <c r="P1333" s="2" t="s">
        <v>35</v>
      </c>
      <c r="Q1333" s="2" t="s">
        <v>9</v>
      </c>
      <c r="R1333" s="2" t="s">
        <v>16</v>
      </c>
    </row>
    <row r="1334" spans="1:18" x14ac:dyDescent="0.3">
      <c r="A1334" s="2">
        <v>11432</v>
      </c>
      <c r="B1334" s="2" t="s">
        <v>34</v>
      </c>
      <c r="C1334" s="2">
        <v>44</v>
      </c>
      <c r="D1334" s="7">
        <v>118</v>
      </c>
      <c r="E1334" s="7">
        <f t="shared" si="40"/>
        <v>59</v>
      </c>
      <c r="F1334" s="7">
        <v>100</v>
      </c>
      <c r="G1334" s="7">
        <f>Table1[[#This Row],[QUANTITY_ORDERED]]*Table1[[#This Row],[Selling price ]]</f>
        <v>4400</v>
      </c>
      <c r="H1334" s="7">
        <f>F1334-(Table1[[#This Row],[Estimated Cost Price (50%)	]])</f>
        <v>41</v>
      </c>
      <c r="I1334" s="7">
        <f>Table1[[#This Row],[Profit per unit]]*Table1[[#This Row],[QUANTITY_ORDERED]]</f>
        <v>1804</v>
      </c>
      <c r="J1334" s="2" t="str">
        <f t="shared" si="41"/>
        <v>Profit</v>
      </c>
      <c r="K1334" s="3">
        <v>38125</v>
      </c>
      <c r="L1334" s="2" t="str">
        <f>TEXT(Table1[[#This Row],[ORDER_DATE]], "mmm")</f>
        <v>May</v>
      </c>
      <c r="M1334" s="2">
        <v>2004</v>
      </c>
      <c r="N1334" s="2" t="s">
        <v>5</v>
      </c>
      <c r="O1334" s="2" t="s">
        <v>106</v>
      </c>
      <c r="P1334" s="2" t="s">
        <v>35</v>
      </c>
      <c r="Q1334" s="2" t="s">
        <v>9</v>
      </c>
      <c r="R1334" s="2" t="s">
        <v>16</v>
      </c>
    </row>
    <row r="1335" spans="1:18" x14ac:dyDescent="0.3">
      <c r="A1335" s="2">
        <v>11433</v>
      </c>
      <c r="B1335" s="2" t="s">
        <v>34</v>
      </c>
      <c r="C1335" s="2">
        <v>43</v>
      </c>
      <c r="D1335" s="7">
        <v>193</v>
      </c>
      <c r="E1335" s="7">
        <f t="shared" si="40"/>
        <v>96.5</v>
      </c>
      <c r="F1335" s="7">
        <v>100</v>
      </c>
      <c r="G1335" s="7">
        <f>Table1[[#This Row],[QUANTITY_ORDERED]]*Table1[[#This Row],[Selling price ]]</f>
        <v>4300</v>
      </c>
      <c r="H1335" s="7">
        <f>F1335-(Table1[[#This Row],[Estimated Cost Price (50%)	]])</f>
        <v>3.5</v>
      </c>
      <c r="I1335" s="7">
        <f>Table1[[#This Row],[Profit per unit]]*Table1[[#This Row],[QUANTITY_ORDERED]]</f>
        <v>150.5</v>
      </c>
      <c r="J1335" s="2" t="str">
        <f t="shared" si="41"/>
        <v>Profit</v>
      </c>
      <c r="K1335" s="3">
        <v>38125</v>
      </c>
      <c r="L1335" s="2" t="str">
        <f>TEXT(Table1[[#This Row],[ORDER_DATE]], "mmm")</f>
        <v>May</v>
      </c>
      <c r="M1335" s="2">
        <v>2004</v>
      </c>
      <c r="N1335" s="2" t="s">
        <v>5</v>
      </c>
      <c r="O1335" s="2" t="s">
        <v>113</v>
      </c>
      <c r="P1335" s="2" t="s">
        <v>35</v>
      </c>
      <c r="Q1335" s="2" t="s">
        <v>9</v>
      </c>
      <c r="R1335" s="2" t="s">
        <v>52</v>
      </c>
    </row>
    <row r="1336" spans="1:18" x14ac:dyDescent="0.3">
      <c r="A1336" s="2">
        <v>11434</v>
      </c>
      <c r="B1336" s="2" t="s">
        <v>34</v>
      </c>
      <c r="C1336" s="2">
        <v>46</v>
      </c>
      <c r="D1336" s="7">
        <v>150</v>
      </c>
      <c r="E1336" s="7">
        <f t="shared" si="40"/>
        <v>75</v>
      </c>
      <c r="F1336" s="7">
        <v>100</v>
      </c>
      <c r="G1336" s="7">
        <f>Table1[[#This Row],[QUANTITY_ORDERED]]*Table1[[#This Row],[Selling price ]]</f>
        <v>4600</v>
      </c>
      <c r="H1336" s="7">
        <f>F1336-(Table1[[#This Row],[Estimated Cost Price (50%)	]])</f>
        <v>25</v>
      </c>
      <c r="I1336" s="7">
        <f>Table1[[#This Row],[Profit per unit]]*Table1[[#This Row],[QUANTITY_ORDERED]]</f>
        <v>1150</v>
      </c>
      <c r="J1336" s="2" t="str">
        <f t="shared" si="41"/>
        <v>Profit</v>
      </c>
      <c r="K1336" s="3">
        <v>38125</v>
      </c>
      <c r="L1336" s="2" t="str">
        <f>TEXT(Table1[[#This Row],[ORDER_DATE]], "mmm")</f>
        <v>May</v>
      </c>
      <c r="M1336" s="2">
        <v>2004</v>
      </c>
      <c r="N1336" s="2" t="s">
        <v>5</v>
      </c>
      <c r="O1336" s="2" t="s">
        <v>180</v>
      </c>
      <c r="P1336" s="2" t="s">
        <v>35</v>
      </c>
      <c r="Q1336" s="2" t="s">
        <v>9</v>
      </c>
      <c r="R1336" s="2" t="s">
        <v>52</v>
      </c>
    </row>
    <row r="1337" spans="1:18" x14ac:dyDescent="0.3">
      <c r="A1337" s="2">
        <v>11435</v>
      </c>
      <c r="B1337" s="2" t="s">
        <v>34</v>
      </c>
      <c r="C1337" s="2">
        <v>29</v>
      </c>
      <c r="D1337" s="7">
        <v>60</v>
      </c>
      <c r="E1337" s="7">
        <f t="shared" si="40"/>
        <v>30</v>
      </c>
      <c r="F1337" s="7">
        <v>61.18</v>
      </c>
      <c r="G1337" s="7">
        <f>Table1[[#This Row],[QUANTITY_ORDERED]]*Table1[[#This Row],[Selling price ]]</f>
        <v>1774.22</v>
      </c>
      <c r="H1337" s="7">
        <f>F1337-(Table1[[#This Row],[Estimated Cost Price (50%)	]])</f>
        <v>31.18</v>
      </c>
      <c r="I1337" s="7">
        <f>Table1[[#This Row],[Profit per unit]]*Table1[[#This Row],[QUANTITY_ORDERED]]</f>
        <v>904.22</v>
      </c>
      <c r="J1337" s="2" t="str">
        <f t="shared" si="41"/>
        <v>Profit</v>
      </c>
      <c r="K1337" s="3">
        <v>38125</v>
      </c>
      <c r="L1337" s="2" t="str">
        <f>TEXT(Table1[[#This Row],[ORDER_DATE]], "mmm")</f>
        <v>May</v>
      </c>
      <c r="M1337" s="2">
        <v>2004</v>
      </c>
      <c r="N1337" s="2" t="s">
        <v>5</v>
      </c>
      <c r="O1337" s="2" t="s">
        <v>226</v>
      </c>
      <c r="P1337" s="2" t="s">
        <v>35</v>
      </c>
      <c r="Q1337" s="2" t="s">
        <v>9</v>
      </c>
      <c r="R1337" s="2" t="s">
        <v>10</v>
      </c>
    </row>
    <row r="1338" spans="1:18" x14ac:dyDescent="0.3">
      <c r="A1338" s="2">
        <v>11436</v>
      </c>
      <c r="B1338" s="2" t="s">
        <v>34</v>
      </c>
      <c r="C1338" s="2">
        <v>26</v>
      </c>
      <c r="D1338" s="7">
        <v>112</v>
      </c>
      <c r="E1338" s="7">
        <f t="shared" si="40"/>
        <v>56</v>
      </c>
      <c r="F1338" s="7">
        <v>100</v>
      </c>
      <c r="G1338" s="7">
        <f>Table1[[#This Row],[QUANTITY_ORDERED]]*Table1[[#This Row],[Selling price ]]</f>
        <v>2600</v>
      </c>
      <c r="H1338" s="7">
        <f>F1338-(Table1[[#This Row],[Estimated Cost Price (50%)	]])</f>
        <v>44</v>
      </c>
      <c r="I1338" s="7">
        <f>Table1[[#This Row],[Profit per unit]]*Table1[[#This Row],[QUANTITY_ORDERED]]</f>
        <v>1144</v>
      </c>
      <c r="J1338" s="2" t="str">
        <f t="shared" si="41"/>
        <v>Profit</v>
      </c>
      <c r="K1338" s="3">
        <v>38125</v>
      </c>
      <c r="L1338" s="2" t="str">
        <f>TEXT(Table1[[#This Row],[ORDER_DATE]], "mmm")</f>
        <v>May</v>
      </c>
      <c r="M1338" s="2">
        <v>2004</v>
      </c>
      <c r="N1338" s="2" t="s">
        <v>5</v>
      </c>
      <c r="O1338" s="2" t="s">
        <v>254</v>
      </c>
      <c r="P1338" s="2" t="s">
        <v>35</v>
      </c>
      <c r="Q1338" s="2" t="s">
        <v>9</v>
      </c>
      <c r="R1338" s="2" t="s">
        <v>10</v>
      </c>
    </row>
    <row r="1339" spans="1:18" x14ac:dyDescent="0.3">
      <c r="A1339" s="2">
        <v>11437</v>
      </c>
      <c r="B1339" s="2" t="s">
        <v>29</v>
      </c>
      <c r="C1339" s="2">
        <v>20</v>
      </c>
      <c r="D1339" s="7">
        <v>80</v>
      </c>
      <c r="E1339" s="7">
        <f t="shared" si="40"/>
        <v>40</v>
      </c>
      <c r="F1339" s="7">
        <v>76.39</v>
      </c>
      <c r="G1339" s="7">
        <f>Table1[[#This Row],[QUANTITY_ORDERED]]*Table1[[#This Row],[Selling price ]]</f>
        <v>1527.8</v>
      </c>
      <c r="H1339" s="7">
        <f>F1339-(Table1[[#This Row],[Estimated Cost Price (50%)	]])</f>
        <v>36.39</v>
      </c>
      <c r="I1339" s="7">
        <f>Table1[[#This Row],[Profit per unit]]*Table1[[#This Row],[QUANTITY_ORDERED]]</f>
        <v>727.8</v>
      </c>
      <c r="J1339" s="2" t="str">
        <f t="shared" si="41"/>
        <v>Profit</v>
      </c>
      <c r="K1339" s="3">
        <v>38133</v>
      </c>
      <c r="L1339" s="2" t="str">
        <f>TEXT(Table1[[#This Row],[ORDER_DATE]], "mmm")</f>
        <v>May</v>
      </c>
      <c r="M1339" s="2">
        <v>2004</v>
      </c>
      <c r="N1339" s="2" t="s">
        <v>63</v>
      </c>
      <c r="O1339" s="2" t="s">
        <v>239</v>
      </c>
      <c r="P1339" s="2" t="s">
        <v>15</v>
      </c>
      <c r="Q1339" s="2" t="s">
        <v>13</v>
      </c>
      <c r="R1339" s="2" t="s">
        <v>10</v>
      </c>
    </row>
    <row r="1340" spans="1:18" x14ac:dyDescent="0.3">
      <c r="A1340" s="2">
        <v>11438</v>
      </c>
      <c r="B1340" s="2" t="s">
        <v>29</v>
      </c>
      <c r="C1340" s="2">
        <v>41</v>
      </c>
      <c r="D1340" s="7">
        <v>146</v>
      </c>
      <c r="E1340" s="7">
        <f t="shared" si="40"/>
        <v>73</v>
      </c>
      <c r="F1340" s="7">
        <v>100</v>
      </c>
      <c r="G1340" s="7">
        <f>Table1[[#This Row],[QUANTITY_ORDERED]]*Table1[[#This Row],[Selling price ]]</f>
        <v>4100</v>
      </c>
      <c r="H1340" s="7">
        <f>F1340-(Table1[[#This Row],[Estimated Cost Price (50%)	]])</f>
        <v>27</v>
      </c>
      <c r="I1340" s="7">
        <f>Table1[[#This Row],[Profit per unit]]*Table1[[#This Row],[QUANTITY_ORDERED]]</f>
        <v>1107</v>
      </c>
      <c r="J1340" s="2" t="str">
        <f t="shared" si="41"/>
        <v>Profit</v>
      </c>
      <c r="K1340" s="3">
        <v>38133</v>
      </c>
      <c r="L1340" s="2" t="str">
        <f>TEXT(Table1[[#This Row],[ORDER_DATE]], "mmm")</f>
        <v>May</v>
      </c>
      <c r="M1340" s="2">
        <v>2004</v>
      </c>
      <c r="N1340" s="2" t="s">
        <v>63</v>
      </c>
      <c r="O1340" s="2" t="s">
        <v>241</v>
      </c>
      <c r="P1340" s="2" t="s">
        <v>15</v>
      </c>
      <c r="Q1340" s="2" t="s">
        <v>13</v>
      </c>
      <c r="R1340" s="2" t="s">
        <v>16</v>
      </c>
    </row>
    <row r="1341" spans="1:18" x14ac:dyDescent="0.3">
      <c r="A1341" s="2">
        <v>11439</v>
      </c>
      <c r="B1341" s="2" t="s">
        <v>29</v>
      </c>
      <c r="C1341" s="2">
        <v>31</v>
      </c>
      <c r="D1341" s="7">
        <v>62</v>
      </c>
      <c r="E1341" s="7">
        <f t="shared" si="40"/>
        <v>31</v>
      </c>
      <c r="F1341" s="7">
        <v>52.84</v>
      </c>
      <c r="G1341" s="7">
        <f>Table1[[#This Row],[QUANTITY_ORDERED]]*Table1[[#This Row],[Selling price ]]</f>
        <v>1638.0400000000002</v>
      </c>
      <c r="H1341" s="7">
        <f>F1341-(Table1[[#This Row],[Estimated Cost Price (50%)	]])</f>
        <v>21.840000000000003</v>
      </c>
      <c r="I1341" s="7">
        <f>Table1[[#This Row],[Profit per unit]]*Table1[[#This Row],[QUANTITY_ORDERED]]</f>
        <v>677.04000000000008</v>
      </c>
      <c r="J1341" s="2" t="str">
        <f t="shared" si="41"/>
        <v>Profit</v>
      </c>
      <c r="K1341" s="3">
        <v>38133</v>
      </c>
      <c r="L1341" s="2" t="str">
        <f>TEXT(Table1[[#This Row],[ORDER_DATE]], "mmm")</f>
        <v>May</v>
      </c>
      <c r="M1341" s="2">
        <v>2004</v>
      </c>
      <c r="N1341" s="2" t="s">
        <v>5</v>
      </c>
      <c r="O1341" s="2" t="s">
        <v>243</v>
      </c>
      <c r="P1341" s="2" t="s">
        <v>15</v>
      </c>
      <c r="Q1341" s="2" t="s">
        <v>13</v>
      </c>
      <c r="R1341" s="2" t="s">
        <v>10</v>
      </c>
    </row>
    <row r="1342" spans="1:18" x14ac:dyDescent="0.3">
      <c r="A1342" s="2">
        <v>11440</v>
      </c>
      <c r="B1342" s="2" t="s">
        <v>29</v>
      </c>
      <c r="C1342" s="2">
        <v>26</v>
      </c>
      <c r="D1342" s="7">
        <v>148</v>
      </c>
      <c r="E1342" s="7">
        <f t="shared" si="40"/>
        <v>74</v>
      </c>
      <c r="F1342" s="7">
        <v>100</v>
      </c>
      <c r="G1342" s="7">
        <f>Table1[[#This Row],[QUANTITY_ORDERED]]*Table1[[#This Row],[Selling price ]]</f>
        <v>2600</v>
      </c>
      <c r="H1342" s="7">
        <f>F1342-(Table1[[#This Row],[Estimated Cost Price (50%)	]])</f>
        <v>26</v>
      </c>
      <c r="I1342" s="7">
        <f>Table1[[#This Row],[Profit per unit]]*Table1[[#This Row],[QUANTITY_ORDERED]]</f>
        <v>676</v>
      </c>
      <c r="J1342" s="2" t="str">
        <f t="shared" si="41"/>
        <v>Profit</v>
      </c>
      <c r="K1342" s="3">
        <v>38133</v>
      </c>
      <c r="L1342" s="2" t="str">
        <f>TEXT(Table1[[#This Row],[ORDER_DATE]], "mmm")</f>
        <v>May</v>
      </c>
      <c r="M1342" s="2">
        <v>2004</v>
      </c>
      <c r="N1342" s="2" t="s">
        <v>63</v>
      </c>
      <c r="O1342" s="2" t="s">
        <v>250</v>
      </c>
      <c r="P1342" s="2" t="s">
        <v>15</v>
      </c>
      <c r="Q1342" s="2" t="s">
        <v>13</v>
      </c>
      <c r="R1342" s="2" t="s">
        <v>16</v>
      </c>
    </row>
    <row r="1343" spans="1:18" x14ac:dyDescent="0.3">
      <c r="A1343" s="2">
        <v>11441</v>
      </c>
      <c r="B1343" s="2" t="s">
        <v>29</v>
      </c>
      <c r="C1343" s="2">
        <v>47</v>
      </c>
      <c r="D1343" s="7">
        <v>69</v>
      </c>
      <c r="E1343" s="7">
        <f t="shared" si="40"/>
        <v>34.5</v>
      </c>
      <c r="F1343" s="7">
        <v>65.8</v>
      </c>
      <c r="G1343" s="7">
        <f>Table1[[#This Row],[QUANTITY_ORDERED]]*Table1[[#This Row],[Selling price ]]</f>
        <v>3092.6</v>
      </c>
      <c r="H1343" s="7">
        <f>F1343-(Table1[[#This Row],[Estimated Cost Price (50%)	]])</f>
        <v>31.299999999999997</v>
      </c>
      <c r="I1343" s="7">
        <f>Table1[[#This Row],[Profit per unit]]*Table1[[#This Row],[QUANTITY_ORDERED]]</f>
        <v>1471.1</v>
      </c>
      <c r="J1343" s="2" t="str">
        <f t="shared" si="41"/>
        <v>Profit</v>
      </c>
      <c r="K1343" s="3">
        <v>38133</v>
      </c>
      <c r="L1343" s="2" t="str">
        <f>TEXT(Table1[[#This Row],[ORDER_DATE]], "mmm")</f>
        <v>May</v>
      </c>
      <c r="M1343" s="2">
        <v>2004</v>
      </c>
      <c r="N1343" s="2" t="s">
        <v>5</v>
      </c>
      <c r="O1343" s="2" t="s">
        <v>262</v>
      </c>
      <c r="P1343" s="2" t="s">
        <v>15</v>
      </c>
      <c r="Q1343" s="2" t="s">
        <v>13</v>
      </c>
      <c r="R1343" s="2" t="s">
        <v>16</v>
      </c>
    </row>
    <row r="1344" spans="1:18" x14ac:dyDescent="0.3">
      <c r="A1344" s="2">
        <v>11442</v>
      </c>
      <c r="B1344" s="2" t="s">
        <v>29</v>
      </c>
      <c r="C1344" s="2">
        <v>38</v>
      </c>
      <c r="D1344" s="7">
        <v>80</v>
      </c>
      <c r="E1344" s="7">
        <f t="shared" si="40"/>
        <v>40</v>
      </c>
      <c r="F1344" s="7">
        <v>87.31</v>
      </c>
      <c r="G1344" s="7">
        <f>Table1[[#This Row],[QUANTITY_ORDERED]]*Table1[[#This Row],[Selling price ]]</f>
        <v>3317.78</v>
      </c>
      <c r="H1344" s="7">
        <f>F1344-(Table1[[#This Row],[Estimated Cost Price (50%)	]])</f>
        <v>47.31</v>
      </c>
      <c r="I1344" s="7">
        <f>Table1[[#This Row],[Profit per unit]]*Table1[[#This Row],[QUANTITY_ORDERED]]</f>
        <v>1797.7800000000002</v>
      </c>
      <c r="J1344" s="2" t="str">
        <f t="shared" si="41"/>
        <v>Profit</v>
      </c>
      <c r="K1344" s="3">
        <v>38133</v>
      </c>
      <c r="L1344" s="2" t="str">
        <f>TEXT(Table1[[#This Row],[ORDER_DATE]], "mmm")</f>
        <v>May</v>
      </c>
      <c r="M1344" s="2">
        <v>2004</v>
      </c>
      <c r="N1344" s="2" t="s">
        <v>63</v>
      </c>
      <c r="O1344" s="2" t="s">
        <v>280</v>
      </c>
      <c r="P1344" s="2" t="s">
        <v>15</v>
      </c>
      <c r="Q1344" s="2" t="s">
        <v>13</v>
      </c>
      <c r="R1344" s="2" t="s">
        <v>16</v>
      </c>
    </row>
    <row r="1345" spans="1:18" x14ac:dyDescent="0.3">
      <c r="A1345" s="2">
        <v>11443</v>
      </c>
      <c r="B1345" s="2" t="s">
        <v>29</v>
      </c>
      <c r="C1345" s="2">
        <v>36</v>
      </c>
      <c r="D1345" s="7">
        <v>40</v>
      </c>
      <c r="E1345" s="7">
        <f t="shared" si="40"/>
        <v>20</v>
      </c>
      <c r="F1345" s="7">
        <v>48.28</v>
      </c>
      <c r="G1345" s="7">
        <f>Table1[[#This Row],[QUANTITY_ORDERED]]*Table1[[#This Row],[Selling price ]]</f>
        <v>1738.08</v>
      </c>
      <c r="H1345" s="7">
        <f>F1345-(Table1[[#This Row],[Estimated Cost Price (50%)	]])</f>
        <v>28.28</v>
      </c>
      <c r="I1345" s="7">
        <f>Table1[[#This Row],[Profit per unit]]*Table1[[#This Row],[QUANTITY_ORDERED]]</f>
        <v>1018.08</v>
      </c>
      <c r="J1345" s="2" t="str">
        <f t="shared" si="41"/>
        <v>Profit</v>
      </c>
      <c r="K1345" s="3">
        <v>38133</v>
      </c>
      <c r="L1345" s="2" t="str">
        <f>TEXT(Table1[[#This Row],[ORDER_DATE]], "mmm")</f>
        <v>May</v>
      </c>
      <c r="M1345" s="2">
        <v>2004</v>
      </c>
      <c r="N1345" s="2" t="s">
        <v>5</v>
      </c>
      <c r="O1345" s="2" t="s">
        <v>283</v>
      </c>
      <c r="P1345" s="2" t="s">
        <v>15</v>
      </c>
      <c r="Q1345" s="2" t="s">
        <v>13</v>
      </c>
      <c r="R1345" s="2" t="s">
        <v>10</v>
      </c>
    </row>
    <row r="1346" spans="1:18" x14ac:dyDescent="0.3">
      <c r="A1346" s="2">
        <v>11444</v>
      </c>
      <c r="B1346" s="2" t="s">
        <v>29</v>
      </c>
      <c r="C1346" s="2">
        <v>25</v>
      </c>
      <c r="D1346" s="7">
        <v>102</v>
      </c>
      <c r="E1346" s="7">
        <f t="shared" ref="E1346:E1409" si="42">D1346 * 0.5</f>
        <v>51</v>
      </c>
      <c r="F1346" s="7">
        <v>100</v>
      </c>
      <c r="G1346" s="7">
        <f>Table1[[#This Row],[QUANTITY_ORDERED]]*Table1[[#This Row],[Selling price ]]</f>
        <v>2500</v>
      </c>
      <c r="H1346" s="7">
        <f>F1346-(Table1[[#This Row],[Estimated Cost Price (50%)	]])</f>
        <v>49</v>
      </c>
      <c r="I1346" s="7">
        <f>Table1[[#This Row],[Profit per unit]]*Table1[[#This Row],[QUANTITY_ORDERED]]</f>
        <v>1225</v>
      </c>
      <c r="J1346" s="2" t="str">
        <f t="shared" ref="J1346:J1409" si="43">IF(H1346 &gt; 0, "Profit", IF(H1346 &lt; 0, "Loss", "No Profit No Loss"))</f>
        <v>Profit</v>
      </c>
      <c r="K1346" s="3">
        <v>38133</v>
      </c>
      <c r="L1346" s="2" t="str">
        <f>TEXT(Table1[[#This Row],[ORDER_DATE]], "mmm")</f>
        <v>May</v>
      </c>
      <c r="M1346" s="2">
        <v>2004</v>
      </c>
      <c r="N1346" s="2" t="s">
        <v>5</v>
      </c>
      <c r="O1346" s="2" t="s">
        <v>288</v>
      </c>
      <c r="P1346" s="2" t="s">
        <v>15</v>
      </c>
      <c r="Q1346" s="2" t="s">
        <v>13</v>
      </c>
      <c r="R1346" s="2" t="s">
        <v>10</v>
      </c>
    </row>
    <row r="1347" spans="1:18" x14ac:dyDescent="0.3">
      <c r="A1347" s="2">
        <v>11445</v>
      </c>
      <c r="B1347" s="2" t="s">
        <v>29</v>
      </c>
      <c r="C1347" s="2">
        <v>48</v>
      </c>
      <c r="D1347" s="7">
        <v>81</v>
      </c>
      <c r="E1347" s="7">
        <f t="shared" si="42"/>
        <v>40.5</v>
      </c>
      <c r="F1347" s="7">
        <v>72.41</v>
      </c>
      <c r="G1347" s="7">
        <f>Table1[[#This Row],[QUANTITY_ORDERED]]*Table1[[#This Row],[Selling price ]]</f>
        <v>3475.68</v>
      </c>
      <c r="H1347" s="7">
        <f>F1347-(Table1[[#This Row],[Estimated Cost Price (50%)	]])</f>
        <v>31.909999999999997</v>
      </c>
      <c r="I1347" s="7">
        <f>Table1[[#This Row],[Profit per unit]]*Table1[[#This Row],[QUANTITY_ORDERED]]</f>
        <v>1531.6799999999998</v>
      </c>
      <c r="J1347" s="2" t="str">
        <f t="shared" si="43"/>
        <v>Profit</v>
      </c>
      <c r="K1347" s="3">
        <v>38133</v>
      </c>
      <c r="L1347" s="2" t="str">
        <f>TEXT(Table1[[#This Row],[ORDER_DATE]], "mmm")</f>
        <v>May</v>
      </c>
      <c r="M1347" s="2">
        <v>2004</v>
      </c>
      <c r="N1347" s="2" t="s">
        <v>5</v>
      </c>
      <c r="O1347" s="2" t="s">
        <v>292</v>
      </c>
      <c r="P1347" s="2" t="s">
        <v>15</v>
      </c>
      <c r="Q1347" s="2" t="s">
        <v>13</v>
      </c>
      <c r="R1347" s="2" t="s">
        <v>16</v>
      </c>
    </row>
    <row r="1348" spans="1:18" x14ac:dyDescent="0.3">
      <c r="A1348" s="2">
        <v>11446</v>
      </c>
      <c r="B1348" s="2" t="s">
        <v>57</v>
      </c>
      <c r="C1348" s="2">
        <v>24</v>
      </c>
      <c r="D1348" s="7">
        <v>194</v>
      </c>
      <c r="E1348" s="7">
        <f t="shared" si="42"/>
        <v>97</v>
      </c>
      <c r="F1348" s="7">
        <v>100</v>
      </c>
      <c r="G1348" s="7">
        <f>Table1[[#This Row],[QUANTITY_ORDERED]]*Table1[[#This Row],[Selling price ]]</f>
        <v>2400</v>
      </c>
      <c r="H1348" s="7">
        <f>F1348-(Table1[[#This Row],[Estimated Cost Price (50%)	]])</f>
        <v>3</v>
      </c>
      <c r="I1348" s="7">
        <f>Table1[[#This Row],[Profit per unit]]*Table1[[#This Row],[QUANTITY_ORDERED]]</f>
        <v>72</v>
      </c>
      <c r="J1348" s="2" t="str">
        <f t="shared" si="43"/>
        <v>Profit</v>
      </c>
      <c r="K1348" s="3">
        <v>37992</v>
      </c>
      <c r="L1348" s="2" t="str">
        <f>TEXT(Table1[[#This Row],[ORDER_DATE]], "mmm")</f>
        <v>Jan</v>
      </c>
      <c r="M1348" s="2">
        <v>2004</v>
      </c>
      <c r="N1348" s="2" t="s">
        <v>63</v>
      </c>
      <c r="O1348" s="2" t="s">
        <v>149</v>
      </c>
      <c r="P1348" s="2" t="s">
        <v>58</v>
      </c>
      <c r="Q1348" s="2" t="s">
        <v>59</v>
      </c>
      <c r="R1348" s="2" t="s">
        <v>16</v>
      </c>
    </row>
    <row r="1349" spans="1:18" x14ac:dyDescent="0.3">
      <c r="A1349" s="2">
        <v>11447</v>
      </c>
      <c r="B1349" s="2" t="s">
        <v>57</v>
      </c>
      <c r="C1349" s="2">
        <v>22</v>
      </c>
      <c r="D1349" s="7">
        <v>117</v>
      </c>
      <c r="E1349" s="7">
        <f t="shared" si="42"/>
        <v>58.5</v>
      </c>
      <c r="F1349" s="7">
        <v>100</v>
      </c>
      <c r="G1349" s="7">
        <f>Table1[[#This Row],[QUANTITY_ORDERED]]*Table1[[#This Row],[Selling price ]]</f>
        <v>2200</v>
      </c>
      <c r="H1349" s="7">
        <f>F1349-(Table1[[#This Row],[Estimated Cost Price (50%)	]])</f>
        <v>41.5</v>
      </c>
      <c r="I1349" s="7">
        <f>Table1[[#This Row],[Profit per unit]]*Table1[[#This Row],[QUANTITY_ORDERED]]</f>
        <v>913</v>
      </c>
      <c r="J1349" s="2" t="str">
        <f t="shared" si="43"/>
        <v>Profit</v>
      </c>
      <c r="K1349" s="3">
        <v>37992</v>
      </c>
      <c r="L1349" s="2" t="str">
        <f>TEXT(Table1[[#This Row],[ORDER_DATE]], "mmm")</f>
        <v>Jan</v>
      </c>
      <c r="M1349" s="2">
        <v>2004</v>
      </c>
      <c r="N1349" s="2" t="s">
        <v>63</v>
      </c>
      <c r="O1349" s="2" t="s">
        <v>183</v>
      </c>
      <c r="P1349" s="2" t="s">
        <v>58</v>
      </c>
      <c r="Q1349" s="2" t="s">
        <v>59</v>
      </c>
      <c r="R1349" s="2" t="s">
        <v>10</v>
      </c>
    </row>
    <row r="1350" spans="1:18" x14ac:dyDescent="0.3">
      <c r="A1350" s="2">
        <v>11448</v>
      </c>
      <c r="B1350" s="2" t="s">
        <v>57</v>
      </c>
      <c r="C1350" s="2">
        <v>25</v>
      </c>
      <c r="D1350" s="7">
        <v>79</v>
      </c>
      <c r="E1350" s="7">
        <f t="shared" si="42"/>
        <v>39.5</v>
      </c>
      <c r="F1350" s="7">
        <v>90.17</v>
      </c>
      <c r="G1350" s="7">
        <f>Table1[[#This Row],[QUANTITY_ORDERED]]*Table1[[#This Row],[Selling price ]]</f>
        <v>2254.25</v>
      </c>
      <c r="H1350" s="7">
        <f>F1350-(Table1[[#This Row],[Estimated Cost Price (50%)	]])</f>
        <v>50.67</v>
      </c>
      <c r="I1350" s="7">
        <f>Table1[[#This Row],[Profit per unit]]*Table1[[#This Row],[QUANTITY_ORDERED]]</f>
        <v>1266.75</v>
      </c>
      <c r="J1350" s="2" t="str">
        <f t="shared" si="43"/>
        <v>Profit</v>
      </c>
      <c r="K1350" s="3">
        <v>37992</v>
      </c>
      <c r="L1350" s="2" t="str">
        <f>TEXT(Table1[[#This Row],[ORDER_DATE]], "mmm")</f>
        <v>Jan</v>
      </c>
      <c r="M1350" s="2">
        <v>2004</v>
      </c>
      <c r="N1350" s="2" t="s">
        <v>63</v>
      </c>
      <c r="O1350" s="2" t="s">
        <v>187</v>
      </c>
      <c r="P1350" s="2" t="s">
        <v>58</v>
      </c>
      <c r="Q1350" s="2" t="s">
        <v>59</v>
      </c>
      <c r="R1350" s="2" t="s">
        <v>10</v>
      </c>
    </row>
    <row r="1351" spans="1:18" x14ac:dyDescent="0.3">
      <c r="A1351" s="2">
        <v>11449</v>
      </c>
      <c r="B1351" s="2" t="s">
        <v>57</v>
      </c>
      <c r="C1351" s="2">
        <v>41</v>
      </c>
      <c r="D1351" s="7">
        <v>115</v>
      </c>
      <c r="E1351" s="7">
        <f t="shared" si="42"/>
        <v>57.5</v>
      </c>
      <c r="F1351" s="7">
        <v>100</v>
      </c>
      <c r="G1351" s="7">
        <f>Table1[[#This Row],[QUANTITY_ORDERED]]*Table1[[#This Row],[Selling price ]]</f>
        <v>4100</v>
      </c>
      <c r="H1351" s="7">
        <f>F1351-(Table1[[#This Row],[Estimated Cost Price (50%)	]])</f>
        <v>42.5</v>
      </c>
      <c r="I1351" s="7">
        <f>Table1[[#This Row],[Profit per unit]]*Table1[[#This Row],[QUANTITY_ORDERED]]</f>
        <v>1742.5</v>
      </c>
      <c r="J1351" s="2" t="str">
        <f t="shared" si="43"/>
        <v>Profit</v>
      </c>
      <c r="K1351" s="3">
        <v>37992</v>
      </c>
      <c r="L1351" s="2" t="str">
        <f>TEXT(Table1[[#This Row],[ORDER_DATE]], "mmm")</f>
        <v>Jan</v>
      </c>
      <c r="M1351" s="2">
        <v>2004</v>
      </c>
      <c r="N1351" s="2" t="s">
        <v>63</v>
      </c>
      <c r="O1351" s="2" t="s">
        <v>193</v>
      </c>
      <c r="P1351" s="2" t="s">
        <v>58</v>
      </c>
      <c r="Q1351" s="2" t="s">
        <v>59</v>
      </c>
      <c r="R1351" s="2" t="s">
        <v>16</v>
      </c>
    </row>
    <row r="1352" spans="1:18" x14ac:dyDescent="0.3">
      <c r="A1352" s="2">
        <v>11450</v>
      </c>
      <c r="B1352" s="2" t="s">
        <v>57</v>
      </c>
      <c r="C1352" s="2">
        <v>26</v>
      </c>
      <c r="D1352" s="7">
        <v>141</v>
      </c>
      <c r="E1352" s="7">
        <f t="shared" si="42"/>
        <v>70.5</v>
      </c>
      <c r="F1352" s="7">
        <v>100</v>
      </c>
      <c r="G1352" s="7">
        <f>Table1[[#This Row],[QUANTITY_ORDERED]]*Table1[[#This Row],[Selling price ]]</f>
        <v>2600</v>
      </c>
      <c r="H1352" s="7">
        <f>F1352-(Table1[[#This Row],[Estimated Cost Price (50%)	]])</f>
        <v>29.5</v>
      </c>
      <c r="I1352" s="7">
        <f>Table1[[#This Row],[Profit per unit]]*Table1[[#This Row],[QUANTITY_ORDERED]]</f>
        <v>767</v>
      </c>
      <c r="J1352" s="2" t="str">
        <f t="shared" si="43"/>
        <v>Profit</v>
      </c>
      <c r="K1352" s="3">
        <v>37992</v>
      </c>
      <c r="L1352" s="2" t="str">
        <f>TEXT(Table1[[#This Row],[ORDER_DATE]], "mmm")</f>
        <v>Jan</v>
      </c>
      <c r="M1352" s="2">
        <v>2004</v>
      </c>
      <c r="N1352" s="2" t="s">
        <v>63</v>
      </c>
      <c r="O1352" s="2" t="s">
        <v>197</v>
      </c>
      <c r="P1352" s="2" t="s">
        <v>58</v>
      </c>
      <c r="Q1352" s="2" t="s">
        <v>59</v>
      </c>
      <c r="R1352" s="2" t="s">
        <v>16</v>
      </c>
    </row>
    <row r="1353" spans="1:18" x14ac:dyDescent="0.3">
      <c r="A1353" s="2">
        <v>11451</v>
      </c>
      <c r="B1353" s="2" t="s">
        <v>57</v>
      </c>
      <c r="C1353" s="2">
        <v>24</v>
      </c>
      <c r="D1353" s="7">
        <v>124</v>
      </c>
      <c r="E1353" s="7">
        <f t="shared" si="42"/>
        <v>62</v>
      </c>
      <c r="F1353" s="7">
        <v>100</v>
      </c>
      <c r="G1353" s="7">
        <f>Table1[[#This Row],[QUANTITY_ORDERED]]*Table1[[#This Row],[Selling price ]]</f>
        <v>2400</v>
      </c>
      <c r="H1353" s="7">
        <f>F1353-(Table1[[#This Row],[Estimated Cost Price (50%)	]])</f>
        <v>38</v>
      </c>
      <c r="I1353" s="7">
        <f>Table1[[#This Row],[Profit per unit]]*Table1[[#This Row],[QUANTITY_ORDERED]]</f>
        <v>912</v>
      </c>
      <c r="J1353" s="2" t="str">
        <f t="shared" si="43"/>
        <v>Profit</v>
      </c>
      <c r="K1353" s="3">
        <v>37992</v>
      </c>
      <c r="L1353" s="2" t="str">
        <f>TEXT(Table1[[#This Row],[ORDER_DATE]], "mmm")</f>
        <v>Jan</v>
      </c>
      <c r="M1353" s="2">
        <v>2004</v>
      </c>
      <c r="N1353" s="2" t="s">
        <v>63</v>
      </c>
      <c r="O1353" s="2" t="s">
        <v>209</v>
      </c>
      <c r="P1353" s="2" t="s">
        <v>58</v>
      </c>
      <c r="Q1353" s="2" t="s">
        <v>59</v>
      </c>
      <c r="R1353" s="2" t="s">
        <v>16</v>
      </c>
    </row>
    <row r="1354" spans="1:18" x14ac:dyDescent="0.3">
      <c r="A1354" s="2">
        <v>11452</v>
      </c>
      <c r="B1354" s="2" t="s">
        <v>57</v>
      </c>
      <c r="C1354" s="2">
        <v>23</v>
      </c>
      <c r="D1354" s="7">
        <v>77</v>
      </c>
      <c r="E1354" s="7">
        <f t="shared" si="42"/>
        <v>38.5</v>
      </c>
      <c r="F1354" s="7">
        <v>83.93</v>
      </c>
      <c r="G1354" s="7">
        <f>Table1[[#This Row],[QUANTITY_ORDERED]]*Table1[[#This Row],[Selling price ]]</f>
        <v>1930.39</v>
      </c>
      <c r="H1354" s="7">
        <f>F1354-(Table1[[#This Row],[Estimated Cost Price (50%)	]])</f>
        <v>45.430000000000007</v>
      </c>
      <c r="I1354" s="7">
        <f>Table1[[#This Row],[Profit per unit]]*Table1[[#This Row],[QUANTITY_ORDERED]]</f>
        <v>1044.8900000000001</v>
      </c>
      <c r="J1354" s="2" t="str">
        <f t="shared" si="43"/>
        <v>Profit</v>
      </c>
      <c r="K1354" s="3">
        <v>37992</v>
      </c>
      <c r="L1354" s="2" t="str">
        <f>TEXT(Table1[[#This Row],[ORDER_DATE]], "mmm")</f>
        <v>Jan</v>
      </c>
      <c r="M1354" s="2">
        <v>2004</v>
      </c>
      <c r="N1354" s="2" t="s">
        <v>63</v>
      </c>
      <c r="O1354" s="2" t="s">
        <v>218</v>
      </c>
      <c r="P1354" s="2" t="s">
        <v>58</v>
      </c>
      <c r="Q1354" s="2" t="s">
        <v>59</v>
      </c>
      <c r="R1354" s="2" t="s">
        <v>10</v>
      </c>
    </row>
    <row r="1355" spans="1:18" x14ac:dyDescent="0.3">
      <c r="A1355" s="2">
        <v>11453</v>
      </c>
      <c r="B1355" s="2" t="s">
        <v>57</v>
      </c>
      <c r="C1355" s="2">
        <v>33</v>
      </c>
      <c r="D1355" s="7">
        <v>142</v>
      </c>
      <c r="E1355" s="7">
        <f t="shared" si="42"/>
        <v>71</v>
      </c>
      <c r="F1355" s="7">
        <v>100</v>
      </c>
      <c r="G1355" s="7">
        <f>Table1[[#This Row],[QUANTITY_ORDERED]]*Table1[[#This Row],[Selling price ]]</f>
        <v>3300</v>
      </c>
      <c r="H1355" s="7">
        <f>F1355-(Table1[[#This Row],[Estimated Cost Price (50%)	]])</f>
        <v>29</v>
      </c>
      <c r="I1355" s="7">
        <f>Table1[[#This Row],[Profit per unit]]*Table1[[#This Row],[QUANTITY_ORDERED]]</f>
        <v>957</v>
      </c>
      <c r="J1355" s="2" t="str">
        <f t="shared" si="43"/>
        <v>Profit</v>
      </c>
      <c r="K1355" s="3">
        <v>37992</v>
      </c>
      <c r="L1355" s="2" t="str">
        <f>TEXT(Table1[[#This Row],[ORDER_DATE]], "mmm")</f>
        <v>Jan</v>
      </c>
      <c r="M1355" s="2">
        <v>2004</v>
      </c>
      <c r="N1355" s="2" t="s">
        <v>63</v>
      </c>
      <c r="O1355" s="2" t="s">
        <v>219</v>
      </c>
      <c r="P1355" s="2" t="s">
        <v>58</v>
      </c>
      <c r="Q1355" s="2" t="s">
        <v>59</v>
      </c>
      <c r="R1355" s="2" t="s">
        <v>16</v>
      </c>
    </row>
    <row r="1356" spans="1:18" x14ac:dyDescent="0.3">
      <c r="A1356" s="2">
        <v>11454</v>
      </c>
      <c r="B1356" s="2" t="s">
        <v>57</v>
      </c>
      <c r="C1356" s="2">
        <v>37</v>
      </c>
      <c r="D1356" s="7">
        <v>132</v>
      </c>
      <c r="E1356" s="7">
        <f t="shared" si="42"/>
        <v>66</v>
      </c>
      <c r="F1356" s="7">
        <v>100</v>
      </c>
      <c r="G1356" s="7">
        <f>Table1[[#This Row],[QUANTITY_ORDERED]]*Table1[[#This Row],[Selling price ]]</f>
        <v>3700</v>
      </c>
      <c r="H1356" s="7">
        <f>F1356-(Table1[[#This Row],[Estimated Cost Price (50%)	]])</f>
        <v>34</v>
      </c>
      <c r="I1356" s="7">
        <f>Table1[[#This Row],[Profit per unit]]*Table1[[#This Row],[QUANTITY_ORDERED]]</f>
        <v>1258</v>
      </c>
      <c r="J1356" s="2" t="str">
        <f t="shared" si="43"/>
        <v>Profit</v>
      </c>
      <c r="K1356" s="3">
        <v>37992</v>
      </c>
      <c r="L1356" s="2" t="str">
        <f>TEXT(Table1[[#This Row],[ORDER_DATE]], "mmm")</f>
        <v>Jan</v>
      </c>
      <c r="M1356" s="2">
        <v>2004</v>
      </c>
      <c r="N1356" s="2" t="s">
        <v>63</v>
      </c>
      <c r="O1356" s="2" t="s">
        <v>228</v>
      </c>
      <c r="P1356" s="2" t="s">
        <v>58</v>
      </c>
      <c r="Q1356" s="2" t="s">
        <v>59</v>
      </c>
      <c r="R1356" s="2" t="s">
        <v>16</v>
      </c>
    </row>
    <row r="1357" spans="1:18" x14ac:dyDescent="0.3">
      <c r="A1357" s="2">
        <v>11455</v>
      </c>
      <c r="B1357" s="2" t="s">
        <v>57</v>
      </c>
      <c r="C1357" s="2">
        <v>40</v>
      </c>
      <c r="D1357" s="7">
        <v>169</v>
      </c>
      <c r="E1357" s="7">
        <f t="shared" si="42"/>
        <v>84.5</v>
      </c>
      <c r="F1357" s="7">
        <v>100</v>
      </c>
      <c r="G1357" s="7">
        <f>Table1[[#This Row],[QUANTITY_ORDERED]]*Table1[[#This Row],[Selling price ]]</f>
        <v>4000</v>
      </c>
      <c r="H1357" s="7">
        <f>F1357-(Table1[[#This Row],[Estimated Cost Price (50%)	]])</f>
        <v>15.5</v>
      </c>
      <c r="I1357" s="7">
        <f>Table1[[#This Row],[Profit per unit]]*Table1[[#This Row],[QUANTITY_ORDERED]]</f>
        <v>620</v>
      </c>
      <c r="J1357" s="2" t="str">
        <f t="shared" si="43"/>
        <v>Profit</v>
      </c>
      <c r="K1357" s="3">
        <v>37992</v>
      </c>
      <c r="L1357" s="2" t="str">
        <f>TEXT(Table1[[#This Row],[ORDER_DATE]], "mmm")</f>
        <v>Jan</v>
      </c>
      <c r="M1357" s="2">
        <v>2004</v>
      </c>
      <c r="N1357" s="2" t="s">
        <v>63</v>
      </c>
      <c r="O1357" s="2" t="s">
        <v>236</v>
      </c>
      <c r="P1357" s="2" t="s">
        <v>58</v>
      </c>
      <c r="Q1357" s="2" t="s">
        <v>59</v>
      </c>
      <c r="R1357" s="2" t="s">
        <v>16</v>
      </c>
    </row>
    <row r="1358" spans="1:18" x14ac:dyDescent="0.3">
      <c r="A1358" s="2">
        <v>11456</v>
      </c>
      <c r="B1358" s="2" t="s">
        <v>57</v>
      </c>
      <c r="C1358" s="2">
        <v>31</v>
      </c>
      <c r="D1358" s="7">
        <v>141</v>
      </c>
      <c r="E1358" s="7">
        <f t="shared" si="42"/>
        <v>70.5</v>
      </c>
      <c r="F1358" s="7">
        <v>100</v>
      </c>
      <c r="G1358" s="7">
        <f>Table1[[#This Row],[QUANTITY_ORDERED]]*Table1[[#This Row],[Selling price ]]</f>
        <v>3100</v>
      </c>
      <c r="H1358" s="7">
        <f>F1358-(Table1[[#This Row],[Estimated Cost Price (50%)	]])</f>
        <v>29.5</v>
      </c>
      <c r="I1358" s="7">
        <f>Table1[[#This Row],[Profit per unit]]*Table1[[#This Row],[QUANTITY_ORDERED]]</f>
        <v>914.5</v>
      </c>
      <c r="J1358" s="2" t="str">
        <f t="shared" si="43"/>
        <v>Profit</v>
      </c>
      <c r="K1358" s="3">
        <v>37992</v>
      </c>
      <c r="L1358" s="2" t="str">
        <f>TEXT(Table1[[#This Row],[ORDER_DATE]], "mmm")</f>
        <v>Jan</v>
      </c>
      <c r="M1358" s="2">
        <v>2004</v>
      </c>
      <c r="N1358" s="2" t="s">
        <v>63</v>
      </c>
      <c r="O1358" s="2" t="s">
        <v>242</v>
      </c>
      <c r="P1358" s="2" t="s">
        <v>58</v>
      </c>
      <c r="Q1358" s="2" t="s">
        <v>59</v>
      </c>
      <c r="R1358" s="2" t="s">
        <v>16</v>
      </c>
    </row>
    <row r="1359" spans="1:18" x14ac:dyDescent="0.3">
      <c r="A1359" s="2">
        <v>11457</v>
      </c>
      <c r="B1359" s="2" t="s">
        <v>57</v>
      </c>
      <c r="C1359" s="2">
        <v>40</v>
      </c>
      <c r="D1359" s="7">
        <v>37</v>
      </c>
      <c r="E1359" s="7">
        <f t="shared" si="42"/>
        <v>18.5</v>
      </c>
      <c r="F1359" s="7">
        <v>42.67</v>
      </c>
      <c r="G1359" s="7">
        <f>Table1[[#This Row],[QUANTITY_ORDERED]]*Table1[[#This Row],[Selling price ]]</f>
        <v>1706.8000000000002</v>
      </c>
      <c r="H1359" s="7">
        <f>F1359-(Table1[[#This Row],[Estimated Cost Price (50%)	]])</f>
        <v>24.17</v>
      </c>
      <c r="I1359" s="7">
        <f>Table1[[#This Row],[Profit per unit]]*Table1[[#This Row],[QUANTITY_ORDERED]]</f>
        <v>966.80000000000007</v>
      </c>
      <c r="J1359" s="2" t="str">
        <f t="shared" si="43"/>
        <v>Profit</v>
      </c>
      <c r="K1359" s="3">
        <v>37992</v>
      </c>
      <c r="L1359" s="2" t="str">
        <f>TEXT(Table1[[#This Row],[ORDER_DATE]], "mmm")</f>
        <v>Jan</v>
      </c>
      <c r="M1359" s="2">
        <v>2004</v>
      </c>
      <c r="N1359" s="2" t="s">
        <v>63</v>
      </c>
      <c r="O1359" s="2" t="s">
        <v>267</v>
      </c>
      <c r="P1359" s="2" t="s">
        <v>58</v>
      </c>
      <c r="Q1359" s="2" t="s">
        <v>59</v>
      </c>
      <c r="R1359" s="2" t="s">
        <v>10</v>
      </c>
    </row>
    <row r="1360" spans="1:18" x14ac:dyDescent="0.3">
      <c r="A1360" s="2">
        <v>11458</v>
      </c>
      <c r="B1360" s="2" t="s">
        <v>57</v>
      </c>
      <c r="C1360" s="2">
        <v>24</v>
      </c>
      <c r="D1360" s="7">
        <v>61</v>
      </c>
      <c r="E1360" s="7">
        <f t="shared" si="42"/>
        <v>30.5</v>
      </c>
      <c r="F1360" s="7">
        <v>52.66</v>
      </c>
      <c r="G1360" s="7">
        <f>Table1[[#This Row],[QUANTITY_ORDERED]]*Table1[[#This Row],[Selling price ]]</f>
        <v>1263.8399999999999</v>
      </c>
      <c r="H1360" s="7">
        <f>F1360-(Table1[[#This Row],[Estimated Cost Price (50%)	]])</f>
        <v>22.159999999999997</v>
      </c>
      <c r="I1360" s="7">
        <f>Table1[[#This Row],[Profit per unit]]*Table1[[#This Row],[QUANTITY_ORDERED]]</f>
        <v>531.83999999999992</v>
      </c>
      <c r="J1360" s="2" t="str">
        <f t="shared" si="43"/>
        <v>Profit</v>
      </c>
      <c r="K1360" s="3">
        <v>37992</v>
      </c>
      <c r="L1360" s="2" t="str">
        <f>TEXT(Table1[[#This Row],[ORDER_DATE]], "mmm")</f>
        <v>Jan</v>
      </c>
      <c r="M1360" s="2">
        <v>2004</v>
      </c>
      <c r="N1360" s="2" t="s">
        <v>63</v>
      </c>
      <c r="O1360" s="2" t="s">
        <v>270</v>
      </c>
      <c r="P1360" s="2" t="s">
        <v>58</v>
      </c>
      <c r="Q1360" s="2" t="s">
        <v>59</v>
      </c>
      <c r="R1360" s="2" t="s">
        <v>10</v>
      </c>
    </row>
    <row r="1361" spans="1:18" x14ac:dyDescent="0.3">
      <c r="A1361" s="2">
        <v>11459</v>
      </c>
      <c r="B1361" s="2" t="s">
        <v>57</v>
      </c>
      <c r="C1361" s="2">
        <v>39</v>
      </c>
      <c r="D1361" s="7">
        <v>140</v>
      </c>
      <c r="E1361" s="7">
        <f t="shared" si="42"/>
        <v>70</v>
      </c>
      <c r="F1361" s="7">
        <v>100</v>
      </c>
      <c r="G1361" s="7">
        <f>Table1[[#This Row],[QUANTITY_ORDERED]]*Table1[[#This Row],[Selling price ]]</f>
        <v>3900</v>
      </c>
      <c r="H1361" s="7">
        <f>F1361-(Table1[[#This Row],[Estimated Cost Price (50%)	]])</f>
        <v>30</v>
      </c>
      <c r="I1361" s="7">
        <f>Table1[[#This Row],[Profit per unit]]*Table1[[#This Row],[QUANTITY_ORDERED]]</f>
        <v>1170</v>
      </c>
      <c r="J1361" s="2" t="str">
        <f t="shared" si="43"/>
        <v>Profit</v>
      </c>
      <c r="K1361" s="3">
        <v>37992</v>
      </c>
      <c r="L1361" s="2" t="str">
        <f>TEXT(Table1[[#This Row],[ORDER_DATE]], "mmm")</f>
        <v>Jan</v>
      </c>
      <c r="M1361" s="2">
        <v>2004</v>
      </c>
      <c r="N1361" s="2" t="s">
        <v>63</v>
      </c>
      <c r="O1361" s="2" t="s">
        <v>274</v>
      </c>
      <c r="P1361" s="2" t="s">
        <v>58</v>
      </c>
      <c r="Q1361" s="2" t="s">
        <v>59</v>
      </c>
      <c r="R1361" s="2" t="s">
        <v>16</v>
      </c>
    </row>
    <row r="1362" spans="1:18" x14ac:dyDescent="0.3">
      <c r="A1362" s="2">
        <v>11460</v>
      </c>
      <c r="B1362" s="2" t="s">
        <v>194</v>
      </c>
      <c r="C1362" s="2">
        <v>24</v>
      </c>
      <c r="D1362" s="7">
        <v>168</v>
      </c>
      <c r="E1362" s="7">
        <f t="shared" si="42"/>
        <v>84</v>
      </c>
      <c r="F1362" s="7">
        <v>100</v>
      </c>
      <c r="G1362" s="7">
        <f>Table1[[#This Row],[QUANTITY_ORDERED]]*Table1[[#This Row],[Selling price ]]</f>
        <v>2400</v>
      </c>
      <c r="H1362" s="7">
        <f>F1362-(Table1[[#This Row],[Estimated Cost Price (50%)	]])</f>
        <v>16</v>
      </c>
      <c r="I1362" s="7">
        <f>Table1[[#This Row],[Profit per unit]]*Table1[[#This Row],[QUANTITY_ORDERED]]</f>
        <v>384</v>
      </c>
      <c r="J1362" s="2" t="str">
        <f t="shared" si="43"/>
        <v>Profit</v>
      </c>
      <c r="K1362" s="3">
        <v>38083</v>
      </c>
      <c r="L1362" s="2" t="str">
        <f>TEXT(Table1[[#This Row],[ORDER_DATE]], "mmm")</f>
        <v>Apr</v>
      </c>
      <c r="M1362" s="2">
        <v>2004</v>
      </c>
      <c r="N1362" s="2" t="s">
        <v>202</v>
      </c>
      <c r="O1362" s="2" t="s">
        <v>227</v>
      </c>
      <c r="P1362" s="2" t="s">
        <v>195</v>
      </c>
      <c r="Q1362" s="2" t="s">
        <v>13</v>
      </c>
      <c r="R1362" s="2" t="s">
        <v>16</v>
      </c>
    </row>
    <row r="1363" spans="1:18" x14ac:dyDescent="0.3">
      <c r="A1363" s="2">
        <v>11461</v>
      </c>
      <c r="B1363" s="2" t="s">
        <v>194</v>
      </c>
      <c r="C1363" s="2">
        <v>37</v>
      </c>
      <c r="D1363" s="7">
        <v>44</v>
      </c>
      <c r="E1363" s="7">
        <f t="shared" si="42"/>
        <v>22</v>
      </c>
      <c r="F1363" s="7">
        <v>45.7</v>
      </c>
      <c r="G1363" s="7">
        <f>Table1[[#This Row],[QUANTITY_ORDERED]]*Table1[[#This Row],[Selling price ]]</f>
        <v>1690.9</v>
      </c>
      <c r="H1363" s="7">
        <f>F1363-(Table1[[#This Row],[Estimated Cost Price (50%)	]])</f>
        <v>23.700000000000003</v>
      </c>
      <c r="I1363" s="7">
        <f>Table1[[#This Row],[Profit per unit]]*Table1[[#This Row],[QUANTITY_ORDERED]]</f>
        <v>876.90000000000009</v>
      </c>
      <c r="J1363" s="2" t="str">
        <f t="shared" si="43"/>
        <v>Profit</v>
      </c>
      <c r="K1363" s="3">
        <v>38083</v>
      </c>
      <c r="L1363" s="2" t="str">
        <f>TEXT(Table1[[#This Row],[ORDER_DATE]], "mmm")</f>
        <v>Apr</v>
      </c>
      <c r="M1363" s="2">
        <v>2004</v>
      </c>
      <c r="N1363" s="2" t="s">
        <v>202</v>
      </c>
      <c r="O1363" s="2" t="s">
        <v>260</v>
      </c>
      <c r="P1363" s="2" t="s">
        <v>195</v>
      </c>
      <c r="Q1363" s="2" t="s">
        <v>13</v>
      </c>
      <c r="R1363" s="2" t="s">
        <v>10</v>
      </c>
    </row>
    <row r="1364" spans="1:18" x14ac:dyDescent="0.3">
      <c r="A1364" s="2">
        <v>11462</v>
      </c>
      <c r="B1364" s="2" t="s">
        <v>115</v>
      </c>
      <c r="C1364" s="2">
        <v>34</v>
      </c>
      <c r="D1364" s="7">
        <v>102</v>
      </c>
      <c r="E1364" s="7">
        <f t="shared" si="42"/>
        <v>51</v>
      </c>
      <c r="F1364" s="7">
        <v>95.55</v>
      </c>
      <c r="G1364" s="7">
        <f>Table1[[#This Row],[QUANTITY_ORDERED]]*Table1[[#This Row],[Selling price ]]</f>
        <v>3248.7</v>
      </c>
      <c r="H1364" s="7">
        <f>F1364-(Table1[[#This Row],[Estimated Cost Price (50%)	]])</f>
        <v>44.55</v>
      </c>
      <c r="I1364" s="7">
        <f>Table1[[#This Row],[Profit per unit]]*Table1[[#This Row],[QUANTITY_ORDERED]]</f>
        <v>1514.6999999999998</v>
      </c>
      <c r="J1364" s="2" t="str">
        <f t="shared" si="43"/>
        <v>Profit</v>
      </c>
      <c r="K1364" s="3">
        <v>38205</v>
      </c>
      <c r="L1364" s="2" t="str">
        <f>TEXT(Table1[[#This Row],[ORDER_DATE]], "mmm")</f>
        <v>Aug</v>
      </c>
      <c r="M1364" s="2">
        <v>2004</v>
      </c>
      <c r="N1364" s="2" t="s">
        <v>202</v>
      </c>
      <c r="O1364" s="2" t="s">
        <v>203</v>
      </c>
      <c r="P1364" s="2" t="s">
        <v>116</v>
      </c>
      <c r="Q1364" s="2" t="s">
        <v>117</v>
      </c>
      <c r="R1364" s="2" t="s">
        <v>16</v>
      </c>
    </row>
    <row r="1365" spans="1:18" x14ac:dyDescent="0.3">
      <c r="A1365" s="2">
        <v>11463</v>
      </c>
      <c r="B1365" s="2" t="s">
        <v>115</v>
      </c>
      <c r="C1365" s="2">
        <v>29</v>
      </c>
      <c r="D1365" s="7">
        <v>53</v>
      </c>
      <c r="E1365" s="7">
        <f t="shared" si="42"/>
        <v>26.5</v>
      </c>
      <c r="F1365" s="7">
        <v>51.75</v>
      </c>
      <c r="G1365" s="7">
        <f>Table1[[#This Row],[QUANTITY_ORDERED]]*Table1[[#This Row],[Selling price ]]</f>
        <v>1500.75</v>
      </c>
      <c r="H1365" s="7">
        <f>F1365-(Table1[[#This Row],[Estimated Cost Price (50%)	]])</f>
        <v>25.25</v>
      </c>
      <c r="I1365" s="7">
        <f>Table1[[#This Row],[Profit per unit]]*Table1[[#This Row],[QUANTITY_ORDERED]]</f>
        <v>732.25</v>
      </c>
      <c r="J1365" s="2" t="str">
        <f t="shared" si="43"/>
        <v>Profit</v>
      </c>
      <c r="K1365" s="3">
        <v>38205</v>
      </c>
      <c r="L1365" s="2" t="str">
        <f>TEXT(Table1[[#This Row],[ORDER_DATE]], "mmm")</f>
        <v>Aug</v>
      </c>
      <c r="M1365" s="2">
        <v>2004</v>
      </c>
      <c r="N1365" s="2" t="s">
        <v>202</v>
      </c>
      <c r="O1365" s="2" t="s">
        <v>208</v>
      </c>
      <c r="P1365" s="2" t="s">
        <v>116</v>
      </c>
      <c r="Q1365" s="2" t="s">
        <v>117</v>
      </c>
      <c r="R1365" s="2" t="s">
        <v>10</v>
      </c>
    </row>
    <row r="1366" spans="1:18" x14ac:dyDescent="0.3">
      <c r="A1366" s="2">
        <v>11464</v>
      </c>
      <c r="B1366" s="2" t="s">
        <v>141</v>
      </c>
      <c r="C1366" s="2">
        <v>50</v>
      </c>
      <c r="D1366" s="7">
        <v>101</v>
      </c>
      <c r="E1366" s="7">
        <f t="shared" si="42"/>
        <v>50.5</v>
      </c>
      <c r="F1366" s="7">
        <v>88.14</v>
      </c>
      <c r="G1366" s="7">
        <f>Table1[[#This Row],[QUANTITY_ORDERED]]*Table1[[#This Row],[Selling price ]]</f>
        <v>4407</v>
      </c>
      <c r="H1366" s="7">
        <f>F1366-(Table1[[#This Row],[Estimated Cost Price (50%)	]])</f>
        <v>37.64</v>
      </c>
      <c r="I1366" s="7">
        <f>Table1[[#This Row],[Profit per unit]]*Table1[[#This Row],[QUANTITY_ORDERED]]</f>
        <v>1882</v>
      </c>
      <c r="J1366" s="2" t="str">
        <f t="shared" si="43"/>
        <v>Profit</v>
      </c>
      <c r="K1366" s="3">
        <v>38152</v>
      </c>
      <c r="L1366" s="2" t="str">
        <f>TEXT(Table1[[#This Row],[ORDER_DATE]], "mmm")</f>
        <v>Jun</v>
      </c>
      <c r="M1366" s="2">
        <v>2004</v>
      </c>
      <c r="N1366" s="2" t="s">
        <v>202</v>
      </c>
      <c r="O1366" s="2" t="s">
        <v>229</v>
      </c>
      <c r="P1366" s="2" t="s">
        <v>142</v>
      </c>
      <c r="Q1366" s="2" t="s">
        <v>9</v>
      </c>
      <c r="R1366" s="2" t="s">
        <v>16</v>
      </c>
    </row>
    <row r="1367" spans="1:18" x14ac:dyDescent="0.3">
      <c r="A1367" s="2">
        <v>11465</v>
      </c>
      <c r="B1367" s="2" t="s">
        <v>141</v>
      </c>
      <c r="C1367" s="2">
        <v>49</v>
      </c>
      <c r="D1367" s="7">
        <v>62</v>
      </c>
      <c r="E1367" s="7">
        <f t="shared" si="42"/>
        <v>31</v>
      </c>
      <c r="F1367" s="7">
        <v>53.72</v>
      </c>
      <c r="G1367" s="7">
        <f>Table1[[#This Row],[QUANTITY_ORDERED]]*Table1[[#This Row],[Selling price ]]</f>
        <v>2632.2799999999997</v>
      </c>
      <c r="H1367" s="7">
        <f>F1367-(Table1[[#This Row],[Estimated Cost Price (50%)	]])</f>
        <v>22.72</v>
      </c>
      <c r="I1367" s="7">
        <f>Table1[[#This Row],[Profit per unit]]*Table1[[#This Row],[QUANTITY_ORDERED]]</f>
        <v>1113.28</v>
      </c>
      <c r="J1367" s="2" t="str">
        <f t="shared" si="43"/>
        <v>Profit</v>
      </c>
      <c r="K1367" s="3">
        <v>38152</v>
      </c>
      <c r="L1367" s="2" t="str">
        <f>TEXT(Table1[[#This Row],[ORDER_DATE]], "mmm")</f>
        <v>Jun</v>
      </c>
      <c r="M1367" s="2">
        <v>2004</v>
      </c>
      <c r="N1367" s="2" t="s">
        <v>202</v>
      </c>
      <c r="O1367" s="2" t="s">
        <v>230</v>
      </c>
      <c r="P1367" s="2" t="s">
        <v>142</v>
      </c>
      <c r="Q1367" s="2" t="s">
        <v>9</v>
      </c>
      <c r="R1367" s="2" t="s">
        <v>10</v>
      </c>
    </row>
    <row r="1368" spans="1:18" x14ac:dyDescent="0.3">
      <c r="A1368" s="2">
        <v>11466</v>
      </c>
      <c r="B1368" s="2" t="s">
        <v>141</v>
      </c>
      <c r="C1368" s="2">
        <v>37</v>
      </c>
      <c r="D1368" s="7">
        <v>104</v>
      </c>
      <c r="E1368" s="7">
        <f t="shared" si="42"/>
        <v>52</v>
      </c>
      <c r="F1368" s="7">
        <v>84.82</v>
      </c>
      <c r="G1368" s="7">
        <f>Table1[[#This Row],[QUANTITY_ORDERED]]*Table1[[#This Row],[Selling price ]]</f>
        <v>3138.3399999999997</v>
      </c>
      <c r="H1368" s="7">
        <f>F1368-(Table1[[#This Row],[Estimated Cost Price (50%)	]])</f>
        <v>32.819999999999993</v>
      </c>
      <c r="I1368" s="7">
        <f>Table1[[#This Row],[Profit per unit]]*Table1[[#This Row],[QUANTITY_ORDERED]]</f>
        <v>1214.3399999999997</v>
      </c>
      <c r="J1368" s="2" t="str">
        <f t="shared" si="43"/>
        <v>Profit</v>
      </c>
      <c r="K1368" s="3">
        <v>38152</v>
      </c>
      <c r="L1368" s="2" t="str">
        <f>TEXT(Table1[[#This Row],[ORDER_DATE]], "mmm")</f>
        <v>Jun</v>
      </c>
      <c r="M1368" s="2">
        <v>2004</v>
      </c>
      <c r="N1368" s="2" t="s">
        <v>202</v>
      </c>
      <c r="O1368" s="2" t="s">
        <v>234</v>
      </c>
      <c r="P1368" s="2" t="s">
        <v>142</v>
      </c>
      <c r="Q1368" s="2" t="s">
        <v>9</v>
      </c>
      <c r="R1368" s="2" t="s">
        <v>16</v>
      </c>
    </row>
    <row r="1369" spans="1:18" x14ac:dyDescent="0.3">
      <c r="A1369" s="2">
        <v>11467</v>
      </c>
      <c r="B1369" s="2" t="s">
        <v>141</v>
      </c>
      <c r="C1369" s="2">
        <v>26</v>
      </c>
      <c r="D1369" s="7">
        <v>99</v>
      </c>
      <c r="E1369" s="7">
        <f t="shared" si="42"/>
        <v>49.5</v>
      </c>
      <c r="F1369" s="7">
        <v>89.29</v>
      </c>
      <c r="G1369" s="7">
        <f>Table1[[#This Row],[QUANTITY_ORDERED]]*Table1[[#This Row],[Selling price ]]</f>
        <v>2321.54</v>
      </c>
      <c r="H1369" s="7">
        <f>F1369-(Table1[[#This Row],[Estimated Cost Price (50%)	]])</f>
        <v>39.790000000000006</v>
      </c>
      <c r="I1369" s="7">
        <f>Table1[[#This Row],[Profit per unit]]*Table1[[#This Row],[QUANTITY_ORDERED]]</f>
        <v>1034.5400000000002</v>
      </c>
      <c r="J1369" s="2" t="str">
        <f t="shared" si="43"/>
        <v>Profit</v>
      </c>
      <c r="K1369" s="3">
        <v>38152</v>
      </c>
      <c r="L1369" s="2" t="str">
        <f>TEXT(Table1[[#This Row],[ORDER_DATE]], "mmm")</f>
        <v>Jun</v>
      </c>
      <c r="M1369" s="2">
        <v>2004</v>
      </c>
      <c r="N1369" s="2" t="s">
        <v>202</v>
      </c>
      <c r="O1369" s="2" t="s">
        <v>240</v>
      </c>
      <c r="P1369" s="2" t="s">
        <v>142</v>
      </c>
      <c r="Q1369" s="2" t="s">
        <v>9</v>
      </c>
      <c r="R1369" s="2" t="s">
        <v>10</v>
      </c>
    </row>
    <row r="1370" spans="1:18" x14ac:dyDescent="0.3">
      <c r="A1370" s="2">
        <v>11468</v>
      </c>
      <c r="B1370" s="2" t="s">
        <v>141</v>
      </c>
      <c r="C1370" s="2">
        <v>46</v>
      </c>
      <c r="D1370" s="7">
        <v>97</v>
      </c>
      <c r="E1370" s="7">
        <f t="shared" si="42"/>
        <v>48.5</v>
      </c>
      <c r="F1370" s="7">
        <v>78.89</v>
      </c>
      <c r="G1370" s="7">
        <f>Table1[[#This Row],[QUANTITY_ORDERED]]*Table1[[#This Row],[Selling price ]]</f>
        <v>3628.94</v>
      </c>
      <c r="H1370" s="7">
        <f>F1370-(Table1[[#This Row],[Estimated Cost Price (50%)	]])</f>
        <v>30.39</v>
      </c>
      <c r="I1370" s="7">
        <f>Table1[[#This Row],[Profit per unit]]*Table1[[#This Row],[QUANTITY_ORDERED]]</f>
        <v>1397.94</v>
      </c>
      <c r="J1370" s="2" t="str">
        <f t="shared" si="43"/>
        <v>Profit</v>
      </c>
      <c r="K1370" s="3">
        <v>38152</v>
      </c>
      <c r="L1370" s="2" t="str">
        <f>TEXT(Table1[[#This Row],[ORDER_DATE]], "mmm")</f>
        <v>Jun</v>
      </c>
      <c r="M1370" s="2">
        <v>2004</v>
      </c>
      <c r="N1370" s="2" t="s">
        <v>202</v>
      </c>
      <c r="O1370" s="2" t="s">
        <v>278</v>
      </c>
      <c r="P1370" s="2" t="s">
        <v>142</v>
      </c>
      <c r="Q1370" s="2" t="s">
        <v>9</v>
      </c>
      <c r="R1370" s="2" t="s">
        <v>16</v>
      </c>
    </row>
    <row r="1371" spans="1:18" x14ac:dyDescent="0.3">
      <c r="A1371" s="2">
        <v>11469</v>
      </c>
      <c r="B1371" s="2" t="s">
        <v>87</v>
      </c>
      <c r="C1371" s="2">
        <v>32</v>
      </c>
      <c r="D1371" s="7">
        <v>214</v>
      </c>
      <c r="E1371" s="7">
        <f t="shared" si="42"/>
        <v>107</v>
      </c>
      <c r="F1371" s="7">
        <v>100</v>
      </c>
      <c r="G1371" s="7">
        <f>Table1[[#This Row],[QUANTITY_ORDERED]]*Table1[[#This Row],[Selling price ]]</f>
        <v>3200</v>
      </c>
      <c r="H1371" s="7">
        <f>F1371-(Table1[[#This Row],[Estimated Cost Price (50%)	]])</f>
        <v>-7</v>
      </c>
      <c r="I1371" s="7">
        <f>Table1[[#This Row],[Profit per unit]]*Table1[[#This Row],[QUANTITY_ORDERED]]</f>
        <v>-224</v>
      </c>
      <c r="J1371" s="2" t="str">
        <f t="shared" si="43"/>
        <v>Loss</v>
      </c>
      <c r="K1371" s="3">
        <v>38153</v>
      </c>
      <c r="L1371" s="2" t="str">
        <f>TEXT(Table1[[#This Row],[ORDER_DATE]], "mmm")</f>
        <v>Jun</v>
      </c>
      <c r="M1371" s="2">
        <v>2004</v>
      </c>
      <c r="N1371" s="2" t="s">
        <v>63</v>
      </c>
      <c r="O1371" s="2" t="s">
        <v>64</v>
      </c>
      <c r="P1371" s="2" t="s">
        <v>88</v>
      </c>
      <c r="Q1371" s="2" t="s">
        <v>71</v>
      </c>
      <c r="R1371" s="2" t="s">
        <v>52</v>
      </c>
    </row>
    <row r="1372" spans="1:18" x14ac:dyDescent="0.3">
      <c r="A1372" s="2">
        <v>11470</v>
      </c>
      <c r="B1372" s="2" t="s">
        <v>87</v>
      </c>
      <c r="C1372" s="2">
        <v>41</v>
      </c>
      <c r="D1372" s="7">
        <v>136</v>
      </c>
      <c r="E1372" s="7">
        <f t="shared" si="42"/>
        <v>68</v>
      </c>
      <c r="F1372" s="7">
        <v>100</v>
      </c>
      <c r="G1372" s="7">
        <f>Table1[[#This Row],[QUANTITY_ORDERED]]*Table1[[#This Row],[Selling price ]]</f>
        <v>4100</v>
      </c>
      <c r="H1372" s="7">
        <f>F1372-(Table1[[#This Row],[Estimated Cost Price (50%)	]])</f>
        <v>32</v>
      </c>
      <c r="I1372" s="7">
        <f>Table1[[#This Row],[Profit per unit]]*Table1[[#This Row],[QUANTITY_ORDERED]]</f>
        <v>1312</v>
      </c>
      <c r="J1372" s="2" t="str">
        <f t="shared" si="43"/>
        <v>Profit</v>
      </c>
      <c r="K1372" s="3">
        <v>38153</v>
      </c>
      <c r="L1372" s="2" t="str">
        <f>TEXT(Table1[[#This Row],[ORDER_DATE]], "mmm")</f>
        <v>Jun</v>
      </c>
      <c r="M1372" s="2">
        <v>2004</v>
      </c>
      <c r="N1372" s="2" t="s">
        <v>178</v>
      </c>
      <c r="O1372" s="2" t="s">
        <v>179</v>
      </c>
      <c r="P1372" s="2" t="s">
        <v>88</v>
      </c>
      <c r="Q1372" s="2" t="s">
        <v>71</v>
      </c>
      <c r="R1372" s="2" t="s">
        <v>16</v>
      </c>
    </row>
    <row r="1373" spans="1:18" x14ac:dyDescent="0.3">
      <c r="A1373" s="2">
        <v>11471</v>
      </c>
      <c r="B1373" s="2" t="s">
        <v>87</v>
      </c>
      <c r="C1373" s="2">
        <v>41</v>
      </c>
      <c r="D1373" s="7">
        <v>116</v>
      </c>
      <c r="E1373" s="7">
        <f t="shared" si="42"/>
        <v>58</v>
      </c>
      <c r="F1373" s="7">
        <v>100</v>
      </c>
      <c r="G1373" s="7">
        <f>Table1[[#This Row],[QUANTITY_ORDERED]]*Table1[[#This Row],[Selling price ]]</f>
        <v>4100</v>
      </c>
      <c r="H1373" s="7">
        <f>F1373-(Table1[[#This Row],[Estimated Cost Price (50%)	]])</f>
        <v>42</v>
      </c>
      <c r="I1373" s="7">
        <f>Table1[[#This Row],[Profit per unit]]*Table1[[#This Row],[QUANTITY_ORDERED]]</f>
        <v>1722</v>
      </c>
      <c r="J1373" s="2" t="str">
        <f t="shared" si="43"/>
        <v>Profit</v>
      </c>
      <c r="K1373" s="3">
        <v>38153</v>
      </c>
      <c r="L1373" s="2" t="str">
        <f>TEXT(Table1[[#This Row],[ORDER_DATE]], "mmm")</f>
        <v>Jun</v>
      </c>
      <c r="M1373" s="2">
        <v>2004</v>
      </c>
      <c r="N1373" s="2" t="s">
        <v>178</v>
      </c>
      <c r="O1373" s="2" t="s">
        <v>196</v>
      </c>
      <c r="P1373" s="2" t="s">
        <v>88</v>
      </c>
      <c r="Q1373" s="2" t="s">
        <v>71</v>
      </c>
      <c r="R1373" s="2" t="s">
        <v>16</v>
      </c>
    </row>
    <row r="1374" spans="1:18" x14ac:dyDescent="0.3">
      <c r="A1374" s="2">
        <v>11472</v>
      </c>
      <c r="B1374" s="2" t="s">
        <v>87</v>
      </c>
      <c r="C1374" s="2">
        <v>21</v>
      </c>
      <c r="D1374" s="7">
        <v>50</v>
      </c>
      <c r="E1374" s="7">
        <f t="shared" si="42"/>
        <v>25</v>
      </c>
      <c r="F1374" s="7">
        <v>59.87</v>
      </c>
      <c r="G1374" s="7">
        <f>Table1[[#This Row],[QUANTITY_ORDERED]]*Table1[[#This Row],[Selling price ]]</f>
        <v>1257.27</v>
      </c>
      <c r="H1374" s="7">
        <f>F1374-(Table1[[#This Row],[Estimated Cost Price (50%)	]])</f>
        <v>34.869999999999997</v>
      </c>
      <c r="I1374" s="7">
        <f>Table1[[#This Row],[Profit per unit]]*Table1[[#This Row],[QUANTITY_ORDERED]]</f>
        <v>732.27</v>
      </c>
      <c r="J1374" s="2" t="str">
        <f t="shared" si="43"/>
        <v>Profit</v>
      </c>
      <c r="K1374" s="3">
        <v>38153</v>
      </c>
      <c r="L1374" s="2" t="str">
        <f>TEXT(Table1[[#This Row],[ORDER_DATE]], "mmm")</f>
        <v>Jun</v>
      </c>
      <c r="M1374" s="2">
        <v>2004</v>
      </c>
      <c r="N1374" s="2" t="s">
        <v>202</v>
      </c>
      <c r="O1374" s="2" t="s">
        <v>249</v>
      </c>
      <c r="P1374" s="2" t="s">
        <v>88</v>
      </c>
      <c r="Q1374" s="2" t="s">
        <v>71</v>
      </c>
      <c r="R1374" s="2" t="s">
        <v>10</v>
      </c>
    </row>
    <row r="1375" spans="1:18" x14ac:dyDescent="0.3">
      <c r="A1375" s="2">
        <v>11473</v>
      </c>
      <c r="B1375" s="2" t="s">
        <v>87</v>
      </c>
      <c r="C1375" s="2">
        <v>20</v>
      </c>
      <c r="D1375" s="7">
        <v>64</v>
      </c>
      <c r="E1375" s="7">
        <f t="shared" si="42"/>
        <v>32</v>
      </c>
      <c r="F1375" s="7">
        <v>61.41</v>
      </c>
      <c r="G1375" s="7">
        <f>Table1[[#This Row],[QUANTITY_ORDERED]]*Table1[[#This Row],[Selling price ]]</f>
        <v>1228.1999999999998</v>
      </c>
      <c r="H1375" s="7">
        <f>F1375-(Table1[[#This Row],[Estimated Cost Price (50%)	]])</f>
        <v>29.409999999999997</v>
      </c>
      <c r="I1375" s="7">
        <f>Table1[[#This Row],[Profit per unit]]*Table1[[#This Row],[QUANTITY_ORDERED]]</f>
        <v>588.19999999999993</v>
      </c>
      <c r="J1375" s="2" t="str">
        <f t="shared" si="43"/>
        <v>Profit</v>
      </c>
      <c r="K1375" s="3">
        <v>38153</v>
      </c>
      <c r="L1375" s="2" t="str">
        <f>TEXT(Table1[[#This Row],[ORDER_DATE]], "mmm")</f>
        <v>Jun</v>
      </c>
      <c r="M1375" s="2">
        <v>2004</v>
      </c>
      <c r="N1375" s="2" t="s">
        <v>178</v>
      </c>
      <c r="O1375" s="2" t="s">
        <v>286</v>
      </c>
      <c r="P1375" s="2" t="s">
        <v>88</v>
      </c>
      <c r="Q1375" s="2" t="s">
        <v>71</v>
      </c>
      <c r="R1375" s="2" t="s">
        <v>10</v>
      </c>
    </row>
    <row r="1376" spans="1:18" x14ac:dyDescent="0.3">
      <c r="A1376" s="2">
        <v>11474</v>
      </c>
      <c r="B1376" s="2" t="s">
        <v>87</v>
      </c>
      <c r="C1376" s="2">
        <v>45</v>
      </c>
      <c r="D1376" s="7">
        <v>101</v>
      </c>
      <c r="E1376" s="7">
        <f t="shared" si="42"/>
        <v>50.5</v>
      </c>
      <c r="F1376" s="7">
        <v>80.92</v>
      </c>
      <c r="G1376" s="7">
        <f>Table1[[#This Row],[QUANTITY_ORDERED]]*Table1[[#This Row],[Selling price ]]</f>
        <v>3641.4</v>
      </c>
      <c r="H1376" s="7">
        <f>F1376-(Table1[[#This Row],[Estimated Cost Price (50%)	]])</f>
        <v>30.42</v>
      </c>
      <c r="I1376" s="7">
        <f>Table1[[#This Row],[Profit per unit]]*Table1[[#This Row],[QUANTITY_ORDERED]]</f>
        <v>1368.9</v>
      </c>
      <c r="J1376" s="2" t="str">
        <f t="shared" si="43"/>
        <v>Profit</v>
      </c>
      <c r="K1376" s="3">
        <v>38153</v>
      </c>
      <c r="L1376" s="2" t="str">
        <f>TEXT(Table1[[#This Row],[ORDER_DATE]], "mmm")</f>
        <v>Jun</v>
      </c>
      <c r="M1376" s="2">
        <v>2004</v>
      </c>
      <c r="N1376" s="2" t="s">
        <v>63</v>
      </c>
      <c r="O1376" s="2" t="s">
        <v>299</v>
      </c>
      <c r="P1376" s="2" t="s">
        <v>88</v>
      </c>
      <c r="Q1376" s="2" t="s">
        <v>71</v>
      </c>
      <c r="R1376" s="2" t="s">
        <v>16</v>
      </c>
    </row>
    <row r="1377" spans="1:18" x14ac:dyDescent="0.3">
      <c r="A1377" s="2">
        <v>11475</v>
      </c>
      <c r="B1377" s="2" t="s">
        <v>148</v>
      </c>
      <c r="C1377" s="2">
        <v>26</v>
      </c>
      <c r="D1377" s="7">
        <v>147</v>
      </c>
      <c r="E1377" s="7">
        <f t="shared" si="42"/>
        <v>73.5</v>
      </c>
      <c r="F1377" s="7">
        <v>100</v>
      </c>
      <c r="G1377" s="7">
        <f>Table1[[#This Row],[QUANTITY_ORDERED]]*Table1[[#This Row],[Selling price ]]</f>
        <v>2600</v>
      </c>
      <c r="H1377" s="7">
        <f>F1377-(Table1[[#This Row],[Estimated Cost Price (50%)	]])</f>
        <v>26.5</v>
      </c>
      <c r="I1377" s="7">
        <f>Table1[[#This Row],[Profit per unit]]*Table1[[#This Row],[QUANTITY_ORDERED]]</f>
        <v>689</v>
      </c>
      <c r="J1377" s="2" t="str">
        <f t="shared" si="43"/>
        <v>Profit</v>
      </c>
      <c r="K1377" s="3">
        <v>38153</v>
      </c>
      <c r="L1377" s="2" t="str">
        <f>TEXT(Table1[[#This Row],[ORDER_DATE]], "mmm")</f>
        <v>Jun</v>
      </c>
      <c r="M1377" s="2">
        <v>2004</v>
      </c>
      <c r="N1377" s="2" t="s">
        <v>63</v>
      </c>
      <c r="O1377" s="2" t="s">
        <v>143</v>
      </c>
      <c r="P1377" s="2" t="s">
        <v>70</v>
      </c>
      <c r="Q1377" s="2" t="s">
        <v>70</v>
      </c>
      <c r="R1377" s="2" t="s">
        <v>16</v>
      </c>
    </row>
    <row r="1378" spans="1:18" x14ac:dyDescent="0.3">
      <c r="A1378" s="2">
        <v>11476</v>
      </c>
      <c r="B1378" s="2" t="s">
        <v>148</v>
      </c>
      <c r="C1378" s="2">
        <v>46</v>
      </c>
      <c r="D1378" s="7">
        <v>118</v>
      </c>
      <c r="E1378" s="7">
        <f t="shared" si="42"/>
        <v>59</v>
      </c>
      <c r="F1378" s="7">
        <v>100</v>
      </c>
      <c r="G1378" s="7">
        <f>Table1[[#This Row],[QUANTITY_ORDERED]]*Table1[[#This Row],[Selling price ]]</f>
        <v>4600</v>
      </c>
      <c r="H1378" s="7">
        <f>F1378-(Table1[[#This Row],[Estimated Cost Price (50%)	]])</f>
        <v>41</v>
      </c>
      <c r="I1378" s="7">
        <f>Table1[[#This Row],[Profit per unit]]*Table1[[#This Row],[QUANTITY_ORDERED]]</f>
        <v>1886</v>
      </c>
      <c r="J1378" s="2" t="str">
        <f t="shared" si="43"/>
        <v>Profit</v>
      </c>
      <c r="K1378" s="3">
        <v>38153</v>
      </c>
      <c r="L1378" s="2" t="str">
        <f>TEXT(Table1[[#This Row],[ORDER_DATE]], "mmm")</f>
        <v>Jun</v>
      </c>
      <c r="M1378" s="2">
        <v>2004</v>
      </c>
      <c r="N1378" s="2" t="s">
        <v>178</v>
      </c>
      <c r="O1378" s="2" t="s">
        <v>188</v>
      </c>
      <c r="P1378" s="2" t="s">
        <v>70</v>
      </c>
      <c r="Q1378" s="2" t="s">
        <v>70</v>
      </c>
      <c r="R1378" s="2" t="s">
        <v>16</v>
      </c>
    </row>
    <row r="1379" spans="1:18" x14ac:dyDescent="0.3">
      <c r="A1379" s="2">
        <v>11477</v>
      </c>
      <c r="B1379" s="2" t="s">
        <v>148</v>
      </c>
      <c r="C1379" s="2">
        <v>30</v>
      </c>
      <c r="D1379" s="7">
        <v>163</v>
      </c>
      <c r="E1379" s="7">
        <f t="shared" si="42"/>
        <v>81.5</v>
      </c>
      <c r="F1379" s="7">
        <v>100</v>
      </c>
      <c r="G1379" s="7">
        <f>Table1[[#This Row],[QUANTITY_ORDERED]]*Table1[[#This Row],[Selling price ]]</f>
        <v>3000</v>
      </c>
      <c r="H1379" s="7">
        <f>F1379-(Table1[[#This Row],[Estimated Cost Price (50%)	]])</f>
        <v>18.5</v>
      </c>
      <c r="I1379" s="7">
        <f>Table1[[#This Row],[Profit per unit]]*Table1[[#This Row],[QUANTITY_ORDERED]]</f>
        <v>555</v>
      </c>
      <c r="J1379" s="2" t="str">
        <f t="shared" si="43"/>
        <v>Profit</v>
      </c>
      <c r="K1379" s="3">
        <v>38153</v>
      </c>
      <c r="L1379" s="2" t="str">
        <f>TEXT(Table1[[#This Row],[ORDER_DATE]], "mmm")</f>
        <v>Jun</v>
      </c>
      <c r="M1379" s="2">
        <v>2004</v>
      </c>
      <c r="N1379" s="2" t="s">
        <v>63</v>
      </c>
      <c r="O1379" s="2" t="s">
        <v>220</v>
      </c>
      <c r="P1379" s="2" t="s">
        <v>70</v>
      </c>
      <c r="Q1379" s="2" t="s">
        <v>70</v>
      </c>
      <c r="R1379" s="2" t="s">
        <v>16</v>
      </c>
    </row>
    <row r="1380" spans="1:18" x14ac:dyDescent="0.3">
      <c r="A1380" s="2">
        <v>11478</v>
      </c>
      <c r="B1380" s="2" t="s">
        <v>148</v>
      </c>
      <c r="C1380" s="2">
        <v>34</v>
      </c>
      <c r="D1380" s="7">
        <v>122</v>
      </c>
      <c r="E1380" s="7">
        <f t="shared" si="42"/>
        <v>61</v>
      </c>
      <c r="F1380" s="7">
        <v>99.41</v>
      </c>
      <c r="G1380" s="7">
        <f>Table1[[#This Row],[QUANTITY_ORDERED]]*Table1[[#This Row],[Selling price ]]</f>
        <v>3379.94</v>
      </c>
      <c r="H1380" s="7">
        <f>F1380-(Table1[[#This Row],[Estimated Cost Price (50%)	]])</f>
        <v>38.409999999999997</v>
      </c>
      <c r="I1380" s="7">
        <f>Table1[[#This Row],[Profit per unit]]*Table1[[#This Row],[QUANTITY_ORDERED]]</f>
        <v>1305.9399999999998</v>
      </c>
      <c r="J1380" s="2" t="str">
        <f t="shared" si="43"/>
        <v>Profit</v>
      </c>
      <c r="K1380" s="3">
        <v>38153</v>
      </c>
      <c r="L1380" s="2" t="str">
        <f>TEXT(Table1[[#This Row],[ORDER_DATE]], "mmm")</f>
        <v>Jun</v>
      </c>
      <c r="M1380" s="2">
        <v>2004</v>
      </c>
      <c r="N1380" s="2" t="s">
        <v>178</v>
      </c>
      <c r="O1380" s="2" t="s">
        <v>222</v>
      </c>
      <c r="P1380" s="2" t="s">
        <v>70</v>
      </c>
      <c r="Q1380" s="2" t="s">
        <v>70</v>
      </c>
      <c r="R1380" s="2" t="s">
        <v>16</v>
      </c>
    </row>
    <row r="1381" spans="1:18" x14ac:dyDescent="0.3">
      <c r="A1381" s="2">
        <v>11479</v>
      </c>
      <c r="B1381" s="2" t="s">
        <v>148</v>
      </c>
      <c r="C1381" s="2">
        <v>30</v>
      </c>
      <c r="D1381" s="7">
        <v>60</v>
      </c>
      <c r="E1381" s="7">
        <f t="shared" si="42"/>
        <v>30</v>
      </c>
      <c r="F1381" s="7">
        <v>49.22</v>
      </c>
      <c r="G1381" s="7">
        <f>Table1[[#This Row],[QUANTITY_ORDERED]]*Table1[[#This Row],[Selling price ]]</f>
        <v>1476.6</v>
      </c>
      <c r="H1381" s="7">
        <f>F1381-(Table1[[#This Row],[Estimated Cost Price (50%)	]])</f>
        <v>19.22</v>
      </c>
      <c r="I1381" s="7">
        <f>Table1[[#This Row],[Profit per unit]]*Table1[[#This Row],[QUANTITY_ORDERED]]</f>
        <v>576.59999999999991</v>
      </c>
      <c r="J1381" s="2" t="str">
        <f t="shared" si="43"/>
        <v>Profit</v>
      </c>
      <c r="K1381" s="3">
        <v>38153</v>
      </c>
      <c r="L1381" s="2" t="str">
        <f>TEXT(Table1[[#This Row],[ORDER_DATE]], "mmm")</f>
        <v>Jun</v>
      </c>
      <c r="M1381" s="2">
        <v>2004</v>
      </c>
      <c r="N1381" s="2" t="s">
        <v>178</v>
      </c>
      <c r="O1381" s="2" t="s">
        <v>224</v>
      </c>
      <c r="P1381" s="2" t="s">
        <v>70</v>
      </c>
      <c r="Q1381" s="2" t="s">
        <v>70</v>
      </c>
      <c r="R1381" s="2" t="s">
        <v>10</v>
      </c>
    </row>
    <row r="1382" spans="1:18" x14ac:dyDescent="0.3">
      <c r="A1382" s="2">
        <v>11480</v>
      </c>
      <c r="B1382" s="2" t="s">
        <v>148</v>
      </c>
      <c r="C1382" s="2">
        <v>27</v>
      </c>
      <c r="D1382" s="7">
        <v>169</v>
      </c>
      <c r="E1382" s="7">
        <f t="shared" si="42"/>
        <v>84.5</v>
      </c>
      <c r="F1382" s="7">
        <v>100</v>
      </c>
      <c r="G1382" s="7">
        <f>Table1[[#This Row],[QUANTITY_ORDERED]]*Table1[[#This Row],[Selling price ]]</f>
        <v>2700</v>
      </c>
      <c r="H1382" s="7">
        <f>F1382-(Table1[[#This Row],[Estimated Cost Price (50%)	]])</f>
        <v>15.5</v>
      </c>
      <c r="I1382" s="7">
        <f>Table1[[#This Row],[Profit per unit]]*Table1[[#This Row],[QUANTITY_ORDERED]]</f>
        <v>418.5</v>
      </c>
      <c r="J1382" s="2" t="str">
        <f t="shared" si="43"/>
        <v>Profit</v>
      </c>
      <c r="K1382" s="3">
        <v>38153</v>
      </c>
      <c r="L1382" s="2" t="str">
        <f>TEXT(Table1[[#This Row],[ORDER_DATE]], "mmm")</f>
        <v>Jun</v>
      </c>
      <c r="M1382" s="2">
        <v>2004</v>
      </c>
      <c r="N1382" s="2" t="s">
        <v>63</v>
      </c>
      <c r="O1382" s="2" t="s">
        <v>236</v>
      </c>
      <c r="P1382" s="2" t="s">
        <v>70</v>
      </c>
      <c r="Q1382" s="2" t="s">
        <v>70</v>
      </c>
      <c r="R1382" s="2" t="s">
        <v>16</v>
      </c>
    </row>
    <row r="1383" spans="1:18" x14ac:dyDescent="0.3">
      <c r="A1383" s="2">
        <v>11481</v>
      </c>
      <c r="B1383" s="2" t="s">
        <v>148</v>
      </c>
      <c r="C1383" s="2">
        <v>41</v>
      </c>
      <c r="D1383" s="7">
        <v>121</v>
      </c>
      <c r="E1383" s="7">
        <f t="shared" si="42"/>
        <v>60.5</v>
      </c>
      <c r="F1383" s="7">
        <v>100</v>
      </c>
      <c r="G1383" s="7">
        <f>Table1[[#This Row],[QUANTITY_ORDERED]]*Table1[[#This Row],[Selling price ]]</f>
        <v>4100</v>
      </c>
      <c r="H1383" s="7">
        <f>F1383-(Table1[[#This Row],[Estimated Cost Price (50%)	]])</f>
        <v>39.5</v>
      </c>
      <c r="I1383" s="7">
        <f>Table1[[#This Row],[Profit per unit]]*Table1[[#This Row],[QUANTITY_ORDERED]]</f>
        <v>1619.5</v>
      </c>
      <c r="J1383" s="2" t="str">
        <f t="shared" si="43"/>
        <v>Profit</v>
      </c>
      <c r="K1383" s="3">
        <v>38153</v>
      </c>
      <c r="L1383" s="2" t="str">
        <f>TEXT(Table1[[#This Row],[ORDER_DATE]], "mmm")</f>
        <v>Jun</v>
      </c>
      <c r="M1383" s="2">
        <v>2004</v>
      </c>
      <c r="N1383" s="2" t="s">
        <v>178</v>
      </c>
      <c r="O1383" s="2" t="s">
        <v>248</v>
      </c>
      <c r="P1383" s="2" t="s">
        <v>70</v>
      </c>
      <c r="Q1383" s="2" t="s">
        <v>70</v>
      </c>
      <c r="R1383" s="2" t="s">
        <v>16</v>
      </c>
    </row>
    <row r="1384" spans="1:18" x14ac:dyDescent="0.3">
      <c r="A1384" s="2">
        <v>11482</v>
      </c>
      <c r="B1384" s="2" t="s">
        <v>148</v>
      </c>
      <c r="C1384" s="2">
        <v>28</v>
      </c>
      <c r="D1384" s="7">
        <v>57</v>
      </c>
      <c r="E1384" s="7">
        <f t="shared" si="42"/>
        <v>28.5</v>
      </c>
      <c r="F1384" s="7">
        <v>46.82</v>
      </c>
      <c r="G1384" s="7">
        <f>Table1[[#This Row],[QUANTITY_ORDERED]]*Table1[[#This Row],[Selling price ]]</f>
        <v>1310.96</v>
      </c>
      <c r="H1384" s="7">
        <f>F1384-(Table1[[#This Row],[Estimated Cost Price (50%)	]])</f>
        <v>18.32</v>
      </c>
      <c r="I1384" s="7">
        <f>Table1[[#This Row],[Profit per unit]]*Table1[[#This Row],[QUANTITY_ORDERED]]</f>
        <v>512.96</v>
      </c>
      <c r="J1384" s="2" t="str">
        <f t="shared" si="43"/>
        <v>Profit</v>
      </c>
      <c r="K1384" s="3">
        <v>38153</v>
      </c>
      <c r="L1384" s="2" t="str">
        <f>TEXT(Table1[[#This Row],[ORDER_DATE]], "mmm")</f>
        <v>Jun</v>
      </c>
      <c r="M1384" s="2">
        <v>2004</v>
      </c>
      <c r="N1384" s="2" t="s">
        <v>63</v>
      </c>
      <c r="O1384" s="2" t="s">
        <v>253</v>
      </c>
      <c r="P1384" s="2" t="s">
        <v>70</v>
      </c>
      <c r="Q1384" s="2" t="s">
        <v>70</v>
      </c>
      <c r="R1384" s="2" t="s">
        <v>10</v>
      </c>
    </row>
    <row r="1385" spans="1:18" x14ac:dyDescent="0.3">
      <c r="A1385" s="2">
        <v>11483</v>
      </c>
      <c r="B1385" s="2" t="s">
        <v>148</v>
      </c>
      <c r="C1385" s="2">
        <v>47</v>
      </c>
      <c r="D1385" s="7">
        <v>127</v>
      </c>
      <c r="E1385" s="7">
        <f t="shared" si="42"/>
        <v>63.5</v>
      </c>
      <c r="F1385" s="7">
        <v>100</v>
      </c>
      <c r="G1385" s="7">
        <f>Table1[[#This Row],[QUANTITY_ORDERED]]*Table1[[#This Row],[Selling price ]]</f>
        <v>4700</v>
      </c>
      <c r="H1385" s="7">
        <f>F1385-(Table1[[#This Row],[Estimated Cost Price (50%)	]])</f>
        <v>36.5</v>
      </c>
      <c r="I1385" s="7">
        <f>Table1[[#This Row],[Profit per unit]]*Table1[[#This Row],[QUANTITY_ORDERED]]</f>
        <v>1715.5</v>
      </c>
      <c r="J1385" s="2" t="str">
        <f t="shared" si="43"/>
        <v>Profit</v>
      </c>
      <c r="K1385" s="3">
        <v>38153</v>
      </c>
      <c r="L1385" s="2" t="str">
        <f>TEXT(Table1[[#This Row],[ORDER_DATE]], "mmm")</f>
        <v>Jun</v>
      </c>
      <c r="M1385" s="2">
        <v>2004</v>
      </c>
      <c r="N1385" s="2" t="s">
        <v>178</v>
      </c>
      <c r="O1385" s="2" t="s">
        <v>261</v>
      </c>
      <c r="P1385" s="2" t="s">
        <v>70</v>
      </c>
      <c r="Q1385" s="2" t="s">
        <v>70</v>
      </c>
      <c r="R1385" s="2" t="s">
        <v>16</v>
      </c>
    </row>
    <row r="1386" spans="1:18" x14ac:dyDescent="0.3">
      <c r="A1386" s="2">
        <v>11484</v>
      </c>
      <c r="B1386" s="2" t="s">
        <v>148</v>
      </c>
      <c r="C1386" s="2">
        <v>31</v>
      </c>
      <c r="D1386" s="7">
        <v>35</v>
      </c>
      <c r="E1386" s="7">
        <f t="shared" si="42"/>
        <v>17.5</v>
      </c>
      <c r="F1386" s="7">
        <v>33.24</v>
      </c>
      <c r="G1386" s="7">
        <f>Table1[[#This Row],[QUANTITY_ORDERED]]*Table1[[#This Row],[Selling price ]]</f>
        <v>1030.44</v>
      </c>
      <c r="H1386" s="7">
        <f>F1386-(Table1[[#This Row],[Estimated Cost Price (50%)	]])</f>
        <v>15.740000000000002</v>
      </c>
      <c r="I1386" s="7">
        <f>Table1[[#This Row],[Profit per unit]]*Table1[[#This Row],[QUANTITY_ORDERED]]</f>
        <v>487.94000000000005</v>
      </c>
      <c r="J1386" s="2" t="str">
        <f t="shared" si="43"/>
        <v>Profit</v>
      </c>
      <c r="K1386" s="3">
        <v>38153</v>
      </c>
      <c r="L1386" s="2" t="str">
        <f>TEXT(Table1[[#This Row],[ORDER_DATE]], "mmm")</f>
        <v>Jun</v>
      </c>
      <c r="M1386" s="2">
        <v>2004</v>
      </c>
      <c r="N1386" s="2" t="s">
        <v>63</v>
      </c>
      <c r="O1386" s="2" t="s">
        <v>264</v>
      </c>
      <c r="P1386" s="2" t="s">
        <v>70</v>
      </c>
      <c r="Q1386" s="2" t="s">
        <v>70</v>
      </c>
      <c r="R1386" s="2" t="s">
        <v>10</v>
      </c>
    </row>
    <row r="1387" spans="1:18" x14ac:dyDescent="0.3">
      <c r="A1387" s="2">
        <v>11485</v>
      </c>
      <c r="B1387" s="2" t="s">
        <v>148</v>
      </c>
      <c r="C1387" s="2">
        <v>45</v>
      </c>
      <c r="D1387" s="7">
        <v>96</v>
      </c>
      <c r="E1387" s="7">
        <f t="shared" si="42"/>
        <v>48</v>
      </c>
      <c r="F1387" s="7">
        <v>86.68</v>
      </c>
      <c r="G1387" s="7">
        <f>Table1[[#This Row],[QUANTITY_ORDERED]]*Table1[[#This Row],[Selling price ]]</f>
        <v>3900.6000000000004</v>
      </c>
      <c r="H1387" s="7">
        <f>F1387-(Table1[[#This Row],[Estimated Cost Price (50%)	]])</f>
        <v>38.680000000000007</v>
      </c>
      <c r="I1387" s="7">
        <f>Table1[[#This Row],[Profit per unit]]*Table1[[#This Row],[QUANTITY_ORDERED]]</f>
        <v>1740.6000000000004</v>
      </c>
      <c r="J1387" s="2" t="str">
        <f t="shared" si="43"/>
        <v>Profit</v>
      </c>
      <c r="K1387" s="3">
        <v>38153</v>
      </c>
      <c r="L1387" s="2" t="str">
        <f>TEXT(Table1[[#This Row],[ORDER_DATE]], "mmm")</f>
        <v>Jun</v>
      </c>
      <c r="M1387" s="2">
        <v>2004</v>
      </c>
      <c r="N1387" s="2" t="s">
        <v>178</v>
      </c>
      <c r="O1387" s="2" t="s">
        <v>281</v>
      </c>
      <c r="P1387" s="2" t="s">
        <v>70</v>
      </c>
      <c r="Q1387" s="2" t="s">
        <v>70</v>
      </c>
      <c r="R1387" s="2" t="s">
        <v>16</v>
      </c>
    </row>
    <row r="1388" spans="1:18" x14ac:dyDescent="0.3">
      <c r="A1388" s="2">
        <v>11486</v>
      </c>
      <c r="B1388" s="2" t="s">
        <v>148</v>
      </c>
      <c r="C1388" s="2">
        <v>40</v>
      </c>
      <c r="D1388" s="7">
        <v>54</v>
      </c>
      <c r="E1388" s="7">
        <f t="shared" si="42"/>
        <v>27</v>
      </c>
      <c r="F1388" s="7">
        <v>43.83</v>
      </c>
      <c r="G1388" s="7">
        <f>Table1[[#This Row],[QUANTITY_ORDERED]]*Table1[[#This Row],[Selling price ]]</f>
        <v>1753.1999999999998</v>
      </c>
      <c r="H1388" s="7">
        <f>F1388-(Table1[[#This Row],[Estimated Cost Price (50%)	]])</f>
        <v>16.829999999999998</v>
      </c>
      <c r="I1388" s="7">
        <f>Table1[[#This Row],[Profit per unit]]*Table1[[#This Row],[QUANTITY_ORDERED]]</f>
        <v>673.19999999999993</v>
      </c>
      <c r="J1388" s="2" t="str">
        <f t="shared" si="43"/>
        <v>Profit</v>
      </c>
      <c r="K1388" s="3">
        <v>38153</v>
      </c>
      <c r="L1388" s="2" t="str">
        <f>TEXT(Table1[[#This Row],[ORDER_DATE]], "mmm")</f>
        <v>Jun</v>
      </c>
      <c r="M1388" s="2">
        <v>2004</v>
      </c>
      <c r="N1388" s="2" t="s">
        <v>178</v>
      </c>
      <c r="O1388" s="2" t="s">
        <v>284</v>
      </c>
      <c r="P1388" s="2" t="s">
        <v>70</v>
      </c>
      <c r="Q1388" s="2" t="s">
        <v>70</v>
      </c>
      <c r="R1388" s="2" t="s">
        <v>10</v>
      </c>
    </row>
    <row r="1389" spans="1:18" x14ac:dyDescent="0.3">
      <c r="A1389" s="2">
        <v>11487</v>
      </c>
      <c r="B1389" s="2" t="s">
        <v>148</v>
      </c>
      <c r="C1389" s="2">
        <v>29</v>
      </c>
      <c r="D1389" s="7">
        <v>115</v>
      </c>
      <c r="E1389" s="7">
        <f t="shared" si="42"/>
        <v>57.5</v>
      </c>
      <c r="F1389" s="7">
        <v>100</v>
      </c>
      <c r="G1389" s="7">
        <f>Table1[[#This Row],[QUANTITY_ORDERED]]*Table1[[#This Row],[Selling price ]]</f>
        <v>2900</v>
      </c>
      <c r="H1389" s="7">
        <f>F1389-(Table1[[#This Row],[Estimated Cost Price (50%)	]])</f>
        <v>42.5</v>
      </c>
      <c r="I1389" s="7">
        <f>Table1[[#This Row],[Profit per unit]]*Table1[[#This Row],[QUANTITY_ORDERED]]</f>
        <v>1232.5</v>
      </c>
      <c r="J1389" s="2" t="str">
        <f t="shared" si="43"/>
        <v>Profit</v>
      </c>
      <c r="K1389" s="3">
        <v>38153</v>
      </c>
      <c r="L1389" s="2" t="str">
        <f>TEXT(Table1[[#This Row],[ORDER_DATE]], "mmm")</f>
        <v>Jun</v>
      </c>
      <c r="M1389" s="2">
        <v>2004</v>
      </c>
      <c r="N1389" s="2" t="s">
        <v>178</v>
      </c>
      <c r="O1389" s="2" t="s">
        <v>290</v>
      </c>
      <c r="P1389" s="2" t="s">
        <v>70</v>
      </c>
      <c r="Q1389" s="2" t="s">
        <v>70</v>
      </c>
      <c r="R1389" s="2" t="s">
        <v>16</v>
      </c>
    </row>
    <row r="1390" spans="1:18" x14ac:dyDescent="0.3">
      <c r="A1390" s="2">
        <v>11488</v>
      </c>
      <c r="B1390" s="2" t="s">
        <v>104</v>
      </c>
      <c r="C1390" s="2">
        <v>27</v>
      </c>
      <c r="D1390" s="7">
        <v>136</v>
      </c>
      <c r="E1390" s="7">
        <f t="shared" si="42"/>
        <v>68</v>
      </c>
      <c r="F1390" s="7">
        <v>100</v>
      </c>
      <c r="G1390" s="7">
        <f>Table1[[#This Row],[QUANTITY_ORDERED]]*Table1[[#This Row],[Selling price ]]</f>
        <v>2700</v>
      </c>
      <c r="H1390" s="7">
        <f>F1390-(Table1[[#This Row],[Estimated Cost Price (50%)	]])</f>
        <v>32</v>
      </c>
      <c r="I1390" s="7">
        <f>Table1[[#This Row],[Profit per unit]]*Table1[[#This Row],[QUANTITY_ORDERED]]</f>
        <v>864</v>
      </c>
      <c r="J1390" s="2" t="str">
        <f t="shared" si="43"/>
        <v>Profit</v>
      </c>
      <c r="K1390" s="3">
        <v>38155</v>
      </c>
      <c r="L1390" s="2" t="str">
        <f>TEXT(Table1[[#This Row],[ORDER_DATE]], "mmm")</f>
        <v>Jun</v>
      </c>
      <c r="M1390" s="2">
        <v>2004</v>
      </c>
      <c r="N1390" s="2" t="s">
        <v>63</v>
      </c>
      <c r="O1390" s="2" t="s">
        <v>114</v>
      </c>
      <c r="P1390" s="2" t="s">
        <v>105</v>
      </c>
      <c r="Q1390" s="2" t="s">
        <v>81</v>
      </c>
      <c r="R1390" s="2" t="s">
        <v>16</v>
      </c>
    </row>
    <row r="1391" spans="1:18" x14ac:dyDescent="0.3">
      <c r="A1391" s="2">
        <v>11489</v>
      </c>
      <c r="B1391" s="2" t="s">
        <v>104</v>
      </c>
      <c r="C1391" s="2">
        <v>20</v>
      </c>
      <c r="D1391" s="7">
        <v>87</v>
      </c>
      <c r="E1391" s="7">
        <f t="shared" si="42"/>
        <v>43.5</v>
      </c>
      <c r="F1391" s="7">
        <v>89.53</v>
      </c>
      <c r="G1391" s="7">
        <f>Table1[[#This Row],[QUANTITY_ORDERED]]*Table1[[#This Row],[Selling price ]]</f>
        <v>1790.6</v>
      </c>
      <c r="H1391" s="7">
        <f>F1391-(Table1[[#This Row],[Estimated Cost Price (50%)	]])</f>
        <v>46.03</v>
      </c>
      <c r="I1391" s="7">
        <f>Table1[[#This Row],[Profit per unit]]*Table1[[#This Row],[QUANTITY_ORDERED]]</f>
        <v>920.6</v>
      </c>
      <c r="J1391" s="2" t="str">
        <f t="shared" si="43"/>
        <v>Profit</v>
      </c>
      <c r="K1391" s="3">
        <v>38155</v>
      </c>
      <c r="L1391" s="2" t="str">
        <f>TEXT(Table1[[#This Row],[ORDER_DATE]], "mmm")</f>
        <v>Jun</v>
      </c>
      <c r="M1391" s="2">
        <v>2004</v>
      </c>
      <c r="N1391" s="2" t="s">
        <v>202</v>
      </c>
      <c r="O1391" s="2" t="s">
        <v>247</v>
      </c>
      <c r="P1391" s="2" t="s">
        <v>105</v>
      </c>
      <c r="Q1391" s="2" t="s">
        <v>81</v>
      </c>
      <c r="R1391" s="2" t="s">
        <v>10</v>
      </c>
    </row>
    <row r="1392" spans="1:18" x14ac:dyDescent="0.3">
      <c r="A1392" s="2">
        <v>11490</v>
      </c>
      <c r="B1392" s="2" t="s">
        <v>104</v>
      </c>
      <c r="C1392" s="2">
        <v>36</v>
      </c>
      <c r="D1392" s="7">
        <v>122</v>
      </c>
      <c r="E1392" s="7">
        <f t="shared" si="42"/>
        <v>61</v>
      </c>
      <c r="F1392" s="7">
        <v>100</v>
      </c>
      <c r="G1392" s="7">
        <f>Table1[[#This Row],[QUANTITY_ORDERED]]*Table1[[#This Row],[Selling price ]]</f>
        <v>3600</v>
      </c>
      <c r="H1392" s="7">
        <f>F1392-(Table1[[#This Row],[Estimated Cost Price (50%)	]])</f>
        <v>39</v>
      </c>
      <c r="I1392" s="7">
        <f>Table1[[#This Row],[Profit per unit]]*Table1[[#This Row],[QUANTITY_ORDERED]]</f>
        <v>1404</v>
      </c>
      <c r="J1392" s="2" t="str">
        <f t="shared" si="43"/>
        <v>Profit</v>
      </c>
      <c r="K1392" s="3">
        <v>38155</v>
      </c>
      <c r="L1392" s="2" t="str">
        <f>TEXT(Table1[[#This Row],[ORDER_DATE]], "mmm")</f>
        <v>Jun</v>
      </c>
      <c r="M1392" s="2">
        <v>2004</v>
      </c>
      <c r="N1392" s="2" t="s">
        <v>231</v>
      </c>
      <c r="O1392" s="2" t="s">
        <v>259</v>
      </c>
      <c r="P1392" s="2" t="s">
        <v>105</v>
      </c>
      <c r="Q1392" s="2" t="s">
        <v>81</v>
      </c>
      <c r="R1392" s="2" t="s">
        <v>16</v>
      </c>
    </row>
    <row r="1393" spans="1:18" x14ac:dyDescent="0.3">
      <c r="A1393" s="2">
        <v>11491</v>
      </c>
      <c r="B1393" s="2" t="s">
        <v>104</v>
      </c>
      <c r="C1393" s="2">
        <v>22</v>
      </c>
      <c r="D1393" s="7">
        <v>88</v>
      </c>
      <c r="E1393" s="7">
        <f t="shared" si="42"/>
        <v>44</v>
      </c>
      <c r="F1393" s="7">
        <v>91.17</v>
      </c>
      <c r="G1393" s="7">
        <f>Table1[[#This Row],[QUANTITY_ORDERED]]*Table1[[#This Row],[Selling price ]]</f>
        <v>2005.74</v>
      </c>
      <c r="H1393" s="7">
        <f>F1393-(Table1[[#This Row],[Estimated Cost Price (50%)	]])</f>
        <v>47.17</v>
      </c>
      <c r="I1393" s="7">
        <f>Table1[[#This Row],[Profit per unit]]*Table1[[#This Row],[QUANTITY_ORDERED]]</f>
        <v>1037.74</v>
      </c>
      <c r="J1393" s="2" t="str">
        <f t="shared" si="43"/>
        <v>Profit</v>
      </c>
      <c r="K1393" s="3">
        <v>38155</v>
      </c>
      <c r="L1393" s="2" t="str">
        <f>TEXT(Table1[[#This Row],[ORDER_DATE]], "mmm")</f>
        <v>Jun</v>
      </c>
      <c r="M1393" s="2">
        <v>2004</v>
      </c>
      <c r="N1393" s="2" t="s">
        <v>202</v>
      </c>
      <c r="O1393" s="2" t="s">
        <v>268</v>
      </c>
      <c r="P1393" s="2" t="s">
        <v>105</v>
      </c>
      <c r="Q1393" s="2" t="s">
        <v>81</v>
      </c>
      <c r="R1393" s="2" t="s">
        <v>10</v>
      </c>
    </row>
    <row r="1394" spans="1:18" x14ac:dyDescent="0.3">
      <c r="A1394" s="2">
        <v>11492</v>
      </c>
      <c r="B1394" s="2" t="s">
        <v>104</v>
      </c>
      <c r="C1394" s="2">
        <v>34</v>
      </c>
      <c r="D1394" s="7">
        <v>66</v>
      </c>
      <c r="E1394" s="7">
        <f t="shared" si="42"/>
        <v>33</v>
      </c>
      <c r="F1394" s="7">
        <v>62</v>
      </c>
      <c r="G1394" s="7">
        <f>Table1[[#This Row],[QUANTITY_ORDERED]]*Table1[[#This Row],[Selling price ]]</f>
        <v>2108</v>
      </c>
      <c r="H1394" s="7">
        <f>F1394-(Table1[[#This Row],[Estimated Cost Price (50%)	]])</f>
        <v>29</v>
      </c>
      <c r="I1394" s="7">
        <f>Table1[[#This Row],[Profit per unit]]*Table1[[#This Row],[QUANTITY_ORDERED]]</f>
        <v>986</v>
      </c>
      <c r="J1394" s="2" t="str">
        <f t="shared" si="43"/>
        <v>Profit</v>
      </c>
      <c r="K1394" s="3">
        <v>38155</v>
      </c>
      <c r="L1394" s="2" t="str">
        <f>TEXT(Table1[[#This Row],[ORDER_DATE]], "mmm")</f>
        <v>Jun</v>
      </c>
      <c r="M1394" s="2">
        <v>2004</v>
      </c>
      <c r="N1394" s="2" t="s">
        <v>231</v>
      </c>
      <c r="O1394" s="2" t="s">
        <v>293</v>
      </c>
      <c r="P1394" s="2" t="s">
        <v>105</v>
      </c>
      <c r="Q1394" s="2" t="s">
        <v>81</v>
      </c>
      <c r="R1394" s="2" t="s">
        <v>10</v>
      </c>
    </row>
    <row r="1395" spans="1:18" x14ac:dyDescent="0.3">
      <c r="A1395" s="2">
        <v>11493</v>
      </c>
      <c r="B1395" s="2" t="s">
        <v>104</v>
      </c>
      <c r="C1395" s="2">
        <v>44</v>
      </c>
      <c r="D1395" s="7">
        <v>72</v>
      </c>
      <c r="E1395" s="7">
        <f t="shared" si="42"/>
        <v>36</v>
      </c>
      <c r="F1395" s="7">
        <v>68.67</v>
      </c>
      <c r="G1395" s="7">
        <f>Table1[[#This Row],[QUANTITY_ORDERED]]*Table1[[#This Row],[Selling price ]]</f>
        <v>3021.48</v>
      </c>
      <c r="H1395" s="7">
        <f>F1395-(Table1[[#This Row],[Estimated Cost Price (50%)	]])</f>
        <v>32.67</v>
      </c>
      <c r="I1395" s="7">
        <f>Table1[[#This Row],[Profit per unit]]*Table1[[#This Row],[QUANTITY_ORDERED]]</f>
        <v>1437.48</v>
      </c>
      <c r="J1395" s="2" t="str">
        <f t="shared" si="43"/>
        <v>Profit</v>
      </c>
      <c r="K1395" s="3">
        <v>38155</v>
      </c>
      <c r="L1395" s="2" t="str">
        <f>TEXT(Table1[[#This Row],[ORDER_DATE]], "mmm")</f>
        <v>Jun</v>
      </c>
      <c r="M1395" s="2">
        <v>2004</v>
      </c>
      <c r="N1395" s="2" t="s">
        <v>231</v>
      </c>
      <c r="O1395" s="2" t="s">
        <v>298</v>
      </c>
      <c r="P1395" s="2" t="s">
        <v>105</v>
      </c>
      <c r="Q1395" s="2" t="s">
        <v>81</v>
      </c>
      <c r="R1395" s="2" t="s">
        <v>16</v>
      </c>
    </row>
    <row r="1396" spans="1:18" x14ac:dyDescent="0.3">
      <c r="A1396" s="2">
        <v>11494</v>
      </c>
      <c r="B1396" s="2" t="s">
        <v>104</v>
      </c>
      <c r="C1396" s="2">
        <v>25</v>
      </c>
      <c r="D1396" s="7">
        <v>100</v>
      </c>
      <c r="E1396" s="7">
        <f t="shared" si="42"/>
        <v>50</v>
      </c>
      <c r="F1396" s="7">
        <v>88.15</v>
      </c>
      <c r="G1396" s="7">
        <f>Table1[[#This Row],[QUANTITY_ORDERED]]*Table1[[#This Row],[Selling price ]]</f>
        <v>2203.75</v>
      </c>
      <c r="H1396" s="7">
        <f>F1396-(Table1[[#This Row],[Estimated Cost Price (50%)	]])</f>
        <v>38.150000000000006</v>
      </c>
      <c r="I1396" s="7">
        <f>Table1[[#This Row],[Profit per unit]]*Table1[[#This Row],[QUANTITY_ORDERED]]</f>
        <v>953.75000000000011</v>
      </c>
      <c r="J1396" s="2" t="str">
        <f t="shared" si="43"/>
        <v>Profit</v>
      </c>
      <c r="K1396" s="3">
        <v>38155</v>
      </c>
      <c r="L1396" s="2" t="str">
        <f>TEXT(Table1[[#This Row],[ORDER_DATE]], "mmm")</f>
        <v>Jun</v>
      </c>
      <c r="M1396" s="2">
        <v>2004</v>
      </c>
      <c r="N1396" s="2" t="s">
        <v>231</v>
      </c>
      <c r="O1396" s="2" t="s">
        <v>302</v>
      </c>
      <c r="P1396" s="2" t="s">
        <v>105</v>
      </c>
      <c r="Q1396" s="2" t="s">
        <v>81</v>
      </c>
      <c r="R1396" s="2" t="s">
        <v>10</v>
      </c>
    </row>
    <row r="1397" spans="1:18" x14ac:dyDescent="0.3">
      <c r="A1397" s="2">
        <v>11495</v>
      </c>
      <c r="B1397" s="2" t="s">
        <v>104</v>
      </c>
      <c r="C1397" s="2">
        <v>50</v>
      </c>
      <c r="D1397" s="7">
        <v>99</v>
      </c>
      <c r="E1397" s="7">
        <f t="shared" si="42"/>
        <v>49.5</v>
      </c>
      <c r="F1397" s="7">
        <v>81.430000000000007</v>
      </c>
      <c r="G1397" s="7">
        <f>Table1[[#This Row],[QUANTITY_ORDERED]]*Table1[[#This Row],[Selling price ]]</f>
        <v>4071.5000000000005</v>
      </c>
      <c r="H1397" s="7">
        <f>F1397-(Table1[[#This Row],[Estimated Cost Price (50%)	]])</f>
        <v>31.930000000000007</v>
      </c>
      <c r="I1397" s="7">
        <f>Table1[[#This Row],[Profit per unit]]*Table1[[#This Row],[QUANTITY_ORDERED]]</f>
        <v>1596.5000000000005</v>
      </c>
      <c r="J1397" s="2" t="str">
        <f t="shared" si="43"/>
        <v>Profit</v>
      </c>
      <c r="K1397" s="3">
        <v>38155</v>
      </c>
      <c r="L1397" s="2" t="str">
        <f>TEXT(Table1[[#This Row],[ORDER_DATE]], "mmm")</f>
        <v>Jun</v>
      </c>
      <c r="M1397" s="2">
        <v>2004</v>
      </c>
      <c r="N1397" s="2" t="s">
        <v>231</v>
      </c>
      <c r="O1397" s="2" t="s">
        <v>303</v>
      </c>
      <c r="P1397" s="2" t="s">
        <v>105</v>
      </c>
      <c r="Q1397" s="2" t="s">
        <v>81</v>
      </c>
      <c r="R1397" s="2" t="s">
        <v>16</v>
      </c>
    </row>
    <row r="1398" spans="1:18" x14ac:dyDescent="0.3">
      <c r="A1398" s="2">
        <v>11496</v>
      </c>
      <c r="B1398" s="2" t="s">
        <v>104</v>
      </c>
      <c r="C1398" s="2">
        <v>29</v>
      </c>
      <c r="D1398" s="7">
        <v>54</v>
      </c>
      <c r="E1398" s="7">
        <f t="shared" si="42"/>
        <v>27</v>
      </c>
      <c r="F1398" s="7">
        <v>50.78</v>
      </c>
      <c r="G1398" s="7">
        <f>Table1[[#This Row],[QUANTITY_ORDERED]]*Table1[[#This Row],[Selling price ]]</f>
        <v>1472.6200000000001</v>
      </c>
      <c r="H1398" s="7">
        <f>F1398-(Table1[[#This Row],[Estimated Cost Price (50%)	]])</f>
        <v>23.78</v>
      </c>
      <c r="I1398" s="7">
        <f>Table1[[#This Row],[Profit per unit]]*Table1[[#This Row],[QUANTITY_ORDERED]]</f>
        <v>689.62</v>
      </c>
      <c r="J1398" s="2" t="str">
        <f t="shared" si="43"/>
        <v>Profit</v>
      </c>
      <c r="K1398" s="3">
        <v>38155</v>
      </c>
      <c r="L1398" s="2" t="str">
        <f>TEXT(Table1[[#This Row],[ORDER_DATE]], "mmm")</f>
        <v>Jun</v>
      </c>
      <c r="M1398" s="2">
        <v>2004</v>
      </c>
      <c r="N1398" s="2" t="s">
        <v>231</v>
      </c>
      <c r="O1398" s="2" t="s">
        <v>306</v>
      </c>
      <c r="P1398" s="2" t="s">
        <v>105</v>
      </c>
      <c r="Q1398" s="2" t="s">
        <v>81</v>
      </c>
      <c r="R1398" s="2" t="s">
        <v>10</v>
      </c>
    </row>
    <row r="1399" spans="1:18" x14ac:dyDescent="0.3">
      <c r="A1399" s="2">
        <v>11497</v>
      </c>
      <c r="B1399" s="2" t="s">
        <v>60</v>
      </c>
      <c r="C1399" s="2">
        <v>49</v>
      </c>
      <c r="D1399" s="7">
        <v>157</v>
      </c>
      <c r="E1399" s="7">
        <f t="shared" si="42"/>
        <v>78.5</v>
      </c>
      <c r="F1399" s="7">
        <v>100</v>
      </c>
      <c r="G1399" s="7">
        <f>Table1[[#This Row],[QUANTITY_ORDERED]]*Table1[[#This Row],[Selling price ]]</f>
        <v>4900</v>
      </c>
      <c r="H1399" s="7">
        <f>F1399-(Table1[[#This Row],[Estimated Cost Price (50%)	]])</f>
        <v>21.5</v>
      </c>
      <c r="I1399" s="7">
        <f>Table1[[#This Row],[Profit per unit]]*Table1[[#This Row],[QUANTITY_ORDERED]]</f>
        <v>1053.5</v>
      </c>
      <c r="J1399" s="2" t="str">
        <f t="shared" si="43"/>
        <v>Profit</v>
      </c>
      <c r="K1399" s="3">
        <v>38162</v>
      </c>
      <c r="L1399" s="2" t="str">
        <f>TEXT(Table1[[#This Row],[ORDER_DATE]], "mmm")</f>
        <v>Jun</v>
      </c>
      <c r="M1399" s="2">
        <v>2004</v>
      </c>
      <c r="N1399" s="2" t="s">
        <v>210</v>
      </c>
      <c r="O1399" s="2" t="s">
        <v>211</v>
      </c>
      <c r="P1399" s="2" t="s">
        <v>61</v>
      </c>
      <c r="Q1399" s="2" t="s">
        <v>62</v>
      </c>
      <c r="R1399" s="2" t="s">
        <v>16</v>
      </c>
    </row>
    <row r="1400" spans="1:18" x14ac:dyDescent="0.3">
      <c r="A1400" s="2">
        <v>11498</v>
      </c>
      <c r="B1400" s="2" t="s">
        <v>60</v>
      </c>
      <c r="C1400" s="2">
        <v>32</v>
      </c>
      <c r="D1400" s="7">
        <v>86</v>
      </c>
      <c r="E1400" s="7">
        <f t="shared" si="42"/>
        <v>43</v>
      </c>
      <c r="F1400" s="7">
        <v>84.3</v>
      </c>
      <c r="G1400" s="7">
        <f>Table1[[#This Row],[QUANTITY_ORDERED]]*Table1[[#This Row],[Selling price ]]</f>
        <v>2697.6</v>
      </c>
      <c r="H1400" s="7">
        <f>F1400-(Table1[[#This Row],[Estimated Cost Price (50%)	]])</f>
        <v>41.3</v>
      </c>
      <c r="I1400" s="7">
        <f>Table1[[#This Row],[Profit per unit]]*Table1[[#This Row],[QUANTITY_ORDERED]]</f>
        <v>1321.6</v>
      </c>
      <c r="J1400" s="2" t="str">
        <f t="shared" si="43"/>
        <v>Profit</v>
      </c>
      <c r="K1400" s="3">
        <v>38162</v>
      </c>
      <c r="L1400" s="2" t="str">
        <f>TEXT(Table1[[#This Row],[ORDER_DATE]], "mmm")</f>
        <v>Jun</v>
      </c>
      <c r="M1400" s="2">
        <v>2004</v>
      </c>
      <c r="N1400" s="2" t="s">
        <v>231</v>
      </c>
      <c r="O1400" s="2" t="s">
        <v>232</v>
      </c>
      <c r="P1400" s="2" t="s">
        <v>61</v>
      </c>
      <c r="Q1400" s="2" t="s">
        <v>62</v>
      </c>
      <c r="R1400" s="2" t="s">
        <v>10</v>
      </c>
    </row>
    <row r="1401" spans="1:18" x14ac:dyDescent="0.3">
      <c r="A1401" s="2">
        <v>11499</v>
      </c>
      <c r="B1401" s="2" t="s">
        <v>60</v>
      </c>
      <c r="C1401" s="2">
        <v>34</v>
      </c>
      <c r="D1401" s="7">
        <v>105</v>
      </c>
      <c r="E1401" s="7">
        <f t="shared" si="42"/>
        <v>52.5</v>
      </c>
      <c r="F1401" s="7">
        <v>100</v>
      </c>
      <c r="G1401" s="7">
        <f>Table1[[#This Row],[QUANTITY_ORDERED]]*Table1[[#This Row],[Selling price ]]</f>
        <v>3400</v>
      </c>
      <c r="H1401" s="7">
        <f>F1401-(Table1[[#This Row],[Estimated Cost Price (50%)	]])</f>
        <v>47.5</v>
      </c>
      <c r="I1401" s="7">
        <f>Table1[[#This Row],[Profit per unit]]*Table1[[#This Row],[QUANTITY_ORDERED]]</f>
        <v>1615</v>
      </c>
      <c r="J1401" s="2" t="str">
        <f t="shared" si="43"/>
        <v>Profit</v>
      </c>
      <c r="K1401" s="3">
        <v>38162</v>
      </c>
      <c r="L1401" s="2" t="str">
        <f>TEXT(Table1[[#This Row],[ORDER_DATE]], "mmm")</f>
        <v>Jun</v>
      </c>
      <c r="M1401" s="2">
        <v>2004</v>
      </c>
      <c r="N1401" s="2" t="s">
        <v>202</v>
      </c>
      <c r="O1401" s="2" t="s">
        <v>244</v>
      </c>
      <c r="P1401" s="2" t="s">
        <v>61</v>
      </c>
      <c r="Q1401" s="2" t="s">
        <v>62</v>
      </c>
      <c r="R1401" s="2" t="s">
        <v>16</v>
      </c>
    </row>
    <row r="1402" spans="1:18" x14ac:dyDescent="0.3">
      <c r="A1402" s="2">
        <v>11500</v>
      </c>
      <c r="B1402" s="2" t="s">
        <v>60</v>
      </c>
      <c r="C1402" s="2">
        <v>34</v>
      </c>
      <c r="D1402" s="7">
        <v>109</v>
      </c>
      <c r="E1402" s="7">
        <f t="shared" si="42"/>
        <v>54.5</v>
      </c>
      <c r="F1402" s="7">
        <v>97.38</v>
      </c>
      <c r="G1402" s="7">
        <f>Table1[[#This Row],[QUANTITY_ORDERED]]*Table1[[#This Row],[Selling price ]]</f>
        <v>3310.92</v>
      </c>
      <c r="H1402" s="7">
        <f>F1402-(Table1[[#This Row],[Estimated Cost Price (50%)	]])</f>
        <v>42.879999999999995</v>
      </c>
      <c r="I1402" s="7">
        <f>Table1[[#This Row],[Profit per unit]]*Table1[[#This Row],[QUANTITY_ORDERED]]</f>
        <v>1457.9199999999998</v>
      </c>
      <c r="J1402" s="2" t="str">
        <f t="shared" si="43"/>
        <v>Profit</v>
      </c>
      <c r="K1402" s="3">
        <v>38162</v>
      </c>
      <c r="L1402" s="2" t="str">
        <f>TEXT(Table1[[#This Row],[ORDER_DATE]], "mmm")</f>
        <v>Jun</v>
      </c>
      <c r="M1402" s="2">
        <v>2004</v>
      </c>
      <c r="N1402" s="2" t="s">
        <v>210</v>
      </c>
      <c r="O1402" s="2" t="s">
        <v>256</v>
      </c>
      <c r="P1402" s="2" t="s">
        <v>61</v>
      </c>
      <c r="Q1402" s="2" t="s">
        <v>62</v>
      </c>
      <c r="R1402" s="2" t="s">
        <v>16</v>
      </c>
    </row>
    <row r="1403" spans="1:18" x14ac:dyDescent="0.3">
      <c r="A1403" s="2">
        <v>11501</v>
      </c>
      <c r="B1403" s="2" t="s">
        <v>60</v>
      </c>
      <c r="C1403" s="2">
        <v>24</v>
      </c>
      <c r="D1403" s="7">
        <v>68</v>
      </c>
      <c r="E1403" s="7">
        <f t="shared" si="42"/>
        <v>34</v>
      </c>
      <c r="F1403" s="7">
        <v>67.14</v>
      </c>
      <c r="G1403" s="7">
        <f>Table1[[#This Row],[QUANTITY_ORDERED]]*Table1[[#This Row],[Selling price ]]</f>
        <v>1611.3600000000001</v>
      </c>
      <c r="H1403" s="7">
        <f>F1403-(Table1[[#This Row],[Estimated Cost Price (50%)	]])</f>
        <v>33.14</v>
      </c>
      <c r="I1403" s="7">
        <f>Table1[[#This Row],[Profit per unit]]*Table1[[#This Row],[QUANTITY_ORDERED]]</f>
        <v>795.36</v>
      </c>
      <c r="J1403" s="2" t="str">
        <f t="shared" si="43"/>
        <v>Profit</v>
      </c>
      <c r="K1403" s="3">
        <v>38162</v>
      </c>
      <c r="L1403" s="2" t="str">
        <f>TEXT(Table1[[#This Row],[ORDER_DATE]], "mmm")</f>
        <v>Jun</v>
      </c>
      <c r="M1403" s="2">
        <v>2004</v>
      </c>
      <c r="N1403" s="2" t="s">
        <v>210</v>
      </c>
      <c r="O1403" s="2" t="s">
        <v>265</v>
      </c>
      <c r="P1403" s="2" t="s">
        <v>61</v>
      </c>
      <c r="Q1403" s="2" t="s">
        <v>62</v>
      </c>
      <c r="R1403" s="2" t="s">
        <v>10</v>
      </c>
    </row>
    <row r="1404" spans="1:18" x14ac:dyDescent="0.3">
      <c r="A1404" s="2">
        <v>11502</v>
      </c>
      <c r="B1404" s="2" t="s">
        <v>60</v>
      </c>
      <c r="C1404" s="2">
        <v>46</v>
      </c>
      <c r="D1404" s="7">
        <v>65</v>
      </c>
      <c r="E1404" s="7">
        <f t="shared" si="42"/>
        <v>32.5</v>
      </c>
      <c r="F1404" s="7">
        <v>70.349999999999994</v>
      </c>
      <c r="G1404" s="7">
        <f>Table1[[#This Row],[QUANTITY_ORDERED]]*Table1[[#This Row],[Selling price ]]</f>
        <v>3236.1</v>
      </c>
      <c r="H1404" s="7">
        <f>F1404-(Table1[[#This Row],[Estimated Cost Price (50%)	]])</f>
        <v>37.849999999999994</v>
      </c>
      <c r="I1404" s="7">
        <f>Table1[[#This Row],[Profit per unit]]*Table1[[#This Row],[QUANTITY_ORDERED]]</f>
        <v>1741.0999999999997</v>
      </c>
      <c r="J1404" s="2" t="str">
        <f t="shared" si="43"/>
        <v>Profit</v>
      </c>
      <c r="K1404" s="3">
        <v>38162</v>
      </c>
      <c r="L1404" s="2" t="str">
        <f>TEXT(Table1[[#This Row],[ORDER_DATE]], "mmm")</f>
        <v>Jun</v>
      </c>
      <c r="M1404" s="2">
        <v>2004</v>
      </c>
      <c r="N1404" s="2" t="s">
        <v>202</v>
      </c>
      <c r="O1404" s="2" t="s">
        <v>271</v>
      </c>
      <c r="P1404" s="2" t="s">
        <v>61</v>
      </c>
      <c r="Q1404" s="2" t="s">
        <v>62</v>
      </c>
      <c r="R1404" s="2" t="s">
        <v>16</v>
      </c>
    </row>
    <row r="1405" spans="1:18" x14ac:dyDescent="0.3">
      <c r="A1405" s="2">
        <v>11503</v>
      </c>
      <c r="B1405" s="2" t="s">
        <v>60</v>
      </c>
      <c r="C1405" s="2">
        <v>49</v>
      </c>
      <c r="D1405" s="7">
        <v>83</v>
      </c>
      <c r="E1405" s="7">
        <f t="shared" si="42"/>
        <v>41.5</v>
      </c>
      <c r="F1405" s="7">
        <v>87.21</v>
      </c>
      <c r="G1405" s="7">
        <f>Table1[[#This Row],[QUANTITY_ORDERED]]*Table1[[#This Row],[Selling price ]]</f>
        <v>4273.29</v>
      </c>
      <c r="H1405" s="7">
        <f>F1405-(Table1[[#This Row],[Estimated Cost Price (50%)	]])</f>
        <v>45.709999999999994</v>
      </c>
      <c r="I1405" s="7">
        <f>Table1[[#This Row],[Profit per unit]]*Table1[[#This Row],[QUANTITY_ORDERED]]</f>
        <v>2239.7899999999995</v>
      </c>
      <c r="J1405" s="2" t="str">
        <f t="shared" si="43"/>
        <v>Profit</v>
      </c>
      <c r="K1405" s="3">
        <v>38162</v>
      </c>
      <c r="L1405" s="2" t="str">
        <f>TEXT(Table1[[#This Row],[ORDER_DATE]], "mmm")</f>
        <v>Jun</v>
      </c>
      <c r="M1405" s="2">
        <v>2004</v>
      </c>
      <c r="N1405" s="2" t="s">
        <v>202</v>
      </c>
      <c r="O1405" s="2" t="s">
        <v>273</v>
      </c>
      <c r="P1405" s="2" t="s">
        <v>61</v>
      </c>
      <c r="Q1405" s="2" t="s">
        <v>62</v>
      </c>
      <c r="R1405" s="2" t="s">
        <v>16</v>
      </c>
    </row>
    <row r="1406" spans="1:18" x14ac:dyDescent="0.3">
      <c r="A1406" s="2">
        <v>11504</v>
      </c>
      <c r="B1406" s="2" t="s">
        <v>60</v>
      </c>
      <c r="C1406" s="2">
        <v>48</v>
      </c>
      <c r="D1406" s="7">
        <v>68</v>
      </c>
      <c r="E1406" s="7">
        <f t="shared" si="42"/>
        <v>34</v>
      </c>
      <c r="F1406" s="7">
        <v>61.42</v>
      </c>
      <c r="G1406" s="7">
        <f>Table1[[#This Row],[QUANTITY_ORDERED]]*Table1[[#This Row],[Selling price ]]</f>
        <v>2948.16</v>
      </c>
      <c r="H1406" s="7">
        <f>F1406-(Table1[[#This Row],[Estimated Cost Price (50%)	]])</f>
        <v>27.42</v>
      </c>
      <c r="I1406" s="7">
        <f>Table1[[#This Row],[Profit per unit]]*Table1[[#This Row],[QUANTITY_ORDERED]]</f>
        <v>1316.16</v>
      </c>
      <c r="J1406" s="2" t="str">
        <f t="shared" si="43"/>
        <v>Profit</v>
      </c>
      <c r="K1406" s="3">
        <v>38162</v>
      </c>
      <c r="L1406" s="2" t="str">
        <f>TEXT(Table1[[#This Row],[ORDER_DATE]], "mmm")</f>
        <v>Jun</v>
      </c>
      <c r="M1406" s="2">
        <v>2004</v>
      </c>
      <c r="N1406" s="2" t="s">
        <v>210</v>
      </c>
      <c r="O1406" s="2" t="s">
        <v>275</v>
      </c>
      <c r="P1406" s="2" t="s">
        <v>61</v>
      </c>
      <c r="Q1406" s="2" t="s">
        <v>62</v>
      </c>
      <c r="R1406" s="2" t="s">
        <v>10</v>
      </c>
    </row>
    <row r="1407" spans="1:18" x14ac:dyDescent="0.3">
      <c r="A1407" s="2">
        <v>11505</v>
      </c>
      <c r="B1407" s="2" t="s">
        <v>60</v>
      </c>
      <c r="C1407" s="2">
        <v>40</v>
      </c>
      <c r="D1407" s="7">
        <v>68</v>
      </c>
      <c r="E1407" s="7">
        <f t="shared" si="42"/>
        <v>34</v>
      </c>
      <c r="F1407" s="7">
        <v>79.11</v>
      </c>
      <c r="G1407" s="7">
        <f>Table1[[#This Row],[QUANTITY_ORDERED]]*Table1[[#This Row],[Selling price ]]</f>
        <v>3164.4</v>
      </c>
      <c r="H1407" s="7">
        <f>F1407-(Table1[[#This Row],[Estimated Cost Price (50%)	]])</f>
        <v>45.11</v>
      </c>
      <c r="I1407" s="7">
        <f>Table1[[#This Row],[Profit per unit]]*Table1[[#This Row],[QUANTITY_ORDERED]]</f>
        <v>1804.4</v>
      </c>
      <c r="J1407" s="2" t="str">
        <f t="shared" si="43"/>
        <v>Profit</v>
      </c>
      <c r="K1407" s="3">
        <v>38162</v>
      </c>
      <c r="L1407" s="2" t="str">
        <f>TEXT(Table1[[#This Row],[ORDER_DATE]], "mmm")</f>
        <v>Jun</v>
      </c>
      <c r="M1407" s="2">
        <v>2004</v>
      </c>
      <c r="N1407" s="2" t="s">
        <v>202</v>
      </c>
      <c r="O1407" s="2" t="s">
        <v>287</v>
      </c>
      <c r="P1407" s="2" t="s">
        <v>61</v>
      </c>
      <c r="Q1407" s="2" t="s">
        <v>62</v>
      </c>
      <c r="R1407" s="2" t="s">
        <v>16</v>
      </c>
    </row>
    <row r="1408" spans="1:18" x14ac:dyDescent="0.3">
      <c r="A1408" s="2">
        <v>11506</v>
      </c>
      <c r="B1408" s="2" t="s">
        <v>60</v>
      </c>
      <c r="C1408" s="2">
        <v>49</v>
      </c>
      <c r="D1408" s="7">
        <v>43</v>
      </c>
      <c r="E1408" s="7">
        <f t="shared" si="42"/>
        <v>21.5</v>
      </c>
      <c r="F1408" s="7">
        <v>37.97</v>
      </c>
      <c r="G1408" s="7">
        <f>Table1[[#This Row],[QUANTITY_ORDERED]]*Table1[[#This Row],[Selling price ]]</f>
        <v>1860.53</v>
      </c>
      <c r="H1408" s="7">
        <f>F1408-(Table1[[#This Row],[Estimated Cost Price (50%)	]])</f>
        <v>16.47</v>
      </c>
      <c r="I1408" s="7">
        <f>Table1[[#This Row],[Profit per unit]]*Table1[[#This Row],[QUANTITY_ORDERED]]</f>
        <v>807.03</v>
      </c>
      <c r="J1408" s="2" t="str">
        <f t="shared" si="43"/>
        <v>Profit</v>
      </c>
      <c r="K1408" s="3">
        <v>38162</v>
      </c>
      <c r="L1408" s="2" t="str">
        <f>TEXT(Table1[[#This Row],[ORDER_DATE]], "mmm")</f>
        <v>Jun</v>
      </c>
      <c r="M1408" s="2">
        <v>2004</v>
      </c>
      <c r="N1408" s="2" t="s">
        <v>202</v>
      </c>
      <c r="O1408" s="2" t="s">
        <v>289</v>
      </c>
      <c r="P1408" s="2" t="s">
        <v>61</v>
      </c>
      <c r="Q1408" s="2" t="s">
        <v>62</v>
      </c>
      <c r="R1408" s="2" t="s">
        <v>10</v>
      </c>
    </row>
    <row r="1409" spans="1:18" x14ac:dyDescent="0.3">
      <c r="A1409" s="2">
        <v>11507</v>
      </c>
      <c r="B1409" s="2" t="s">
        <v>60</v>
      </c>
      <c r="C1409" s="2">
        <v>40</v>
      </c>
      <c r="D1409" s="7">
        <v>91</v>
      </c>
      <c r="E1409" s="7">
        <f t="shared" si="42"/>
        <v>45.5</v>
      </c>
      <c r="F1409" s="7">
        <v>84.03</v>
      </c>
      <c r="G1409" s="7">
        <f>Table1[[#This Row],[QUANTITY_ORDERED]]*Table1[[#This Row],[Selling price ]]</f>
        <v>3361.2</v>
      </c>
      <c r="H1409" s="7">
        <f>F1409-(Table1[[#This Row],[Estimated Cost Price (50%)	]])</f>
        <v>38.53</v>
      </c>
      <c r="I1409" s="7">
        <f>Table1[[#This Row],[Profit per unit]]*Table1[[#This Row],[QUANTITY_ORDERED]]</f>
        <v>1541.2</v>
      </c>
      <c r="J1409" s="2" t="str">
        <f t="shared" si="43"/>
        <v>Profit</v>
      </c>
      <c r="K1409" s="3">
        <v>38162</v>
      </c>
      <c r="L1409" s="2" t="str">
        <f>TEXT(Table1[[#This Row],[ORDER_DATE]], "mmm")</f>
        <v>Jun</v>
      </c>
      <c r="M1409" s="2">
        <v>2004</v>
      </c>
      <c r="N1409" s="2" t="s">
        <v>210</v>
      </c>
      <c r="O1409" s="2" t="s">
        <v>294</v>
      </c>
      <c r="P1409" s="2" t="s">
        <v>61</v>
      </c>
      <c r="Q1409" s="2" t="s">
        <v>62</v>
      </c>
      <c r="R1409" s="2" t="s">
        <v>16</v>
      </c>
    </row>
    <row r="1410" spans="1:18" x14ac:dyDescent="0.3">
      <c r="A1410" s="2">
        <v>11508</v>
      </c>
      <c r="B1410" s="2" t="s">
        <v>60</v>
      </c>
      <c r="C1410" s="2">
        <v>44</v>
      </c>
      <c r="D1410" s="7">
        <v>90</v>
      </c>
      <c r="E1410" s="7">
        <f t="shared" ref="E1410:E1473" si="44">D1410 * 0.5</f>
        <v>45</v>
      </c>
      <c r="F1410" s="7">
        <v>94.14</v>
      </c>
      <c r="G1410" s="7">
        <f>Table1[[#This Row],[QUANTITY_ORDERED]]*Table1[[#This Row],[Selling price ]]</f>
        <v>4142.16</v>
      </c>
      <c r="H1410" s="7">
        <f>F1410-(Table1[[#This Row],[Estimated Cost Price (50%)	]])</f>
        <v>49.14</v>
      </c>
      <c r="I1410" s="7">
        <f>Table1[[#This Row],[Profit per unit]]*Table1[[#This Row],[QUANTITY_ORDERED]]</f>
        <v>2162.16</v>
      </c>
      <c r="J1410" s="2" t="str">
        <f t="shared" ref="J1410:J1473" si="45">IF(H1410 &gt; 0, "Profit", IF(H1410 &lt; 0, "Loss", "No Profit No Loss"))</f>
        <v>Profit</v>
      </c>
      <c r="K1410" s="3">
        <v>38162</v>
      </c>
      <c r="L1410" s="2" t="str">
        <f>TEXT(Table1[[#This Row],[ORDER_DATE]], "mmm")</f>
        <v>Jun</v>
      </c>
      <c r="M1410" s="2">
        <v>2004</v>
      </c>
      <c r="N1410" s="2" t="s">
        <v>231</v>
      </c>
      <c r="O1410" s="2" t="s">
        <v>296</v>
      </c>
      <c r="P1410" s="2" t="s">
        <v>61</v>
      </c>
      <c r="Q1410" s="2" t="s">
        <v>62</v>
      </c>
      <c r="R1410" s="2" t="s">
        <v>16</v>
      </c>
    </row>
    <row r="1411" spans="1:18" x14ac:dyDescent="0.3">
      <c r="A1411" s="2">
        <v>11509</v>
      </c>
      <c r="B1411" s="2" t="s">
        <v>60</v>
      </c>
      <c r="C1411" s="2">
        <v>33</v>
      </c>
      <c r="D1411" s="7">
        <v>99</v>
      </c>
      <c r="E1411" s="7">
        <f t="shared" si="44"/>
        <v>49.5</v>
      </c>
      <c r="F1411" s="7">
        <v>90.75</v>
      </c>
      <c r="G1411" s="7">
        <f>Table1[[#This Row],[QUANTITY_ORDERED]]*Table1[[#This Row],[Selling price ]]</f>
        <v>2994.75</v>
      </c>
      <c r="H1411" s="7">
        <f>F1411-(Table1[[#This Row],[Estimated Cost Price (50%)	]])</f>
        <v>41.25</v>
      </c>
      <c r="I1411" s="7">
        <f>Table1[[#This Row],[Profit per unit]]*Table1[[#This Row],[QUANTITY_ORDERED]]</f>
        <v>1361.25</v>
      </c>
      <c r="J1411" s="2" t="str">
        <f t="shared" si="45"/>
        <v>Profit</v>
      </c>
      <c r="K1411" s="3">
        <v>38162</v>
      </c>
      <c r="L1411" s="2" t="str">
        <f>TEXT(Table1[[#This Row],[ORDER_DATE]], "mmm")</f>
        <v>Jun</v>
      </c>
      <c r="M1411" s="2">
        <v>2004</v>
      </c>
      <c r="N1411" s="2" t="s">
        <v>210</v>
      </c>
      <c r="O1411" s="2" t="s">
        <v>297</v>
      </c>
      <c r="P1411" s="2" t="s">
        <v>61</v>
      </c>
      <c r="Q1411" s="2" t="s">
        <v>62</v>
      </c>
      <c r="R1411" s="2" t="s">
        <v>10</v>
      </c>
    </row>
    <row r="1412" spans="1:18" x14ac:dyDescent="0.3">
      <c r="A1412" s="2">
        <v>11510</v>
      </c>
      <c r="B1412" s="2" t="s">
        <v>60</v>
      </c>
      <c r="C1412" s="2">
        <v>27</v>
      </c>
      <c r="D1412" s="7">
        <v>80</v>
      </c>
      <c r="E1412" s="7">
        <f t="shared" si="44"/>
        <v>40</v>
      </c>
      <c r="F1412" s="7">
        <v>76</v>
      </c>
      <c r="G1412" s="7">
        <f>Table1[[#This Row],[QUANTITY_ORDERED]]*Table1[[#This Row],[Selling price ]]</f>
        <v>2052</v>
      </c>
      <c r="H1412" s="7">
        <f>F1412-(Table1[[#This Row],[Estimated Cost Price (50%)	]])</f>
        <v>36</v>
      </c>
      <c r="I1412" s="7">
        <f>Table1[[#This Row],[Profit per unit]]*Table1[[#This Row],[QUANTITY_ORDERED]]</f>
        <v>972</v>
      </c>
      <c r="J1412" s="2" t="str">
        <f t="shared" si="45"/>
        <v>Profit</v>
      </c>
      <c r="K1412" s="3">
        <v>38162</v>
      </c>
      <c r="L1412" s="2" t="str">
        <f>TEXT(Table1[[#This Row],[ORDER_DATE]], "mmm")</f>
        <v>Jun</v>
      </c>
      <c r="M1412" s="2">
        <v>2004</v>
      </c>
      <c r="N1412" s="2" t="s">
        <v>210</v>
      </c>
      <c r="O1412" s="2" t="s">
        <v>301</v>
      </c>
      <c r="P1412" s="2" t="s">
        <v>61</v>
      </c>
      <c r="Q1412" s="2" t="s">
        <v>62</v>
      </c>
      <c r="R1412" s="2" t="s">
        <v>10</v>
      </c>
    </row>
    <row r="1413" spans="1:18" x14ac:dyDescent="0.3">
      <c r="A1413" s="2">
        <v>11511</v>
      </c>
      <c r="B1413" s="2" t="s">
        <v>60</v>
      </c>
      <c r="C1413" s="2">
        <v>35</v>
      </c>
      <c r="D1413" s="7">
        <v>74</v>
      </c>
      <c r="E1413" s="7">
        <f t="shared" si="44"/>
        <v>37</v>
      </c>
      <c r="F1413" s="7">
        <v>71.069999999999993</v>
      </c>
      <c r="G1413" s="7">
        <f>Table1[[#This Row],[QUANTITY_ORDERED]]*Table1[[#This Row],[Selling price ]]</f>
        <v>2487.4499999999998</v>
      </c>
      <c r="H1413" s="7">
        <f>F1413-(Table1[[#This Row],[Estimated Cost Price (50%)	]])</f>
        <v>34.069999999999993</v>
      </c>
      <c r="I1413" s="7">
        <f>Table1[[#This Row],[Profit per unit]]*Table1[[#This Row],[QUANTITY_ORDERED]]</f>
        <v>1192.4499999999998</v>
      </c>
      <c r="J1413" s="2" t="str">
        <f t="shared" si="45"/>
        <v>Profit</v>
      </c>
      <c r="K1413" s="3">
        <v>38162</v>
      </c>
      <c r="L1413" s="2" t="str">
        <f>TEXT(Table1[[#This Row],[ORDER_DATE]], "mmm")</f>
        <v>Jun</v>
      </c>
      <c r="M1413" s="2">
        <v>2004</v>
      </c>
      <c r="N1413" s="2" t="s">
        <v>210</v>
      </c>
      <c r="O1413" s="2" t="s">
        <v>304</v>
      </c>
      <c r="P1413" s="2" t="s">
        <v>61</v>
      </c>
      <c r="Q1413" s="2" t="s">
        <v>62</v>
      </c>
      <c r="R1413" s="2" t="s">
        <v>10</v>
      </c>
    </row>
    <row r="1414" spans="1:18" x14ac:dyDescent="0.3">
      <c r="A1414" s="2">
        <v>11512</v>
      </c>
      <c r="B1414" s="2" t="s">
        <v>60</v>
      </c>
      <c r="C1414" s="2">
        <v>21</v>
      </c>
      <c r="D1414" s="7">
        <v>49</v>
      </c>
      <c r="E1414" s="7">
        <f t="shared" si="44"/>
        <v>24.5</v>
      </c>
      <c r="F1414" s="7">
        <v>57.11</v>
      </c>
      <c r="G1414" s="7">
        <f>Table1[[#This Row],[QUANTITY_ORDERED]]*Table1[[#This Row],[Selling price ]]</f>
        <v>1199.31</v>
      </c>
      <c r="H1414" s="7">
        <f>F1414-(Table1[[#This Row],[Estimated Cost Price (50%)	]])</f>
        <v>32.61</v>
      </c>
      <c r="I1414" s="7">
        <f>Table1[[#This Row],[Profit per unit]]*Table1[[#This Row],[QUANTITY_ORDERED]]</f>
        <v>684.81</v>
      </c>
      <c r="J1414" s="2" t="str">
        <f t="shared" si="45"/>
        <v>Profit</v>
      </c>
      <c r="K1414" s="3">
        <v>38162</v>
      </c>
      <c r="L1414" s="2" t="str">
        <f>TEXT(Table1[[#This Row],[ORDER_DATE]], "mmm")</f>
        <v>Jun</v>
      </c>
      <c r="M1414" s="2">
        <v>2004</v>
      </c>
      <c r="N1414" s="2" t="s">
        <v>210</v>
      </c>
      <c r="O1414" s="2" t="s">
        <v>305</v>
      </c>
      <c r="P1414" s="2" t="s">
        <v>61</v>
      </c>
      <c r="Q1414" s="2" t="s">
        <v>62</v>
      </c>
      <c r="R1414" s="2" t="s">
        <v>10</v>
      </c>
    </row>
    <row r="1415" spans="1:18" x14ac:dyDescent="0.3">
      <c r="A1415" s="2">
        <v>11513</v>
      </c>
      <c r="B1415" s="2" t="s">
        <v>36</v>
      </c>
      <c r="C1415" s="2">
        <v>34</v>
      </c>
      <c r="D1415" s="7">
        <v>95</v>
      </c>
      <c r="E1415" s="7">
        <f t="shared" si="44"/>
        <v>47.5</v>
      </c>
      <c r="F1415" s="7">
        <v>100</v>
      </c>
      <c r="G1415" s="7">
        <f>Table1[[#This Row],[QUANTITY_ORDERED]]*Table1[[#This Row],[Selling price ]]</f>
        <v>3400</v>
      </c>
      <c r="H1415" s="7">
        <f>F1415-(Table1[[#This Row],[Estimated Cost Price (50%)	]])</f>
        <v>52.5</v>
      </c>
      <c r="I1415" s="7">
        <f>Table1[[#This Row],[Profit per unit]]*Table1[[#This Row],[QUANTITY_ORDERED]]</f>
        <v>1785</v>
      </c>
      <c r="J1415" s="2" t="str">
        <f t="shared" si="45"/>
        <v>Profit</v>
      </c>
      <c r="K1415" s="3">
        <v>38166</v>
      </c>
      <c r="L1415" s="2" t="str">
        <f>TEXT(Table1[[#This Row],[ORDER_DATE]], "mmm")</f>
        <v>Jun</v>
      </c>
      <c r="M1415" s="2">
        <v>2004</v>
      </c>
      <c r="N1415" s="2" t="s">
        <v>5</v>
      </c>
      <c r="O1415" s="2" t="s">
        <v>6</v>
      </c>
      <c r="P1415" s="2" t="s">
        <v>37</v>
      </c>
      <c r="Q1415" s="2" t="s">
        <v>9</v>
      </c>
      <c r="R1415" s="2" t="s">
        <v>16</v>
      </c>
    </row>
    <row r="1416" spans="1:18" x14ac:dyDescent="0.3">
      <c r="A1416" s="2">
        <v>11514</v>
      </c>
      <c r="B1416" s="2" t="s">
        <v>36</v>
      </c>
      <c r="C1416" s="2">
        <v>40</v>
      </c>
      <c r="D1416" s="7">
        <v>118</v>
      </c>
      <c r="E1416" s="7">
        <f t="shared" si="44"/>
        <v>59</v>
      </c>
      <c r="F1416" s="7">
        <v>100</v>
      </c>
      <c r="G1416" s="7">
        <f>Table1[[#This Row],[QUANTITY_ORDERED]]*Table1[[#This Row],[Selling price ]]</f>
        <v>4000</v>
      </c>
      <c r="H1416" s="7">
        <f>F1416-(Table1[[#This Row],[Estimated Cost Price (50%)	]])</f>
        <v>41</v>
      </c>
      <c r="I1416" s="7">
        <f>Table1[[#This Row],[Profit per unit]]*Table1[[#This Row],[QUANTITY_ORDERED]]</f>
        <v>1640</v>
      </c>
      <c r="J1416" s="2" t="str">
        <f t="shared" si="45"/>
        <v>Profit</v>
      </c>
      <c r="K1416" s="3">
        <v>38166</v>
      </c>
      <c r="L1416" s="2" t="str">
        <f>TEXT(Table1[[#This Row],[ORDER_DATE]], "mmm")</f>
        <v>Jun</v>
      </c>
      <c r="M1416" s="2">
        <v>2004</v>
      </c>
      <c r="N1416" s="2" t="s">
        <v>5</v>
      </c>
      <c r="O1416" s="2" t="s">
        <v>106</v>
      </c>
      <c r="P1416" s="2" t="s">
        <v>37</v>
      </c>
      <c r="Q1416" s="2" t="s">
        <v>9</v>
      </c>
      <c r="R1416" s="2" t="s">
        <v>16</v>
      </c>
    </row>
    <row r="1417" spans="1:18" x14ac:dyDescent="0.3">
      <c r="A1417" s="2">
        <v>11515</v>
      </c>
      <c r="B1417" s="2" t="s">
        <v>36</v>
      </c>
      <c r="C1417" s="2">
        <v>41</v>
      </c>
      <c r="D1417" s="7">
        <v>193</v>
      </c>
      <c r="E1417" s="7">
        <f t="shared" si="44"/>
        <v>96.5</v>
      </c>
      <c r="F1417" s="7">
        <v>100</v>
      </c>
      <c r="G1417" s="7">
        <f>Table1[[#This Row],[QUANTITY_ORDERED]]*Table1[[#This Row],[Selling price ]]</f>
        <v>4100</v>
      </c>
      <c r="H1417" s="7">
        <f>F1417-(Table1[[#This Row],[Estimated Cost Price (50%)	]])</f>
        <v>3.5</v>
      </c>
      <c r="I1417" s="7">
        <f>Table1[[#This Row],[Profit per unit]]*Table1[[#This Row],[QUANTITY_ORDERED]]</f>
        <v>143.5</v>
      </c>
      <c r="J1417" s="2" t="str">
        <f t="shared" si="45"/>
        <v>Profit</v>
      </c>
      <c r="K1417" s="3">
        <v>38166</v>
      </c>
      <c r="L1417" s="2" t="str">
        <f>TEXT(Table1[[#This Row],[ORDER_DATE]], "mmm")</f>
        <v>Jun</v>
      </c>
      <c r="M1417" s="2">
        <v>2004</v>
      </c>
      <c r="N1417" s="2" t="s">
        <v>5</v>
      </c>
      <c r="O1417" s="2" t="s">
        <v>113</v>
      </c>
      <c r="P1417" s="2" t="s">
        <v>37</v>
      </c>
      <c r="Q1417" s="2" t="s">
        <v>9</v>
      </c>
      <c r="R1417" s="2" t="s">
        <v>52</v>
      </c>
    </row>
    <row r="1418" spans="1:18" x14ac:dyDescent="0.3">
      <c r="A1418" s="2">
        <v>11516</v>
      </c>
      <c r="B1418" s="2" t="s">
        <v>36</v>
      </c>
      <c r="C1418" s="2">
        <v>48</v>
      </c>
      <c r="D1418" s="7">
        <v>150</v>
      </c>
      <c r="E1418" s="7">
        <f t="shared" si="44"/>
        <v>75</v>
      </c>
      <c r="F1418" s="7">
        <v>100</v>
      </c>
      <c r="G1418" s="7">
        <f>Table1[[#This Row],[QUANTITY_ORDERED]]*Table1[[#This Row],[Selling price ]]</f>
        <v>4800</v>
      </c>
      <c r="H1418" s="7">
        <f>F1418-(Table1[[#This Row],[Estimated Cost Price (50%)	]])</f>
        <v>25</v>
      </c>
      <c r="I1418" s="7">
        <f>Table1[[#This Row],[Profit per unit]]*Table1[[#This Row],[QUANTITY_ORDERED]]</f>
        <v>1200</v>
      </c>
      <c r="J1418" s="2" t="str">
        <f t="shared" si="45"/>
        <v>Profit</v>
      </c>
      <c r="K1418" s="3">
        <v>38166</v>
      </c>
      <c r="L1418" s="2" t="str">
        <f>TEXT(Table1[[#This Row],[ORDER_DATE]], "mmm")</f>
        <v>Jun</v>
      </c>
      <c r="M1418" s="2">
        <v>2004</v>
      </c>
      <c r="N1418" s="2" t="s">
        <v>5</v>
      </c>
      <c r="O1418" s="2" t="s">
        <v>180</v>
      </c>
      <c r="P1418" s="2" t="s">
        <v>37</v>
      </c>
      <c r="Q1418" s="2" t="s">
        <v>9</v>
      </c>
      <c r="R1418" s="2" t="s">
        <v>16</v>
      </c>
    </row>
    <row r="1419" spans="1:18" x14ac:dyDescent="0.3">
      <c r="A1419" s="2">
        <v>11517</v>
      </c>
      <c r="B1419" s="2" t="s">
        <v>36</v>
      </c>
      <c r="C1419" s="2">
        <v>33</v>
      </c>
      <c r="D1419" s="7">
        <v>84</v>
      </c>
      <c r="E1419" s="7">
        <f t="shared" si="44"/>
        <v>42</v>
      </c>
      <c r="F1419" s="7">
        <v>86.17</v>
      </c>
      <c r="G1419" s="7">
        <f>Table1[[#This Row],[QUANTITY_ORDERED]]*Table1[[#This Row],[Selling price ]]</f>
        <v>2843.61</v>
      </c>
      <c r="H1419" s="7">
        <f>F1419-(Table1[[#This Row],[Estimated Cost Price (50%)	]])</f>
        <v>44.17</v>
      </c>
      <c r="I1419" s="7">
        <f>Table1[[#This Row],[Profit per unit]]*Table1[[#This Row],[QUANTITY_ORDERED]]</f>
        <v>1457.6100000000001</v>
      </c>
      <c r="J1419" s="2" t="str">
        <f t="shared" si="45"/>
        <v>Profit</v>
      </c>
      <c r="K1419" s="3">
        <v>38166</v>
      </c>
      <c r="L1419" s="2" t="str">
        <f>TEXT(Table1[[#This Row],[ORDER_DATE]], "mmm")</f>
        <v>Jun</v>
      </c>
      <c r="M1419" s="2">
        <v>2004</v>
      </c>
      <c r="N1419" s="2" t="s">
        <v>210</v>
      </c>
      <c r="O1419" s="2" t="s">
        <v>225</v>
      </c>
      <c r="P1419" s="2" t="s">
        <v>37</v>
      </c>
      <c r="Q1419" s="2" t="s">
        <v>9</v>
      </c>
      <c r="R1419" s="2" t="s">
        <v>10</v>
      </c>
    </row>
    <row r="1420" spans="1:18" x14ac:dyDescent="0.3">
      <c r="A1420" s="2">
        <v>11518</v>
      </c>
      <c r="B1420" s="2" t="s">
        <v>36</v>
      </c>
      <c r="C1420" s="2">
        <v>34</v>
      </c>
      <c r="D1420" s="7">
        <v>60</v>
      </c>
      <c r="E1420" s="7">
        <f t="shared" si="44"/>
        <v>30</v>
      </c>
      <c r="F1420" s="7">
        <v>58.75</v>
      </c>
      <c r="G1420" s="7">
        <f>Table1[[#This Row],[QUANTITY_ORDERED]]*Table1[[#This Row],[Selling price ]]</f>
        <v>1997.5</v>
      </c>
      <c r="H1420" s="7">
        <f>F1420-(Table1[[#This Row],[Estimated Cost Price (50%)	]])</f>
        <v>28.75</v>
      </c>
      <c r="I1420" s="7">
        <f>Table1[[#This Row],[Profit per unit]]*Table1[[#This Row],[QUANTITY_ORDERED]]</f>
        <v>977.5</v>
      </c>
      <c r="J1420" s="2" t="str">
        <f t="shared" si="45"/>
        <v>Profit</v>
      </c>
      <c r="K1420" s="3">
        <v>38166</v>
      </c>
      <c r="L1420" s="2" t="str">
        <f>TEXT(Table1[[#This Row],[ORDER_DATE]], "mmm")</f>
        <v>Jun</v>
      </c>
      <c r="M1420" s="2">
        <v>2004</v>
      </c>
      <c r="N1420" s="2" t="s">
        <v>5</v>
      </c>
      <c r="O1420" s="2" t="s">
        <v>226</v>
      </c>
      <c r="P1420" s="2" t="s">
        <v>37</v>
      </c>
      <c r="Q1420" s="2" t="s">
        <v>9</v>
      </c>
      <c r="R1420" s="2" t="s">
        <v>10</v>
      </c>
    </row>
    <row r="1421" spans="1:18" x14ac:dyDescent="0.3">
      <c r="A1421" s="2">
        <v>11519</v>
      </c>
      <c r="B1421" s="2" t="s">
        <v>36</v>
      </c>
      <c r="C1421" s="2">
        <v>42</v>
      </c>
      <c r="D1421" s="7">
        <v>112</v>
      </c>
      <c r="E1421" s="7">
        <f t="shared" si="44"/>
        <v>56</v>
      </c>
      <c r="F1421" s="7">
        <v>100</v>
      </c>
      <c r="G1421" s="7">
        <f>Table1[[#This Row],[QUANTITY_ORDERED]]*Table1[[#This Row],[Selling price ]]</f>
        <v>4200</v>
      </c>
      <c r="H1421" s="7">
        <f>F1421-(Table1[[#This Row],[Estimated Cost Price (50%)	]])</f>
        <v>44</v>
      </c>
      <c r="I1421" s="7">
        <f>Table1[[#This Row],[Profit per unit]]*Table1[[#This Row],[QUANTITY_ORDERED]]</f>
        <v>1848</v>
      </c>
      <c r="J1421" s="2" t="str">
        <f t="shared" si="45"/>
        <v>Profit</v>
      </c>
      <c r="K1421" s="3">
        <v>38166</v>
      </c>
      <c r="L1421" s="2" t="str">
        <f>TEXT(Table1[[#This Row],[ORDER_DATE]], "mmm")</f>
        <v>Jun</v>
      </c>
      <c r="M1421" s="2">
        <v>2004</v>
      </c>
      <c r="N1421" s="2" t="s">
        <v>5</v>
      </c>
      <c r="O1421" s="2" t="s">
        <v>254</v>
      </c>
      <c r="P1421" s="2" t="s">
        <v>37</v>
      </c>
      <c r="Q1421" s="2" t="s">
        <v>9</v>
      </c>
      <c r="R1421" s="2" t="s">
        <v>16</v>
      </c>
    </row>
    <row r="1422" spans="1:18" x14ac:dyDescent="0.3">
      <c r="A1422" s="2">
        <v>11520</v>
      </c>
      <c r="B1422" s="2" t="s">
        <v>36</v>
      </c>
      <c r="C1422" s="2">
        <v>37</v>
      </c>
      <c r="D1422" s="7">
        <v>76</v>
      </c>
      <c r="E1422" s="7">
        <f t="shared" si="44"/>
        <v>38</v>
      </c>
      <c r="F1422" s="7">
        <v>62.46</v>
      </c>
      <c r="G1422" s="7">
        <f>Table1[[#This Row],[QUANTITY_ORDERED]]*Table1[[#This Row],[Selling price ]]</f>
        <v>2311.02</v>
      </c>
      <c r="H1422" s="7">
        <f>F1422-(Table1[[#This Row],[Estimated Cost Price (50%)	]])</f>
        <v>24.46</v>
      </c>
      <c r="I1422" s="7">
        <f>Table1[[#This Row],[Profit per unit]]*Table1[[#This Row],[QUANTITY_ORDERED]]</f>
        <v>905.02</v>
      </c>
      <c r="J1422" s="2" t="str">
        <f t="shared" si="45"/>
        <v>Profit</v>
      </c>
      <c r="K1422" s="3">
        <v>38166</v>
      </c>
      <c r="L1422" s="2" t="str">
        <f>TEXT(Table1[[#This Row],[ORDER_DATE]], "mmm")</f>
        <v>Jun</v>
      </c>
      <c r="M1422" s="2">
        <v>2004</v>
      </c>
      <c r="N1422" s="2" t="s">
        <v>5</v>
      </c>
      <c r="O1422" s="2" t="s">
        <v>258</v>
      </c>
      <c r="P1422" s="2" t="s">
        <v>37</v>
      </c>
      <c r="Q1422" s="2" t="s">
        <v>9</v>
      </c>
      <c r="R1422" s="2" t="s">
        <v>10</v>
      </c>
    </row>
    <row r="1423" spans="1:18" x14ac:dyDescent="0.3">
      <c r="A1423" s="2">
        <v>11521</v>
      </c>
      <c r="B1423" s="2" t="s">
        <v>36</v>
      </c>
      <c r="C1423" s="2">
        <v>24</v>
      </c>
      <c r="D1423" s="7">
        <v>72</v>
      </c>
      <c r="E1423" s="7">
        <f t="shared" si="44"/>
        <v>36</v>
      </c>
      <c r="F1423" s="7">
        <v>75.349999999999994</v>
      </c>
      <c r="G1423" s="7">
        <f>Table1[[#This Row],[QUANTITY_ORDERED]]*Table1[[#This Row],[Selling price ]]</f>
        <v>1808.3999999999999</v>
      </c>
      <c r="H1423" s="7">
        <f>F1423-(Table1[[#This Row],[Estimated Cost Price (50%)	]])</f>
        <v>39.349999999999994</v>
      </c>
      <c r="I1423" s="7">
        <f>Table1[[#This Row],[Profit per unit]]*Table1[[#This Row],[QUANTITY_ORDERED]]</f>
        <v>944.39999999999986</v>
      </c>
      <c r="J1423" s="2" t="str">
        <f t="shared" si="45"/>
        <v>Profit</v>
      </c>
      <c r="K1423" s="3">
        <v>38166</v>
      </c>
      <c r="L1423" s="2" t="str">
        <f>TEXT(Table1[[#This Row],[ORDER_DATE]], "mmm")</f>
        <v>Jun</v>
      </c>
      <c r="M1423" s="2">
        <v>2004</v>
      </c>
      <c r="N1423" s="2" t="s">
        <v>210</v>
      </c>
      <c r="O1423" s="2" t="s">
        <v>279</v>
      </c>
      <c r="P1423" s="2" t="s">
        <v>37</v>
      </c>
      <c r="Q1423" s="2" t="s">
        <v>9</v>
      </c>
      <c r="R1423" s="2" t="s">
        <v>10</v>
      </c>
    </row>
    <row r="1424" spans="1:18" x14ac:dyDescent="0.3">
      <c r="A1424" s="2">
        <v>11522</v>
      </c>
      <c r="B1424" s="2" t="s">
        <v>36</v>
      </c>
      <c r="C1424" s="2">
        <v>31</v>
      </c>
      <c r="D1424" s="7">
        <v>99</v>
      </c>
      <c r="E1424" s="7">
        <f t="shared" si="44"/>
        <v>49.5</v>
      </c>
      <c r="F1424" s="7">
        <v>79.91</v>
      </c>
      <c r="G1424" s="7">
        <f>Table1[[#This Row],[QUANTITY_ORDERED]]*Table1[[#This Row],[Selling price ]]</f>
        <v>2477.21</v>
      </c>
      <c r="H1424" s="7">
        <f>F1424-(Table1[[#This Row],[Estimated Cost Price (50%)	]])</f>
        <v>30.409999999999997</v>
      </c>
      <c r="I1424" s="7">
        <f>Table1[[#This Row],[Profit per unit]]*Table1[[#This Row],[QUANTITY_ORDERED]]</f>
        <v>942.70999999999992</v>
      </c>
      <c r="J1424" s="2" t="str">
        <f t="shared" si="45"/>
        <v>Profit</v>
      </c>
      <c r="K1424" s="3">
        <v>38166</v>
      </c>
      <c r="L1424" s="2" t="str">
        <f>TEXT(Table1[[#This Row],[ORDER_DATE]], "mmm")</f>
        <v>Jun</v>
      </c>
      <c r="M1424" s="2">
        <v>2004</v>
      </c>
      <c r="N1424" s="2" t="s">
        <v>5</v>
      </c>
      <c r="O1424" s="2" t="s">
        <v>282</v>
      </c>
      <c r="P1424" s="2" t="s">
        <v>37</v>
      </c>
      <c r="Q1424" s="2" t="s">
        <v>9</v>
      </c>
      <c r="R1424" s="2" t="s">
        <v>10</v>
      </c>
    </row>
    <row r="1425" spans="1:18" x14ac:dyDescent="0.3">
      <c r="A1425" s="2">
        <v>11523</v>
      </c>
      <c r="B1425" s="2" t="s">
        <v>36</v>
      </c>
      <c r="C1425" s="2">
        <v>47</v>
      </c>
      <c r="D1425" s="7">
        <v>118</v>
      </c>
      <c r="E1425" s="7">
        <f t="shared" si="44"/>
        <v>59</v>
      </c>
      <c r="F1425" s="7">
        <v>100</v>
      </c>
      <c r="G1425" s="7">
        <f>Table1[[#This Row],[QUANTITY_ORDERED]]*Table1[[#This Row],[Selling price ]]</f>
        <v>4700</v>
      </c>
      <c r="H1425" s="7">
        <f>F1425-(Table1[[#This Row],[Estimated Cost Price (50%)	]])</f>
        <v>41</v>
      </c>
      <c r="I1425" s="7">
        <f>Table1[[#This Row],[Profit per unit]]*Table1[[#This Row],[QUANTITY_ORDERED]]</f>
        <v>1927</v>
      </c>
      <c r="J1425" s="2" t="str">
        <f t="shared" si="45"/>
        <v>Profit</v>
      </c>
      <c r="K1425" s="3">
        <v>38166</v>
      </c>
      <c r="L1425" s="2" t="str">
        <f>TEXT(Table1[[#This Row],[ORDER_DATE]], "mmm")</f>
        <v>Jun</v>
      </c>
      <c r="M1425" s="2">
        <v>2004</v>
      </c>
      <c r="N1425" s="2" t="s">
        <v>210</v>
      </c>
      <c r="O1425" s="2" t="s">
        <v>300</v>
      </c>
      <c r="P1425" s="2" t="s">
        <v>37</v>
      </c>
      <c r="Q1425" s="2" t="s">
        <v>9</v>
      </c>
      <c r="R1425" s="2" t="s">
        <v>16</v>
      </c>
    </row>
    <row r="1426" spans="1:18" x14ac:dyDescent="0.3">
      <c r="A1426" s="2">
        <v>11524</v>
      </c>
      <c r="B1426" s="2" t="s">
        <v>135</v>
      </c>
      <c r="C1426" s="2">
        <v>48</v>
      </c>
      <c r="D1426" s="7">
        <v>62</v>
      </c>
      <c r="E1426" s="7">
        <f t="shared" si="44"/>
        <v>31</v>
      </c>
      <c r="F1426" s="7">
        <v>54.71</v>
      </c>
      <c r="G1426" s="7">
        <f>Table1[[#This Row],[QUANTITY_ORDERED]]*Table1[[#This Row],[Selling price ]]</f>
        <v>2626.08</v>
      </c>
      <c r="H1426" s="7">
        <f>F1426-(Table1[[#This Row],[Estimated Cost Price (50%)	]])</f>
        <v>23.71</v>
      </c>
      <c r="I1426" s="7">
        <f>Table1[[#This Row],[Profit per unit]]*Table1[[#This Row],[QUANTITY_ORDERED]]</f>
        <v>1138.08</v>
      </c>
      <c r="J1426" s="2" t="str">
        <f t="shared" si="45"/>
        <v>Profit</v>
      </c>
      <c r="K1426" s="3">
        <v>38168</v>
      </c>
      <c r="L1426" s="2" t="str">
        <f>TEXT(Table1[[#This Row],[ORDER_DATE]], "mmm")</f>
        <v>Jun</v>
      </c>
      <c r="M1426" s="2">
        <v>2004</v>
      </c>
      <c r="N1426" s="2" t="s">
        <v>5</v>
      </c>
      <c r="O1426" s="2" t="s">
        <v>243</v>
      </c>
      <c r="P1426" s="2" t="s">
        <v>136</v>
      </c>
      <c r="Q1426" s="2" t="s">
        <v>9</v>
      </c>
      <c r="R1426" s="2" t="s">
        <v>10</v>
      </c>
    </row>
    <row r="1427" spans="1:18" x14ac:dyDescent="0.3">
      <c r="A1427" s="2">
        <v>11525</v>
      </c>
      <c r="B1427" s="2" t="s">
        <v>135</v>
      </c>
      <c r="C1427" s="2">
        <v>20</v>
      </c>
      <c r="D1427" s="7">
        <v>148</v>
      </c>
      <c r="E1427" s="7">
        <f t="shared" si="44"/>
        <v>74</v>
      </c>
      <c r="F1427" s="7">
        <v>100</v>
      </c>
      <c r="G1427" s="7">
        <f>Table1[[#This Row],[QUANTITY_ORDERED]]*Table1[[#This Row],[Selling price ]]</f>
        <v>2000</v>
      </c>
      <c r="H1427" s="7">
        <f>F1427-(Table1[[#This Row],[Estimated Cost Price (50%)	]])</f>
        <v>26</v>
      </c>
      <c r="I1427" s="7">
        <f>Table1[[#This Row],[Profit per unit]]*Table1[[#This Row],[QUANTITY_ORDERED]]</f>
        <v>520</v>
      </c>
      <c r="J1427" s="2" t="str">
        <f t="shared" si="45"/>
        <v>Profit</v>
      </c>
      <c r="K1427" s="3">
        <v>38168</v>
      </c>
      <c r="L1427" s="2" t="str">
        <f>TEXT(Table1[[#This Row],[ORDER_DATE]], "mmm")</f>
        <v>Jun</v>
      </c>
      <c r="M1427" s="2">
        <v>2004</v>
      </c>
      <c r="N1427" s="2" t="s">
        <v>63</v>
      </c>
      <c r="O1427" s="2" t="s">
        <v>250</v>
      </c>
      <c r="P1427" s="2" t="s">
        <v>136</v>
      </c>
      <c r="Q1427" s="2" t="s">
        <v>9</v>
      </c>
      <c r="R1427" s="2" t="s">
        <v>10</v>
      </c>
    </row>
    <row r="1428" spans="1:18" x14ac:dyDescent="0.3">
      <c r="A1428" s="2">
        <v>11526</v>
      </c>
      <c r="B1428" s="2" t="s">
        <v>135</v>
      </c>
      <c r="C1428" s="2">
        <v>37</v>
      </c>
      <c r="D1428" s="7">
        <v>69</v>
      </c>
      <c r="E1428" s="7">
        <f t="shared" si="44"/>
        <v>34.5</v>
      </c>
      <c r="F1428" s="7">
        <v>65.099999999999994</v>
      </c>
      <c r="G1428" s="7">
        <f>Table1[[#This Row],[QUANTITY_ORDERED]]*Table1[[#This Row],[Selling price ]]</f>
        <v>2408.6999999999998</v>
      </c>
      <c r="H1428" s="7">
        <f>F1428-(Table1[[#This Row],[Estimated Cost Price (50%)	]])</f>
        <v>30.599999999999994</v>
      </c>
      <c r="I1428" s="7">
        <f>Table1[[#This Row],[Profit per unit]]*Table1[[#This Row],[QUANTITY_ORDERED]]</f>
        <v>1132.1999999999998</v>
      </c>
      <c r="J1428" s="2" t="str">
        <f t="shared" si="45"/>
        <v>Profit</v>
      </c>
      <c r="K1428" s="3">
        <v>38168</v>
      </c>
      <c r="L1428" s="2" t="str">
        <f>TEXT(Table1[[#This Row],[ORDER_DATE]], "mmm")</f>
        <v>Jun</v>
      </c>
      <c r="M1428" s="2">
        <v>2004</v>
      </c>
      <c r="N1428" s="2" t="s">
        <v>5</v>
      </c>
      <c r="O1428" s="2" t="s">
        <v>262</v>
      </c>
      <c r="P1428" s="2" t="s">
        <v>136</v>
      </c>
      <c r="Q1428" s="2" t="s">
        <v>9</v>
      </c>
      <c r="R1428" s="2" t="s">
        <v>10</v>
      </c>
    </row>
    <row r="1429" spans="1:18" x14ac:dyDescent="0.3">
      <c r="A1429" s="2">
        <v>11527</v>
      </c>
      <c r="B1429" s="2" t="s">
        <v>135</v>
      </c>
      <c r="C1429" s="2">
        <v>47</v>
      </c>
      <c r="D1429" s="7">
        <v>80</v>
      </c>
      <c r="E1429" s="7">
        <f t="shared" si="44"/>
        <v>40</v>
      </c>
      <c r="F1429" s="7">
        <v>83.27</v>
      </c>
      <c r="G1429" s="7">
        <f>Table1[[#This Row],[QUANTITY_ORDERED]]*Table1[[#This Row],[Selling price ]]</f>
        <v>3913.6899999999996</v>
      </c>
      <c r="H1429" s="7">
        <f>F1429-(Table1[[#This Row],[Estimated Cost Price (50%)	]])</f>
        <v>43.269999999999996</v>
      </c>
      <c r="I1429" s="7">
        <f>Table1[[#This Row],[Profit per unit]]*Table1[[#This Row],[QUANTITY_ORDERED]]</f>
        <v>2033.6899999999998</v>
      </c>
      <c r="J1429" s="2" t="str">
        <f t="shared" si="45"/>
        <v>Profit</v>
      </c>
      <c r="K1429" s="3">
        <v>38168</v>
      </c>
      <c r="L1429" s="2" t="str">
        <f>TEXT(Table1[[#This Row],[ORDER_DATE]], "mmm")</f>
        <v>Jun</v>
      </c>
      <c r="M1429" s="2">
        <v>2004</v>
      </c>
      <c r="N1429" s="2" t="s">
        <v>63</v>
      </c>
      <c r="O1429" s="2" t="s">
        <v>280</v>
      </c>
      <c r="P1429" s="2" t="s">
        <v>136</v>
      </c>
      <c r="Q1429" s="2" t="s">
        <v>9</v>
      </c>
      <c r="R1429" s="2" t="s">
        <v>16</v>
      </c>
    </row>
    <row r="1430" spans="1:18" x14ac:dyDescent="0.3">
      <c r="A1430" s="2">
        <v>11528</v>
      </c>
      <c r="B1430" s="2" t="s">
        <v>135</v>
      </c>
      <c r="C1430" s="2">
        <v>20</v>
      </c>
      <c r="D1430" s="7">
        <v>40</v>
      </c>
      <c r="E1430" s="7">
        <f t="shared" si="44"/>
        <v>20</v>
      </c>
      <c r="F1430" s="7">
        <v>32.590000000000003</v>
      </c>
      <c r="G1430" s="7">
        <f>Table1[[#This Row],[QUANTITY_ORDERED]]*Table1[[#This Row],[Selling price ]]</f>
        <v>651.80000000000007</v>
      </c>
      <c r="H1430" s="7">
        <f>F1430-(Table1[[#This Row],[Estimated Cost Price (50%)	]])</f>
        <v>12.590000000000003</v>
      </c>
      <c r="I1430" s="7">
        <f>Table1[[#This Row],[Profit per unit]]*Table1[[#This Row],[QUANTITY_ORDERED]]</f>
        <v>251.80000000000007</v>
      </c>
      <c r="J1430" s="2" t="str">
        <f t="shared" si="45"/>
        <v>Profit</v>
      </c>
      <c r="K1430" s="3">
        <v>38168</v>
      </c>
      <c r="L1430" s="2" t="str">
        <f>TEXT(Table1[[#This Row],[ORDER_DATE]], "mmm")</f>
        <v>Jun</v>
      </c>
      <c r="M1430" s="2">
        <v>2004</v>
      </c>
      <c r="N1430" s="2" t="s">
        <v>5</v>
      </c>
      <c r="O1430" s="2" t="s">
        <v>283</v>
      </c>
      <c r="P1430" s="2" t="s">
        <v>136</v>
      </c>
      <c r="Q1430" s="2" t="s">
        <v>9</v>
      </c>
      <c r="R1430" s="2" t="s">
        <v>10</v>
      </c>
    </row>
    <row r="1431" spans="1:18" x14ac:dyDescent="0.3">
      <c r="A1431" s="2">
        <v>11529</v>
      </c>
      <c r="B1431" s="2" t="s">
        <v>135</v>
      </c>
      <c r="C1431" s="2">
        <v>34</v>
      </c>
      <c r="D1431" s="7">
        <v>102</v>
      </c>
      <c r="E1431" s="7">
        <f t="shared" si="44"/>
        <v>51</v>
      </c>
      <c r="F1431" s="7">
        <v>97.97</v>
      </c>
      <c r="G1431" s="7">
        <f>Table1[[#This Row],[QUANTITY_ORDERED]]*Table1[[#This Row],[Selling price ]]</f>
        <v>3330.98</v>
      </c>
      <c r="H1431" s="7">
        <f>F1431-(Table1[[#This Row],[Estimated Cost Price (50%)	]])</f>
        <v>46.97</v>
      </c>
      <c r="I1431" s="7">
        <f>Table1[[#This Row],[Profit per unit]]*Table1[[#This Row],[QUANTITY_ORDERED]]</f>
        <v>1596.98</v>
      </c>
      <c r="J1431" s="2" t="str">
        <f t="shared" si="45"/>
        <v>Profit</v>
      </c>
      <c r="K1431" s="3">
        <v>38168</v>
      </c>
      <c r="L1431" s="2" t="str">
        <f>TEXT(Table1[[#This Row],[ORDER_DATE]], "mmm")</f>
        <v>Jun</v>
      </c>
      <c r="M1431" s="2">
        <v>2004</v>
      </c>
      <c r="N1431" s="2" t="s">
        <v>5</v>
      </c>
      <c r="O1431" s="2" t="s">
        <v>288</v>
      </c>
      <c r="P1431" s="2" t="s">
        <v>136</v>
      </c>
      <c r="Q1431" s="2" t="s">
        <v>9</v>
      </c>
      <c r="R1431" s="2" t="s">
        <v>16</v>
      </c>
    </row>
    <row r="1432" spans="1:18" x14ac:dyDescent="0.3">
      <c r="A1432" s="2">
        <v>11530</v>
      </c>
      <c r="B1432" s="2" t="s">
        <v>135</v>
      </c>
      <c r="C1432" s="2">
        <v>47</v>
      </c>
      <c r="D1432" s="7">
        <v>81</v>
      </c>
      <c r="E1432" s="7">
        <f t="shared" si="44"/>
        <v>40.5</v>
      </c>
      <c r="F1432" s="7">
        <v>89.5</v>
      </c>
      <c r="G1432" s="7">
        <f>Table1[[#This Row],[QUANTITY_ORDERED]]*Table1[[#This Row],[Selling price ]]</f>
        <v>4206.5</v>
      </c>
      <c r="H1432" s="7">
        <f>F1432-(Table1[[#This Row],[Estimated Cost Price (50%)	]])</f>
        <v>49</v>
      </c>
      <c r="I1432" s="7">
        <f>Table1[[#This Row],[Profit per unit]]*Table1[[#This Row],[QUANTITY_ORDERED]]</f>
        <v>2303</v>
      </c>
      <c r="J1432" s="2" t="str">
        <f t="shared" si="45"/>
        <v>Profit</v>
      </c>
      <c r="K1432" s="3">
        <v>38168</v>
      </c>
      <c r="L1432" s="2" t="str">
        <f>TEXT(Table1[[#This Row],[ORDER_DATE]], "mmm")</f>
        <v>Jun</v>
      </c>
      <c r="M1432" s="2">
        <v>2004</v>
      </c>
      <c r="N1432" s="2" t="s">
        <v>5</v>
      </c>
      <c r="O1432" s="2" t="s">
        <v>292</v>
      </c>
      <c r="P1432" s="2" t="s">
        <v>136</v>
      </c>
      <c r="Q1432" s="2" t="s">
        <v>9</v>
      </c>
      <c r="R1432" s="2" t="s">
        <v>16</v>
      </c>
    </row>
    <row r="1433" spans="1:18" x14ac:dyDescent="0.3">
      <c r="A1433" s="2">
        <v>11531</v>
      </c>
      <c r="B1433" s="2" t="s">
        <v>206</v>
      </c>
      <c r="C1433" s="2">
        <v>45</v>
      </c>
      <c r="D1433" s="7">
        <v>80</v>
      </c>
      <c r="E1433" s="7">
        <f t="shared" si="44"/>
        <v>40</v>
      </c>
      <c r="F1433" s="7">
        <v>86.84</v>
      </c>
      <c r="G1433" s="7">
        <f>Table1[[#This Row],[QUANTITY_ORDERED]]*Table1[[#This Row],[Selling price ]]</f>
        <v>3907.8</v>
      </c>
      <c r="H1433" s="7">
        <f>F1433-(Table1[[#This Row],[Estimated Cost Price (50%)	]])</f>
        <v>46.84</v>
      </c>
      <c r="I1433" s="7">
        <f>Table1[[#This Row],[Profit per unit]]*Table1[[#This Row],[QUANTITY_ORDERED]]</f>
        <v>2107.8000000000002</v>
      </c>
      <c r="J1433" s="2" t="str">
        <f t="shared" si="45"/>
        <v>Profit</v>
      </c>
      <c r="K1433" s="3">
        <v>38024</v>
      </c>
      <c r="L1433" s="2" t="str">
        <f>TEXT(Table1[[#This Row],[ORDER_DATE]], "mmm")</f>
        <v>Feb</v>
      </c>
      <c r="M1433" s="2">
        <v>2004</v>
      </c>
      <c r="N1433" s="2" t="s">
        <v>63</v>
      </c>
      <c r="O1433" s="2" t="s">
        <v>239</v>
      </c>
      <c r="P1433" s="2" t="s">
        <v>207</v>
      </c>
      <c r="Q1433" s="2" t="s">
        <v>32</v>
      </c>
      <c r="R1433" s="2" t="s">
        <v>16</v>
      </c>
    </row>
    <row r="1434" spans="1:18" x14ac:dyDescent="0.3">
      <c r="A1434" s="2">
        <v>11532</v>
      </c>
      <c r="B1434" s="2" t="s">
        <v>206</v>
      </c>
      <c r="C1434" s="2">
        <v>49</v>
      </c>
      <c r="D1434" s="7">
        <v>146</v>
      </c>
      <c r="E1434" s="7">
        <f t="shared" si="44"/>
        <v>73</v>
      </c>
      <c r="F1434" s="7">
        <v>100</v>
      </c>
      <c r="G1434" s="7">
        <f>Table1[[#This Row],[QUANTITY_ORDERED]]*Table1[[#This Row],[Selling price ]]</f>
        <v>4900</v>
      </c>
      <c r="H1434" s="7">
        <f>F1434-(Table1[[#This Row],[Estimated Cost Price (50%)	]])</f>
        <v>27</v>
      </c>
      <c r="I1434" s="7">
        <f>Table1[[#This Row],[Profit per unit]]*Table1[[#This Row],[QUANTITY_ORDERED]]</f>
        <v>1323</v>
      </c>
      <c r="J1434" s="2" t="str">
        <f t="shared" si="45"/>
        <v>Profit</v>
      </c>
      <c r="K1434" s="3">
        <v>38024</v>
      </c>
      <c r="L1434" s="2" t="str">
        <f>TEXT(Table1[[#This Row],[ORDER_DATE]], "mmm")</f>
        <v>Feb</v>
      </c>
      <c r="M1434" s="2">
        <v>2004</v>
      </c>
      <c r="N1434" s="2" t="s">
        <v>63</v>
      </c>
      <c r="O1434" s="2" t="s">
        <v>241</v>
      </c>
      <c r="P1434" s="2" t="s">
        <v>207</v>
      </c>
      <c r="Q1434" s="2" t="s">
        <v>32</v>
      </c>
      <c r="R1434" s="2" t="s">
        <v>52</v>
      </c>
    </row>
    <row r="1435" spans="1:18" x14ac:dyDescent="0.3">
      <c r="A1435" s="2">
        <v>11533</v>
      </c>
      <c r="B1435" s="2" t="s">
        <v>161</v>
      </c>
      <c r="C1435" s="2">
        <v>44</v>
      </c>
      <c r="D1435" s="7">
        <v>194</v>
      </c>
      <c r="E1435" s="7">
        <f t="shared" si="44"/>
        <v>97</v>
      </c>
      <c r="F1435" s="7">
        <v>100</v>
      </c>
      <c r="G1435" s="7">
        <f>Table1[[#This Row],[QUANTITY_ORDERED]]*Table1[[#This Row],[Selling price ]]</f>
        <v>4400</v>
      </c>
      <c r="H1435" s="7">
        <f>F1435-(Table1[[#This Row],[Estimated Cost Price (50%)	]])</f>
        <v>3</v>
      </c>
      <c r="I1435" s="7">
        <f>Table1[[#This Row],[Profit per unit]]*Table1[[#This Row],[QUANTITY_ORDERED]]</f>
        <v>132</v>
      </c>
      <c r="J1435" s="2" t="str">
        <f t="shared" si="45"/>
        <v>Profit</v>
      </c>
      <c r="K1435" s="3">
        <v>38145</v>
      </c>
      <c r="L1435" s="2" t="str">
        <f>TEXT(Table1[[#This Row],[ORDER_DATE]], "mmm")</f>
        <v>Jun</v>
      </c>
      <c r="M1435" s="2">
        <v>2004</v>
      </c>
      <c r="N1435" s="2" t="s">
        <v>63</v>
      </c>
      <c r="O1435" s="2" t="s">
        <v>149</v>
      </c>
      <c r="P1435" s="2" t="s">
        <v>162</v>
      </c>
      <c r="Q1435" s="2" t="s">
        <v>91</v>
      </c>
      <c r="R1435" s="2" t="s">
        <v>52</v>
      </c>
    </row>
    <row r="1436" spans="1:18" x14ac:dyDescent="0.3">
      <c r="A1436" s="2">
        <v>11534</v>
      </c>
      <c r="B1436" s="2" t="s">
        <v>161</v>
      </c>
      <c r="C1436" s="2">
        <v>22</v>
      </c>
      <c r="D1436" s="7">
        <v>117</v>
      </c>
      <c r="E1436" s="7">
        <f t="shared" si="44"/>
        <v>58.5</v>
      </c>
      <c r="F1436" s="7">
        <v>100</v>
      </c>
      <c r="G1436" s="7">
        <f>Table1[[#This Row],[QUANTITY_ORDERED]]*Table1[[#This Row],[Selling price ]]</f>
        <v>2200</v>
      </c>
      <c r="H1436" s="7">
        <f>F1436-(Table1[[#This Row],[Estimated Cost Price (50%)	]])</f>
        <v>41.5</v>
      </c>
      <c r="I1436" s="7">
        <f>Table1[[#This Row],[Profit per unit]]*Table1[[#This Row],[QUANTITY_ORDERED]]</f>
        <v>913</v>
      </c>
      <c r="J1436" s="2" t="str">
        <f t="shared" si="45"/>
        <v>Profit</v>
      </c>
      <c r="K1436" s="3">
        <v>38145</v>
      </c>
      <c r="L1436" s="2" t="str">
        <f>TEXT(Table1[[#This Row],[ORDER_DATE]], "mmm")</f>
        <v>Jun</v>
      </c>
      <c r="M1436" s="2">
        <v>2004</v>
      </c>
      <c r="N1436" s="2" t="s">
        <v>63</v>
      </c>
      <c r="O1436" s="2" t="s">
        <v>183</v>
      </c>
      <c r="P1436" s="2" t="s">
        <v>162</v>
      </c>
      <c r="Q1436" s="2" t="s">
        <v>91</v>
      </c>
      <c r="R1436" s="2" t="s">
        <v>10</v>
      </c>
    </row>
    <row r="1437" spans="1:18" x14ac:dyDescent="0.3">
      <c r="A1437" s="2">
        <v>11535</v>
      </c>
      <c r="B1437" s="2" t="s">
        <v>161</v>
      </c>
      <c r="C1437" s="2">
        <v>35</v>
      </c>
      <c r="D1437" s="7">
        <v>79</v>
      </c>
      <c r="E1437" s="7">
        <f t="shared" si="44"/>
        <v>39.5</v>
      </c>
      <c r="F1437" s="7">
        <v>76.61</v>
      </c>
      <c r="G1437" s="7">
        <f>Table1[[#This Row],[QUANTITY_ORDERED]]*Table1[[#This Row],[Selling price ]]</f>
        <v>2681.35</v>
      </c>
      <c r="H1437" s="7">
        <f>F1437-(Table1[[#This Row],[Estimated Cost Price (50%)	]])</f>
        <v>37.11</v>
      </c>
      <c r="I1437" s="7">
        <f>Table1[[#This Row],[Profit per unit]]*Table1[[#This Row],[QUANTITY_ORDERED]]</f>
        <v>1298.8499999999999</v>
      </c>
      <c r="J1437" s="2" t="str">
        <f t="shared" si="45"/>
        <v>Profit</v>
      </c>
      <c r="K1437" s="3">
        <v>38145</v>
      </c>
      <c r="L1437" s="2" t="str">
        <f>TEXT(Table1[[#This Row],[ORDER_DATE]], "mmm")</f>
        <v>Jun</v>
      </c>
      <c r="M1437" s="2">
        <v>2004</v>
      </c>
      <c r="N1437" s="2" t="s">
        <v>63</v>
      </c>
      <c r="O1437" s="2" t="s">
        <v>187</v>
      </c>
      <c r="P1437" s="2" t="s">
        <v>162</v>
      </c>
      <c r="Q1437" s="2" t="s">
        <v>91</v>
      </c>
      <c r="R1437" s="2" t="s">
        <v>10</v>
      </c>
    </row>
    <row r="1438" spans="1:18" x14ac:dyDescent="0.3">
      <c r="A1438" s="2">
        <v>11536</v>
      </c>
      <c r="B1438" s="2" t="s">
        <v>161</v>
      </c>
      <c r="C1438" s="2">
        <v>40</v>
      </c>
      <c r="D1438" s="7">
        <v>115</v>
      </c>
      <c r="E1438" s="7">
        <f t="shared" si="44"/>
        <v>57.5</v>
      </c>
      <c r="F1438" s="7">
        <v>100</v>
      </c>
      <c r="G1438" s="7">
        <f>Table1[[#This Row],[QUANTITY_ORDERED]]*Table1[[#This Row],[Selling price ]]</f>
        <v>4000</v>
      </c>
      <c r="H1438" s="7">
        <f>F1438-(Table1[[#This Row],[Estimated Cost Price (50%)	]])</f>
        <v>42.5</v>
      </c>
      <c r="I1438" s="7">
        <f>Table1[[#This Row],[Profit per unit]]*Table1[[#This Row],[QUANTITY_ORDERED]]</f>
        <v>1700</v>
      </c>
      <c r="J1438" s="2" t="str">
        <f t="shared" si="45"/>
        <v>Profit</v>
      </c>
      <c r="K1438" s="3">
        <v>38145</v>
      </c>
      <c r="L1438" s="2" t="str">
        <f>TEXT(Table1[[#This Row],[ORDER_DATE]], "mmm")</f>
        <v>Jun</v>
      </c>
      <c r="M1438" s="2">
        <v>2004</v>
      </c>
      <c r="N1438" s="2" t="s">
        <v>63</v>
      </c>
      <c r="O1438" s="2" t="s">
        <v>193</v>
      </c>
      <c r="P1438" s="2" t="s">
        <v>162</v>
      </c>
      <c r="Q1438" s="2" t="s">
        <v>91</v>
      </c>
      <c r="R1438" s="2" t="s">
        <v>16</v>
      </c>
    </row>
    <row r="1439" spans="1:18" x14ac:dyDescent="0.3">
      <c r="A1439" s="2">
        <v>11537</v>
      </c>
      <c r="B1439" s="2" t="s">
        <v>161</v>
      </c>
      <c r="C1439" s="2">
        <v>21</v>
      </c>
      <c r="D1439" s="7">
        <v>141</v>
      </c>
      <c r="E1439" s="7">
        <f t="shared" si="44"/>
        <v>70.5</v>
      </c>
      <c r="F1439" s="7">
        <v>100</v>
      </c>
      <c r="G1439" s="7">
        <f>Table1[[#This Row],[QUANTITY_ORDERED]]*Table1[[#This Row],[Selling price ]]</f>
        <v>2100</v>
      </c>
      <c r="H1439" s="7">
        <f>F1439-(Table1[[#This Row],[Estimated Cost Price (50%)	]])</f>
        <v>29.5</v>
      </c>
      <c r="I1439" s="7">
        <f>Table1[[#This Row],[Profit per unit]]*Table1[[#This Row],[QUANTITY_ORDERED]]</f>
        <v>619.5</v>
      </c>
      <c r="J1439" s="2" t="str">
        <f t="shared" si="45"/>
        <v>Profit</v>
      </c>
      <c r="K1439" s="3">
        <v>38145</v>
      </c>
      <c r="L1439" s="2" t="str">
        <f>TEXT(Table1[[#This Row],[ORDER_DATE]], "mmm")</f>
        <v>Jun</v>
      </c>
      <c r="M1439" s="2">
        <v>2004</v>
      </c>
      <c r="N1439" s="2" t="s">
        <v>63</v>
      </c>
      <c r="O1439" s="2" t="s">
        <v>197</v>
      </c>
      <c r="P1439" s="2" t="s">
        <v>162</v>
      </c>
      <c r="Q1439" s="2" t="s">
        <v>91</v>
      </c>
      <c r="R1439" s="2" t="s">
        <v>10</v>
      </c>
    </row>
    <row r="1440" spans="1:18" x14ac:dyDescent="0.3">
      <c r="A1440" s="2">
        <v>11538</v>
      </c>
      <c r="B1440" s="2" t="s">
        <v>161</v>
      </c>
      <c r="C1440" s="2">
        <v>36</v>
      </c>
      <c r="D1440" s="7">
        <v>124</v>
      </c>
      <c r="E1440" s="7">
        <f t="shared" si="44"/>
        <v>62</v>
      </c>
      <c r="F1440" s="7">
        <v>100</v>
      </c>
      <c r="G1440" s="7">
        <f>Table1[[#This Row],[QUANTITY_ORDERED]]*Table1[[#This Row],[Selling price ]]</f>
        <v>3600</v>
      </c>
      <c r="H1440" s="7">
        <f>F1440-(Table1[[#This Row],[Estimated Cost Price (50%)	]])</f>
        <v>38</v>
      </c>
      <c r="I1440" s="7">
        <f>Table1[[#This Row],[Profit per unit]]*Table1[[#This Row],[QUANTITY_ORDERED]]</f>
        <v>1368</v>
      </c>
      <c r="J1440" s="2" t="str">
        <f t="shared" si="45"/>
        <v>Profit</v>
      </c>
      <c r="K1440" s="3">
        <v>38145</v>
      </c>
      <c r="L1440" s="2" t="str">
        <f>TEXT(Table1[[#This Row],[ORDER_DATE]], "mmm")</f>
        <v>Jun</v>
      </c>
      <c r="M1440" s="2">
        <v>2004</v>
      </c>
      <c r="N1440" s="2" t="s">
        <v>63</v>
      </c>
      <c r="O1440" s="2" t="s">
        <v>209</v>
      </c>
      <c r="P1440" s="2" t="s">
        <v>162</v>
      </c>
      <c r="Q1440" s="2" t="s">
        <v>91</v>
      </c>
      <c r="R1440" s="2" t="s">
        <v>16</v>
      </c>
    </row>
    <row r="1441" spans="1:18" x14ac:dyDescent="0.3">
      <c r="A1441" s="2">
        <v>11539</v>
      </c>
      <c r="B1441" s="2" t="s">
        <v>161</v>
      </c>
      <c r="C1441" s="2">
        <v>33</v>
      </c>
      <c r="D1441" s="7">
        <v>77</v>
      </c>
      <c r="E1441" s="7">
        <f t="shared" si="44"/>
        <v>38.5</v>
      </c>
      <c r="F1441" s="7">
        <v>74.69</v>
      </c>
      <c r="G1441" s="7">
        <f>Table1[[#This Row],[QUANTITY_ORDERED]]*Table1[[#This Row],[Selling price ]]</f>
        <v>2464.77</v>
      </c>
      <c r="H1441" s="7">
        <f>F1441-(Table1[[#This Row],[Estimated Cost Price (50%)	]])</f>
        <v>36.19</v>
      </c>
      <c r="I1441" s="7">
        <f>Table1[[#This Row],[Profit per unit]]*Table1[[#This Row],[QUANTITY_ORDERED]]</f>
        <v>1194.27</v>
      </c>
      <c r="J1441" s="2" t="str">
        <f t="shared" si="45"/>
        <v>Profit</v>
      </c>
      <c r="K1441" s="3">
        <v>38145</v>
      </c>
      <c r="L1441" s="2" t="str">
        <f>TEXT(Table1[[#This Row],[ORDER_DATE]], "mmm")</f>
        <v>Jun</v>
      </c>
      <c r="M1441" s="2">
        <v>2004</v>
      </c>
      <c r="N1441" s="2" t="s">
        <v>63</v>
      </c>
      <c r="O1441" s="2" t="s">
        <v>218</v>
      </c>
      <c r="P1441" s="2" t="s">
        <v>162</v>
      </c>
      <c r="Q1441" s="2" t="s">
        <v>91</v>
      </c>
      <c r="R1441" s="2" t="s">
        <v>10</v>
      </c>
    </row>
    <row r="1442" spans="1:18" x14ac:dyDescent="0.3">
      <c r="A1442" s="2">
        <v>11540</v>
      </c>
      <c r="B1442" s="2" t="s">
        <v>161</v>
      </c>
      <c r="C1442" s="2">
        <v>49</v>
      </c>
      <c r="D1442" s="7">
        <v>142</v>
      </c>
      <c r="E1442" s="7">
        <f t="shared" si="44"/>
        <v>71</v>
      </c>
      <c r="F1442" s="7">
        <v>100</v>
      </c>
      <c r="G1442" s="7">
        <f>Table1[[#This Row],[QUANTITY_ORDERED]]*Table1[[#This Row],[Selling price ]]</f>
        <v>4900</v>
      </c>
      <c r="H1442" s="7">
        <f>F1442-(Table1[[#This Row],[Estimated Cost Price (50%)	]])</f>
        <v>29</v>
      </c>
      <c r="I1442" s="7">
        <f>Table1[[#This Row],[Profit per unit]]*Table1[[#This Row],[QUANTITY_ORDERED]]</f>
        <v>1421</v>
      </c>
      <c r="J1442" s="2" t="str">
        <f t="shared" si="45"/>
        <v>Profit</v>
      </c>
      <c r="K1442" s="3">
        <v>38145</v>
      </c>
      <c r="L1442" s="2" t="str">
        <f>TEXT(Table1[[#This Row],[ORDER_DATE]], "mmm")</f>
        <v>Jun</v>
      </c>
      <c r="M1442" s="2">
        <v>2004</v>
      </c>
      <c r="N1442" s="2" t="s">
        <v>63</v>
      </c>
      <c r="O1442" s="2" t="s">
        <v>219</v>
      </c>
      <c r="P1442" s="2" t="s">
        <v>162</v>
      </c>
      <c r="Q1442" s="2" t="s">
        <v>91</v>
      </c>
      <c r="R1442" s="2" t="s">
        <v>16</v>
      </c>
    </row>
    <row r="1443" spans="1:18" x14ac:dyDescent="0.3">
      <c r="A1443" s="2">
        <v>11541</v>
      </c>
      <c r="B1443" s="2" t="s">
        <v>161</v>
      </c>
      <c r="C1443" s="2">
        <v>20</v>
      </c>
      <c r="D1443" s="7">
        <v>132</v>
      </c>
      <c r="E1443" s="7">
        <f t="shared" si="44"/>
        <v>66</v>
      </c>
      <c r="F1443" s="7">
        <v>100</v>
      </c>
      <c r="G1443" s="7">
        <f>Table1[[#This Row],[QUANTITY_ORDERED]]*Table1[[#This Row],[Selling price ]]</f>
        <v>2000</v>
      </c>
      <c r="H1443" s="7">
        <f>F1443-(Table1[[#This Row],[Estimated Cost Price (50%)	]])</f>
        <v>34</v>
      </c>
      <c r="I1443" s="7">
        <f>Table1[[#This Row],[Profit per unit]]*Table1[[#This Row],[QUANTITY_ORDERED]]</f>
        <v>680</v>
      </c>
      <c r="J1443" s="2" t="str">
        <f t="shared" si="45"/>
        <v>Profit</v>
      </c>
      <c r="K1443" s="3">
        <v>38145</v>
      </c>
      <c r="L1443" s="2" t="str">
        <f>TEXT(Table1[[#This Row],[ORDER_DATE]], "mmm")</f>
        <v>Jun</v>
      </c>
      <c r="M1443" s="2">
        <v>2004</v>
      </c>
      <c r="N1443" s="2" t="s">
        <v>63</v>
      </c>
      <c r="O1443" s="2" t="s">
        <v>228</v>
      </c>
      <c r="P1443" s="2" t="s">
        <v>162</v>
      </c>
      <c r="Q1443" s="2" t="s">
        <v>91</v>
      </c>
      <c r="R1443" s="2" t="s">
        <v>10</v>
      </c>
    </row>
    <row r="1444" spans="1:18" x14ac:dyDescent="0.3">
      <c r="A1444" s="2">
        <v>11542</v>
      </c>
      <c r="B1444" s="2" t="s">
        <v>161</v>
      </c>
      <c r="C1444" s="2">
        <v>29</v>
      </c>
      <c r="D1444" s="7">
        <v>169</v>
      </c>
      <c r="E1444" s="7">
        <f t="shared" si="44"/>
        <v>84.5</v>
      </c>
      <c r="F1444" s="7">
        <v>100</v>
      </c>
      <c r="G1444" s="7">
        <f>Table1[[#This Row],[QUANTITY_ORDERED]]*Table1[[#This Row],[Selling price ]]</f>
        <v>2900</v>
      </c>
      <c r="H1444" s="7">
        <f>F1444-(Table1[[#This Row],[Estimated Cost Price (50%)	]])</f>
        <v>15.5</v>
      </c>
      <c r="I1444" s="7">
        <f>Table1[[#This Row],[Profit per unit]]*Table1[[#This Row],[QUANTITY_ORDERED]]</f>
        <v>449.5</v>
      </c>
      <c r="J1444" s="2" t="str">
        <f t="shared" si="45"/>
        <v>Profit</v>
      </c>
      <c r="K1444" s="3">
        <v>38145</v>
      </c>
      <c r="L1444" s="2" t="str">
        <f>TEXT(Table1[[#This Row],[ORDER_DATE]], "mmm")</f>
        <v>Jun</v>
      </c>
      <c r="M1444" s="2">
        <v>2004</v>
      </c>
      <c r="N1444" s="2" t="s">
        <v>63</v>
      </c>
      <c r="O1444" s="2" t="s">
        <v>236</v>
      </c>
      <c r="P1444" s="2" t="s">
        <v>162</v>
      </c>
      <c r="Q1444" s="2" t="s">
        <v>91</v>
      </c>
      <c r="R1444" s="2" t="s">
        <v>16</v>
      </c>
    </row>
    <row r="1445" spans="1:18" x14ac:dyDescent="0.3">
      <c r="A1445" s="2">
        <v>11543</v>
      </c>
      <c r="B1445" s="2" t="s">
        <v>161</v>
      </c>
      <c r="C1445" s="2">
        <v>33</v>
      </c>
      <c r="D1445" s="7">
        <v>141</v>
      </c>
      <c r="E1445" s="7">
        <f t="shared" si="44"/>
        <v>70.5</v>
      </c>
      <c r="F1445" s="7">
        <v>100</v>
      </c>
      <c r="G1445" s="7">
        <f>Table1[[#This Row],[QUANTITY_ORDERED]]*Table1[[#This Row],[Selling price ]]</f>
        <v>3300</v>
      </c>
      <c r="H1445" s="7">
        <f>F1445-(Table1[[#This Row],[Estimated Cost Price (50%)	]])</f>
        <v>29.5</v>
      </c>
      <c r="I1445" s="7">
        <f>Table1[[#This Row],[Profit per unit]]*Table1[[#This Row],[QUANTITY_ORDERED]]</f>
        <v>973.5</v>
      </c>
      <c r="J1445" s="2" t="str">
        <f t="shared" si="45"/>
        <v>Profit</v>
      </c>
      <c r="K1445" s="3">
        <v>38145</v>
      </c>
      <c r="L1445" s="2" t="str">
        <f>TEXT(Table1[[#This Row],[ORDER_DATE]], "mmm")</f>
        <v>Jun</v>
      </c>
      <c r="M1445" s="2">
        <v>2004</v>
      </c>
      <c r="N1445" s="2" t="s">
        <v>63</v>
      </c>
      <c r="O1445" s="2" t="s">
        <v>242</v>
      </c>
      <c r="P1445" s="2" t="s">
        <v>162</v>
      </c>
      <c r="Q1445" s="2" t="s">
        <v>91</v>
      </c>
      <c r="R1445" s="2" t="s">
        <v>16</v>
      </c>
    </row>
    <row r="1446" spans="1:18" x14ac:dyDescent="0.3">
      <c r="A1446" s="2">
        <v>11544</v>
      </c>
      <c r="B1446" s="2" t="s">
        <v>161</v>
      </c>
      <c r="C1446" s="2">
        <v>28</v>
      </c>
      <c r="D1446" s="7">
        <v>50</v>
      </c>
      <c r="E1446" s="7">
        <f t="shared" si="44"/>
        <v>25</v>
      </c>
      <c r="F1446" s="7">
        <v>48.3</v>
      </c>
      <c r="G1446" s="7">
        <f>Table1[[#This Row],[QUANTITY_ORDERED]]*Table1[[#This Row],[Selling price ]]</f>
        <v>1352.3999999999999</v>
      </c>
      <c r="H1446" s="7">
        <f>F1446-(Table1[[#This Row],[Estimated Cost Price (50%)	]])</f>
        <v>23.299999999999997</v>
      </c>
      <c r="I1446" s="7">
        <f>Table1[[#This Row],[Profit per unit]]*Table1[[#This Row],[QUANTITY_ORDERED]]</f>
        <v>652.39999999999986</v>
      </c>
      <c r="J1446" s="2" t="str">
        <f t="shared" si="45"/>
        <v>Profit</v>
      </c>
      <c r="K1446" s="3">
        <v>38145</v>
      </c>
      <c r="L1446" s="2" t="str">
        <f>TEXT(Table1[[#This Row],[ORDER_DATE]], "mmm")</f>
        <v>Jun</v>
      </c>
      <c r="M1446" s="2">
        <v>2004</v>
      </c>
      <c r="N1446" s="2" t="s">
        <v>63</v>
      </c>
      <c r="O1446" s="2" t="s">
        <v>255</v>
      </c>
      <c r="P1446" s="2" t="s">
        <v>162</v>
      </c>
      <c r="Q1446" s="2" t="s">
        <v>91</v>
      </c>
      <c r="R1446" s="2" t="s">
        <v>10</v>
      </c>
    </row>
    <row r="1447" spans="1:18" x14ac:dyDescent="0.3">
      <c r="A1447" s="2">
        <v>11545</v>
      </c>
      <c r="B1447" s="2" t="s">
        <v>161</v>
      </c>
      <c r="C1447" s="2">
        <v>34</v>
      </c>
      <c r="D1447" s="7">
        <v>37</v>
      </c>
      <c r="E1447" s="7">
        <f t="shared" si="44"/>
        <v>18.5</v>
      </c>
      <c r="F1447" s="7">
        <v>40.4</v>
      </c>
      <c r="G1447" s="7">
        <f>Table1[[#This Row],[QUANTITY_ORDERED]]*Table1[[#This Row],[Selling price ]]</f>
        <v>1373.6</v>
      </c>
      <c r="H1447" s="7">
        <f>F1447-(Table1[[#This Row],[Estimated Cost Price (50%)	]])</f>
        <v>21.9</v>
      </c>
      <c r="I1447" s="7">
        <f>Table1[[#This Row],[Profit per unit]]*Table1[[#This Row],[QUANTITY_ORDERED]]</f>
        <v>744.59999999999991</v>
      </c>
      <c r="J1447" s="2" t="str">
        <f t="shared" si="45"/>
        <v>Profit</v>
      </c>
      <c r="K1447" s="3">
        <v>38145</v>
      </c>
      <c r="L1447" s="2" t="str">
        <f>TEXT(Table1[[#This Row],[ORDER_DATE]], "mmm")</f>
        <v>Jun</v>
      </c>
      <c r="M1447" s="2">
        <v>2004</v>
      </c>
      <c r="N1447" s="2" t="s">
        <v>63</v>
      </c>
      <c r="O1447" s="2" t="s">
        <v>267</v>
      </c>
      <c r="P1447" s="2" t="s">
        <v>162</v>
      </c>
      <c r="Q1447" s="2" t="s">
        <v>91</v>
      </c>
      <c r="R1447" s="2" t="s">
        <v>10</v>
      </c>
    </row>
    <row r="1448" spans="1:18" x14ac:dyDescent="0.3">
      <c r="A1448" s="2">
        <v>11546</v>
      </c>
      <c r="B1448" s="2" t="s">
        <v>161</v>
      </c>
      <c r="C1448" s="2">
        <v>47</v>
      </c>
      <c r="D1448" s="7">
        <v>61</v>
      </c>
      <c r="E1448" s="7">
        <f t="shared" si="44"/>
        <v>30.5</v>
      </c>
      <c r="F1448" s="7">
        <v>62.45</v>
      </c>
      <c r="G1448" s="7">
        <f>Table1[[#This Row],[QUANTITY_ORDERED]]*Table1[[#This Row],[Selling price ]]</f>
        <v>2935.15</v>
      </c>
      <c r="H1448" s="7">
        <f>F1448-(Table1[[#This Row],[Estimated Cost Price (50%)	]])</f>
        <v>31.950000000000003</v>
      </c>
      <c r="I1448" s="7">
        <f>Table1[[#This Row],[Profit per unit]]*Table1[[#This Row],[QUANTITY_ORDERED]]</f>
        <v>1501.65</v>
      </c>
      <c r="J1448" s="2" t="str">
        <f t="shared" si="45"/>
        <v>Profit</v>
      </c>
      <c r="K1448" s="3">
        <v>38145</v>
      </c>
      <c r="L1448" s="2" t="str">
        <f>TEXT(Table1[[#This Row],[ORDER_DATE]], "mmm")</f>
        <v>Jun</v>
      </c>
      <c r="M1448" s="2">
        <v>2004</v>
      </c>
      <c r="N1448" s="2" t="s">
        <v>63</v>
      </c>
      <c r="O1448" s="2" t="s">
        <v>270</v>
      </c>
      <c r="P1448" s="2" t="s">
        <v>162</v>
      </c>
      <c r="Q1448" s="2" t="s">
        <v>91</v>
      </c>
      <c r="R1448" s="2" t="s">
        <v>10</v>
      </c>
    </row>
    <row r="1449" spans="1:18" x14ac:dyDescent="0.3">
      <c r="A1449" s="2">
        <v>11547</v>
      </c>
      <c r="B1449" s="2" t="s">
        <v>161</v>
      </c>
      <c r="C1449" s="2">
        <v>24</v>
      </c>
      <c r="D1449" s="7">
        <v>140</v>
      </c>
      <c r="E1449" s="7">
        <f t="shared" si="44"/>
        <v>70</v>
      </c>
      <c r="F1449" s="7">
        <v>100</v>
      </c>
      <c r="G1449" s="7">
        <f>Table1[[#This Row],[QUANTITY_ORDERED]]*Table1[[#This Row],[Selling price ]]</f>
        <v>2400</v>
      </c>
      <c r="H1449" s="7">
        <f>F1449-(Table1[[#This Row],[Estimated Cost Price (50%)	]])</f>
        <v>30</v>
      </c>
      <c r="I1449" s="7">
        <f>Table1[[#This Row],[Profit per unit]]*Table1[[#This Row],[QUANTITY_ORDERED]]</f>
        <v>720</v>
      </c>
      <c r="J1449" s="2" t="str">
        <f t="shared" si="45"/>
        <v>Profit</v>
      </c>
      <c r="K1449" s="3">
        <v>38145</v>
      </c>
      <c r="L1449" s="2" t="str">
        <f>TEXT(Table1[[#This Row],[ORDER_DATE]], "mmm")</f>
        <v>Jun</v>
      </c>
      <c r="M1449" s="2">
        <v>2004</v>
      </c>
      <c r="N1449" s="2" t="s">
        <v>63</v>
      </c>
      <c r="O1449" s="2" t="s">
        <v>274</v>
      </c>
      <c r="P1449" s="2" t="s">
        <v>162</v>
      </c>
      <c r="Q1449" s="2" t="s">
        <v>91</v>
      </c>
      <c r="R1449" s="2" t="s">
        <v>10</v>
      </c>
    </row>
    <row r="1450" spans="1:18" x14ac:dyDescent="0.3">
      <c r="A1450" s="2">
        <v>11548</v>
      </c>
      <c r="B1450" s="2" t="s">
        <v>169</v>
      </c>
      <c r="C1450" s="2">
        <v>36</v>
      </c>
      <c r="D1450" s="7">
        <v>71</v>
      </c>
      <c r="E1450" s="7">
        <f t="shared" si="44"/>
        <v>35.5</v>
      </c>
      <c r="F1450" s="7">
        <v>75.55</v>
      </c>
      <c r="G1450" s="7">
        <f>Table1[[#This Row],[QUANTITY_ORDERED]]*Table1[[#This Row],[Selling price ]]</f>
        <v>2719.7999999999997</v>
      </c>
      <c r="H1450" s="7">
        <f>F1450-(Table1[[#This Row],[Estimated Cost Price (50%)	]])</f>
        <v>40.049999999999997</v>
      </c>
      <c r="I1450" s="7">
        <f>Table1[[#This Row],[Profit per unit]]*Table1[[#This Row],[QUANTITY_ORDERED]]</f>
        <v>1441.8</v>
      </c>
      <c r="J1450" s="2" t="str">
        <f t="shared" si="45"/>
        <v>Profit</v>
      </c>
      <c r="K1450" s="3">
        <v>38175</v>
      </c>
      <c r="L1450" s="2" t="str">
        <f>TEXT(Table1[[#This Row],[ORDER_DATE]], "mmm")</f>
        <v>Jul</v>
      </c>
      <c r="M1450" s="2">
        <v>2004</v>
      </c>
      <c r="N1450" s="2" t="s">
        <v>63</v>
      </c>
      <c r="O1450" s="2" t="s">
        <v>251</v>
      </c>
      <c r="P1450" s="2" t="s">
        <v>8</v>
      </c>
      <c r="Q1450" s="2" t="s">
        <v>9</v>
      </c>
      <c r="R1450" s="2" t="s">
        <v>10</v>
      </c>
    </row>
    <row r="1451" spans="1:18" x14ac:dyDescent="0.3">
      <c r="A1451" s="2">
        <v>11549</v>
      </c>
      <c r="B1451" s="2" t="s">
        <v>169</v>
      </c>
      <c r="C1451" s="2">
        <v>40</v>
      </c>
      <c r="D1451" s="7">
        <v>73</v>
      </c>
      <c r="E1451" s="7">
        <f t="shared" si="44"/>
        <v>36.5</v>
      </c>
      <c r="F1451" s="7">
        <v>80.099999999999994</v>
      </c>
      <c r="G1451" s="7">
        <f>Table1[[#This Row],[QUANTITY_ORDERED]]*Table1[[#This Row],[Selling price ]]</f>
        <v>3204</v>
      </c>
      <c r="H1451" s="7">
        <f>F1451-(Table1[[#This Row],[Estimated Cost Price (50%)	]])</f>
        <v>43.599999999999994</v>
      </c>
      <c r="I1451" s="7">
        <f>Table1[[#This Row],[Profit per unit]]*Table1[[#This Row],[QUANTITY_ORDERED]]</f>
        <v>1743.9999999999998</v>
      </c>
      <c r="J1451" s="2" t="str">
        <f t="shared" si="45"/>
        <v>Profit</v>
      </c>
      <c r="K1451" s="3">
        <v>38175</v>
      </c>
      <c r="L1451" s="2" t="str">
        <f>TEXT(Table1[[#This Row],[ORDER_DATE]], "mmm")</f>
        <v>Jul</v>
      </c>
      <c r="M1451" s="2">
        <v>2004</v>
      </c>
      <c r="N1451" s="2" t="s">
        <v>63</v>
      </c>
      <c r="O1451" s="2" t="s">
        <v>252</v>
      </c>
      <c r="P1451" s="2" t="s">
        <v>8</v>
      </c>
      <c r="Q1451" s="2" t="s">
        <v>9</v>
      </c>
      <c r="R1451" s="2" t="s">
        <v>16</v>
      </c>
    </row>
    <row r="1452" spans="1:18" x14ac:dyDescent="0.3">
      <c r="A1452" s="2">
        <v>11550</v>
      </c>
      <c r="B1452" s="2" t="s">
        <v>169</v>
      </c>
      <c r="C1452" s="2">
        <v>38</v>
      </c>
      <c r="D1452" s="7">
        <v>90</v>
      </c>
      <c r="E1452" s="7">
        <f t="shared" si="44"/>
        <v>45</v>
      </c>
      <c r="F1452" s="7">
        <v>87.24</v>
      </c>
      <c r="G1452" s="7">
        <f>Table1[[#This Row],[QUANTITY_ORDERED]]*Table1[[#This Row],[Selling price ]]</f>
        <v>3315.12</v>
      </c>
      <c r="H1452" s="7">
        <f>F1452-(Table1[[#This Row],[Estimated Cost Price (50%)	]])</f>
        <v>42.239999999999995</v>
      </c>
      <c r="I1452" s="7">
        <f>Table1[[#This Row],[Profit per unit]]*Table1[[#This Row],[QUANTITY_ORDERED]]</f>
        <v>1605.12</v>
      </c>
      <c r="J1452" s="2" t="str">
        <f t="shared" si="45"/>
        <v>Profit</v>
      </c>
      <c r="K1452" s="3">
        <v>38175</v>
      </c>
      <c r="L1452" s="2" t="str">
        <f>TEXT(Table1[[#This Row],[ORDER_DATE]], "mmm")</f>
        <v>Jul</v>
      </c>
      <c r="M1452" s="2">
        <v>2004</v>
      </c>
      <c r="N1452" s="2" t="s">
        <v>63</v>
      </c>
      <c r="O1452" s="2" t="s">
        <v>263</v>
      </c>
      <c r="P1452" s="2" t="s">
        <v>8</v>
      </c>
      <c r="Q1452" s="2" t="s">
        <v>9</v>
      </c>
      <c r="R1452" s="2" t="s">
        <v>16</v>
      </c>
    </row>
    <row r="1453" spans="1:18" x14ac:dyDescent="0.3">
      <c r="A1453" s="2">
        <v>11551</v>
      </c>
      <c r="B1453" s="2" t="s">
        <v>169</v>
      </c>
      <c r="C1453" s="2">
        <v>43</v>
      </c>
      <c r="D1453" s="7">
        <v>117</v>
      </c>
      <c r="E1453" s="7">
        <f t="shared" si="44"/>
        <v>58.5</v>
      </c>
      <c r="F1453" s="7">
        <v>100</v>
      </c>
      <c r="G1453" s="7">
        <f>Table1[[#This Row],[QUANTITY_ORDERED]]*Table1[[#This Row],[Selling price ]]</f>
        <v>4300</v>
      </c>
      <c r="H1453" s="7">
        <f>F1453-(Table1[[#This Row],[Estimated Cost Price (50%)	]])</f>
        <v>41.5</v>
      </c>
      <c r="I1453" s="7">
        <f>Table1[[#This Row],[Profit per unit]]*Table1[[#This Row],[QUANTITY_ORDERED]]</f>
        <v>1784.5</v>
      </c>
      <c r="J1453" s="2" t="str">
        <f t="shared" si="45"/>
        <v>Profit</v>
      </c>
      <c r="K1453" s="3">
        <v>38175</v>
      </c>
      <c r="L1453" s="2" t="str">
        <f>TEXT(Table1[[#This Row],[ORDER_DATE]], "mmm")</f>
        <v>Jul</v>
      </c>
      <c r="M1453" s="2">
        <v>2004</v>
      </c>
      <c r="N1453" s="2" t="s">
        <v>63</v>
      </c>
      <c r="O1453" s="2" t="s">
        <v>266</v>
      </c>
      <c r="P1453" s="2" t="s">
        <v>8</v>
      </c>
      <c r="Q1453" s="2" t="s">
        <v>9</v>
      </c>
      <c r="R1453" s="2" t="s">
        <v>16</v>
      </c>
    </row>
    <row r="1454" spans="1:18" x14ac:dyDescent="0.3">
      <c r="A1454" s="2">
        <v>11552</v>
      </c>
      <c r="B1454" s="2" t="s">
        <v>169</v>
      </c>
      <c r="C1454" s="2">
        <v>44</v>
      </c>
      <c r="D1454" s="7">
        <v>85</v>
      </c>
      <c r="E1454" s="7">
        <f t="shared" si="44"/>
        <v>42.5</v>
      </c>
      <c r="F1454" s="7">
        <v>96.74</v>
      </c>
      <c r="G1454" s="7">
        <f>Table1[[#This Row],[QUANTITY_ORDERED]]*Table1[[#This Row],[Selling price ]]</f>
        <v>4256.5599999999995</v>
      </c>
      <c r="H1454" s="7">
        <f>F1454-(Table1[[#This Row],[Estimated Cost Price (50%)	]])</f>
        <v>54.239999999999995</v>
      </c>
      <c r="I1454" s="7">
        <f>Table1[[#This Row],[Profit per unit]]*Table1[[#This Row],[QUANTITY_ORDERED]]</f>
        <v>2386.56</v>
      </c>
      <c r="J1454" s="2" t="str">
        <f t="shared" si="45"/>
        <v>Profit</v>
      </c>
      <c r="K1454" s="3">
        <v>38175</v>
      </c>
      <c r="L1454" s="2" t="str">
        <f>TEXT(Table1[[#This Row],[ORDER_DATE]], "mmm")</f>
        <v>Jul</v>
      </c>
      <c r="M1454" s="2">
        <v>2004</v>
      </c>
      <c r="N1454" s="2" t="s">
        <v>63</v>
      </c>
      <c r="O1454" s="2" t="s">
        <v>269</v>
      </c>
      <c r="P1454" s="2" t="s">
        <v>8</v>
      </c>
      <c r="Q1454" s="2" t="s">
        <v>9</v>
      </c>
      <c r="R1454" s="2" t="s">
        <v>16</v>
      </c>
    </row>
    <row r="1455" spans="1:18" x14ac:dyDescent="0.3">
      <c r="A1455" s="2">
        <v>11553</v>
      </c>
      <c r="B1455" s="2" t="s">
        <v>169</v>
      </c>
      <c r="C1455" s="2">
        <v>43</v>
      </c>
      <c r="D1455" s="7">
        <v>107</v>
      </c>
      <c r="E1455" s="7">
        <f t="shared" si="44"/>
        <v>53.5</v>
      </c>
      <c r="F1455" s="7">
        <v>100</v>
      </c>
      <c r="G1455" s="7">
        <f>Table1[[#This Row],[QUANTITY_ORDERED]]*Table1[[#This Row],[Selling price ]]</f>
        <v>4300</v>
      </c>
      <c r="H1455" s="7">
        <f>F1455-(Table1[[#This Row],[Estimated Cost Price (50%)	]])</f>
        <v>46.5</v>
      </c>
      <c r="I1455" s="7">
        <f>Table1[[#This Row],[Profit per unit]]*Table1[[#This Row],[QUANTITY_ORDERED]]</f>
        <v>1999.5</v>
      </c>
      <c r="J1455" s="2" t="str">
        <f t="shared" si="45"/>
        <v>Profit</v>
      </c>
      <c r="K1455" s="3">
        <v>38175</v>
      </c>
      <c r="L1455" s="2" t="str">
        <f>TEXT(Table1[[#This Row],[ORDER_DATE]], "mmm")</f>
        <v>Jul</v>
      </c>
      <c r="M1455" s="2">
        <v>2004</v>
      </c>
      <c r="N1455" s="2" t="s">
        <v>63</v>
      </c>
      <c r="O1455" s="2" t="s">
        <v>272</v>
      </c>
      <c r="P1455" s="2" t="s">
        <v>8</v>
      </c>
      <c r="Q1455" s="2" t="s">
        <v>9</v>
      </c>
      <c r="R1455" s="2" t="s">
        <v>16</v>
      </c>
    </row>
    <row r="1456" spans="1:18" x14ac:dyDescent="0.3">
      <c r="A1456" s="2">
        <v>11554</v>
      </c>
      <c r="B1456" s="2" t="s">
        <v>49</v>
      </c>
      <c r="C1456" s="2">
        <v>32</v>
      </c>
      <c r="D1456" s="7">
        <v>62</v>
      </c>
      <c r="E1456" s="7">
        <f t="shared" si="44"/>
        <v>31</v>
      </c>
      <c r="F1456" s="7">
        <v>63.08</v>
      </c>
      <c r="G1456" s="7">
        <f>Table1[[#This Row],[QUANTITY_ORDERED]]*Table1[[#This Row],[Selling price ]]</f>
        <v>2018.56</v>
      </c>
      <c r="H1456" s="7">
        <f>F1456-(Table1[[#This Row],[Estimated Cost Price (50%)	]])</f>
        <v>32.08</v>
      </c>
      <c r="I1456" s="7">
        <f>Table1[[#This Row],[Profit per unit]]*Table1[[#This Row],[QUANTITY_ORDERED]]</f>
        <v>1026.56</v>
      </c>
      <c r="J1456" s="2" t="str">
        <f t="shared" si="45"/>
        <v>Profit</v>
      </c>
      <c r="K1456" s="3">
        <v>38184</v>
      </c>
      <c r="L1456" s="2" t="str">
        <f>TEXT(Table1[[#This Row],[ORDER_DATE]], "mmm")</f>
        <v>Jul</v>
      </c>
      <c r="M1456" s="2">
        <v>2004</v>
      </c>
      <c r="N1456" s="2" t="s">
        <v>202</v>
      </c>
      <c r="O1456" s="2" t="s">
        <v>230</v>
      </c>
      <c r="P1456" s="2" t="s">
        <v>50</v>
      </c>
      <c r="Q1456" s="2" t="s">
        <v>51</v>
      </c>
      <c r="R1456" s="2" t="s">
        <v>10</v>
      </c>
    </row>
    <row r="1457" spans="1:18" x14ac:dyDescent="0.3">
      <c r="A1457" s="2">
        <v>11555</v>
      </c>
      <c r="B1457" s="2" t="s">
        <v>49</v>
      </c>
      <c r="C1457" s="2">
        <v>48</v>
      </c>
      <c r="D1457" s="7">
        <v>97</v>
      </c>
      <c r="E1457" s="7">
        <f t="shared" si="44"/>
        <v>48.5</v>
      </c>
      <c r="F1457" s="7">
        <v>97.39</v>
      </c>
      <c r="G1457" s="7">
        <f>Table1[[#This Row],[QUANTITY_ORDERED]]*Table1[[#This Row],[Selling price ]]</f>
        <v>4674.72</v>
      </c>
      <c r="H1457" s="7">
        <f>F1457-(Table1[[#This Row],[Estimated Cost Price (50%)	]])</f>
        <v>48.89</v>
      </c>
      <c r="I1457" s="7">
        <f>Table1[[#This Row],[Profit per unit]]*Table1[[#This Row],[QUANTITY_ORDERED]]</f>
        <v>2346.7200000000003</v>
      </c>
      <c r="J1457" s="2" t="str">
        <f t="shared" si="45"/>
        <v>Profit</v>
      </c>
      <c r="K1457" s="3">
        <v>38184</v>
      </c>
      <c r="L1457" s="2" t="str">
        <f>TEXT(Table1[[#This Row],[ORDER_DATE]], "mmm")</f>
        <v>Jul</v>
      </c>
      <c r="M1457" s="2">
        <v>2004</v>
      </c>
      <c r="N1457" s="2" t="s">
        <v>202</v>
      </c>
      <c r="O1457" s="2" t="s">
        <v>278</v>
      </c>
      <c r="P1457" s="2" t="s">
        <v>50</v>
      </c>
      <c r="Q1457" s="2" t="s">
        <v>51</v>
      </c>
      <c r="R1457" s="2" t="s">
        <v>16</v>
      </c>
    </row>
    <row r="1458" spans="1:18" x14ac:dyDescent="0.3">
      <c r="A1458" s="2">
        <v>11556</v>
      </c>
      <c r="B1458" s="2" t="s">
        <v>53</v>
      </c>
      <c r="C1458" s="2">
        <v>21</v>
      </c>
      <c r="D1458" s="7">
        <v>214</v>
      </c>
      <c r="E1458" s="7">
        <f t="shared" si="44"/>
        <v>107</v>
      </c>
      <c r="F1458" s="7">
        <v>100</v>
      </c>
      <c r="G1458" s="7">
        <f>Table1[[#This Row],[QUANTITY_ORDERED]]*Table1[[#This Row],[Selling price ]]</f>
        <v>2100</v>
      </c>
      <c r="H1458" s="7">
        <f>F1458-(Table1[[#This Row],[Estimated Cost Price (50%)	]])</f>
        <v>-7</v>
      </c>
      <c r="I1458" s="7">
        <f>Table1[[#This Row],[Profit per unit]]*Table1[[#This Row],[QUANTITY_ORDERED]]</f>
        <v>-147</v>
      </c>
      <c r="J1458" s="2" t="str">
        <f t="shared" si="45"/>
        <v>Loss</v>
      </c>
      <c r="K1458" s="3">
        <v>38187</v>
      </c>
      <c r="L1458" s="2" t="str">
        <f>TEXT(Table1[[#This Row],[ORDER_DATE]], "mmm")</f>
        <v>Jul</v>
      </c>
      <c r="M1458" s="2">
        <v>2004</v>
      </c>
      <c r="N1458" s="2" t="s">
        <v>63</v>
      </c>
      <c r="O1458" s="2" t="s">
        <v>64</v>
      </c>
      <c r="P1458" s="2" t="s">
        <v>54</v>
      </c>
      <c r="Q1458" s="2" t="s">
        <v>32</v>
      </c>
      <c r="R1458" s="2" t="s">
        <v>16</v>
      </c>
    </row>
    <row r="1459" spans="1:18" x14ac:dyDescent="0.3">
      <c r="A1459" s="2">
        <v>11557</v>
      </c>
      <c r="B1459" s="2" t="s">
        <v>53</v>
      </c>
      <c r="C1459" s="2">
        <v>32</v>
      </c>
      <c r="D1459" s="7">
        <v>147</v>
      </c>
      <c r="E1459" s="7">
        <f t="shared" si="44"/>
        <v>73.5</v>
      </c>
      <c r="F1459" s="7">
        <v>100</v>
      </c>
      <c r="G1459" s="7">
        <f>Table1[[#This Row],[QUANTITY_ORDERED]]*Table1[[#This Row],[Selling price ]]</f>
        <v>3200</v>
      </c>
      <c r="H1459" s="7">
        <f>F1459-(Table1[[#This Row],[Estimated Cost Price (50%)	]])</f>
        <v>26.5</v>
      </c>
      <c r="I1459" s="7">
        <f>Table1[[#This Row],[Profit per unit]]*Table1[[#This Row],[QUANTITY_ORDERED]]</f>
        <v>848</v>
      </c>
      <c r="J1459" s="2" t="str">
        <f t="shared" si="45"/>
        <v>Profit</v>
      </c>
      <c r="K1459" s="3">
        <v>38187</v>
      </c>
      <c r="L1459" s="2" t="str">
        <f>TEXT(Table1[[#This Row],[ORDER_DATE]], "mmm")</f>
        <v>Jul</v>
      </c>
      <c r="M1459" s="2">
        <v>2004</v>
      </c>
      <c r="N1459" s="2" t="s">
        <v>63</v>
      </c>
      <c r="O1459" s="2" t="s">
        <v>143</v>
      </c>
      <c r="P1459" s="2" t="s">
        <v>54</v>
      </c>
      <c r="Q1459" s="2" t="s">
        <v>32</v>
      </c>
      <c r="R1459" s="2" t="s">
        <v>16</v>
      </c>
    </row>
    <row r="1460" spans="1:18" x14ac:dyDescent="0.3">
      <c r="A1460" s="2">
        <v>11558</v>
      </c>
      <c r="B1460" s="2" t="s">
        <v>53</v>
      </c>
      <c r="C1460" s="2">
        <v>28</v>
      </c>
      <c r="D1460" s="7">
        <v>136</v>
      </c>
      <c r="E1460" s="7">
        <f t="shared" si="44"/>
        <v>68</v>
      </c>
      <c r="F1460" s="7">
        <v>100</v>
      </c>
      <c r="G1460" s="7">
        <f>Table1[[#This Row],[QUANTITY_ORDERED]]*Table1[[#This Row],[Selling price ]]</f>
        <v>2800</v>
      </c>
      <c r="H1460" s="7">
        <f>F1460-(Table1[[#This Row],[Estimated Cost Price (50%)	]])</f>
        <v>32</v>
      </c>
      <c r="I1460" s="7">
        <f>Table1[[#This Row],[Profit per unit]]*Table1[[#This Row],[QUANTITY_ORDERED]]</f>
        <v>896</v>
      </c>
      <c r="J1460" s="2" t="str">
        <f t="shared" si="45"/>
        <v>Profit</v>
      </c>
      <c r="K1460" s="3">
        <v>38187</v>
      </c>
      <c r="L1460" s="2" t="str">
        <f>TEXT(Table1[[#This Row],[ORDER_DATE]], "mmm")</f>
        <v>Jul</v>
      </c>
      <c r="M1460" s="2">
        <v>2004</v>
      </c>
      <c r="N1460" s="2" t="s">
        <v>178</v>
      </c>
      <c r="O1460" s="2" t="s">
        <v>179</v>
      </c>
      <c r="P1460" s="2" t="s">
        <v>54</v>
      </c>
      <c r="Q1460" s="2" t="s">
        <v>32</v>
      </c>
      <c r="R1460" s="2" t="s">
        <v>16</v>
      </c>
    </row>
    <row r="1461" spans="1:18" x14ac:dyDescent="0.3">
      <c r="A1461" s="2">
        <v>11559</v>
      </c>
      <c r="B1461" s="2" t="s">
        <v>53</v>
      </c>
      <c r="C1461" s="2">
        <v>43</v>
      </c>
      <c r="D1461" s="7">
        <v>116</v>
      </c>
      <c r="E1461" s="7">
        <f t="shared" si="44"/>
        <v>58</v>
      </c>
      <c r="F1461" s="7">
        <v>96.84</v>
      </c>
      <c r="G1461" s="7">
        <f>Table1[[#This Row],[QUANTITY_ORDERED]]*Table1[[#This Row],[Selling price ]]</f>
        <v>4164.12</v>
      </c>
      <c r="H1461" s="7">
        <f>F1461-(Table1[[#This Row],[Estimated Cost Price (50%)	]])</f>
        <v>38.840000000000003</v>
      </c>
      <c r="I1461" s="7">
        <f>Table1[[#This Row],[Profit per unit]]*Table1[[#This Row],[QUANTITY_ORDERED]]</f>
        <v>1670.1200000000001</v>
      </c>
      <c r="J1461" s="2" t="str">
        <f t="shared" si="45"/>
        <v>Profit</v>
      </c>
      <c r="K1461" s="3">
        <v>38187</v>
      </c>
      <c r="L1461" s="2" t="str">
        <f>TEXT(Table1[[#This Row],[ORDER_DATE]], "mmm")</f>
        <v>Jul</v>
      </c>
      <c r="M1461" s="2">
        <v>2004</v>
      </c>
      <c r="N1461" s="2" t="s">
        <v>178</v>
      </c>
      <c r="O1461" s="2" t="s">
        <v>196</v>
      </c>
      <c r="P1461" s="2" t="s">
        <v>54</v>
      </c>
      <c r="Q1461" s="2" t="s">
        <v>32</v>
      </c>
      <c r="R1461" s="2" t="s">
        <v>16</v>
      </c>
    </row>
    <row r="1462" spans="1:18" x14ac:dyDescent="0.3">
      <c r="A1462" s="2">
        <v>11560</v>
      </c>
      <c r="B1462" s="2" t="s">
        <v>53</v>
      </c>
      <c r="C1462" s="2">
        <v>31</v>
      </c>
      <c r="D1462" s="7">
        <v>101</v>
      </c>
      <c r="E1462" s="7">
        <f t="shared" si="44"/>
        <v>50.5</v>
      </c>
      <c r="F1462" s="7">
        <v>96.24</v>
      </c>
      <c r="G1462" s="7">
        <f>Table1[[#This Row],[QUANTITY_ORDERED]]*Table1[[#This Row],[Selling price ]]</f>
        <v>2983.44</v>
      </c>
      <c r="H1462" s="7">
        <f>F1462-(Table1[[#This Row],[Estimated Cost Price (50%)	]])</f>
        <v>45.739999999999995</v>
      </c>
      <c r="I1462" s="7">
        <f>Table1[[#This Row],[Profit per unit]]*Table1[[#This Row],[QUANTITY_ORDERED]]</f>
        <v>1417.9399999999998</v>
      </c>
      <c r="J1462" s="2" t="str">
        <f t="shared" si="45"/>
        <v>Profit</v>
      </c>
      <c r="K1462" s="3">
        <v>38187</v>
      </c>
      <c r="L1462" s="2" t="str">
        <f>TEXT(Table1[[#This Row],[ORDER_DATE]], "mmm")</f>
        <v>Jul</v>
      </c>
      <c r="M1462" s="2">
        <v>2004</v>
      </c>
      <c r="N1462" s="2" t="s">
        <v>202</v>
      </c>
      <c r="O1462" s="2" t="s">
        <v>229</v>
      </c>
      <c r="P1462" s="2" t="s">
        <v>54</v>
      </c>
      <c r="Q1462" s="2" t="s">
        <v>32</v>
      </c>
      <c r="R1462" s="2" t="s">
        <v>10</v>
      </c>
    </row>
    <row r="1463" spans="1:18" x14ac:dyDescent="0.3">
      <c r="A1463" s="2">
        <v>11561</v>
      </c>
      <c r="B1463" s="2" t="s">
        <v>53</v>
      </c>
      <c r="C1463" s="2">
        <v>38</v>
      </c>
      <c r="D1463" s="7">
        <v>104</v>
      </c>
      <c r="E1463" s="7">
        <f t="shared" si="44"/>
        <v>52</v>
      </c>
      <c r="F1463" s="7">
        <v>100</v>
      </c>
      <c r="G1463" s="7">
        <f>Table1[[#This Row],[QUANTITY_ORDERED]]*Table1[[#This Row],[Selling price ]]</f>
        <v>3800</v>
      </c>
      <c r="H1463" s="7">
        <f>F1463-(Table1[[#This Row],[Estimated Cost Price (50%)	]])</f>
        <v>48</v>
      </c>
      <c r="I1463" s="7">
        <f>Table1[[#This Row],[Profit per unit]]*Table1[[#This Row],[QUANTITY_ORDERED]]</f>
        <v>1824</v>
      </c>
      <c r="J1463" s="2" t="str">
        <f t="shared" si="45"/>
        <v>Profit</v>
      </c>
      <c r="K1463" s="3">
        <v>38187</v>
      </c>
      <c r="L1463" s="2" t="str">
        <f>TEXT(Table1[[#This Row],[ORDER_DATE]], "mmm")</f>
        <v>Jul</v>
      </c>
      <c r="M1463" s="2">
        <v>2004</v>
      </c>
      <c r="N1463" s="2" t="s">
        <v>202</v>
      </c>
      <c r="O1463" s="2" t="s">
        <v>234</v>
      </c>
      <c r="P1463" s="2" t="s">
        <v>54</v>
      </c>
      <c r="Q1463" s="2" t="s">
        <v>32</v>
      </c>
      <c r="R1463" s="2" t="s">
        <v>16</v>
      </c>
    </row>
    <row r="1464" spans="1:18" x14ac:dyDescent="0.3">
      <c r="A1464" s="2">
        <v>11562</v>
      </c>
      <c r="B1464" s="2" t="s">
        <v>53</v>
      </c>
      <c r="C1464" s="2">
        <v>38</v>
      </c>
      <c r="D1464" s="7">
        <v>121</v>
      </c>
      <c r="E1464" s="7">
        <f t="shared" si="44"/>
        <v>60.5</v>
      </c>
      <c r="F1464" s="7">
        <v>100</v>
      </c>
      <c r="G1464" s="7">
        <f>Table1[[#This Row],[QUANTITY_ORDERED]]*Table1[[#This Row],[Selling price ]]</f>
        <v>3800</v>
      </c>
      <c r="H1464" s="7">
        <f>F1464-(Table1[[#This Row],[Estimated Cost Price (50%)	]])</f>
        <v>39.5</v>
      </c>
      <c r="I1464" s="7">
        <f>Table1[[#This Row],[Profit per unit]]*Table1[[#This Row],[QUANTITY_ORDERED]]</f>
        <v>1501</v>
      </c>
      <c r="J1464" s="2" t="str">
        <f t="shared" si="45"/>
        <v>Profit</v>
      </c>
      <c r="K1464" s="3">
        <v>38187</v>
      </c>
      <c r="L1464" s="2" t="str">
        <f>TEXT(Table1[[#This Row],[ORDER_DATE]], "mmm")</f>
        <v>Jul</v>
      </c>
      <c r="M1464" s="2">
        <v>2004</v>
      </c>
      <c r="N1464" s="2" t="s">
        <v>178</v>
      </c>
      <c r="O1464" s="2" t="s">
        <v>248</v>
      </c>
      <c r="P1464" s="2" t="s">
        <v>54</v>
      </c>
      <c r="Q1464" s="2" t="s">
        <v>32</v>
      </c>
      <c r="R1464" s="2" t="s">
        <v>16</v>
      </c>
    </row>
    <row r="1465" spans="1:18" x14ac:dyDescent="0.3">
      <c r="A1465" s="2">
        <v>11563</v>
      </c>
      <c r="B1465" s="2" t="s">
        <v>53</v>
      </c>
      <c r="C1465" s="2">
        <v>44</v>
      </c>
      <c r="D1465" s="7">
        <v>50</v>
      </c>
      <c r="E1465" s="7">
        <f t="shared" si="44"/>
        <v>25</v>
      </c>
      <c r="F1465" s="7">
        <v>58.36</v>
      </c>
      <c r="G1465" s="7">
        <f>Table1[[#This Row],[QUANTITY_ORDERED]]*Table1[[#This Row],[Selling price ]]</f>
        <v>2567.84</v>
      </c>
      <c r="H1465" s="7">
        <f>F1465-(Table1[[#This Row],[Estimated Cost Price (50%)	]])</f>
        <v>33.36</v>
      </c>
      <c r="I1465" s="7">
        <f>Table1[[#This Row],[Profit per unit]]*Table1[[#This Row],[QUANTITY_ORDERED]]</f>
        <v>1467.84</v>
      </c>
      <c r="J1465" s="2" t="str">
        <f t="shared" si="45"/>
        <v>Profit</v>
      </c>
      <c r="K1465" s="3">
        <v>38187</v>
      </c>
      <c r="L1465" s="2" t="str">
        <f>TEXT(Table1[[#This Row],[ORDER_DATE]], "mmm")</f>
        <v>Jul</v>
      </c>
      <c r="M1465" s="2">
        <v>2004</v>
      </c>
      <c r="N1465" s="2" t="s">
        <v>202</v>
      </c>
      <c r="O1465" s="2" t="s">
        <v>249</v>
      </c>
      <c r="P1465" s="2" t="s">
        <v>54</v>
      </c>
      <c r="Q1465" s="2" t="s">
        <v>32</v>
      </c>
      <c r="R1465" s="2" t="s">
        <v>10</v>
      </c>
    </row>
    <row r="1466" spans="1:18" x14ac:dyDescent="0.3">
      <c r="A1466" s="2">
        <v>11564</v>
      </c>
      <c r="B1466" s="2" t="s">
        <v>53</v>
      </c>
      <c r="C1466" s="2">
        <v>32</v>
      </c>
      <c r="D1466" s="7">
        <v>96</v>
      </c>
      <c r="E1466" s="7">
        <f t="shared" si="44"/>
        <v>48</v>
      </c>
      <c r="F1466" s="7">
        <v>85.72</v>
      </c>
      <c r="G1466" s="7">
        <f>Table1[[#This Row],[QUANTITY_ORDERED]]*Table1[[#This Row],[Selling price ]]</f>
        <v>2743.04</v>
      </c>
      <c r="H1466" s="7">
        <f>F1466-(Table1[[#This Row],[Estimated Cost Price (50%)	]])</f>
        <v>37.72</v>
      </c>
      <c r="I1466" s="7">
        <f>Table1[[#This Row],[Profit per unit]]*Table1[[#This Row],[QUANTITY_ORDERED]]</f>
        <v>1207.04</v>
      </c>
      <c r="J1466" s="2" t="str">
        <f t="shared" si="45"/>
        <v>Profit</v>
      </c>
      <c r="K1466" s="3">
        <v>38187</v>
      </c>
      <c r="L1466" s="2" t="str">
        <f>TEXT(Table1[[#This Row],[ORDER_DATE]], "mmm")</f>
        <v>Jul</v>
      </c>
      <c r="M1466" s="2">
        <v>2004</v>
      </c>
      <c r="N1466" s="2" t="s">
        <v>178</v>
      </c>
      <c r="O1466" s="2" t="s">
        <v>281</v>
      </c>
      <c r="P1466" s="2" t="s">
        <v>54</v>
      </c>
      <c r="Q1466" s="2" t="s">
        <v>32</v>
      </c>
      <c r="R1466" s="2" t="s">
        <v>10</v>
      </c>
    </row>
    <row r="1467" spans="1:18" x14ac:dyDescent="0.3">
      <c r="A1467" s="2">
        <v>11565</v>
      </c>
      <c r="B1467" s="2" t="s">
        <v>53</v>
      </c>
      <c r="C1467" s="2">
        <v>21</v>
      </c>
      <c r="D1467" s="7">
        <v>64</v>
      </c>
      <c r="E1467" s="7">
        <f t="shared" si="44"/>
        <v>32</v>
      </c>
      <c r="F1467" s="7">
        <v>63.35</v>
      </c>
      <c r="G1467" s="7">
        <f>Table1[[#This Row],[QUANTITY_ORDERED]]*Table1[[#This Row],[Selling price ]]</f>
        <v>1330.3500000000001</v>
      </c>
      <c r="H1467" s="7">
        <f>F1467-(Table1[[#This Row],[Estimated Cost Price (50%)	]])</f>
        <v>31.35</v>
      </c>
      <c r="I1467" s="7">
        <f>Table1[[#This Row],[Profit per unit]]*Table1[[#This Row],[QUANTITY_ORDERED]]</f>
        <v>658.35</v>
      </c>
      <c r="J1467" s="2" t="str">
        <f t="shared" si="45"/>
        <v>Profit</v>
      </c>
      <c r="K1467" s="3">
        <v>38187</v>
      </c>
      <c r="L1467" s="2" t="str">
        <f>TEXT(Table1[[#This Row],[ORDER_DATE]], "mmm")</f>
        <v>Jul</v>
      </c>
      <c r="M1467" s="2">
        <v>2004</v>
      </c>
      <c r="N1467" s="2" t="s">
        <v>178</v>
      </c>
      <c r="O1467" s="2" t="s">
        <v>286</v>
      </c>
      <c r="P1467" s="2" t="s">
        <v>54</v>
      </c>
      <c r="Q1467" s="2" t="s">
        <v>32</v>
      </c>
      <c r="R1467" s="2" t="s">
        <v>10</v>
      </c>
    </row>
    <row r="1468" spans="1:18" x14ac:dyDescent="0.3">
      <c r="A1468" s="2">
        <v>11566</v>
      </c>
      <c r="B1468" s="2" t="s">
        <v>53</v>
      </c>
      <c r="C1468" s="2">
        <v>46</v>
      </c>
      <c r="D1468" s="7">
        <v>101</v>
      </c>
      <c r="E1468" s="7">
        <f t="shared" si="44"/>
        <v>50.5</v>
      </c>
      <c r="F1468" s="7">
        <v>88</v>
      </c>
      <c r="G1468" s="7">
        <f>Table1[[#This Row],[QUANTITY_ORDERED]]*Table1[[#This Row],[Selling price ]]</f>
        <v>4048</v>
      </c>
      <c r="H1468" s="7">
        <f>F1468-(Table1[[#This Row],[Estimated Cost Price (50%)	]])</f>
        <v>37.5</v>
      </c>
      <c r="I1468" s="7">
        <f>Table1[[#This Row],[Profit per unit]]*Table1[[#This Row],[QUANTITY_ORDERED]]</f>
        <v>1725</v>
      </c>
      <c r="J1468" s="2" t="str">
        <f t="shared" si="45"/>
        <v>Profit</v>
      </c>
      <c r="K1468" s="3">
        <v>38187</v>
      </c>
      <c r="L1468" s="2" t="str">
        <f>TEXT(Table1[[#This Row],[ORDER_DATE]], "mmm")</f>
        <v>Jul</v>
      </c>
      <c r="M1468" s="2">
        <v>2004</v>
      </c>
      <c r="N1468" s="2" t="s">
        <v>63</v>
      </c>
      <c r="O1468" s="2" t="s">
        <v>299</v>
      </c>
      <c r="P1468" s="2" t="s">
        <v>54</v>
      </c>
      <c r="Q1468" s="2" t="s">
        <v>32</v>
      </c>
      <c r="R1468" s="2" t="s">
        <v>16</v>
      </c>
    </row>
    <row r="1469" spans="1:18" x14ac:dyDescent="0.3">
      <c r="A1469" s="2">
        <v>11567</v>
      </c>
      <c r="B1469" s="2" t="s">
        <v>96</v>
      </c>
      <c r="C1469" s="2">
        <v>31</v>
      </c>
      <c r="D1469" s="7">
        <v>118</v>
      </c>
      <c r="E1469" s="7">
        <f t="shared" si="44"/>
        <v>59</v>
      </c>
      <c r="F1469" s="7">
        <v>97.17</v>
      </c>
      <c r="G1469" s="7">
        <f>Table1[[#This Row],[QUANTITY_ORDERED]]*Table1[[#This Row],[Selling price ]]</f>
        <v>3012.27</v>
      </c>
      <c r="H1469" s="7">
        <f>F1469-(Table1[[#This Row],[Estimated Cost Price (50%)	]])</f>
        <v>38.17</v>
      </c>
      <c r="I1469" s="7">
        <f>Table1[[#This Row],[Profit per unit]]*Table1[[#This Row],[QUANTITY_ORDERED]]</f>
        <v>1183.27</v>
      </c>
      <c r="J1469" s="2" t="str">
        <f t="shared" si="45"/>
        <v>Profit</v>
      </c>
      <c r="K1469" s="3">
        <v>38188</v>
      </c>
      <c r="L1469" s="2" t="str">
        <f>TEXT(Table1[[#This Row],[ORDER_DATE]], "mmm")</f>
        <v>Jul</v>
      </c>
      <c r="M1469" s="2">
        <v>2004</v>
      </c>
      <c r="N1469" s="2" t="s">
        <v>178</v>
      </c>
      <c r="O1469" s="2" t="s">
        <v>188</v>
      </c>
      <c r="P1469" s="2" t="s">
        <v>97</v>
      </c>
      <c r="Q1469" s="2" t="s">
        <v>9</v>
      </c>
      <c r="R1469" s="2" t="s">
        <v>16</v>
      </c>
    </row>
    <row r="1470" spans="1:18" x14ac:dyDescent="0.3">
      <c r="A1470" s="2">
        <v>11568</v>
      </c>
      <c r="B1470" s="2" t="s">
        <v>96</v>
      </c>
      <c r="C1470" s="2">
        <v>50</v>
      </c>
      <c r="D1470" s="7">
        <v>163</v>
      </c>
      <c r="E1470" s="7">
        <f t="shared" si="44"/>
        <v>81.5</v>
      </c>
      <c r="F1470" s="7">
        <v>100</v>
      </c>
      <c r="G1470" s="7">
        <f>Table1[[#This Row],[QUANTITY_ORDERED]]*Table1[[#This Row],[Selling price ]]</f>
        <v>5000</v>
      </c>
      <c r="H1470" s="7">
        <f>F1470-(Table1[[#This Row],[Estimated Cost Price (50%)	]])</f>
        <v>18.5</v>
      </c>
      <c r="I1470" s="7">
        <f>Table1[[#This Row],[Profit per unit]]*Table1[[#This Row],[QUANTITY_ORDERED]]</f>
        <v>925</v>
      </c>
      <c r="J1470" s="2" t="str">
        <f t="shared" si="45"/>
        <v>Profit</v>
      </c>
      <c r="K1470" s="3">
        <v>38188</v>
      </c>
      <c r="L1470" s="2" t="str">
        <f>TEXT(Table1[[#This Row],[ORDER_DATE]], "mmm")</f>
        <v>Jul</v>
      </c>
      <c r="M1470" s="2">
        <v>2004</v>
      </c>
      <c r="N1470" s="2" t="s">
        <v>63</v>
      </c>
      <c r="O1470" s="2" t="s">
        <v>220</v>
      </c>
      <c r="P1470" s="2" t="s">
        <v>97</v>
      </c>
      <c r="Q1470" s="2" t="s">
        <v>9</v>
      </c>
      <c r="R1470" s="2" t="s">
        <v>52</v>
      </c>
    </row>
    <row r="1471" spans="1:18" x14ac:dyDescent="0.3">
      <c r="A1471" s="2">
        <v>11569</v>
      </c>
      <c r="B1471" s="2" t="s">
        <v>96</v>
      </c>
      <c r="C1471" s="2">
        <v>50</v>
      </c>
      <c r="D1471" s="7">
        <v>122</v>
      </c>
      <c r="E1471" s="7">
        <f t="shared" si="44"/>
        <v>61</v>
      </c>
      <c r="F1471" s="7">
        <v>100</v>
      </c>
      <c r="G1471" s="7">
        <f>Table1[[#This Row],[QUANTITY_ORDERED]]*Table1[[#This Row],[Selling price ]]</f>
        <v>5000</v>
      </c>
      <c r="H1471" s="7">
        <f>F1471-(Table1[[#This Row],[Estimated Cost Price (50%)	]])</f>
        <v>39</v>
      </c>
      <c r="I1471" s="7">
        <f>Table1[[#This Row],[Profit per unit]]*Table1[[#This Row],[QUANTITY_ORDERED]]</f>
        <v>1950</v>
      </c>
      <c r="J1471" s="2" t="str">
        <f t="shared" si="45"/>
        <v>Profit</v>
      </c>
      <c r="K1471" s="3">
        <v>38188</v>
      </c>
      <c r="L1471" s="2" t="str">
        <f>TEXT(Table1[[#This Row],[ORDER_DATE]], "mmm")</f>
        <v>Jul</v>
      </c>
      <c r="M1471" s="2">
        <v>2004</v>
      </c>
      <c r="N1471" s="2" t="s">
        <v>178</v>
      </c>
      <c r="O1471" s="2" t="s">
        <v>222</v>
      </c>
      <c r="P1471" s="2" t="s">
        <v>97</v>
      </c>
      <c r="Q1471" s="2" t="s">
        <v>9</v>
      </c>
      <c r="R1471" s="2" t="s">
        <v>16</v>
      </c>
    </row>
    <row r="1472" spans="1:18" x14ac:dyDescent="0.3">
      <c r="A1472" s="2">
        <v>11570</v>
      </c>
      <c r="B1472" s="2" t="s">
        <v>96</v>
      </c>
      <c r="C1472" s="2">
        <v>25</v>
      </c>
      <c r="D1472" s="7">
        <v>60</v>
      </c>
      <c r="E1472" s="7">
        <f t="shared" si="44"/>
        <v>30</v>
      </c>
      <c r="F1472" s="7">
        <v>69.28</v>
      </c>
      <c r="G1472" s="7">
        <f>Table1[[#This Row],[QUANTITY_ORDERED]]*Table1[[#This Row],[Selling price ]]</f>
        <v>1732</v>
      </c>
      <c r="H1472" s="7">
        <f>F1472-(Table1[[#This Row],[Estimated Cost Price (50%)	]])</f>
        <v>39.28</v>
      </c>
      <c r="I1472" s="7">
        <f>Table1[[#This Row],[Profit per unit]]*Table1[[#This Row],[QUANTITY_ORDERED]]</f>
        <v>982</v>
      </c>
      <c r="J1472" s="2" t="str">
        <f t="shared" si="45"/>
        <v>Profit</v>
      </c>
      <c r="K1472" s="3">
        <v>38188</v>
      </c>
      <c r="L1472" s="2" t="str">
        <f>TEXT(Table1[[#This Row],[ORDER_DATE]], "mmm")</f>
        <v>Jul</v>
      </c>
      <c r="M1472" s="2">
        <v>2004</v>
      </c>
      <c r="N1472" s="2" t="s">
        <v>178</v>
      </c>
      <c r="O1472" s="2" t="s">
        <v>224</v>
      </c>
      <c r="P1472" s="2" t="s">
        <v>97</v>
      </c>
      <c r="Q1472" s="2" t="s">
        <v>9</v>
      </c>
      <c r="R1472" s="2" t="s">
        <v>10</v>
      </c>
    </row>
    <row r="1473" spans="1:18" x14ac:dyDescent="0.3">
      <c r="A1473" s="2">
        <v>11571</v>
      </c>
      <c r="B1473" s="2" t="s">
        <v>96</v>
      </c>
      <c r="C1473" s="2">
        <v>20</v>
      </c>
      <c r="D1473" s="7">
        <v>169</v>
      </c>
      <c r="E1473" s="7">
        <f t="shared" si="44"/>
        <v>84.5</v>
      </c>
      <c r="F1473" s="7">
        <v>100</v>
      </c>
      <c r="G1473" s="7">
        <f>Table1[[#This Row],[QUANTITY_ORDERED]]*Table1[[#This Row],[Selling price ]]</f>
        <v>2000</v>
      </c>
      <c r="H1473" s="7">
        <f>F1473-(Table1[[#This Row],[Estimated Cost Price (50%)	]])</f>
        <v>15.5</v>
      </c>
      <c r="I1473" s="7">
        <f>Table1[[#This Row],[Profit per unit]]*Table1[[#This Row],[QUANTITY_ORDERED]]</f>
        <v>310</v>
      </c>
      <c r="J1473" s="2" t="str">
        <f t="shared" si="45"/>
        <v>Profit</v>
      </c>
      <c r="K1473" s="3">
        <v>38188</v>
      </c>
      <c r="L1473" s="2" t="str">
        <f>TEXT(Table1[[#This Row],[ORDER_DATE]], "mmm")</f>
        <v>Jul</v>
      </c>
      <c r="M1473" s="2">
        <v>2004</v>
      </c>
      <c r="N1473" s="2" t="s">
        <v>63</v>
      </c>
      <c r="O1473" s="2" t="s">
        <v>236</v>
      </c>
      <c r="P1473" s="2" t="s">
        <v>97</v>
      </c>
      <c r="Q1473" s="2" t="s">
        <v>9</v>
      </c>
      <c r="R1473" s="2" t="s">
        <v>16</v>
      </c>
    </row>
    <row r="1474" spans="1:18" x14ac:dyDescent="0.3">
      <c r="A1474" s="2">
        <v>11572</v>
      </c>
      <c r="B1474" s="2" t="s">
        <v>96</v>
      </c>
      <c r="C1474" s="2">
        <v>45</v>
      </c>
      <c r="D1474" s="7">
        <v>57</v>
      </c>
      <c r="E1474" s="7">
        <f t="shared" ref="E1474:E1537" si="46">D1474 * 0.5</f>
        <v>28.5</v>
      </c>
      <c r="F1474" s="7">
        <v>64.739999999999995</v>
      </c>
      <c r="G1474" s="7">
        <f>Table1[[#This Row],[QUANTITY_ORDERED]]*Table1[[#This Row],[Selling price ]]</f>
        <v>2913.2999999999997</v>
      </c>
      <c r="H1474" s="7">
        <f>F1474-(Table1[[#This Row],[Estimated Cost Price (50%)	]])</f>
        <v>36.239999999999995</v>
      </c>
      <c r="I1474" s="7">
        <f>Table1[[#This Row],[Profit per unit]]*Table1[[#This Row],[QUANTITY_ORDERED]]</f>
        <v>1630.7999999999997</v>
      </c>
      <c r="J1474" s="2" t="str">
        <f t="shared" ref="J1474:J1537" si="47">IF(H1474 &gt; 0, "Profit", IF(H1474 &lt; 0, "Loss", "No Profit No Loss"))</f>
        <v>Profit</v>
      </c>
      <c r="K1474" s="3">
        <v>38188</v>
      </c>
      <c r="L1474" s="2" t="str">
        <f>TEXT(Table1[[#This Row],[ORDER_DATE]], "mmm")</f>
        <v>Jul</v>
      </c>
      <c r="M1474" s="2">
        <v>2004</v>
      </c>
      <c r="N1474" s="2" t="s">
        <v>63</v>
      </c>
      <c r="O1474" s="2" t="s">
        <v>253</v>
      </c>
      <c r="P1474" s="2" t="s">
        <v>97</v>
      </c>
      <c r="Q1474" s="2" t="s">
        <v>9</v>
      </c>
      <c r="R1474" s="2" t="s">
        <v>10</v>
      </c>
    </row>
    <row r="1475" spans="1:18" x14ac:dyDescent="0.3">
      <c r="A1475" s="2">
        <v>11573</v>
      </c>
      <c r="B1475" s="2" t="s">
        <v>96</v>
      </c>
      <c r="C1475" s="2">
        <v>43</v>
      </c>
      <c r="D1475" s="7">
        <v>127</v>
      </c>
      <c r="E1475" s="7">
        <f t="shared" si="46"/>
        <v>63.5</v>
      </c>
      <c r="F1475" s="7">
        <v>100</v>
      </c>
      <c r="G1475" s="7">
        <f>Table1[[#This Row],[QUANTITY_ORDERED]]*Table1[[#This Row],[Selling price ]]</f>
        <v>4300</v>
      </c>
      <c r="H1475" s="7">
        <f>F1475-(Table1[[#This Row],[Estimated Cost Price (50%)	]])</f>
        <v>36.5</v>
      </c>
      <c r="I1475" s="7">
        <f>Table1[[#This Row],[Profit per unit]]*Table1[[#This Row],[QUANTITY_ORDERED]]</f>
        <v>1569.5</v>
      </c>
      <c r="J1475" s="2" t="str">
        <f t="shared" si="47"/>
        <v>Profit</v>
      </c>
      <c r="K1475" s="3">
        <v>38188</v>
      </c>
      <c r="L1475" s="2" t="str">
        <f>TEXT(Table1[[#This Row],[ORDER_DATE]], "mmm")</f>
        <v>Jul</v>
      </c>
      <c r="M1475" s="2">
        <v>2004</v>
      </c>
      <c r="N1475" s="2" t="s">
        <v>178</v>
      </c>
      <c r="O1475" s="2" t="s">
        <v>261</v>
      </c>
      <c r="P1475" s="2" t="s">
        <v>97</v>
      </c>
      <c r="Q1475" s="2" t="s">
        <v>9</v>
      </c>
      <c r="R1475" s="2" t="s">
        <v>16</v>
      </c>
    </row>
    <row r="1476" spans="1:18" x14ac:dyDescent="0.3">
      <c r="A1476" s="2">
        <v>11574</v>
      </c>
      <c r="B1476" s="2" t="s">
        <v>96</v>
      </c>
      <c r="C1476" s="2">
        <v>38</v>
      </c>
      <c r="D1476" s="7">
        <v>35</v>
      </c>
      <c r="E1476" s="7">
        <f t="shared" si="46"/>
        <v>17.5</v>
      </c>
      <c r="F1476" s="7">
        <v>41.72</v>
      </c>
      <c r="G1476" s="7">
        <f>Table1[[#This Row],[QUANTITY_ORDERED]]*Table1[[#This Row],[Selling price ]]</f>
        <v>1585.36</v>
      </c>
      <c r="H1476" s="7">
        <f>F1476-(Table1[[#This Row],[Estimated Cost Price (50%)	]])</f>
        <v>24.22</v>
      </c>
      <c r="I1476" s="7">
        <f>Table1[[#This Row],[Profit per unit]]*Table1[[#This Row],[QUANTITY_ORDERED]]</f>
        <v>920.3599999999999</v>
      </c>
      <c r="J1476" s="2" t="str">
        <f t="shared" si="47"/>
        <v>Profit</v>
      </c>
      <c r="K1476" s="3">
        <v>38188</v>
      </c>
      <c r="L1476" s="2" t="str">
        <f>TEXT(Table1[[#This Row],[ORDER_DATE]], "mmm")</f>
        <v>Jul</v>
      </c>
      <c r="M1476" s="2">
        <v>2004</v>
      </c>
      <c r="N1476" s="2" t="s">
        <v>63</v>
      </c>
      <c r="O1476" s="2" t="s">
        <v>264</v>
      </c>
      <c r="P1476" s="2" t="s">
        <v>97</v>
      </c>
      <c r="Q1476" s="2" t="s">
        <v>9</v>
      </c>
      <c r="R1476" s="2" t="s">
        <v>10</v>
      </c>
    </row>
    <row r="1477" spans="1:18" x14ac:dyDescent="0.3">
      <c r="A1477" s="2">
        <v>11575</v>
      </c>
      <c r="B1477" s="2" t="s">
        <v>96</v>
      </c>
      <c r="C1477" s="2">
        <v>22</v>
      </c>
      <c r="D1477" s="7">
        <v>118</v>
      </c>
      <c r="E1477" s="7">
        <f t="shared" si="46"/>
        <v>59</v>
      </c>
      <c r="F1477" s="7">
        <v>100</v>
      </c>
      <c r="G1477" s="7">
        <f>Table1[[#This Row],[QUANTITY_ORDERED]]*Table1[[#This Row],[Selling price ]]</f>
        <v>2200</v>
      </c>
      <c r="H1477" s="7">
        <f>F1477-(Table1[[#This Row],[Estimated Cost Price (50%)	]])</f>
        <v>41</v>
      </c>
      <c r="I1477" s="7">
        <f>Table1[[#This Row],[Profit per unit]]*Table1[[#This Row],[QUANTITY_ORDERED]]</f>
        <v>902</v>
      </c>
      <c r="J1477" s="2" t="str">
        <f t="shared" si="47"/>
        <v>Profit</v>
      </c>
      <c r="K1477" s="3">
        <v>38188</v>
      </c>
      <c r="L1477" s="2" t="str">
        <f>TEXT(Table1[[#This Row],[ORDER_DATE]], "mmm")</f>
        <v>Jul</v>
      </c>
      <c r="M1477" s="2">
        <v>2004</v>
      </c>
      <c r="N1477" s="2" t="s">
        <v>63</v>
      </c>
      <c r="O1477" s="2" t="s">
        <v>277</v>
      </c>
      <c r="P1477" s="2" t="s">
        <v>97</v>
      </c>
      <c r="Q1477" s="2" t="s">
        <v>9</v>
      </c>
      <c r="R1477" s="2" t="s">
        <v>16</v>
      </c>
    </row>
    <row r="1478" spans="1:18" x14ac:dyDescent="0.3">
      <c r="A1478" s="2">
        <v>11576</v>
      </c>
      <c r="B1478" s="2" t="s">
        <v>96</v>
      </c>
      <c r="C1478" s="2">
        <v>35</v>
      </c>
      <c r="D1478" s="7">
        <v>54</v>
      </c>
      <c r="E1478" s="7">
        <f t="shared" si="46"/>
        <v>27</v>
      </c>
      <c r="F1478" s="7">
        <v>47.62</v>
      </c>
      <c r="G1478" s="7">
        <f>Table1[[#This Row],[QUANTITY_ORDERED]]*Table1[[#This Row],[Selling price ]]</f>
        <v>1666.6999999999998</v>
      </c>
      <c r="H1478" s="7">
        <f>F1478-(Table1[[#This Row],[Estimated Cost Price (50%)	]])</f>
        <v>20.619999999999997</v>
      </c>
      <c r="I1478" s="7">
        <f>Table1[[#This Row],[Profit per unit]]*Table1[[#This Row],[QUANTITY_ORDERED]]</f>
        <v>721.69999999999993</v>
      </c>
      <c r="J1478" s="2" t="str">
        <f t="shared" si="47"/>
        <v>Profit</v>
      </c>
      <c r="K1478" s="3">
        <v>38188</v>
      </c>
      <c r="L1478" s="2" t="str">
        <f>TEXT(Table1[[#This Row],[ORDER_DATE]], "mmm")</f>
        <v>Jul</v>
      </c>
      <c r="M1478" s="2">
        <v>2004</v>
      </c>
      <c r="N1478" s="2" t="s">
        <v>178</v>
      </c>
      <c r="O1478" s="2" t="s">
        <v>284</v>
      </c>
      <c r="P1478" s="2" t="s">
        <v>97</v>
      </c>
      <c r="Q1478" s="2" t="s">
        <v>9</v>
      </c>
      <c r="R1478" s="2" t="s">
        <v>10</v>
      </c>
    </row>
    <row r="1479" spans="1:18" x14ac:dyDescent="0.3">
      <c r="A1479" s="2">
        <v>11577</v>
      </c>
      <c r="B1479" s="2" t="s">
        <v>96</v>
      </c>
      <c r="C1479" s="2">
        <v>34</v>
      </c>
      <c r="D1479" s="7">
        <v>115</v>
      </c>
      <c r="E1479" s="7">
        <f t="shared" si="46"/>
        <v>57.5</v>
      </c>
      <c r="F1479" s="7">
        <v>98.39</v>
      </c>
      <c r="G1479" s="7">
        <f>Table1[[#This Row],[QUANTITY_ORDERED]]*Table1[[#This Row],[Selling price ]]</f>
        <v>3345.26</v>
      </c>
      <c r="H1479" s="7">
        <f>F1479-(Table1[[#This Row],[Estimated Cost Price (50%)	]])</f>
        <v>40.89</v>
      </c>
      <c r="I1479" s="7">
        <f>Table1[[#This Row],[Profit per unit]]*Table1[[#This Row],[QUANTITY_ORDERED]]</f>
        <v>1390.26</v>
      </c>
      <c r="J1479" s="2" t="str">
        <f t="shared" si="47"/>
        <v>Profit</v>
      </c>
      <c r="K1479" s="3">
        <v>38188</v>
      </c>
      <c r="L1479" s="2" t="str">
        <f>TEXT(Table1[[#This Row],[ORDER_DATE]], "mmm")</f>
        <v>Jul</v>
      </c>
      <c r="M1479" s="2">
        <v>2004</v>
      </c>
      <c r="N1479" s="2" t="s">
        <v>178</v>
      </c>
      <c r="O1479" s="2" t="s">
        <v>290</v>
      </c>
      <c r="P1479" s="2" t="s">
        <v>97</v>
      </c>
      <c r="Q1479" s="2" t="s">
        <v>9</v>
      </c>
      <c r="R1479" s="2" t="s">
        <v>16</v>
      </c>
    </row>
    <row r="1480" spans="1:18" x14ac:dyDescent="0.3">
      <c r="A1480" s="2">
        <v>11578</v>
      </c>
      <c r="B1480" s="2" t="s">
        <v>47</v>
      </c>
      <c r="C1480" s="2">
        <v>35</v>
      </c>
      <c r="D1480" s="7">
        <v>207</v>
      </c>
      <c r="E1480" s="7">
        <f t="shared" si="46"/>
        <v>103.5</v>
      </c>
      <c r="F1480" s="7">
        <v>100</v>
      </c>
      <c r="G1480" s="7">
        <f>Table1[[#This Row],[QUANTITY_ORDERED]]*Table1[[#This Row],[Selling price ]]</f>
        <v>3500</v>
      </c>
      <c r="H1480" s="7">
        <f>F1480-(Table1[[#This Row],[Estimated Cost Price (50%)	]])</f>
        <v>-3.5</v>
      </c>
      <c r="I1480" s="7">
        <f>Table1[[#This Row],[Profit per unit]]*Table1[[#This Row],[QUANTITY_ORDERED]]</f>
        <v>-122.5</v>
      </c>
      <c r="J1480" s="2" t="str">
        <f t="shared" si="47"/>
        <v>Loss</v>
      </c>
      <c r="K1480" s="3">
        <v>38188</v>
      </c>
      <c r="L1480" s="2" t="str">
        <f>TEXT(Table1[[#This Row],[ORDER_DATE]], "mmm")</f>
        <v>Jul</v>
      </c>
      <c r="M1480" s="2">
        <v>2004</v>
      </c>
      <c r="N1480" s="2" t="s">
        <v>63</v>
      </c>
      <c r="O1480" s="2" t="s">
        <v>168</v>
      </c>
      <c r="P1480" s="2" t="s">
        <v>48</v>
      </c>
      <c r="Q1480" s="2" t="s">
        <v>9</v>
      </c>
      <c r="R1480" s="2" t="s">
        <v>16</v>
      </c>
    </row>
    <row r="1481" spans="1:18" x14ac:dyDescent="0.3">
      <c r="A1481" s="2">
        <v>11579</v>
      </c>
      <c r="B1481" s="2" t="s">
        <v>47</v>
      </c>
      <c r="C1481" s="2">
        <v>27</v>
      </c>
      <c r="D1481" s="7">
        <v>151</v>
      </c>
      <c r="E1481" s="7">
        <f t="shared" si="46"/>
        <v>75.5</v>
      </c>
      <c r="F1481" s="7">
        <v>100</v>
      </c>
      <c r="G1481" s="7">
        <f>Table1[[#This Row],[QUANTITY_ORDERED]]*Table1[[#This Row],[Selling price ]]</f>
        <v>2700</v>
      </c>
      <c r="H1481" s="7">
        <f>F1481-(Table1[[#This Row],[Estimated Cost Price (50%)	]])</f>
        <v>24.5</v>
      </c>
      <c r="I1481" s="7">
        <f>Table1[[#This Row],[Profit per unit]]*Table1[[#This Row],[QUANTITY_ORDERED]]</f>
        <v>661.5</v>
      </c>
      <c r="J1481" s="2" t="str">
        <f t="shared" si="47"/>
        <v>Profit</v>
      </c>
      <c r="K1481" s="3">
        <v>38188</v>
      </c>
      <c r="L1481" s="2" t="str">
        <f>TEXT(Table1[[#This Row],[ORDER_DATE]], "mmm")</f>
        <v>Jul</v>
      </c>
      <c r="M1481" s="2">
        <v>2004</v>
      </c>
      <c r="N1481" s="2" t="s">
        <v>63</v>
      </c>
      <c r="O1481" s="2" t="s">
        <v>182</v>
      </c>
      <c r="P1481" s="2" t="s">
        <v>48</v>
      </c>
      <c r="Q1481" s="2" t="s">
        <v>9</v>
      </c>
      <c r="R1481" s="2" t="s">
        <v>16</v>
      </c>
    </row>
    <row r="1482" spans="1:18" x14ac:dyDescent="0.3">
      <c r="A1482" s="2">
        <v>11580</v>
      </c>
      <c r="B1482" s="2" t="s">
        <v>47</v>
      </c>
      <c r="C1482" s="2">
        <v>39</v>
      </c>
      <c r="D1482" s="7">
        <v>173</v>
      </c>
      <c r="E1482" s="7">
        <f t="shared" si="46"/>
        <v>86.5</v>
      </c>
      <c r="F1482" s="7">
        <v>100</v>
      </c>
      <c r="G1482" s="7">
        <f>Table1[[#This Row],[QUANTITY_ORDERED]]*Table1[[#This Row],[Selling price ]]</f>
        <v>3900</v>
      </c>
      <c r="H1482" s="7">
        <f>F1482-(Table1[[#This Row],[Estimated Cost Price (50%)	]])</f>
        <v>13.5</v>
      </c>
      <c r="I1482" s="7">
        <f>Table1[[#This Row],[Profit per unit]]*Table1[[#This Row],[QUANTITY_ORDERED]]</f>
        <v>526.5</v>
      </c>
      <c r="J1482" s="2" t="str">
        <f t="shared" si="47"/>
        <v>Profit</v>
      </c>
      <c r="K1482" s="3">
        <v>38188</v>
      </c>
      <c r="L1482" s="2" t="str">
        <f>TEXT(Table1[[#This Row],[ORDER_DATE]], "mmm")</f>
        <v>Jul</v>
      </c>
      <c r="M1482" s="2">
        <v>2004</v>
      </c>
      <c r="N1482" s="2" t="s">
        <v>63</v>
      </c>
      <c r="O1482" s="2" t="s">
        <v>186</v>
      </c>
      <c r="P1482" s="2" t="s">
        <v>48</v>
      </c>
      <c r="Q1482" s="2" t="s">
        <v>9</v>
      </c>
      <c r="R1482" s="2" t="s">
        <v>52</v>
      </c>
    </row>
    <row r="1483" spans="1:18" x14ac:dyDescent="0.3">
      <c r="A1483" s="2">
        <v>11581</v>
      </c>
      <c r="B1483" s="2" t="s">
        <v>47</v>
      </c>
      <c r="C1483" s="2">
        <v>25</v>
      </c>
      <c r="D1483" s="7">
        <v>143</v>
      </c>
      <c r="E1483" s="7">
        <f t="shared" si="46"/>
        <v>71.5</v>
      </c>
      <c r="F1483" s="7">
        <v>100</v>
      </c>
      <c r="G1483" s="7">
        <f>Table1[[#This Row],[QUANTITY_ORDERED]]*Table1[[#This Row],[Selling price ]]</f>
        <v>2500</v>
      </c>
      <c r="H1483" s="7">
        <f>F1483-(Table1[[#This Row],[Estimated Cost Price (50%)	]])</f>
        <v>28.5</v>
      </c>
      <c r="I1483" s="7">
        <f>Table1[[#This Row],[Profit per unit]]*Table1[[#This Row],[QUANTITY_ORDERED]]</f>
        <v>712.5</v>
      </c>
      <c r="J1483" s="2" t="str">
        <f t="shared" si="47"/>
        <v>Profit</v>
      </c>
      <c r="K1483" s="3">
        <v>38188</v>
      </c>
      <c r="L1483" s="2" t="str">
        <f>TEXT(Table1[[#This Row],[ORDER_DATE]], "mmm")</f>
        <v>Jul</v>
      </c>
      <c r="M1483" s="2">
        <v>2004</v>
      </c>
      <c r="N1483" s="2" t="s">
        <v>63</v>
      </c>
      <c r="O1483" s="2" t="s">
        <v>245</v>
      </c>
      <c r="P1483" s="2" t="s">
        <v>48</v>
      </c>
      <c r="Q1483" s="2" t="s">
        <v>9</v>
      </c>
      <c r="R1483" s="2" t="s">
        <v>16</v>
      </c>
    </row>
    <row r="1484" spans="1:18" x14ac:dyDescent="0.3">
      <c r="A1484" s="2">
        <v>11582</v>
      </c>
      <c r="B1484" s="2" t="s">
        <v>47</v>
      </c>
      <c r="C1484" s="2">
        <v>45</v>
      </c>
      <c r="D1484" s="7">
        <v>62</v>
      </c>
      <c r="E1484" s="7">
        <f t="shared" si="46"/>
        <v>31</v>
      </c>
      <c r="F1484" s="7">
        <v>64.63</v>
      </c>
      <c r="G1484" s="7">
        <f>Table1[[#This Row],[QUANTITY_ORDERED]]*Table1[[#This Row],[Selling price ]]</f>
        <v>2908.35</v>
      </c>
      <c r="H1484" s="7">
        <f>F1484-(Table1[[#This Row],[Estimated Cost Price (50%)	]])</f>
        <v>33.629999999999995</v>
      </c>
      <c r="I1484" s="7">
        <f>Table1[[#This Row],[Profit per unit]]*Table1[[#This Row],[QUANTITY_ORDERED]]</f>
        <v>1513.35</v>
      </c>
      <c r="J1484" s="2" t="str">
        <f t="shared" si="47"/>
        <v>Profit</v>
      </c>
      <c r="K1484" s="3">
        <v>38188</v>
      </c>
      <c r="L1484" s="2" t="str">
        <f>TEXT(Table1[[#This Row],[ORDER_DATE]], "mmm")</f>
        <v>Jul</v>
      </c>
      <c r="M1484" s="2">
        <v>2004</v>
      </c>
      <c r="N1484" s="2" t="s">
        <v>237</v>
      </c>
      <c r="O1484" s="2" t="s">
        <v>285</v>
      </c>
      <c r="P1484" s="2" t="s">
        <v>48</v>
      </c>
      <c r="Q1484" s="2" t="s">
        <v>9</v>
      </c>
      <c r="R1484" s="2" t="s">
        <v>10</v>
      </c>
    </row>
    <row r="1485" spans="1:18" x14ac:dyDescent="0.3">
      <c r="A1485" s="2">
        <v>11583</v>
      </c>
      <c r="B1485" s="2" t="s">
        <v>47</v>
      </c>
      <c r="C1485" s="2">
        <v>43</v>
      </c>
      <c r="D1485" s="7">
        <v>58</v>
      </c>
      <c r="E1485" s="7">
        <f t="shared" si="46"/>
        <v>29</v>
      </c>
      <c r="F1485" s="7">
        <v>56.82</v>
      </c>
      <c r="G1485" s="7">
        <f>Table1[[#This Row],[QUANTITY_ORDERED]]*Table1[[#This Row],[Selling price ]]</f>
        <v>2443.2600000000002</v>
      </c>
      <c r="H1485" s="7">
        <f>F1485-(Table1[[#This Row],[Estimated Cost Price (50%)	]])</f>
        <v>27.82</v>
      </c>
      <c r="I1485" s="7">
        <f>Table1[[#This Row],[Profit per unit]]*Table1[[#This Row],[QUANTITY_ORDERED]]</f>
        <v>1196.26</v>
      </c>
      <c r="J1485" s="2" t="str">
        <f t="shared" si="47"/>
        <v>Profit</v>
      </c>
      <c r="K1485" s="3">
        <v>38188</v>
      </c>
      <c r="L1485" s="2" t="str">
        <f>TEXT(Table1[[#This Row],[ORDER_DATE]], "mmm")</f>
        <v>Jul</v>
      </c>
      <c r="M1485" s="2">
        <v>2004</v>
      </c>
      <c r="N1485" s="2" t="s">
        <v>237</v>
      </c>
      <c r="O1485" s="2" t="s">
        <v>291</v>
      </c>
      <c r="P1485" s="2" t="s">
        <v>48</v>
      </c>
      <c r="Q1485" s="2" t="s">
        <v>9</v>
      </c>
      <c r="R1485" s="2" t="s">
        <v>10</v>
      </c>
    </row>
    <row r="1486" spans="1:18" x14ac:dyDescent="0.3">
      <c r="A1486" s="2">
        <v>11584</v>
      </c>
      <c r="B1486" s="2" t="s">
        <v>130</v>
      </c>
      <c r="C1486" s="2">
        <v>30</v>
      </c>
      <c r="D1486" s="7">
        <v>136</v>
      </c>
      <c r="E1486" s="7">
        <f t="shared" si="46"/>
        <v>68</v>
      </c>
      <c r="F1486" s="7">
        <v>100</v>
      </c>
      <c r="G1486" s="7">
        <f>Table1[[#This Row],[QUANTITY_ORDERED]]*Table1[[#This Row],[Selling price ]]</f>
        <v>3000</v>
      </c>
      <c r="H1486" s="7">
        <f>F1486-(Table1[[#This Row],[Estimated Cost Price (50%)	]])</f>
        <v>32</v>
      </c>
      <c r="I1486" s="7">
        <f>Table1[[#This Row],[Profit per unit]]*Table1[[#This Row],[QUANTITY_ORDERED]]</f>
        <v>960</v>
      </c>
      <c r="J1486" s="2" t="str">
        <f t="shared" si="47"/>
        <v>Profit</v>
      </c>
      <c r="K1486" s="3">
        <v>38189</v>
      </c>
      <c r="L1486" s="2" t="str">
        <f>TEXT(Table1[[#This Row],[ORDER_DATE]], "mmm")</f>
        <v>Jul</v>
      </c>
      <c r="M1486" s="2">
        <v>2004</v>
      </c>
      <c r="N1486" s="2" t="s">
        <v>63</v>
      </c>
      <c r="O1486" s="2" t="s">
        <v>114</v>
      </c>
      <c r="P1486" s="2" t="s">
        <v>131</v>
      </c>
      <c r="Q1486" s="2" t="s">
        <v>132</v>
      </c>
      <c r="R1486" s="2" t="s">
        <v>16</v>
      </c>
    </row>
    <row r="1487" spans="1:18" x14ac:dyDescent="0.3">
      <c r="A1487" s="2">
        <v>11585</v>
      </c>
      <c r="B1487" s="2" t="s">
        <v>130</v>
      </c>
      <c r="C1487" s="2">
        <v>34</v>
      </c>
      <c r="D1487" s="7">
        <v>86</v>
      </c>
      <c r="E1487" s="7">
        <f t="shared" si="46"/>
        <v>43</v>
      </c>
      <c r="F1487" s="7">
        <v>98.06</v>
      </c>
      <c r="G1487" s="7">
        <f>Table1[[#This Row],[QUANTITY_ORDERED]]*Table1[[#This Row],[Selling price ]]</f>
        <v>3334.04</v>
      </c>
      <c r="H1487" s="7">
        <f>F1487-(Table1[[#This Row],[Estimated Cost Price (50%)	]])</f>
        <v>55.06</v>
      </c>
      <c r="I1487" s="7">
        <f>Table1[[#This Row],[Profit per unit]]*Table1[[#This Row],[QUANTITY_ORDERED]]</f>
        <v>1872.04</v>
      </c>
      <c r="J1487" s="2" t="str">
        <f t="shared" si="47"/>
        <v>Profit</v>
      </c>
      <c r="K1487" s="3">
        <v>38189</v>
      </c>
      <c r="L1487" s="2" t="str">
        <f>TEXT(Table1[[#This Row],[ORDER_DATE]], "mmm")</f>
        <v>Jul</v>
      </c>
      <c r="M1487" s="2">
        <v>2004</v>
      </c>
      <c r="N1487" s="2" t="s">
        <v>231</v>
      </c>
      <c r="O1487" s="2" t="s">
        <v>232</v>
      </c>
      <c r="P1487" s="2" t="s">
        <v>131</v>
      </c>
      <c r="Q1487" s="2" t="s">
        <v>132</v>
      </c>
      <c r="R1487" s="2" t="s">
        <v>16</v>
      </c>
    </row>
    <row r="1488" spans="1:18" x14ac:dyDescent="0.3">
      <c r="A1488" s="2">
        <v>11586</v>
      </c>
      <c r="B1488" s="2" t="s">
        <v>130</v>
      </c>
      <c r="C1488" s="2">
        <v>40</v>
      </c>
      <c r="D1488" s="7">
        <v>136</v>
      </c>
      <c r="E1488" s="7">
        <f t="shared" si="46"/>
        <v>68</v>
      </c>
      <c r="F1488" s="7">
        <v>100</v>
      </c>
      <c r="G1488" s="7">
        <f>Table1[[#This Row],[QUANTITY_ORDERED]]*Table1[[#This Row],[Selling price ]]</f>
        <v>4000</v>
      </c>
      <c r="H1488" s="7">
        <f>F1488-(Table1[[#This Row],[Estimated Cost Price (50%)	]])</f>
        <v>32</v>
      </c>
      <c r="I1488" s="7">
        <f>Table1[[#This Row],[Profit per unit]]*Table1[[#This Row],[QUANTITY_ORDERED]]</f>
        <v>1280</v>
      </c>
      <c r="J1488" s="2" t="str">
        <f t="shared" si="47"/>
        <v>Profit</v>
      </c>
      <c r="K1488" s="3">
        <v>38189</v>
      </c>
      <c r="L1488" s="2" t="str">
        <f>TEXT(Table1[[#This Row],[ORDER_DATE]], "mmm")</f>
        <v>Jul</v>
      </c>
      <c r="M1488" s="2">
        <v>2004</v>
      </c>
      <c r="N1488" s="2" t="s">
        <v>202</v>
      </c>
      <c r="O1488" s="2" t="s">
        <v>235</v>
      </c>
      <c r="P1488" s="2" t="s">
        <v>131</v>
      </c>
      <c r="Q1488" s="2" t="s">
        <v>132</v>
      </c>
      <c r="R1488" s="2" t="s">
        <v>16</v>
      </c>
    </row>
    <row r="1489" spans="1:18" x14ac:dyDescent="0.3">
      <c r="A1489" s="2">
        <v>11587</v>
      </c>
      <c r="B1489" s="2" t="s">
        <v>130</v>
      </c>
      <c r="C1489" s="2">
        <v>47</v>
      </c>
      <c r="D1489" s="7">
        <v>100</v>
      </c>
      <c r="E1489" s="7">
        <f t="shared" si="46"/>
        <v>50</v>
      </c>
      <c r="F1489" s="7">
        <v>100</v>
      </c>
      <c r="G1489" s="7">
        <f>Table1[[#This Row],[QUANTITY_ORDERED]]*Table1[[#This Row],[Selling price ]]</f>
        <v>4700</v>
      </c>
      <c r="H1489" s="7">
        <f>F1489-(Table1[[#This Row],[Estimated Cost Price (50%)	]])</f>
        <v>50</v>
      </c>
      <c r="I1489" s="7">
        <f>Table1[[#This Row],[Profit per unit]]*Table1[[#This Row],[QUANTITY_ORDERED]]</f>
        <v>2350</v>
      </c>
      <c r="J1489" s="2" t="str">
        <f t="shared" si="47"/>
        <v>Profit</v>
      </c>
      <c r="K1489" s="3">
        <v>38189</v>
      </c>
      <c r="L1489" s="2" t="str">
        <f>TEXT(Table1[[#This Row],[ORDER_DATE]], "mmm")</f>
        <v>Jul</v>
      </c>
      <c r="M1489" s="2">
        <v>2004</v>
      </c>
      <c r="N1489" s="2" t="s">
        <v>237</v>
      </c>
      <c r="O1489" s="2" t="s">
        <v>238</v>
      </c>
      <c r="P1489" s="2" t="s">
        <v>131</v>
      </c>
      <c r="Q1489" s="2" t="s">
        <v>132</v>
      </c>
      <c r="R1489" s="2" t="s">
        <v>16</v>
      </c>
    </row>
    <row r="1490" spans="1:18" x14ac:dyDescent="0.3">
      <c r="A1490" s="2">
        <v>11588</v>
      </c>
      <c r="B1490" s="2" t="s">
        <v>130</v>
      </c>
      <c r="C1490" s="2">
        <v>50</v>
      </c>
      <c r="D1490" s="7">
        <v>105</v>
      </c>
      <c r="E1490" s="7">
        <f t="shared" si="46"/>
        <v>52.5</v>
      </c>
      <c r="F1490" s="7">
        <v>85.75</v>
      </c>
      <c r="G1490" s="7">
        <f>Table1[[#This Row],[QUANTITY_ORDERED]]*Table1[[#This Row],[Selling price ]]</f>
        <v>4287.5</v>
      </c>
      <c r="H1490" s="7">
        <f>F1490-(Table1[[#This Row],[Estimated Cost Price (50%)	]])</f>
        <v>33.25</v>
      </c>
      <c r="I1490" s="7">
        <f>Table1[[#This Row],[Profit per unit]]*Table1[[#This Row],[QUANTITY_ORDERED]]</f>
        <v>1662.5</v>
      </c>
      <c r="J1490" s="2" t="str">
        <f t="shared" si="47"/>
        <v>Profit</v>
      </c>
      <c r="K1490" s="3">
        <v>38189</v>
      </c>
      <c r="L1490" s="2" t="str">
        <f>TEXT(Table1[[#This Row],[ORDER_DATE]], "mmm")</f>
        <v>Jul</v>
      </c>
      <c r="M1490" s="2">
        <v>2004</v>
      </c>
      <c r="N1490" s="2" t="s">
        <v>202</v>
      </c>
      <c r="O1490" s="2" t="s">
        <v>244</v>
      </c>
      <c r="P1490" s="2" t="s">
        <v>131</v>
      </c>
      <c r="Q1490" s="2" t="s">
        <v>132</v>
      </c>
      <c r="R1490" s="2" t="s">
        <v>16</v>
      </c>
    </row>
    <row r="1491" spans="1:18" x14ac:dyDescent="0.3">
      <c r="A1491" s="2">
        <v>11589</v>
      </c>
      <c r="B1491" s="2" t="s">
        <v>130</v>
      </c>
      <c r="C1491" s="2">
        <v>33</v>
      </c>
      <c r="D1491" s="7">
        <v>87</v>
      </c>
      <c r="E1491" s="7">
        <f t="shared" si="46"/>
        <v>43.5</v>
      </c>
      <c r="F1491" s="7">
        <v>71.09</v>
      </c>
      <c r="G1491" s="7">
        <f>Table1[[#This Row],[QUANTITY_ORDERED]]*Table1[[#This Row],[Selling price ]]</f>
        <v>2345.9700000000003</v>
      </c>
      <c r="H1491" s="7">
        <f>F1491-(Table1[[#This Row],[Estimated Cost Price (50%)	]])</f>
        <v>27.590000000000003</v>
      </c>
      <c r="I1491" s="7">
        <f>Table1[[#This Row],[Profit per unit]]*Table1[[#This Row],[QUANTITY_ORDERED]]</f>
        <v>910.47000000000014</v>
      </c>
      <c r="J1491" s="2" t="str">
        <f t="shared" si="47"/>
        <v>Profit</v>
      </c>
      <c r="K1491" s="3">
        <v>38189</v>
      </c>
      <c r="L1491" s="2" t="str">
        <f>TEXT(Table1[[#This Row],[ORDER_DATE]], "mmm")</f>
        <v>Jul</v>
      </c>
      <c r="M1491" s="2">
        <v>2004</v>
      </c>
      <c r="N1491" s="2" t="s">
        <v>202</v>
      </c>
      <c r="O1491" s="2" t="s">
        <v>247</v>
      </c>
      <c r="P1491" s="2" t="s">
        <v>131</v>
      </c>
      <c r="Q1491" s="2" t="s">
        <v>132</v>
      </c>
      <c r="R1491" s="2" t="s">
        <v>10</v>
      </c>
    </row>
    <row r="1492" spans="1:18" x14ac:dyDescent="0.3">
      <c r="A1492" s="2">
        <v>11590</v>
      </c>
      <c r="B1492" s="2" t="s">
        <v>130</v>
      </c>
      <c r="C1492" s="2">
        <v>22</v>
      </c>
      <c r="D1492" s="7">
        <v>122</v>
      </c>
      <c r="E1492" s="7">
        <f t="shared" si="46"/>
        <v>61</v>
      </c>
      <c r="F1492" s="7">
        <v>100</v>
      </c>
      <c r="G1492" s="7">
        <f>Table1[[#This Row],[QUANTITY_ORDERED]]*Table1[[#This Row],[Selling price ]]</f>
        <v>2200</v>
      </c>
      <c r="H1492" s="7">
        <f>F1492-(Table1[[#This Row],[Estimated Cost Price (50%)	]])</f>
        <v>39</v>
      </c>
      <c r="I1492" s="7">
        <f>Table1[[#This Row],[Profit per unit]]*Table1[[#This Row],[QUANTITY_ORDERED]]</f>
        <v>858</v>
      </c>
      <c r="J1492" s="2" t="str">
        <f t="shared" si="47"/>
        <v>Profit</v>
      </c>
      <c r="K1492" s="3">
        <v>38189</v>
      </c>
      <c r="L1492" s="2" t="str">
        <f>TEXT(Table1[[#This Row],[ORDER_DATE]], "mmm")</f>
        <v>Jul</v>
      </c>
      <c r="M1492" s="2">
        <v>2004</v>
      </c>
      <c r="N1492" s="2" t="s">
        <v>231</v>
      </c>
      <c r="O1492" s="2" t="s">
        <v>259</v>
      </c>
      <c r="P1492" s="2" t="s">
        <v>131</v>
      </c>
      <c r="Q1492" s="2" t="s">
        <v>132</v>
      </c>
      <c r="R1492" s="2" t="s">
        <v>10</v>
      </c>
    </row>
    <row r="1493" spans="1:18" x14ac:dyDescent="0.3">
      <c r="A1493" s="2">
        <v>11591</v>
      </c>
      <c r="B1493" s="2" t="s">
        <v>130</v>
      </c>
      <c r="C1493" s="2">
        <v>27</v>
      </c>
      <c r="D1493" s="7">
        <v>88</v>
      </c>
      <c r="E1493" s="7">
        <f t="shared" si="46"/>
        <v>44</v>
      </c>
      <c r="F1493" s="7">
        <v>100</v>
      </c>
      <c r="G1493" s="7">
        <f>Table1[[#This Row],[QUANTITY_ORDERED]]*Table1[[#This Row],[Selling price ]]</f>
        <v>2700</v>
      </c>
      <c r="H1493" s="7">
        <f>F1493-(Table1[[#This Row],[Estimated Cost Price (50%)	]])</f>
        <v>56</v>
      </c>
      <c r="I1493" s="7">
        <f>Table1[[#This Row],[Profit per unit]]*Table1[[#This Row],[QUANTITY_ORDERED]]</f>
        <v>1512</v>
      </c>
      <c r="J1493" s="2" t="str">
        <f t="shared" si="47"/>
        <v>Profit</v>
      </c>
      <c r="K1493" s="3">
        <v>38189</v>
      </c>
      <c r="L1493" s="2" t="str">
        <f>TEXT(Table1[[#This Row],[ORDER_DATE]], "mmm")</f>
        <v>Jul</v>
      </c>
      <c r="M1493" s="2">
        <v>2004</v>
      </c>
      <c r="N1493" s="2" t="s">
        <v>202</v>
      </c>
      <c r="O1493" s="2" t="s">
        <v>268</v>
      </c>
      <c r="P1493" s="2" t="s">
        <v>131</v>
      </c>
      <c r="Q1493" s="2" t="s">
        <v>132</v>
      </c>
      <c r="R1493" s="2" t="s">
        <v>10</v>
      </c>
    </row>
    <row r="1494" spans="1:18" x14ac:dyDescent="0.3">
      <c r="A1494" s="2">
        <v>11592</v>
      </c>
      <c r="B1494" s="2" t="s">
        <v>130</v>
      </c>
      <c r="C1494" s="2">
        <v>48</v>
      </c>
      <c r="D1494" s="7">
        <v>83</v>
      </c>
      <c r="E1494" s="7">
        <f t="shared" si="46"/>
        <v>41.5</v>
      </c>
      <c r="F1494" s="7">
        <v>83.02</v>
      </c>
      <c r="G1494" s="7">
        <f>Table1[[#This Row],[QUANTITY_ORDERED]]*Table1[[#This Row],[Selling price ]]</f>
        <v>3984.96</v>
      </c>
      <c r="H1494" s="7">
        <f>F1494-(Table1[[#This Row],[Estimated Cost Price (50%)	]])</f>
        <v>41.519999999999996</v>
      </c>
      <c r="I1494" s="7">
        <f>Table1[[#This Row],[Profit per unit]]*Table1[[#This Row],[QUANTITY_ORDERED]]</f>
        <v>1992.9599999999998</v>
      </c>
      <c r="J1494" s="2" t="str">
        <f t="shared" si="47"/>
        <v>Profit</v>
      </c>
      <c r="K1494" s="3">
        <v>38189</v>
      </c>
      <c r="L1494" s="2" t="str">
        <f>TEXT(Table1[[#This Row],[ORDER_DATE]], "mmm")</f>
        <v>Jul</v>
      </c>
      <c r="M1494" s="2">
        <v>2004</v>
      </c>
      <c r="N1494" s="2" t="s">
        <v>202</v>
      </c>
      <c r="O1494" s="2" t="s">
        <v>273</v>
      </c>
      <c r="P1494" s="2" t="s">
        <v>131</v>
      </c>
      <c r="Q1494" s="2" t="s">
        <v>132</v>
      </c>
      <c r="R1494" s="2" t="s">
        <v>16</v>
      </c>
    </row>
    <row r="1495" spans="1:18" x14ac:dyDescent="0.3">
      <c r="A1495" s="2">
        <v>11593</v>
      </c>
      <c r="B1495" s="2" t="s">
        <v>130</v>
      </c>
      <c r="C1495" s="2">
        <v>21</v>
      </c>
      <c r="D1495" s="7">
        <v>66</v>
      </c>
      <c r="E1495" s="7">
        <f t="shared" si="46"/>
        <v>33</v>
      </c>
      <c r="F1495" s="7">
        <v>65.34</v>
      </c>
      <c r="G1495" s="7">
        <f>Table1[[#This Row],[QUANTITY_ORDERED]]*Table1[[#This Row],[Selling price ]]</f>
        <v>1372.14</v>
      </c>
      <c r="H1495" s="7">
        <f>F1495-(Table1[[#This Row],[Estimated Cost Price (50%)	]])</f>
        <v>32.340000000000003</v>
      </c>
      <c r="I1495" s="7">
        <f>Table1[[#This Row],[Profit per unit]]*Table1[[#This Row],[QUANTITY_ORDERED]]</f>
        <v>679.1400000000001</v>
      </c>
      <c r="J1495" s="2" t="str">
        <f t="shared" si="47"/>
        <v>Profit</v>
      </c>
      <c r="K1495" s="3">
        <v>38189</v>
      </c>
      <c r="L1495" s="2" t="str">
        <f>TEXT(Table1[[#This Row],[ORDER_DATE]], "mmm")</f>
        <v>Jul</v>
      </c>
      <c r="M1495" s="2">
        <v>2004</v>
      </c>
      <c r="N1495" s="2" t="s">
        <v>231</v>
      </c>
      <c r="O1495" s="2" t="s">
        <v>293</v>
      </c>
      <c r="P1495" s="2" t="s">
        <v>131</v>
      </c>
      <c r="Q1495" s="2" t="s">
        <v>132</v>
      </c>
      <c r="R1495" s="2" t="s">
        <v>10</v>
      </c>
    </row>
    <row r="1496" spans="1:18" x14ac:dyDescent="0.3">
      <c r="A1496" s="2">
        <v>11594</v>
      </c>
      <c r="B1496" s="2" t="s">
        <v>130</v>
      </c>
      <c r="C1496" s="2">
        <v>21</v>
      </c>
      <c r="D1496" s="7">
        <v>86</v>
      </c>
      <c r="E1496" s="7">
        <f t="shared" si="46"/>
        <v>43</v>
      </c>
      <c r="F1496" s="7">
        <v>100</v>
      </c>
      <c r="G1496" s="7">
        <f>Table1[[#This Row],[QUANTITY_ORDERED]]*Table1[[#This Row],[Selling price ]]</f>
        <v>2100</v>
      </c>
      <c r="H1496" s="7">
        <f>F1496-(Table1[[#This Row],[Estimated Cost Price (50%)	]])</f>
        <v>57</v>
      </c>
      <c r="I1496" s="7">
        <f>Table1[[#This Row],[Profit per unit]]*Table1[[#This Row],[QUANTITY_ORDERED]]</f>
        <v>1197</v>
      </c>
      <c r="J1496" s="2" t="str">
        <f t="shared" si="47"/>
        <v>Profit</v>
      </c>
      <c r="K1496" s="3">
        <v>38189</v>
      </c>
      <c r="L1496" s="2" t="str">
        <f>TEXT(Table1[[#This Row],[ORDER_DATE]], "mmm")</f>
        <v>Jul</v>
      </c>
      <c r="M1496" s="2">
        <v>2004</v>
      </c>
      <c r="N1496" s="2" t="s">
        <v>231</v>
      </c>
      <c r="O1496" s="2" t="s">
        <v>295</v>
      </c>
      <c r="P1496" s="2" t="s">
        <v>131</v>
      </c>
      <c r="Q1496" s="2" t="s">
        <v>132</v>
      </c>
      <c r="R1496" s="2" t="s">
        <v>10</v>
      </c>
    </row>
    <row r="1497" spans="1:18" x14ac:dyDescent="0.3">
      <c r="A1497" s="2">
        <v>11595</v>
      </c>
      <c r="B1497" s="2" t="s">
        <v>130</v>
      </c>
      <c r="C1497" s="2">
        <v>42</v>
      </c>
      <c r="D1497" s="7">
        <v>72</v>
      </c>
      <c r="E1497" s="7">
        <f t="shared" si="46"/>
        <v>36</v>
      </c>
      <c r="F1497" s="7">
        <v>62.16</v>
      </c>
      <c r="G1497" s="7">
        <f>Table1[[#This Row],[QUANTITY_ORDERED]]*Table1[[#This Row],[Selling price ]]</f>
        <v>2610.7199999999998</v>
      </c>
      <c r="H1497" s="7">
        <f>F1497-(Table1[[#This Row],[Estimated Cost Price (50%)	]])</f>
        <v>26.159999999999997</v>
      </c>
      <c r="I1497" s="7">
        <f>Table1[[#This Row],[Profit per unit]]*Table1[[#This Row],[QUANTITY_ORDERED]]</f>
        <v>1098.7199999999998</v>
      </c>
      <c r="J1497" s="2" t="str">
        <f t="shared" si="47"/>
        <v>Profit</v>
      </c>
      <c r="K1497" s="3">
        <v>38189</v>
      </c>
      <c r="L1497" s="2" t="str">
        <f>TEXT(Table1[[#This Row],[ORDER_DATE]], "mmm")</f>
        <v>Jul</v>
      </c>
      <c r="M1497" s="2">
        <v>2004</v>
      </c>
      <c r="N1497" s="2" t="s">
        <v>231</v>
      </c>
      <c r="O1497" s="2" t="s">
        <v>298</v>
      </c>
      <c r="P1497" s="2" t="s">
        <v>131</v>
      </c>
      <c r="Q1497" s="2" t="s">
        <v>132</v>
      </c>
      <c r="R1497" s="2" t="s">
        <v>10</v>
      </c>
    </row>
    <row r="1498" spans="1:18" x14ac:dyDescent="0.3">
      <c r="A1498" s="2">
        <v>11596</v>
      </c>
      <c r="B1498" s="2" t="s">
        <v>130</v>
      </c>
      <c r="C1498" s="2">
        <v>40</v>
      </c>
      <c r="D1498" s="7">
        <v>100</v>
      </c>
      <c r="E1498" s="7">
        <f t="shared" si="46"/>
        <v>50</v>
      </c>
      <c r="F1498" s="7">
        <v>86.15</v>
      </c>
      <c r="G1498" s="7">
        <f>Table1[[#This Row],[QUANTITY_ORDERED]]*Table1[[#This Row],[Selling price ]]</f>
        <v>3446</v>
      </c>
      <c r="H1498" s="7">
        <f>F1498-(Table1[[#This Row],[Estimated Cost Price (50%)	]])</f>
        <v>36.150000000000006</v>
      </c>
      <c r="I1498" s="7">
        <f>Table1[[#This Row],[Profit per unit]]*Table1[[#This Row],[QUANTITY_ORDERED]]</f>
        <v>1446.0000000000002</v>
      </c>
      <c r="J1498" s="2" t="str">
        <f t="shared" si="47"/>
        <v>Profit</v>
      </c>
      <c r="K1498" s="3">
        <v>38189</v>
      </c>
      <c r="L1498" s="2" t="str">
        <f>TEXT(Table1[[#This Row],[ORDER_DATE]], "mmm")</f>
        <v>Jul</v>
      </c>
      <c r="M1498" s="2">
        <v>2004</v>
      </c>
      <c r="N1498" s="2" t="s">
        <v>231</v>
      </c>
      <c r="O1498" s="2" t="s">
        <v>302</v>
      </c>
      <c r="P1498" s="2" t="s">
        <v>131</v>
      </c>
      <c r="Q1498" s="2" t="s">
        <v>132</v>
      </c>
      <c r="R1498" s="2" t="s">
        <v>16</v>
      </c>
    </row>
    <row r="1499" spans="1:18" x14ac:dyDescent="0.3">
      <c r="A1499" s="2">
        <v>11597</v>
      </c>
      <c r="B1499" s="2" t="s">
        <v>130</v>
      </c>
      <c r="C1499" s="2">
        <v>26</v>
      </c>
      <c r="D1499" s="7">
        <v>99</v>
      </c>
      <c r="E1499" s="7">
        <f t="shared" si="46"/>
        <v>49.5</v>
      </c>
      <c r="F1499" s="7">
        <v>100</v>
      </c>
      <c r="G1499" s="7">
        <f>Table1[[#This Row],[QUANTITY_ORDERED]]*Table1[[#This Row],[Selling price ]]</f>
        <v>2600</v>
      </c>
      <c r="H1499" s="7">
        <f>F1499-(Table1[[#This Row],[Estimated Cost Price (50%)	]])</f>
        <v>50.5</v>
      </c>
      <c r="I1499" s="7">
        <f>Table1[[#This Row],[Profit per unit]]*Table1[[#This Row],[QUANTITY_ORDERED]]</f>
        <v>1313</v>
      </c>
      <c r="J1499" s="2" t="str">
        <f t="shared" si="47"/>
        <v>Profit</v>
      </c>
      <c r="K1499" s="3">
        <v>38189</v>
      </c>
      <c r="L1499" s="2" t="str">
        <f>TEXT(Table1[[#This Row],[ORDER_DATE]], "mmm")</f>
        <v>Jul</v>
      </c>
      <c r="M1499" s="2">
        <v>2004</v>
      </c>
      <c r="N1499" s="2" t="s">
        <v>231</v>
      </c>
      <c r="O1499" s="2" t="s">
        <v>303</v>
      </c>
      <c r="P1499" s="2" t="s">
        <v>131</v>
      </c>
      <c r="Q1499" s="2" t="s">
        <v>132</v>
      </c>
      <c r="R1499" s="2" t="s">
        <v>10</v>
      </c>
    </row>
    <row r="1500" spans="1:18" x14ac:dyDescent="0.3">
      <c r="A1500" s="2">
        <v>11598</v>
      </c>
      <c r="B1500" s="2" t="s">
        <v>130</v>
      </c>
      <c r="C1500" s="2">
        <v>37</v>
      </c>
      <c r="D1500" s="7">
        <v>54</v>
      </c>
      <c r="E1500" s="7">
        <f t="shared" si="46"/>
        <v>27</v>
      </c>
      <c r="F1500" s="7">
        <v>45.86</v>
      </c>
      <c r="G1500" s="7">
        <f>Table1[[#This Row],[QUANTITY_ORDERED]]*Table1[[#This Row],[Selling price ]]</f>
        <v>1696.82</v>
      </c>
      <c r="H1500" s="7">
        <f>F1500-(Table1[[#This Row],[Estimated Cost Price (50%)	]])</f>
        <v>18.86</v>
      </c>
      <c r="I1500" s="7">
        <f>Table1[[#This Row],[Profit per unit]]*Table1[[#This Row],[QUANTITY_ORDERED]]</f>
        <v>697.81999999999994</v>
      </c>
      <c r="J1500" s="2" t="str">
        <f t="shared" si="47"/>
        <v>Profit</v>
      </c>
      <c r="K1500" s="3">
        <v>38189</v>
      </c>
      <c r="L1500" s="2" t="str">
        <f>TEXT(Table1[[#This Row],[ORDER_DATE]], "mmm")</f>
        <v>Jul</v>
      </c>
      <c r="M1500" s="2">
        <v>2004</v>
      </c>
      <c r="N1500" s="2" t="s">
        <v>231</v>
      </c>
      <c r="O1500" s="2" t="s">
        <v>306</v>
      </c>
      <c r="P1500" s="2" t="s">
        <v>131</v>
      </c>
      <c r="Q1500" s="2" t="s">
        <v>132</v>
      </c>
      <c r="R1500" s="2" t="s">
        <v>10</v>
      </c>
    </row>
    <row r="1501" spans="1:18" x14ac:dyDescent="0.3">
      <c r="A1501" s="2">
        <v>11599</v>
      </c>
      <c r="B1501" s="2" t="s">
        <v>100</v>
      </c>
      <c r="C1501" s="2">
        <v>41</v>
      </c>
      <c r="D1501" s="7">
        <v>157</v>
      </c>
      <c r="E1501" s="7">
        <f t="shared" si="46"/>
        <v>78.5</v>
      </c>
      <c r="F1501" s="7">
        <v>100</v>
      </c>
      <c r="G1501" s="7">
        <f>Table1[[#This Row],[QUANTITY_ORDERED]]*Table1[[#This Row],[Selling price ]]</f>
        <v>4100</v>
      </c>
      <c r="H1501" s="7">
        <f>F1501-(Table1[[#This Row],[Estimated Cost Price (50%)	]])</f>
        <v>21.5</v>
      </c>
      <c r="I1501" s="7">
        <f>Table1[[#This Row],[Profit per unit]]*Table1[[#This Row],[QUANTITY_ORDERED]]</f>
        <v>881.5</v>
      </c>
      <c r="J1501" s="2" t="str">
        <f t="shared" si="47"/>
        <v>Profit</v>
      </c>
      <c r="K1501" s="3">
        <v>38189</v>
      </c>
      <c r="L1501" s="2" t="str">
        <f>TEXT(Table1[[#This Row],[ORDER_DATE]], "mmm")</f>
        <v>Jul</v>
      </c>
      <c r="M1501" s="2">
        <v>2004</v>
      </c>
      <c r="N1501" s="2" t="s">
        <v>210</v>
      </c>
      <c r="O1501" s="2" t="s">
        <v>211</v>
      </c>
      <c r="P1501" s="2" t="s">
        <v>101</v>
      </c>
      <c r="Q1501" s="2" t="s">
        <v>9</v>
      </c>
      <c r="R1501" s="2" t="s">
        <v>16</v>
      </c>
    </row>
    <row r="1502" spans="1:18" x14ac:dyDescent="0.3">
      <c r="A1502" s="2">
        <v>11600</v>
      </c>
      <c r="B1502" s="2" t="s">
        <v>100</v>
      </c>
      <c r="C1502" s="2">
        <v>40</v>
      </c>
      <c r="D1502" s="7">
        <v>68</v>
      </c>
      <c r="E1502" s="7">
        <f t="shared" si="46"/>
        <v>34</v>
      </c>
      <c r="F1502" s="7">
        <v>65.08</v>
      </c>
      <c r="G1502" s="7">
        <f>Table1[[#This Row],[QUANTITY_ORDERED]]*Table1[[#This Row],[Selling price ]]</f>
        <v>2603.1999999999998</v>
      </c>
      <c r="H1502" s="7">
        <f>F1502-(Table1[[#This Row],[Estimated Cost Price (50%)	]])</f>
        <v>31.08</v>
      </c>
      <c r="I1502" s="7">
        <f>Table1[[#This Row],[Profit per unit]]*Table1[[#This Row],[QUANTITY_ORDERED]]</f>
        <v>1243.1999999999998</v>
      </c>
      <c r="J1502" s="2" t="str">
        <f t="shared" si="47"/>
        <v>Profit</v>
      </c>
      <c r="K1502" s="3">
        <v>38189</v>
      </c>
      <c r="L1502" s="2" t="str">
        <f>TEXT(Table1[[#This Row],[ORDER_DATE]], "mmm")</f>
        <v>Jul</v>
      </c>
      <c r="M1502" s="2">
        <v>2004</v>
      </c>
      <c r="N1502" s="2" t="s">
        <v>210</v>
      </c>
      <c r="O1502" s="2" t="s">
        <v>265</v>
      </c>
      <c r="P1502" s="2" t="s">
        <v>101</v>
      </c>
      <c r="Q1502" s="2" t="s">
        <v>9</v>
      </c>
      <c r="R1502" s="2" t="s">
        <v>10</v>
      </c>
    </row>
    <row r="1503" spans="1:18" x14ac:dyDescent="0.3">
      <c r="A1503" s="2">
        <v>11601</v>
      </c>
      <c r="B1503" s="2" t="s">
        <v>100</v>
      </c>
      <c r="C1503" s="2">
        <v>24</v>
      </c>
      <c r="D1503" s="7">
        <v>65</v>
      </c>
      <c r="E1503" s="7">
        <f t="shared" si="46"/>
        <v>32.5</v>
      </c>
      <c r="F1503" s="7">
        <v>72.33</v>
      </c>
      <c r="G1503" s="7">
        <f>Table1[[#This Row],[QUANTITY_ORDERED]]*Table1[[#This Row],[Selling price ]]</f>
        <v>1735.92</v>
      </c>
      <c r="H1503" s="7">
        <f>F1503-(Table1[[#This Row],[Estimated Cost Price (50%)	]])</f>
        <v>39.83</v>
      </c>
      <c r="I1503" s="7">
        <f>Table1[[#This Row],[Profit per unit]]*Table1[[#This Row],[QUANTITY_ORDERED]]</f>
        <v>955.92</v>
      </c>
      <c r="J1503" s="2" t="str">
        <f t="shared" si="47"/>
        <v>Profit</v>
      </c>
      <c r="K1503" s="3">
        <v>38189</v>
      </c>
      <c r="L1503" s="2" t="str">
        <f>TEXT(Table1[[#This Row],[ORDER_DATE]], "mmm")</f>
        <v>Jul</v>
      </c>
      <c r="M1503" s="2">
        <v>2004</v>
      </c>
      <c r="N1503" s="2" t="s">
        <v>202</v>
      </c>
      <c r="O1503" s="2" t="s">
        <v>271</v>
      </c>
      <c r="P1503" s="2" t="s">
        <v>101</v>
      </c>
      <c r="Q1503" s="2" t="s">
        <v>9</v>
      </c>
      <c r="R1503" s="2" t="s">
        <v>10</v>
      </c>
    </row>
    <row r="1504" spans="1:18" x14ac:dyDescent="0.3">
      <c r="A1504" s="2">
        <v>11602</v>
      </c>
      <c r="B1504" s="2" t="s">
        <v>100</v>
      </c>
      <c r="C1504" s="2">
        <v>24</v>
      </c>
      <c r="D1504" s="7">
        <v>90</v>
      </c>
      <c r="E1504" s="7">
        <f t="shared" si="46"/>
        <v>45</v>
      </c>
      <c r="F1504" s="7">
        <v>90.52</v>
      </c>
      <c r="G1504" s="7">
        <f>Table1[[#This Row],[QUANTITY_ORDERED]]*Table1[[#This Row],[Selling price ]]</f>
        <v>2172.48</v>
      </c>
      <c r="H1504" s="7">
        <f>F1504-(Table1[[#This Row],[Estimated Cost Price (50%)	]])</f>
        <v>45.519999999999996</v>
      </c>
      <c r="I1504" s="7">
        <f>Table1[[#This Row],[Profit per unit]]*Table1[[#This Row],[QUANTITY_ORDERED]]</f>
        <v>1092.48</v>
      </c>
      <c r="J1504" s="2" t="str">
        <f t="shared" si="47"/>
        <v>Profit</v>
      </c>
      <c r="K1504" s="3">
        <v>38189</v>
      </c>
      <c r="L1504" s="2" t="str">
        <f>TEXT(Table1[[#This Row],[ORDER_DATE]], "mmm")</f>
        <v>Jul</v>
      </c>
      <c r="M1504" s="2">
        <v>2004</v>
      </c>
      <c r="N1504" s="2" t="s">
        <v>231</v>
      </c>
      <c r="O1504" s="2" t="s">
        <v>296</v>
      </c>
      <c r="P1504" s="2" t="s">
        <v>101</v>
      </c>
      <c r="Q1504" s="2" t="s">
        <v>9</v>
      </c>
      <c r="R1504" s="2" t="s">
        <v>10</v>
      </c>
    </row>
    <row r="1505" spans="1:18" x14ac:dyDescent="0.3">
      <c r="A1505" s="2">
        <v>11603</v>
      </c>
      <c r="B1505" s="2" t="s">
        <v>100</v>
      </c>
      <c r="C1505" s="2">
        <v>32</v>
      </c>
      <c r="D1505" s="7">
        <v>49</v>
      </c>
      <c r="E1505" s="7">
        <f t="shared" si="46"/>
        <v>24.5</v>
      </c>
      <c r="F1505" s="7">
        <v>58.6</v>
      </c>
      <c r="G1505" s="7">
        <f>Table1[[#This Row],[QUANTITY_ORDERED]]*Table1[[#This Row],[Selling price ]]</f>
        <v>1875.2</v>
      </c>
      <c r="H1505" s="7">
        <f>F1505-(Table1[[#This Row],[Estimated Cost Price (50%)	]])</f>
        <v>34.1</v>
      </c>
      <c r="I1505" s="7">
        <f>Table1[[#This Row],[Profit per unit]]*Table1[[#This Row],[QUANTITY_ORDERED]]</f>
        <v>1091.2</v>
      </c>
      <c r="J1505" s="2" t="str">
        <f t="shared" si="47"/>
        <v>Profit</v>
      </c>
      <c r="K1505" s="3">
        <v>38189</v>
      </c>
      <c r="L1505" s="2" t="str">
        <f>TEXT(Table1[[#This Row],[ORDER_DATE]], "mmm")</f>
        <v>Jul</v>
      </c>
      <c r="M1505" s="2">
        <v>2004</v>
      </c>
      <c r="N1505" s="2" t="s">
        <v>210</v>
      </c>
      <c r="O1505" s="2" t="s">
        <v>305</v>
      </c>
      <c r="P1505" s="2" t="s">
        <v>101</v>
      </c>
      <c r="Q1505" s="2" t="s">
        <v>9</v>
      </c>
      <c r="R1505" s="2" t="s">
        <v>10</v>
      </c>
    </row>
    <row r="1506" spans="1:18" x14ac:dyDescent="0.3">
      <c r="A1506" s="2">
        <v>11604</v>
      </c>
      <c r="B1506" s="2" t="s">
        <v>38</v>
      </c>
      <c r="C1506" s="2">
        <v>45</v>
      </c>
      <c r="D1506" s="7">
        <v>95</v>
      </c>
      <c r="E1506" s="7">
        <f t="shared" si="46"/>
        <v>47.5</v>
      </c>
      <c r="F1506" s="7">
        <v>92.83</v>
      </c>
      <c r="G1506" s="7">
        <f>Table1[[#This Row],[QUANTITY_ORDERED]]*Table1[[#This Row],[Selling price ]]</f>
        <v>4177.3500000000004</v>
      </c>
      <c r="H1506" s="7">
        <f>F1506-(Table1[[#This Row],[Estimated Cost Price (50%)	]])</f>
        <v>45.33</v>
      </c>
      <c r="I1506" s="7">
        <f>Table1[[#This Row],[Profit per unit]]*Table1[[#This Row],[QUANTITY_ORDERED]]</f>
        <v>2039.85</v>
      </c>
      <c r="J1506" s="2" t="str">
        <f t="shared" si="47"/>
        <v>Profit</v>
      </c>
      <c r="K1506" s="3">
        <v>38191</v>
      </c>
      <c r="L1506" s="2" t="str">
        <f>TEXT(Table1[[#This Row],[ORDER_DATE]], "mmm")</f>
        <v>Jul</v>
      </c>
      <c r="M1506" s="2">
        <v>2004</v>
      </c>
      <c r="N1506" s="2" t="s">
        <v>5</v>
      </c>
      <c r="O1506" s="2" t="s">
        <v>6</v>
      </c>
      <c r="P1506" s="2" t="s">
        <v>39</v>
      </c>
      <c r="Q1506" s="2" t="s">
        <v>13</v>
      </c>
      <c r="R1506" s="2" t="s">
        <v>16</v>
      </c>
    </row>
    <row r="1507" spans="1:18" x14ac:dyDescent="0.3">
      <c r="A1507" s="2">
        <v>11605</v>
      </c>
      <c r="B1507" s="2" t="s">
        <v>38</v>
      </c>
      <c r="C1507" s="2">
        <v>22</v>
      </c>
      <c r="D1507" s="7">
        <v>118</v>
      </c>
      <c r="E1507" s="7">
        <f t="shared" si="46"/>
        <v>59</v>
      </c>
      <c r="F1507" s="7">
        <v>100</v>
      </c>
      <c r="G1507" s="7">
        <f>Table1[[#This Row],[QUANTITY_ORDERED]]*Table1[[#This Row],[Selling price ]]</f>
        <v>2200</v>
      </c>
      <c r="H1507" s="7">
        <f>F1507-(Table1[[#This Row],[Estimated Cost Price (50%)	]])</f>
        <v>41</v>
      </c>
      <c r="I1507" s="7">
        <f>Table1[[#This Row],[Profit per unit]]*Table1[[#This Row],[QUANTITY_ORDERED]]</f>
        <v>902</v>
      </c>
      <c r="J1507" s="2" t="str">
        <f t="shared" si="47"/>
        <v>Profit</v>
      </c>
      <c r="K1507" s="3">
        <v>38191</v>
      </c>
      <c r="L1507" s="2" t="str">
        <f>TEXT(Table1[[#This Row],[ORDER_DATE]], "mmm")</f>
        <v>Jul</v>
      </c>
      <c r="M1507" s="2">
        <v>2004</v>
      </c>
      <c r="N1507" s="2" t="s">
        <v>5</v>
      </c>
      <c r="O1507" s="2" t="s">
        <v>106</v>
      </c>
      <c r="P1507" s="2" t="s">
        <v>39</v>
      </c>
      <c r="Q1507" s="2" t="s">
        <v>13</v>
      </c>
      <c r="R1507" s="2" t="s">
        <v>10</v>
      </c>
    </row>
    <row r="1508" spans="1:18" x14ac:dyDescent="0.3">
      <c r="A1508" s="2">
        <v>11606</v>
      </c>
      <c r="B1508" s="2" t="s">
        <v>38</v>
      </c>
      <c r="C1508" s="2">
        <v>36</v>
      </c>
      <c r="D1508" s="7">
        <v>193</v>
      </c>
      <c r="E1508" s="7">
        <f t="shared" si="46"/>
        <v>96.5</v>
      </c>
      <c r="F1508" s="7">
        <v>100</v>
      </c>
      <c r="G1508" s="7">
        <f>Table1[[#This Row],[QUANTITY_ORDERED]]*Table1[[#This Row],[Selling price ]]</f>
        <v>3600</v>
      </c>
      <c r="H1508" s="7">
        <f>F1508-(Table1[[#This Row],[Estimated Cost Price (50%)	]])</f>
        <v>3.5</v>
      </c>
      <c r="I1508" s="7">
        <f>Table1[[#This Row],[Profit per unit]]*Table1[[#This Row],[QUANTITY_ORDERED]]</f>
        <v>126</v>
      </c>
      <c r="J1508" s="2" t="str">
        <f t="shared" si="47"/>
        <v>Profit</v>
      </c>
      <c r="K1508" s="3">
        <v>38191</v>
      </c>
      <c r="L1508" s="2" t="str">
        <f>TEXT(Table1[[#This Row],[ORDER_DATE]], "mmm")</f>
        <v>Jul</v>
      </c>
      <c r="M1508" s="2">
        <v>2004</v>
      </c>
      <c r="N1508" s="2" t="s">
        <v>5</v>
      </c>
      <c r="O1508" s="2" t="s">
        <v>113</v>
      </c>
      <c r="P1508" s="2" t="s">
        <v>39</v>
      </c>
      <c r="Q1508" s="2" t="s">
        <v>13</v>
      </c>
      <c r="R1508" s="2" t="s">
        <v>16</v>
      </c>
    </row>
    <row r="1509" spans="1:18" x14ac:dyDescent="0.3">
      <c r="A1509" s="2">
        <v>11607</v>
      </c>
      <c r="B1509" s="2" t="s">
        <v>38</v>
      </c>
      <c r="C1509" s="2">
        <v>35</v>
      </c>
      <c r="D1509" s="7">
        <v>84</v>
      </c>
      <c r="E1509" s="7">
        <f t="shared" si="46"/>
        <v>42</v>
      </c>
      <c r="F1509" s="7">
        <v>90.39</v>
      </c>
      <c r="G1509" s="7">
        <f>Table1[[#This Row],[QUANTITY_ORDERED]]*Table1[[#This Row],[Selling price ]]</f>
        <v>3163.65</v>
      </c>
      <c r="H1509" s="7">
        <f>F1509-(Table1[[#This Row],[Estimated Cost Price (50%)	]])</f>
        <v>48.39</v>
      </c>
      <c r="I1509" s="7">
        <f>Table1[[#This Row],[Profit per unit]]*Table1[[#This Row],[QUANTITY_ORDERED]]</f>
        <v>1693.65</v>
      </c>
      <c r="J1509" s="2" t="str">
        <f t="shared" si="47"/>
        <v>Profit</v>
      </c>
      <c r="K1509" s="3">
        <v>38191</v>
      </c>
      <c r="L1509" s="2" t="str">
        <f>TEXT(Table1[[#This Row],[ORDER_DATE]], "mmm")</f>
        <v>Jul</v>
      </c>
      <c r="M1509" s="2">
        <v>2004</v>
      </c>
      <c r="N1509" s="2" t="s">
        <v>210</v>
      </c>
      <c r="O1509" s="2" t="s">
        <v>225</v>
      </c>
      <c r="P1509" s="2" t="s">
        <v>39</v>
      </c>
      <c r="Q1509" s="2" t="s">
        <v>13</v>
      </c>
      <c r="R1509" s="2" t="s">
        <v>16</v>
      </c>
    </row>
    <row r="1510" spans="1:18" x14ac:dyDescent="0.3">
      <c r="A1510" s="2">
        <v>11608</v>
      </c>
      <c r="B1510" s="2" t="s">
        <v>38</v>
      </c>
      <c r="C1510" s="2">
        <v>37</v>
      </c>
      <c r="D1510" s="7">
        <v>60</v>
      </c>
      <c r="E1510" s="7">
        <f t="shared" si="46"/>
        <v>30</v>
      </c>
      <c r="F1510" s="7">
        <v>63.6</v>
      </c>
      <c r="G1510" s="7">
        <f>Table1[[#This Row],[QUANTITY_ORDERED]]*Table1[[#This Row],[Selling price ]]</f>
        <v>2353.2000000000003</v>
      </c>
      <c r="H1510" s="7">
        <f>F1510-(Table1[[#This Row],[Estimated Cost Price (50%)	]])</f>
        <v>33.6</v>
      </c>
      <c r="I1510" s="7">
        <f>Table1[[#This Row],[Profit per unit]]*Table1[[#This Row],[QUANTITY_ORDERED]]</f>
        <v>1243.2</v>
      </c>
      <c r="J1510" s="2" t="str">
        <f t="shared" si="47"/>
        <v>Profit</v>
      </c>
      <c r="K1510" s="3">
        <v>38191</v>
      </c>
      <c r="L1510" s="2" t="str">
        <f>TEXT(Table1[[#This Row],[ORDER_DATE]], "mmm")</f>
        <v>Jul</v>
      </c>
      <c r="M1510" s="2">
        <v>2004</v>
      </c>
      <c r="N1510" s="2" t="s">
        <v>5</v>
      </c>
      <c r="O1510" s="2" t="s">
        <v>226</v>
      </c>
      <c r="P1510" s="2" t="s">
        <v>39</v>
      </c>
      <c r="Q1510" s="2" t="s">
        <v>13</v>
      </c>
      <c r="R1510" s="2" t="s">
        <v>10</v>
      </c>
    </row>
    <row r="1511" spans="1:18" x14ac:dyDescent="0.3">
      <c r="A1511" s="2">
        <v>11609</v>
      </c>
      <c r="B1511" s="2" t="s">
        <v>38</v>
      </c>
      <c r="C1511" s="2">
        <v>21</v>
      </c>
      <c r="D1511" s="7">
        <v>112</v>
      </c>
      <c r="E1511" s="7">
        <f t="shared" si="46"/>
        <v>56</v>
      </c>
      <c r="F1511" s="7">
        <v>100</v>
      </c>
      <c r="G1511" s="7">
        <f>Table1[[#This Row],[QUANTITY_ORDERED]]*Table1[[#This Row],[Selling price ]]</f>
        <v>2100</v>
      </c>
      <c r="H1511" s="7">
        <f>F1511-(Table1[[#This Row],[Estimated Cost Price (50%)	]])</f>
        <v>44</v>
      </c>
      <c r="I1511" s="7">
        <f>Table1[[#This Row],[Profit per unit]]*Table1[[#This Row],[QUANTITY_ORDERED]]</f>
        <v>924</v>
      </c>
      <c r="J1511" s="2" t="str">
        <f t="shared" si="47"/>
        <v>Profit</v>
      </c>
      <c r="K1511" s="3">
        <v>38191</v>
      </c>
      <c r="L1511" s="2" t="str">
        <f>TEXT(Table1[[#This Row],[ORDER_DATE]], "mmm")</f>
        <v>Jul</v>
      </c>
      <c r="M1511" s="2">
        <v>2004</v>
      </c>
      <c r="N1511" s="2" t="s">
        <v>5</v>
      </c>
      <c r="O1511" s="2" t="s">
        <v>254</v>
      </c>
      <c r="P1511" s="2" t="s">
        <v>39</v>
      </c>
      <c r="Q1511" s="2" t="s">
        <v>13</v>
      </c>
      <c r="R1511" s="2" t="s">
        <v>10</v>
      </c>
    </row>
    <row r="1512" spans="1:18" x14ac:dyDescent="0.3">
      <c r="A1512" s="2">
        <v>11610</v>
      </c>
      <c r="B1512" s="2" t="s">
        <v>38</v>
      </c>
      <c r="C1512" s="2">
        <v>25</v>
      </c>
      <c r="D1512" s="7">
        <v>109</v>
      </c>
      <c r="E1512" s="7">
        <f t="shared" si="46"/>
        <v>54.5</v>
      </c>
      <c r="F1512" s="7">
        <v>95.2</v>
      </c>
      <c r="G1512" s="7">
        <f>Table1[[#This Row],[QUANTITY_ORDERED]]*Table1[[#This Row],[Selling price ]]</f>
        <v>2380</v>
      </c>
      <c r="H1512" s="7">
        <f>F1512-(Table1[[#This Row],[Estimated Cost Price (50%)	]])</f>
        <v>40.700000000000003</v>
      </c>
      <c r="I1512" s="7">
        <f>Table1[[#This Row],[Profit per unit]]*Table1[[#This Row],[QUANTITY_ORDERED]]</f>
        <v>1017.5000000000001</v>
      </c>
      <c r="J1512" s="2" t="str">
        <f t="shared" si="47"/>
        <v>Profit</v>
      </c>
      <c r="K1512" s="3">
        <v>38191</v>
      </c>
      <c r="L1512" s="2" t="str">
        <f>TEXT(Table1[[#This Row],[ORDER_DATE]], "mmm")</f>
        <v>Jul</v>
      </c>
      <c r="M1512" s="2">
        <v>2004</v>
      </c>
      <c r="N1512" s="2" t="s">
        <v>210</v>
      </c>
      <c r="O1512" s="2" t="s">
        <v>256</v>
      </c>
      <c r="P1512" s="2" t="s">
        <v>39</v>
      </c>
      <c r="Q1512" s="2" t="s">
        <v>13</v>
      </c>
      <c r="R1512" s="2" t="s">
        <v>10</v>
      </c>
    </row>
    <row r="1513" spans="1:18" x14ac:dyDescent="0.3">
      <c r="A1513" s="2">
        <v>11611</v>
      </c>
      <c r="B1513" s="2" t="s">
        <v>38</v>
      </c>
      <c r="C1513" s="2">
        <v>30</v>
      </c>
      <c r="D1513" s="7">
        <v>76</v>
      </c>
      <c r="E1513" s="7">
        <f t="shared" si="46"/>
        <v>38</v>
      </c>
      <c r="F1513" s="7">
        <v>79.98</v>
      </c>
      <c r="G1513" s="7">
        <f>Table1[[#This Row],[QUANTITY_ORDERED]]*Table1[[#This Row],[Selling price ]]</f>
        <v>2399.4</v>
      </c>
      <c r="H1513" s="7">
        <f>F1513-(Table1[[#This Row],[Estimated Cost Price (50%)	]])</f>
        <v>41.980000000000004</v>
      </c>
      <c r="I1513" s="7">
        <f>Table1[[#This Row],[Profit per unit]]*Table1[[#This Row],[QUANTITY_ORDERED]]</f>
        <v>1259.4000000000001</v>
      </c>
      <c r="J1513" s="2" t="str">
        <f t="shared" si="47"/>
        <v>Profit</v>
      </c>
      <c r="K1513" s="3">
        <v>38191</v>
      </c>
      <c r="L1513" s="2" t="str">
        <f>TEXT(Table1[[#This Row],[ORDER_DATE]], "mmm")</f>
        <v>Jul</v>
      </c>
      <c r="M1513" s="2">
        <v>2004</v>
      </c>
      <c r="N1513" s="2" t="s">
        <v>5</v>
      </c>
      <c r="O1513" s="2" t="s">
        <v>258</v>
      </c>
      <c r="P1513" s="2" t="s">
        <v>39</v>
      </c>
      <c r="Q1513" s="2" t="s">
        <v>13</v>
      </c>
      <c r="R1513" s="2" t="s">
        <v>10</v>
      </c>
    </row>
    <row r="1514" spans="1:18" x14ac:dyDescent="0.3">
      <c r="A1514" s="2">
        <v>11612</v>
      </c>
      <c r="B1514" s="2" t="s">
        <v>38</v>
      </c>
      <c r="C1514" s="2">
        <v>41</v>
      </c>
      <c r="D1514" s="7">
        <v>68</v>
      </c>
      <c r="E1514" s="7">
        <f t="shared" si="46"/>
        <v>34</v>
      </c>
      <c r="F1514" s="7">
        <v>81.89</v>
      </c>
      <c r="G1514" s="7">
        <f>Table1[[#This Row],[QUANTITY_ORDERED]]*Table1[[#This Row],[Selling price ]]</f>
        <v>3357.4900000000002</v>
      </c>
      <c r="H1514" s="7">
        <f>F1514-(Table1[[#This Row],[Estimated Cost Price (50%)	]])</f>
        <v>47.89</v>
      </c>
      <c r="I1514" s="7">
        <f>Table1[[#This Row],[Profit per unit]]*Table1[[#This Row],[QUANTITY_ORDERED]]</f>
        <v>1963.49</v>
      </c>
      <c r="J1514" s="2" t="str">
        <f t="shared" si="47"/>
        <v>Profit</v>
      </c>
      <c r="K1514" s="3">
        <v>38191</v>
      </c>
      <c r="L1514" s="2" t="str">
        <f>TEXT(Table1[[#This Row],[ORDER_DATE]], "mmm")</f>
        <v>Jul</v>
      </c>
      <c r="M1514" s="2">
        <v>2004</v>
      </c>
      <c r="N1514" s="2" t="s">
        <v>210</v>
      </c>
      <c r="O1514" s="2" t="s">
        <v>275</v>
      </c>
      <c r="P1514" s="2" t="s">
        <v>39</v>
      </c>
      <c r="Q1514" s="2" t="s">
        <v>13</v>
      </c>
      <c r="R1514" s="2" t="s">
        <v>16</v>
      </c>
    </row>
    <row r="1515" spans="1:18" x14ac:dyDescent="0.3">
      <c r="A1515" s="2">
        <v>11613</v>
      </c>
      <c r="B1515" s="2" t="s">
        <v>38</v>
      </c>
      <c r="C1515" s="2">
        <v>27</v>
      </c>
      <c r="D1515" s="7">
        <v>72</v>
      </c>
      <c r="E1515" s="7">
        <f t="shared" si="46"/>
        <v>36</v>
      </c>
      <c r="F1515" s="7">
        <v>62.31</v>
      </c>
      <c r="G1515" s="7">
        <f>Table1[[#This Row],[QUANTITY_ORDERED]]*Table1[[#This Row],[Selling price ]]</f>
        <v>1682.3700000000001</v>
      </c>
      <c r="H1515" s="7">
        <f>F1515-(Table1[[#This Row],[Estimated Cost Price (50%)	]])</f>
        <v>26.310000000000002</v>
      </c>
      <c r="I1515" s="7">
        <f>Table1[[#This Row],[Profit per unit]]*Table1[[#This Row],[QUANTITY_ORDERED]]</f>
        <v>710.37000000000012</v>
      </c>
      <c r="J1515" s="2" t="str">
        <f t="shared" si="47"/>
        <v>Profit</v>
      </c>
      <c r="K1515" s="3">
        <v>38191</v>
      </c>
      <c r="L1515" s="2" t="str">
        <f>TEXT(Table1[[#This Row],[ORDER_DATE]], "mmm")</f>
        <v>Jul</v>
      </c>
      <c r="M1515" s="2">
        <v>2004</v>
      </c>
      <c r="N1515" s="2" t="s">
        <v>210</v>
      </c>
      <c r="O1515" s="2" t="s">
        <v>279</v>
      </c>
      <c r="P1515" s="2" t="s">
        <v>39</v>
      </c>
      <c r="Q1515" s="2" t="s">
        <v>13</v>
      </c>
      <c r="R1515" s="2" t="s">
        <v>10</v>
      </c>
    </row>
    <row r="1516" spans="1:18" x14ac:dyDescent="0.3">
      <c r="A1516" s="2">
        <v>11614</v>
      </c>
      <c r="B1516" s="2" t="s">
        <v>38</v>
      </c>
      <c r="C1516" s="2">
        <v>23</v>
      </c>
      <c r="D1516" s="7">
        <v>99</v>
      </c>
      <c r="E1516" s="7">
        <f t="shared" si="46"/>
        <v>49.5</v>
      </c>
      <c r="F1516" s="7">
        <v>81.91</v>
      </c>
      <c r="G1516" s="7">
        <f>Table1[[#This Row],[QUANTITY_ORDERED]]*Table1[[#This Row],[Selling price ]]</f>
        <v>1883.9299999999998</v>
      </c>
      <c r="H1516" s="7">
        <f>F1516-(Table1[[#This Row],[Estimated Cost Price (50%)	]])</f>
        <v>32.409999999999997</v>
      </c>
      <c r="I1516" s="7">
        <f>Table1[[#This Row],[Profit per unit]]*Table1[[#This Row],[QUANTITY_ORDERED]]</f>
        <v>745.43</v>
      </c>
      <c r="J1516" s="2" t="str">
        <f t="shared" si="47"/>
        <v>Profit</v>
      </c>
      <c r="K1516" s="3">
        <v>38191</v>
      </c>
      <c r="L1516" s="2" t="str">
        <f>TEXT(Table1[[#This Row],[ORDER_DATE]], "mmm")</f>
        <v>Jul</v>
      </c>
      <c r="M1516" s="2">
        <v>2004</v>
      </c>
      <c r="N1516" s="2" t="s">
        <v>5</v>
      </c>
      <c r="O1516" s="2" t="s">
        <v>282</v>
      </c>
      <c r="P1516" s="2" t="s">
        <v>39</v>
      </c>
      <c r="Q1516" s="2" t="s">
        <v>13</v>
      </c>
      <c r="R1516" s="2" t="s">
        <v>10</v>
      </c>
    </row>
    <row r="1517" spans="1:18" x14ac:dyDescent="0.3">
      <c r="A1517" s="2">
        <v>11615</v>
      </c>
      <c r="B1517" s="2" t="s">
        <v>38</v>
      </c>
      <c r="C1517" s="2">
        <v>28</v>
      </c>
      <c r="D1517" s="7">
        <v>68</v>
      </c>
      <c r="E1517" s="7">
        <f t="shared" si="46"/>
        <v>34</v>
      </c>
      <c r="F1517" s="7">
        <v>63.97</v>
      </c>
      <c r="G1517" s="7">
        <f>Table1[[#This Row],[QUANTITY_ORDERED]]*Table1[[#This Row],[Selling price ]]</f>
        <v>1791.1599999999999</v>
      </c>
      <c r="H1517" s="7">
        <f>F1517-(Table1[[#This Row],[Estimated Cost Price (50%)	]])</f>
        <v>29.97</v>
      </c>
      <c r="I1517" s="7">
        <f>Table1[[#This Row],[Profit per unit]]*Table1[[#This Row],[QUANTITY_ORDERED]]</f>
        <v>839.16</v>
      </c>
      <c r="J1517" s="2" t="str">
        <f t="shared" si="47"/>
        <v>Profit</v>
      </c>
      <c r="K1517" s="3">
        <v>38191</v>
      </c>
      <c r="L1517" s="2" t="str">
        <f>TEXT(Table1[[#This Row],[ORDER_DATE]], "mmm")</f>
        <v>Jul</v>
      </c>
      <c r="M1517" s="2">
        <v>2004</v>
      </c>
      <c r="N1517" s="2" t="s">
        <v>202</v>
      </c>
      <c r="O1517" s="2" t="s">
        <v>287</v>
      </c>
      <c r="P1517" s="2" t="s">
        <v>39</v>
      </c>
      <c r="Q1517" s="2" t="s">
        <v>13</v>
      </c>
      <c r="R1517" s="2" t="s">
        <v>10</v>
      </c>
    </row>
    <row r="1518" spans="1:18" x14ac:dyDescent="0.3">
      <c r="A1518" s="2">
        <v>11616</v>
      </c>
      <c r="B1518" s="2" t="s">
        <v>38</v>
      </c>
      <c r="C1518" s="2">
        <v>38</v>
      </c>
      <c r="D1518" s="7">
        <v>43</v>
      </c>
      <c r="E1518" s="7">
        <f t="shared" si="46"/>
        <v>21.5</v>
      </c>
      <c r="F1518" s="7">
        <v>45.39</v>
      </c>
      <c r="G1518" s="7">
        <f>Table1[[#This Row],[QUANTITY_ORDERED]]*Table1[[#This Row],[Selling price ]]</f>
        <v>1724.82</v>
      </c>
      <c r="H1518" s="7">
        <f>F1518-(Table1[[#This Row],[Estimated Cost Price (50%)	]])</f>
        <v>23.89</v>
      </c>
      <c r="I1518" s="7">
        <f>Table1[[#This Row],[Profit per unit]]*Table1[[#This Row],[QUANTITY_ORDERED]]</f>
        <v>907.82</v>
      </c>
      <c r="J1518" s="2" t="str">
        <f t="shared" si="47"/>
        <v>Profit</v>
      </c>
      <c r="K1518" s="3">
        <v>38191</v>
      </c>
      <c r="L1518" s="2" t="str">
        <f>TEXT(Table1[[#This Row],[ORDER_DATE]], "mmm")</f>
        <v>Jul</v>
      </c>
      <c r="M1518" s="2">
        <v>2004</v>
      </c>
      <c r="N1518" s="2" t="s">
        <v>202</v>
      </c>
      <c r="O1518" s="2" t="s">
        <v>289</v>
      </c>
      <c r="P1518" s="2" t="s">
        <v>39</v>
      </c>
      <c r="Q1518" s="2" t="s">
        <v>13</v>
      </c>
      <c r="R1518" s="2" t="s">
        <v>10</v>
      </c>
    </row>
    <row r="1519" spans="1:18" x14ac:dyDescent="0.3">
      <c r="A1519" s="2">
        <v>11617</v>
      </c>
      <c r="B1519" s="2" t="s">
        <v>38</v>
      </c>
      <c r="C1519" s="2">
        <v>32</v>
      </c>
      <c r="D1519" s="7">
        <v>91</v>
      </c>
      <c r="E1519" s="7">
        <f t="shared" si="46"/>
        <v>45.5</v>
      </c>
      <c r="F1519" s="7">
        <v>89.51</v>
      </c>
      <c r="G1519" s="7">
        <f>Table1[[#This Row],[QUANTITY_ORDERED]]*Table1[[#This Row],[Selling price ]]</f>
        <v>2864.32</v>
      </c>
      <c r="H1519" s="7">
        <f>F1519-(Table1[[#This Row],[Estimated Cost Price (50%)	]])</f>
        <v>44.010000000000005</v>
      </c>
      <c r="I1519" s="7">
        <f>Table1[[#This Row],[Profit per unit]]*Table1[[#This Row],[QUANTITY_ORDERED]]</f>
        <v>1408.3200000000002</v>
      </c>
      <c r="J1519" s="2" t="str">
        <f t="shared" si="47"/>
        <v>Profit</v>
      </c>
      <c r="K1519" s="3">
        <v>38191</v>
      </c>
      <c r="L1519" s="2" t="str">
        <f>TEXT(Table1[[#This Row],[ORDER_DATE]], "mmm")</f>
        <v>Jul</v>
      </c>
      <c r="M1519" s="2">
        <v>2004</v>
      </c>
      <c r="N1519" s="2" t="s">
        <v>210</v>
      </c>
      <c r="O1519" s="2" t="s">
        <v>294</v>
      </c>
      <c r="P1519" s="2" t="s">
        <v>39</v>
      </c>
      <c r="Q1519" s="2" t="s">
        <v>13</v>
      </c>
      <c r="R1519" s="2" t="s">
        <v>10</v>
      </c>
    </row>
    <row r="1520" spans="1:18" x14ac:dyDescent="0.3">
      <c r="A1520" s="2">
        <v>11618</v>
      </c>
      <c r="B1520" s="2" t="s">
        <v>38</v>
      </c>
      <c r="C1520" s="2">
        <v>39</v>
      </c>
      <c r="D1520" s="7">
        <v>99</v>
      </c>
      <c r="E1520" s="7">
        <f t="shared" si="46"/>
        <v>49.5</v>
      </c>
      <c r="F1520" s="7">
        <v>100</v>
      </c>
      <c r="G1520" s="7">
        <f>Table1[[#This Row],[QUANTITY_ORDERED]]*Table1[[#This Row],[Selling price ]]</f>
        <v>3900</v>
      </c>
      <c r="H1520" s="7">
        <f>F1520-(Table1[[#This Row],[Estimated Cost Price (50%)	]])</f>
        <v>50.5</v>
      </c>
      <c r="I1520" s="7">
        <f>Table1[[#This Row],[Profit per unit]]*Table1[[#This Row],[QUANTITY_ORDERED]]</f>
        <v>1969.5</v>
      </c>
      <c r="J1520" s="2" t="str">
        <f t="shared" si="47"/>
        <v>Profit</v>
      </c>
      <c r="K1520" s="3">
        <v>38191</v>
      </c>
      <c r="L1520" s="2" t="str">
        <f>TEXT(Table1[[#This Row],[ORDER_DATE]], "mmm")</f>
        <v>Jul</v>
      </c>
      <c r="M1520" s="2">
        <v>2004</v>
      </c>
      <c r="N1520" s="2" t="s">
        <v>210</v>
      </c>
      <c r="O1520" s="2" t="s">
        <v>297</v>
      </c>
      <c r="P1520" s="2" t="s">
        <v>39</v>
      </c>
      <c r="Q1520" s="2" t="s">
        <v>13</v>
      </c>
      <c r="R1520" s="2" t="s">
        <v>16</v>
      </c>
    </row>
    <row r="1521" spans="1:18" x14ac:dyDescent="0.3">
      <c r="A1521" s="2">
        <v>11619</v>
      </c>
      <c r="B1521" s="2" t="s">
        <v>38</v>
      </c>
      <c r="C1521" s="2">
        <v>48</v>
      </c>
      <c r="D1521" s="7">
        <v>118</v>
      </c>
      <c r="E1521" s="7">
        <f t="shared" si="46"/>
        <v>59</v>
      </c>
      <c r="F1521" s="7">
        <v>100</v>
      </c>
      <c r="G1521" s="7">
        <f>Table1[[#This Row],[QUANTITY_ORDERED]]*Table1[[#This Row],[Selling price ]]</f>
        <v>4800</v>
      </c>
      <c r="H1521" s="7">
        <f>F1521-(Table1[[#This Row],[Estimated Cost Price (50%)	]])</f>
        <v>41</v>
      </c>
      <c r="I1521" s="7">
        <f>Table1[[#This Row],[Profit per unit]]*Table1[[#This Row],[QUANTITY_ORDERED]]</f>
        <v>1968</v>
      </c>
      <c r="J1521" s="2" t="str">
        <f t="shared" si="47"/>
        <v>Profit</v>
      </c>
      <c r="K1521" s="3">
        <v>38191</v>
      </c>
      <c r="L1521" s="2" t="str">
        <f>TEXT(Table1[[#This Row],[ORDER_DATE]], "mmm")</f>
        <v>Jul</v>
      </c>
      <c r="M1521" s="2">
        <v>2004</v>
      </c>
      <c r="N1521" s="2" t="s">
        <v>210</v>
      </c>
      <c r="O1521" s="2" t="s">
        <v>300</v>
      </c>
      <c r="P1521" s="2" t="s">
        <v>39</v>
      </c>
      <c r="Q1521" s="2" t="s">
        <v>13</v>
      </c>
      <c r="R1521" s="2" t="s">
        <v>16</v>
      </c>
    </row>
    <row r="1522" spans="1:18" x14ac:dyDescent="0.3">
      <c r="A1522" s="2">
        <v>11620</v>
      </c>
      <c r="B1522" s="2" t="s">
        <v>38</v>
      </c>
      <c r="C1522" s="2">
        <v>43</v>
      </c>
      <c r="D1522" s="7">
        <v>80</v>
      </c>
      <c r="E1522" s="7">
        <f t="shared" si="46"/>
        <v>40</v>
      </c>
      <c r="F1522" s="7">
        <v>73.599999999999994</v>
      </c>
      <c r="G1522" s="7">
        <f>Table1[[#This Row],[QUANTITY_ORDERED]]*Table1[[#This Row],[Selling price ]]</f>
        <v>3164.7999999999997</v>
      </c>
      <c r="H1522" s="7">
        <f>F1522-(Table1[[#This Row],[Estimated Cost Price (50%)	]])</f>
        <v>33.599999999999994</v>
      </c>
      <c r="I1522" s="7">
        <f>Table1[[#This Row],[Profit per unit]]*Table1[[#This Row],[QUANTITY_ORDERED]]</f>
        <v>1444.7999999999997</v>
      </c>
      <c r="J1522" s="2" t="str">
        <f t="shared" si="47"/>
        <v>Profit</v>
      </c>
      <c r="K1522" s="3">
        <v>38191</v>
      </c>
      <c r="L1522" s="2" t="str">
        <f>TEXT(Table1[[#This Row],[ORDER_DATE]], "mmm")</f>
        <v>Jul</v>
      </c>
      <c r="M1522" s="2">
        <v>2004</v>
      </c>
      <c r="N1522" s="2" t="s">
        <v>210</v>
      </c>
      <c r="O1522" s="2" t="s">
        <v>301</v>
      </c>
      <c r="P1522" s="2" t="s">
        <v>39</v>
      </c>
      <c r="Q1522" s="2" t="s">
        <v>13</v>
      </c>
      <c r="R1522" s="2" t="s">
        <v>16</v>
      </c>
    </row>
    <row r="1523" spans="1:18" x14ac:dyDescent="0.3">
      <c r="A1523" s="2">
        <v>11621</v>
      </c>
      <c r="B1523" s="2" t="s">
        <v>38</v>
      </c>
      <c r="C1523" s="2">
        <v>31</v>
      </c>
      <c r="D1523" s="7">
        <v>74</v>
      </c>
      <c r="E1523" s="7">
        <f t="shared" si="46"/>
        <v>37</v>
      </c>
      <c r="F1523" s="7">
        <v>72.55</v>
      </c>
      <c r="G1523" s="7">
        <f>Table1[[#This Row],[QUANTITY_ORDERED]]*Table1[[#This Row],[Selling price ]]</f>
        <v>2249.0499999999997</v>
      </c>
      <c r="H1523" s="7">
        <f>F1523-(Table1[[#This Row],[Estimated Cost Price (50%)	]])</f>
        <v>35.549999999999997</v>
      </c>
      <c r="I1523" s="7">
        <f>Table1[[#This Row],[Profit per unit]]*Table1[[#This Row],[QUANTITY_ORDERED]]</f>
        <v>1102.05</v>
      </c>
      <c r="J1523" s="2" t="str">
        <f t="shared" si="47"/>
        <v>Profit</v>
      </c>
      <c r="K1523" s="3">
        <v>38191</v>
      </c>
      <c r="L1523" s="2" t="str">
        <f>TEXT(Table1[[#This Row],[ORDER_DATE]], "mmm")</f>
        <v>Jul</v>
      </c>
      <c r="M1523" s="2">
        <v>2004</v>
      </c>
      <c r="N1523" s="2" t="s">
        <v>210</v>
      </c>
      <c r="O1523" s="2" t="s">
        <v>304</v>
      </c>
      <c r="P1523" s="2" t="s">
        <v>39</v>
      </c>
      <c r="Q1523" s="2" t="s">
        <v>13</v>
      </c>
      <c r="R1523" s="2" t="s">
        <v>10</v>
      </c>
    </row>
    <row r="1524" spans="1:18" x14ac:dyDescent="0.3">
      <c r="A1524" s="2">
        <v>11622</v>
      </c>
      <c r="B1524" s="2" t="s">
        <v>163</v>
      </c>
      <c r="C1524" s="2">
        <v>50</v>
      </c>
      <c r="D1524" s="7">
        <v>194</v>
      </c>
      <c r="E1524" s="7">
        <f t="shared" si="46"/>
        <v>97</v>
      </c>
      <c r="F1524" s="7">
        <v>100</v>
      </c>
      <c r="G1524" s="7">
        <f>Table1[[#This Row],[QUANTITY_ORDERED]]*Table1[[#This Row],[Selling price ]]</f>
        <v>5000</v>
      </c>
      <c r="H1524" s="7">
        <f>F1524-(Table1[[#This Row],[Estimated Cost Price (50%)	]])</f>
        <v>3</v>
      </c>
      <c r="I1524" s="7">
        <f>Table1[[#This Row],[Profit per unit]]*Table1[[#This Row],[QUANTITY_ORDERED]]</f>
        <v>150</v>
      </c>
      <c r="J1524" s="2" t="str">
        <f t="shared" si="47"/>
        <v>Profit</v>
      </c>
      <c r="K1524" s="3">
        <v>38025</v>
      </c>
      <c r="L1524" s="2" t="str">
        <f>TEXT(Table1[[#This Row],[ORDER_DATE]], "mmm")</f>
        <v>Feb</v>
      </c>
      <c r="M1524" s="2">
        <v>2004</v>
      </c>
      <c r="N1524" s="2" t="s">
        <v>63</v>
      </c>
      <c r="O1524" s="2" t="s">
        <v>149</v>
      </c>
      <c r="P1524" s="2" t="s">
        <v>101</v>
      </c>
      <c r="Q1524" s="2" t="s">
        <v>9</v>
      </c>
      <c r="R1524" s="2" t="s">
        <v>52</v>
      </c>
    </row>
    <row r="1525" spans="1:18" x14ac:dyDescent="0.3">
      <c r="A1525" s="2">
        <v>11623</v>
      </c>
      <c r="B1525" s="2" t="s">
        <v>163</v>
      </c>
      <c r="C1525" s="2">
        <v>43</v>
      </c>
      <c r="D1525" s="7">
        <v>150</v>
      </c>
      <c r="E1525" s="7">
        <f t="shared" si="46"/>
        <v>75</v>
      </c>
      <c r="F1525" s="7">
        <v>100</v>
      </c>
      <c r="G1525" s="7">
        <f>Table1[[#This Row],[QUANTITY_ORDERED]]*Table1[[#This Row],[Selling price ]]</f>
        <v>4300</v>
      </c>
      <c r="H1525" s="7">
        <f>F1525-(Table1[[#This Row],[Estimated Cost Price (50%)	]])</f>
        <v>25</v>
      </c>
      <c r="I1525" s="7">
        <f>Table1[[#This Row],[Profit per unit]]*Table1[[#This Row],[QUANTITY_ORDERED]]</f>
        <v>1075</v>
      </c>
      <c r="J1525" s="2" t="str">
        <f t="shared" si="47"/>
        <v>Profit</v>
      </c>
      <c r="K1525" s="3">
        <v>38025</v>
      </c>
      <c r="L1525" s="2" t="str">
        <f>TEXT(Table1[[#This Row],[ORDER_DATE]], "mmm")</f>
        <v>Feb</v>
      </c>
      <c r="M1525" s="2">
        <v>2004</v>
      </c>
      <c r="N1525" s="2" t="s">
        <v>5</v>
      </c>
      <c r="O1525" s="2" t="s">
        <v>180</v>
      </c>
      <c r="P1525" s="2" t="s">
        <v>101</v>
      </c>
      <c r="Q1525" s="2" t="s">
        <v>9</v>
      </c>
      <c r="R1525" s="2" t="s">
        <v>16</v>
      </c>
    </row>
    <row r="1526" spans="1:18" x14ac:dyDescent="0.3">
      <c r="A1526" s="2">
        <v>11624</v>
      </c>
      <c r="B1526" s="2" t="s">
        <v>163</v>
      </c>
      <c r="C1526" s="2">
        <v>47</v>
      </c>
      <c r="D1526" s="7">
        <v>117</v>
      </c>
      <c r="E1526" s="7">
        <f t="shared" si="46"/>
        <v>58.5</v>
      </c>
      <c r="F1526" s="7">
        <v>100</v>
      </c>
      <c r="G1526" s="7">
        <f>Table1[[#This Row],[QUANTITY_ORDERED]]*Table1[[#This Row],[Selling price ]]</f>
        <v>4700</v>
      </c>
      <c r="H1526" s="7">
        <f>F1526-(Table1[[#This Row],[Estimated Cost Price (50%)	]])</f>
        <v>41.5</v>
      </c>
      <c r="I1526" s="7">
        <f>Table1[[#This Row],[Profit per unit]]*Table1[[#This Row],[QUANTITY_ORDERED]]</f>
        <v>1950.5</v>
      </c>
      <c r="J1526" s="2" t="str">
        <f t="shared" si="47"/>
        <v>Profit</v>
      </c>
      <c r="K1526" s="3">
        <v>38025</v>
      </c>
      <c r="L1526" s="2" t="str">
        <f>TEXT(Table1[[#This Row],[ORDER_DATE]], "mmm")</f>
        <v>Feb</v>
      </c>
      <c r="M1526" s="2">
        <v>2004</v>
      </c>
      <c r="N1526" s="2" t="s">
        <v>63</v>
      </c>
      <c r="O1526" s="2" t="s">
        <v>183</v>
      </c>
      <c r="P1526" s="2" t="s">
        <v>101</v>
      </c>
      <c r="Q1526" s="2" t="s">
        <v>9</v>
      </c>
      <c r="R1526" s="2" t="s">
        <v>16</v>
      </c>
    </row>
    <row r="1527" spans="1:18" x14ac:dyDescent="0.3">
      <c r="A1527" s="2">
        <v>11625</v>
      </c>
      <c r="B1527" s="2" t="s">
        <v>163</v>
      </c>
      <c r="C1527" s="2">
        <v>38</v>
      </c>
      <c r="D1527" s="7">
        <v>79</v>
      </c>
      <c r="E1527" s="7">
        <f t="shared" si="46"/>
        <v>39.5</v>
      </c>
      <c r="F1527" s="7">
        <v>83.79</v>
      </c>
      <c r="G1527" s="7">
        <f>Table1[[#This Row],[QUANTITY_ORDERED]]*Table1[[#This Row],[Selling price ]]</f>
        <v>3184.0200000000004</v>
      </c>
      <c r="H1527" s="7">
        <f>F1527-(Table1[[#This Row],[Estimated Cost Price (50%)	]])</f>
        <v>44.290000000000006</v>
      </c>
      <c r="I1527" s="7">
        <f>Table1[[#This Row],[Profit per unit]]*Table1[[#This Row],[QUANTITY_ORDERED]]</f>
        <v>1683.0200000000002</v>
      </c>
      <c r="J1527" s="2" t="str">
        <f t="shared" si="47"/>
        <v>Profit</v>
      </c>
      <c r="K1527" s="3">
        <v>38025</v>
      </c>
      <c r="L1527" s="2" t="str">
        <f>TEXT(Table1[[#This Row],[ORDER_DATE]], "mmm")</f>
        <v>Feb</v>
      </c>
      <c r="M1527" s="2">
        <v>2004</v>
      </c>
      <c r="N1527" s="2" t="s">
        <v>63</v>
      </c>
      <c r="O1527" s="2" t="s">
        <v>187</v>
      </c>
      <c r="P1527" s="2" t="s">
        <v>101</v>
      </c>
      <c r="Q1527" s="2" t="s">
        <v>9</v>
      </c>
      <c r="R1527" s="2" t="s">
        <v>16</v>
      </c>
    </row>
    <row r="1528" spans="1:18" x14ac:dyDescent="0.3">
      <c r="A1528" s="2">
        <v>11626</v>
      </c>
      <c r="B1528" s="2" t="s">
        <v>163</v>
      </c>
      <c r="C1528" s="2">
        <v>38</v>
      </c>
      <c r="D1528" s="7">
        <v>80</v>
      </c>
      <c r="E1528" s="7">
        <f t="shared" si="46"/>
        <v>40</v>
      </c>
      <c r="F1528" s="7">
        <v>69.959999999999994</v>
      </c>
      <c r="G1528" s="7">
        <f>Table1[[#This Row],[QUANTITY_ORDERED]]*Table1[[#This Row],[Selling price ]]</f>
        <v>2658.4799999999996</v>
      </c>
      <c r="H1528" s="7">
        <f>F1528-(Table1[[#This Row],[Estimated Cost Price (50%)	]])</f>
        <v>29.959999999999994</v>
      </c>
      <c r="I1528" s="7">
        <f>Table1[[#This Row],[Profit per unit]]*Table1[[#This Row],[QUANTITY_ORDERED]]</f>
        <v>1138.4799999999998</v>
      </c>
      <c r="J1528" s="2" t="str">
        <f t="shared" si="47"/>
        <v>Profit</v>
      </c>
      <c r="K1528" s="3">
        <v>38025</v>
      </c>
      <c r="L1528" s="2" t="str">
        <f>TEXT(Table1[[#This Row],[ORDER_DATE]], "mmm")</f>
        <v>Feb</v>
      </c>
      <c r="M1528" s="2">
        <v>2004</v>
      </c>
      <c r="N1528" s="2" t="s">
        <v>63</v>
      </c>
      <c r="O1528" s="2" t="s">
        <v>239</v>
      </c>
      <c r="P1528" s="2" t="s">
        <v>101</v>
      </c>
      <c r="Q1528" s="2" t="s">
        <v>9</v>
      </c>
      <c r="R1528" s="2" t="s">
        <v>10</v>
      </c>
    </row>
    <row r="1529" spans="1:18" x14ac:dyDescent="0.3">
      <c r="A1529" s="2">
        <v>11627</v>
      </c>
      <c r="B1529" s="2" t="s">
        <v>163</v>
      </c>
      <c r="C1529" s="2">
        <v>30</v>
      </c>
      <c r="D1529" s="7">
        <v>146</v>
      </c>
      <c r="E1529" s="7">
        <f t="shared" si="46"/>
        <v>73</v>
      </c>
      <c r="F1529" s="7">
        <v>100</v>
      </c>
      <c r="G1529" s="7">
        <f>Table1[[#This Row],[QUANTITY_ORDERED]]*Table1[[#This Row],[Selling price ]]</f>
        <v>3000</v>
      </c>
      <c r="H1529" s="7">
        <f>F1529-(Table1[[#This Row],[Estimated Cost Price (50%)	]])</f>
        <v>27</v>
      </c>
      <c r="I1529" s="7">
        <f>Table1[[#This Row],[Profit per unit]]*Table1[[#This Row],[QUANTITY_ORDERED]]</f>
        <v>810</v>
      </c>
      <c r="J1529" s="2" t="str">
        <f t="shared" si="47"/>
        <v>Profit</v>
      </c>
      <c r="K1529" s="3">
        <v>38025</v>
      </c>
      <c r="L1529" s="2" t="str">
        <f>TEXT(Table1[[#This Row],[ORDER_DATE]], "mmm")</f>
        <v>Feb</v>
      </c>
      <c r="M1529" s="2">
        <v>2004</v>
      </c>
      <c r="N1529" s="2" t="s">
        <v>63</v>
      </c>
      <c r="O1529" s="2" t="s">
        <v>241</v>
      </c>
      <c r="P1529" s="2" t="s">
        <v>101</v>
      </c>
      <c r="Q1529" s="2" t="s">
        <v>9</v>
      </c>
      <c r="R1529" s="2" t="s">
        <v>16</v>
      </c>
    </row>
    <row r="1530" spans="1:18" x14ac:dyDescent="0.3">
      <c r="A1530" s="2">
        <v>11628</v>
      </c>
      <c r="B1530" s="2" t="s">
        <v>163</v>
      </c>
      <c r="C1530" s="2">
        <v>33</v>
      </c>
      <c r="D1530" s="7">
        <v>62</v>
      </c>
      <c r="E1530" s="7">
        <f t="shared" si="46"/>
        <v>31</v>
      </c>
      <c r="F1530" s="7">
        <v>50.36</v>
      </c>
      <c r="G1530" s="7">
        <f>Table1[[#This Row],[QUANTITY_ORDERED]]*Table1[[#This Row],[Selling price ]]</f>
        <v>1661.8799999999999</v>
      </c>
      <c r="H1530" s="7">
        <f>F1530-(Table1[[#This Row],[Estimated Cost Price (50%)	]])</f>
        <v>19.36</v>
      </c>
      <c r="I1530" s="7">
        <f>Table1[[#This Row],[Profit per unit]]*Table1[[#This Row],[QUANTITY_ORDERED]]</f>
        <v>638.88</v>
      </c>
      <c r="J1530" s="2" t="str">
        <f t="shared" si="47"/>
        <v>Profit</v>
      </c>
      <c r="K1530" s="3">
        <v>38025</v>
      </c>
      <c r="L1530" s="2" t="str">
        <f>TEXT(Table1[[#This Row],[ORDER_DATE]], "mmm")</f>
        <v>Feb</v>
      </c>
      <c r="M1530" s="2">
        <v>2004</v>
      </c>
      <c r="N1530" s="2" t="s">
        <v>5</v>
      </c>
      <c r="O1530" s="2" t="s">
        <v>243</v>
      </c>
      <c r="P1530" s="2" t="s">
        <v>101</v>
      </c>
      <c r="Q1530" s="2" t="s">
        <v>9</v>
      </c>
      <c r="R1530" s="2" t="s">
        <v>10</v>
      </c>
    </row>
    <row r="1531" spans="1:18" x14ac:dyDescent="0.3">
      <c r="A1531" s="2">
        <v>11629</v>
      </c>
      <c r="B1531" s="2" t="s">
        <v>163</v>
      </c>
      <c r="C1531" s="2">
        <v>48</v>
      </c>
      <c r="D1531" s="7">
        <v>148</v>
      </c>
      <c r="E1531" s="7">
        <f t="shared" si="46"/>
        <v>74</v>
      </c>
      <c r="F1531" s="7">
        <v>100</v>
      </c>
      <c r="G1531" s="7">
        <f>Table1[[#This Row],[QUANTITY_ORDERED]]*Table1[[#This Row],[Selling price ]]</f>
        <v>4800</v>
      </c>
      <c r="H1531" s="7">
        <f>F1531-(Table1[[#This Row],[Estimated Cost Price (50%)	]])</f>
        <v>26</v>
      </c>
      <c r="I1531" s="7">
        <f>Table1[[#This Row],[Profit per unit]]*Table1[[#This Row],[QUANTITY_ORDERED]]</f>
        <v>1248</v>
      </c>
      <c r="J1531" s="2" t="str">
        <f t="shared" si="47"/>
        <v>Profit</v>
      </c>
      <c r="K1531" s="3">
        <v>38025</v>
      </c>
      <c r="L1531" s="2" t="str">
        <f>TEXT(Table1[[#This Row],[ORDER_DATE]], "mmm")</f>
        <v>Feb</v>
      </c>
      <c r="M1531" s="2">
        <v>2004</v>
      </c>
      <c r="N1531" s="2" t="s">
        <v>63</v>
      </c>
      <c r="O1531" s="2" t="s">
        <v>250</v>
      </c>
      <c r="P1531" s="2" t="s">
        <v>101</v>
      </c>
      <c r="Q1531" s="2" t="s">
        <v>9</v>
      </c>
      <c r="R1531" s="2" t="s">
        <v>16</v>
      </c>
    </row>
    <row r="1532" spans="1:18" x14ac:dyDescent="0.3">
      <c r="A1532" s="2">
        <v>11630</v>
      </c>
      <c r="B1532" s="2" t="s">
        <v>163</v>
      </c>
      <c r="C1532" s="2">
        <v>46</v>
      </c>
      <c r="D1532" s="7">
        <v>69</v>
      </c>
      <c r="E1532" s="7">
        <f t="shared" si="46"/>
        <v>34.5</v>
      </c>
      <c r="F1532" s="7">
        <v>75.489999999999995</v>
      </c>
      <c r="G1532" s="7">
        <f>Table1[[#This Row],[QUANTITY_ORDERED]]*Table1[[#This Row],[Selling price ]]</f>
        <v>3472.54</v>
      </c>
      <c r="H1532" s="7">
        <f>F1532-(Table1[[#This Row],[Estimated Cost Price (50%)	]])</f>
        <v>40.989999999999995</v>
      </c>
      <c r="I1532" s="7">
        <f>Table1[[#This Row],[Profit per unit]]*Table1[[#This Row],[QUANTITY_ORDERED]]</f>
        <v>1885.5399999999997</v>
      </c>
      <c r="J1532" s="2" t="str">
        <f t="shared" si="47"/>
        <v>Profit</v>
      </c>
      <c r="K1532" s="3">
        <v>38025</v>
      </c>
      <c r="L1532" s="2" t="str">
        <f>TEXT(Table1[[#This Row],[ORDER_DATE]], "mmm")</f>
        <v>Feb</v>
      </c>
      <c r="M1532" s="2">
        <v>2004</v>
      </c>
      <c r="N1532" s="2" t="s">
        <v>5</v>
      </c>
      <c r="O1532" s="2" t="s">
        <v>262</v>
      </c>
      <c r="P1532" s="2" t="s">
        <v>101</v>
      </c>
      <c r="Q1532" s="2" t="s">
        <v>9</v>
      </c>
      <c r="R1532" s="2" t="s">
        <v>16</v>
      </c>
    </row>
    <row r="1533" spans="1:18" x14ac:dyDescent="0.3">
      <c r="A1533" s="2">
        <v>11631</v>
      </c>
      <c r="B1533" s="2" t="s">
        <v>163</v>
      </c>
      <c r="C1533" s="2">
        <v>20</v>
      </c>
      <c r="D1533" s="7">
        <v>61</v>
      </c>
      <c r="E1533" s="7">
        <f t="shared" si="46"/>
        <v>30.5</v>
      </c>
      <c r="F1533" s="7">
        <v>61.23</v>
      </c>
      <c r="G1533" s="7">
        <f>Table1[[#This Row],[QUANTITY_ORDERED]]*Table1[[#This Row],[Selling price ]]</f>
        <v>1224.5999999999999</v>
      </c>
      <c r="H1533" s="7">
        <f>F1533-(Table1[[#This Row],[Estimated Cost Price (50%)	]])</f>
        <v>30.729999999999997</v>
      </c>
      <c r="I1533" s="7">
        <f>Table1[[#This Row],[Profit per unit]]*Table1[[#This Row],[QUANTITY_ORDERED]]</f>
        <v>614.59999999999991</v>
      </c>
      <c r="J1533" s="2" t="str">
        <f t="shared" si="47"/>
        <v>Profit</v>
      </c>
      <c r="K1533" s="3">
        <v>38025</v>
      </c>
      <c r="L1533" s="2" t="str">
        <f>TEXT(Table1[[#This Row],[ORDER_DATE]], "mmm")</f>
        <v>Feb</v>
      </c>
      <c r="M1533" s="2">
        <v>2004</v>
      </c>
      <c r="N1533" s="2" t="s">
        <v>63</v>
      </c>
      <c r="O1533" s="2" t="s">
        <v>270</v>
      </c>
      <c r="P1533" s="2" t="s">
        <v>101</v>
      </c>
      <c r="Q1533" s="2" t="s">
        <v>9</v>
      </c>
      <c r="R1533" s="2" t="s">
        <v>10</v>
      </c>
    </row>
    <row r="1534" spans="1:18" x14ac:dyDescent="0.3">
      <c r="A1534" s="2">
        <v>11632</v>
      </c>
      <c r="B1534" s="2" t="s">
        <v>163</v>
      </c>
      <c r="C1534" s="2">
        <v>48</v>
      </c>
      <c r="D1534" s="7">
        <v>80</v>
      </c>
      <c r="E1534" s="7">
        <f t="shared" si="46"/>
        <v>40</v>
      </c>
      <c r="F1534" s="7">
        <v>75.180000000000007</v>
      </c>
      <c r="G1534" s="7">
        <f>Table1[[#This Row],[QUANTITY_ORDERED]]*Table1[[#This Row],[Selling price ]]</f>
        <v>3608.6400000000003</v>
      </c>
      <c r="H1534" s="7">
        <f>F1534-(Table1[[#This Row],[Estimated Cost Price (50%)	]])</f>
        <v>35.180000000000007</v>
      </c>
      <c r="I1534" s="7">
        <f>Table1[[#This Row],[Profit per unit]]*Table1[[#This Row],[QUANTITY_ORDERED]]</f>
        <v>1688.6400000000003</v>
      </c>
      <c r="J1534" s="2" t="str">
        <f t="shared" si="47"/>
        <v>Profit</v>
      </c>
      <c r="K1534" s="3">
        <v>38025</v>
      </c>
      <c r="L1534" s="2" t="str">
        <f>TEXT(Table1[[#This Row],[ORDER_DATE]], "mmm")</f>
        <v>Feb</v>
      </c>
      <c r="M1534" s="2">
        <v>2004</v>
      </c>
      <c r="N1534" s="2" t="s">
        <v>63</v>
      </c>
      <c r="O1534" s="2" t="s">
        <v>280</v>
      </c>
      <c r="P1534" s="2" t="s">
        <v>101</v>
      </c>
      <c r="Q1534" s="2" t="s">
        <v>9</v>
      </c>
      <c r="R1534" s="2" t="s">
        <v>16</v>
      </c>
    </row>
    <row r="1535" spans="1:18" x14ac:dyDescent="0.3">
      <c r="A1535" s="2">
        <v>11633</v>
      </c>
      <c r="B1535" s="2" t="s">
        <v>163</v>
      </c>
      <c r="C1535" s="2">
        <v>27</v>
      </c>
      <c r="D1535" s="7">
        <v>40</v>
      </c>
      <c r="E1535" s="7">
        <f t="shared" si="46"/>
        <v>20</v>
      </c>
      <c r="F1535" s="7">
        <v>36.61</v>
      </c>
      <c r="G1535" s="7">
        <f>Table1[[#This Row],[QUANTITY_ORDERED]]*Table1[[#This Row],[Selling price ]]</f>
        <v>988.47</v>
      </c>
      <c r="H1535" s="7">
        <f>F1535-(Table1[[#This Row],[Estimated Cost Price (50%)	]])</f>
        <v>16.61</v>
      </c>
      <c r="I1535" s="7">
        <f>Table1[[#This Row],[Profit per unit]]*Table1[[#This Row],[QUANTITY_ORDERED]]</f>
        <v>448.46999999999997</v>
      </c>
      <c r="J1535" s="2" t="str">
        <f t="shared" si="47"/>
        <v>Profit</v>
      </c>
      <c r="K1535" s="3">
        <v>38025</v>
      </c>
      <c r="L1535" s="2" t="str">
        <f>TEXT(Table1[[#This Row],[ORDER_DATE]], "mmm")</f>
        <v>Feb</v>
      </c>
      <c r="M1535" s="2">
        <v>2004</v>
      </c>
      <c r="N1535" s="2" t="s">
        <v>5</v>
      </c>
      <c r="O1535" s="2" t="s">
        <v>283</v>
      </c>
      <c r="P1535" s="2" t="s">
        <v>101</v>
      </c>
      <c r="Q1535" s="2" t="s">
        <v>9</v>
      </c>
      <c r="R1535" s="2" t="s">
        <v>10</v>
      </c>
    </row>
    <row r="1536" spans="1:18" x14ac:dyDescent="0.3">
      <c r="A1536" s="2">
        <v>11634</v>
      </c>
      <c r="B1536" s="2" t="s">
        <v>163</v>
      </c>
      <c r="C1536" s="2">
        <v>38</v>
      </c>
      <c r="D1536" s="7">
        <v>102</v>
      </c>
      <c r="E1536" s="7">
        <f t="shared" si="46"/>
        <v>51</v>
      </c>
      <c r="F1536" s="7">
        <v>100</v>
      </c>
      <c r="G1536" s="7">
        <f>Table1[[#This Row],[QUANTITY_ORDERED]]*Table1[[#This Row],[Selling price ]]</f>
        <v>3800</v>
      </c>
      <c r="H1536" s="7">
        <f>F1536-(Table1[[#This Row],[Estimated Cost Price (50%)	]])</f>
        <v>49</v>
      </c>
      <c r="I1536" s="7">
        <f>Table1[[#This Row],[Profit per unit]]*Table1[[#This Row],[QUANTITY_ORDERED]]</f>
        <v>1862</v>
      </c>
      <c r="J1536" s="2" t="str">
        <f t="shared" si="47"/>
        <v>Profit</v>
      </c>
      <c r="K1536" s="3">
        <v>38025</v>
      </c>
      <c r="L1536" s="2" t="str">
        <f>TEXT(Table1[[#This Row],[ORDER_DATE]], "mmm")</f>
        <v>Feb</v>
      </c>
      <c r="M1536" s="2">
        <v>2004</v>
      </c>
      <c r="N1536" s="2" t="s">
        <v>5</v>
      </c>
      <c r="O1536" s="2" t="s">
        <v>288</v>
      </c>
      <c r="P1536" s="2" t="s">
        <v>101</v>
      </c>
      <c r="Q1536" s="2" t="s">
        <v>9</v>
      </c>
      <c r="R1536" s="2" t="s">
        <v>16</v>
      </c>
    </row>
    <row r="1537" spans="1:18" x14ac:dyDescent="0.3">
      <c r="A1537" s="2">
        <v>11635</v>
      </c>
      <c r="B1537" s="2" t="s">
        <v>163</v>
      </c>
      <c r="C1537" s="2">
        <v>21</v>
      </c>
      <c r="D1537" s="7">
        <v>81</v>
      </c>
      <c r="E1537" s="7">
        <f t="shared" si="46"/>
        <v>40.5</v>
      </c>
      <c r="F1537" s="7">
        <v>70.78</v>
      </c>
      <c r="G1537" s="7">
        <f>Table1[[#This Row],[QUANTITY_ORDERED]]*Table1[[#This Row],[Selling price ]]</f>
        <v>1486.38</v>
      </c>
      <c r="H1537" s="7">
        <f>F1537-(Table1[[#This Row],[Estimated Cost Price (50%)	]])</f>
        <v>30.28</v>
      </c>
      <c r="I1537" s="7">
        <f>Table1[[#This Row],[Profit per unit]]*Table1[[#This Row],[QUANTITY_ORDERED]]</f>
        <v>635.88</v>
      </c>
      <c r="J1537" s="2" t="str">
        <f t="shared" si="47"/>
        <v>Profit</v>
      </c>
      <c r="K1537" s="3">
        <v>38025</v>
      </c>
      <c r="L1537" s="2" t="str">
        <f>TEXT(Table1[[#This Row],[ORDER_DATE]], "mmm")</f>
        <v>Feb</v>
      </c>
      <c r="M1537" s="2">
        <v>2004</v>
      </c>
      <c r="N1537" s="2" t="s">
        <v>5</v>
      </c>
      <c r="O1537" s="2" t="s">
        <v>292</v>
      </c>
      <c r="P1537" s="2" t="s">
        <v>101</v>
      </c>
      <c r="Q1537" s="2" t="s">
        <v>9</v>
      </c>
      <c r="R1537" s="2" t="s">
        <v>10</v>
      </c>
    </row>
    <row r="1538" spans="1:18" x14ac:dyDescent="0.3">
      <c r="A1538" s="2">
        <v>11636</v>
      </c>
      <c r="B1538" s="2" t="s">
        <v>69</v>
      </c>
      <c r="C1538" s="2">
        <v>28</v>
      </c>
      <c r="D1538" s="7">
        <v>115</v>
      </c>
      <c r="E1538" s="7">
        <f t="shared" ref="E1538:E1601" si="48">D1538 * 0.5</f>
        <v>57.5</v>
      </c>
      <c r="F1538" s="7">
        <v>100</v>
      </c>
      <c r="G1538" s="7">
        <f>Table1[[#This Row],[QUANTITY_ORDERED]]*Table1[[#This Row],[Selling price ]]</f>
        <v>2800</v>
      </c>
      <c r="H1538" s="7">
        <f>F1538-(Table1[[#This Row],[Estimated Cost Price (50%)	]])</f>
        <v>42.5</v>
      </c>
      <c r="I1538" s="7">
        <f>Table1[[#This Row],[Profit per unit]]*Table1[[#This Row],[QUANTITY_ORDERED]]</f>
        <v>1190</v>
      </c>
      <c r="J1538" s="2" t="str">
        <f t="shared" ref="J1538:J1601" si="49">IF(H1538 &gt; 0, "Profit", IF(H1538 &lt; 0, "Loss", "No Profit No Loss"))</f>
        <v>Profit</v>
      </c>
      <c r="K1538" s="3">
        <v>38085</v>
      </c>
      <c r="L1538" s="2" t="str">
        <f>TEXT(Table1[[#This Row],[ORDER_DATE]], "mmm")</f>
        <v>Apr</v>
      </c>
      <c r="M1538" s="2">
        <v>2004</v>
      </c>
      <c r="N1538" s="2" t="s">
        <v>63</v>
      </c>
      <c r="O1538" s="2" t="s">
        <v>193</v>
      </c>
      <c r="P1538" s="2" t="s">
        <v>70</v>
      </c>
      <c r="Q1538" s="2" t="s">
        <v>70</v>
      </c>
      <c r="R1538" s="2" t="s">
        <v>16</v>
      </c>
    </row>
    <row r="1539" spans="1:18" x14ac:dyDescent="0.3">
      <c r="A1539" s="2">
        <v>11637</v>
      </c>
      <c r="B1539" s="2" t="s">
        <v>198</v>
      </c>
      <c r="C1539" s="2">
        <v>34</v>
      </c>
      <c r="D1539" s="7">
        <v>141</v>
      </c>
      <c r="E1539" s="7">
        <f t="shared" si="48"/>
        <v>70.5</v>
      </c>
      <c r="F1539" s="7">
        <v>100</v>
      </c>
      <c r="G1539" s="7">
        <f>Table1[[#This Row],[QUANTITY_ORDERED]]*Table1[[#This Row],[Selling price ]]</f>
        <v>3400</v>
      </c>
      <c r="H1539" s="7">
        <f>F1539-(Table1[[#This Row],[Estimated Cost Price (50%)	]])</f>
        <v>29.5</v>
      </c>
      <c r="I1539" s="7">
        <f>Table1[[#This Row],[Profit per unit]]*Table1[[#This Row],[QUANTITY_ORDERED]]</f>
        <v>1003</v>
      </c>
      <c r="J1539" s="2" t="str">
        <f t="shared" si="49"/>
        <v>Profit</v>
      </c>
      <c r="K1539" s="3">
        <v>38146</v>
      </c>
      <c r="L1539" s="2" t="str">
        <f>TEXT(Table1[[#This Row],[ORDER_DATE]], "mmm")</f>
        <v>Jun</v>
      </c>
      <c r="M1539" s="2">
        <v>2004</v>
      </c>
      <c r="N1539" s="2" t="s">
        <v>63</v>
      </c>
      <c r="O1539" s="2" t="s">
        <v>197</v>
      </c>
      <c r="P1539" s="2" t="s">
        <v>199</v>
      </c>
      <c r="Q1539" s="2" t="s">
        <v>9</v>
      </c>
      <c r="R1539" s="2" t="s">
        <v>16</v>
      </c>
    </row>
    <row r="1540" spans="1:18" x14ac:dyDescent="0.3">
      <c r="A1540" s="2">
        <v>11638</v>
      </c>
      <c r="B1540" s="2" t="s">
        <v>198</v>
      </c>
      <c r="C1540" s="2">
        <v>23</v>
      </c>
      <c r="D1540" s="7">
        <v>124</v>
      </c>
      <c r="E1540" s="7">
        <f t="shared" si="48"/>
        <v>62</v>
      </c>
      <c r="F1540" s="7">
        <v>100</v>
      </c>
      <c r="G1540" s="7">
        <f>Table1[[#This Row],[QUANTITY_ORDERED]]*Table1[[#This Row],[Selling price ]]</f>
        <v>2300</v>
      </c>
      <c r="H1540" s="7">
        <f>F1540-(Table1[[#This Row],[Estimated Cost Price (50%)	]])</f>
        <v>38</v>
      </c>
      <c r="I1540" s="7">
        <f>Table1[[#This Row],[Profit per unit]]*Table1[[#This Row],[QUANTITY_ORDERED]]</f>
        <v>874</v>
      </c>
      <c r="J1540" s="2" t="str">
        <f t="shared" si="49"/>
        <v>Profit</v>
      </c>
      <c r="K1540" s="3">
        <v>38146</v>
      </c>
      <c r="L1540" s="2" t="str">
        <f>TEXT(Table1[[#This Row],[ORDER_DATE]], "mmm")</f>
        <v>Jun</v>
      </c>
      <c r="M1540" s="2">
        <v>2004</v>
      </c>
      <c r="N1540" s="2" t="s">
        <v>63</v>
      </c>
      <c r="O1540" s="2" t="s">
        <v>209</v>
      </c>
      <c r="P1540" s="2" t="s">
        <v>199</v>
      </c>
      <c r="Q1540" s="2" t="s">
        <v>9</v>
      </c>
      <c r="R1540" s="2" t="s">
        <v>10</v>
      </c>
    </row>
    <row r="1541" spans="1:18" x14ac:dyDescent="0.3">
      <c r="A1541" s="2">
        <v>11639</v>
      </c>
      <c r="B1541" s="2" t="s">
        <v>198</v>
      </c>
      <c r="C1541" s="2">
        <v>29</v>
      </c>
      <c r="D1541" s="7">
        <v>77</v>
      </c>
      <c r="E1541" s="7">
        <f t="shared" si="48"/>
        <v>38.5</v>
      </c>
      <c r="F1541" s="7">
        <v>90.86</v>
      </c>
      <c r="G1541" s="7">
        <f>Table1[[#This Row],[QUANTITY_ORDERED]]*Table1[[#This Row],[Selling price ]]</f>
        <v>2634.94</v>
      </c>
      <c r="H1541" s="7">
        <f>F1541-(Table1[[#This Row],[Estimated Cost Price (50%)	]])</f>
        <v>52.36</v>
      </c>
      <c r="I1541" s="7">
        <f>Table1[[#This Row],[Profit per unit]]*Table1[[#This Row],[QUANTITY_ORDERED]]</f>
        <v>1518.44</v>
      </c>
      <c r="J1541" s="2" t="str">
        <f t="shared" si="49"/>
        <v>Profit</v>
      </c>
      <c r="K1541" s="3">
        <v>38146</v>
      </c>
      <c r="L1541" s="2" t="str">
        <f>TEXT(Table1[[#This Row],[ORDER_DATE]], "mmm")</f>
        <v>Jun</v>
      </c>
      <c r="M1541" s="2">
        <v>2004</v>
      </c>
      <c r="N1541" s="2" t="s">
        <v>63</v>
      </c>
      <c r="O1541" s="2" t="s">
        <v>218</v>
      </c>
      <c r="P1541" s="2" t="s">
        <v>199</v>
      </c>
      <c r="Q1541" s="2" t="s">
        <v>9</v>
      </c>
      <c r="R1541" s="2" t="s">
        <v>10</v>
      </c>
    </row>
    <row r="1542" spans="1:18" x14ac:dyDescent="0.3">
      <c r="A1542" s="2">
        <v>11640</v>
      </c>
      <c r="B1542" s="2" t="s">
        <v>198</v>
      </c>
      <c r="C1542" s="2">
        <v>29</v>
      </c>
      <c r="D1542" s="7">
        <v>142</v>
      </c>
      <c r="E1542" s="7">
        <f t="shared" si="48"/>
        <v>71</v>
      </c>
      <c r="F1542" s="7">
        <v>100</v>
      </c>
      <c r="G1542" s="7">
        <f>Table1[[#This Row],[QUANTITY_ORDERED]]*Table1[[#This Row],[Selling price ]]</f>
        <v>2900</v>
      </c>
      <c r="H1542" s="7">
        <f>F1542-(Table1[[#This Row],[Estimated Cost Price (50%)	]])</f>
        <v>29</v>
      </c>
      <c r="I1542" s="7">
        <f>Table1[[#This Row],[Profit per unit]]*Table1[[#This Row],[QUANTITY_ORDERED]]</f>
        <v>841</v>
      </c>
      <c r="J1542" s="2" t="str">
        <f t="shared" si="49"/>
        <v>Profit</v>
      </c>
      <c r="K1542" s="3">
        <v>38146</v>
      </c>
      <c r="L1542" s="2" t="str">
        <f>TEXT(Table1[[#This Row],[ORDER_DATE]], "mmm")</f>
        <v>Jun</v>
      </c>
      <c r="M1542" s="2">
        <v>2004</v>
      </c>
      <c r="N1542" s="2" t="s">
        <v>63</v>
      </c>
      <c r="O1542" s="2" t="s">
        <v>219</v>
      </c>
      <c r="P1542" s="2" t="s">
        <v>199</v>
      </c>
      <c r="Q1542" s="2" t="s">
        <v>9</v>
      </c>
      <c r="R1542" s="2" t="s">
        <v>16</v>
      </c>
    </row>
    <row r="1543" spans="1:18" x14ac:dyDescent="0.3">
      <c r="A1543" s="2">
        <v>11641</v>
      </c>
      <c r="B1543" s="2" t="s">
        <v>198</v>
      </c>
      <c r="C1543" s="2">
        <v>39</v>
      </c>
      <c r="D1543" s="7">
        <v>132</v>
      </c>
      <c r="E1543" s="7">
        <f t="shared" si="48"/>
        <v>66</v>
      </c>
      <c r="F1543" s="7">
        <v>100</v>
      </c>
      <c r="G1543" s="7">
        <f>Table1[[#This Row],[QUANTITY_ORDERED]]*Table1[[#This Row],[Selling price ]]</f>
        <v>3900</v>
      </c>
      <c r="H1543" s="7">
        <f>F1543-(Table1[[#This Row],[Estimated Cost Price (50%)	]])</f>
        <v>34</v>
      </c>
      <c r="I1543" s="7">
        <f>Table1[[#This Row],[Profit per unit]]*Table1[[#This Row],[QUANTITY_ORDERED]]</f>
        <v>1326</v>
      </c>
      <c r="J1543" s="2" t="str">
        <f t="shared" si="49"/>
        <v>Profit</v>
      </c>
      <c r="K1543" s="3">
        <v>38146</v>
      </c>
      <c r="L1543" s="2" t="str">
        <f>TEXT(Table1[[#This Row],[ORDER_DATE]], "mmm")</f>
        <v>Jun</v>
      </c>
      <c r="M1543" s="2">
        <v>2004</v>
      </c>
      <c r="N1543" s="2" t="s">
        <v>63</v>
      </c>
      <c r="O1543" s="2" t="s">
        <v>228</v>
      </c>
      <c r="P1543" s="2" t="s">
        <v>199</v>
      </c>
      <c r="Q1543" s="2" t="s">
        <v>9</v>
      </c>
      <c r="R1543" s="2" t="s">
        <v>16</v>
      </c>
    </row>
    <row r="1544" spans="1:18" x14ac:dyDescent="0.3">
      <c r="A1544" s="2">
        <v>11642</v>
      </c>
      <c r="B1544" s="2" t="s">
        <v>198</v>
      </c>
      <c r="C1544" s="2">
        <v>42</v>
      </c>
      <c r="D1544" s="7">
        <v>169</v>
      </c>
      <c r="E1544" s="7">
        <f t="shared" si="48"/>
        <v>84.5</v>
      </c>
      <c r="F1544" s="7">
        <v>100</v>
      </c>
      <c r="G1544" s="7">
        <f>Table1[[#This Row],[QUANTITY_ORDERED]]*Table1[[#This Row],[Selling price ]]</f>
        <v>4200</v>
      </c>
      <c r="H1544" s="7">
        <f>F1544-(Table1[[#This Row],[Estimated Cost Price (50%)	]])</f>
        <v>15.5</v>
      </c>
      <c r="I1544" s="7">
        <f>Table1[[#This Row],[Profit per unit]]*Table1[[#This Row],[QUANTITY_ORDERED]]</f>
        <v>651</v>
      </c>
      <c r="J1544" s="2" t="str">
        <f t="shared" si="49"/>
        <v>Profit</v>
      </c>
      <c r="K1544" s="3">
        <v>38146</v>
      </c>
      <c r="L1544" s="2" t="str">
        <f>TEXT(Table1[[#This Row],[ORDER_DATE]], "mmm")</f>
        <v>Jun</v>
      </c>
      <c r="M1544" s="2">
        <v>2004</v>
      </c>
      <c r="N1544" s="2" t="s">
        <v>63</v>
      </c>
      <c r="O1544" s="2" t="s">
        <v>236</v>
      </c>
      <c r="P1544" s="2" t="s">
        <v>199</v>
      </c>
      <c r="Q1544" s="2" t="s">
        <v>9</v>
      </c>
      <c r="R1544" s="2" t="s">
        <v>16</v>
      </c>
    </row>
    <row r="1545" spans="1:18" x14ac:dyDescent="0.3">
      <c r="A1545" s="2">
        <v>11643</v>
      </c>
      <c r="B1545" s="2" t="s">
        <v>198</v>
      </c>
      <c r="C1545" s="2">
        <v>31</v>
      </c>
      <c r="D1545" s="7">
        <v>141</v>
      </c>
      <c r="E1545" s="7">
        <f t="shared" si="48"/>
        <v>70.5</v>
      </c>
      <c r="F1545" s="7">
        <v>100</v>
      </c>
      <c r="G1545" s="7">
        <f>Table1[[#This Row],[QUANTITY_ORDERED]]*Table1[[#This Row],[Selling price ]]</f>
        <v>3100</v>
      </c>
      <c r="H1545" s="7">
        <f>F1545-(Table1[[#This Row],[Estimated Cost Price (50%)	]])</f>
        <v>29.5</v>
      </c>
      <c r="I1545" s="7">
        <f>Table1[[#This Row],[Profit per unit]]*Table1[[#This Row],[QUANTITY_ORDERED]]</f>
        <v>914.5</v>
      </c>
      <c r="J1545" s="2" t="str">
        <f t="shared" si="49"/>
        <v>Profit</v>
      </c>
      <c r="K1545" s="3">
        <v>38146</v>
      </c>
      <c r="L1545" s="2" t="str">
        <f>TEXT(Table1[[#This Row],[ORDER_DATE]], "mmm")</f>
        <v>Jun</v>
      </c>
      <c r="M1545" s="2">
        <v>2004</v>
      </c>
      <c r="N1545" s="2" t="s">
        <v>63</v>
      </c>
      <c r="O1545" s="2" t="s">
        <v>242</v>
      </c>
      <c r="P1545" s="2" t="s">
        <v>199</v>
      </c>
      <c r="Q1545" s="2" t="s">
        <v>9</v>
      </c>
      <c r="R1545" s="2" t="s">
        <v>16</v>
      </c>
    </row>
    <row r="1546" spans="1:18" x14ac:dyDescent="0.3">
      <c r="A1546" s="2">
        <v>11644</v>
      </c>
      <c r="B1546" s="2" t="s">
        <v>198</v>
      </c>
      <c r="C1546" s="2">
        <v>35</v>
      </c>
      <c r="D1546" s="7">
        <v>50</v>
      </c>
      <c r="E1546" s="7">
        <f t="shared" si="48"/>
        <v>25</v>
      </c>
      <c r="F1546" s="7">
        <v>45.28</v>
      </c>
      <c r="G1546" s="7">
        <f>Table1[[#This Row],[QUANTITY_ORDERED]]*Table1[[#This Row],[Selling price ]]</f>
        <v>1584.8</v>
      </c>
      <c r="H1546" s="7">
        <f>F1546-(Table1[[#This Row],[Estimated Cost Price (50%)	]])</f>
        <v>20.28</v>
      </c>
      <c r="I1546" s="7">
        <f>Table1[[#This Row],[Profit per unit]]*Table1[[#This Row],[QUANTITY_ORDERED]]</f>
        <v>709.80000000000007</v>
      </c>
      <c r="J1546" s="2" t="str">
        <f t="shared" si="49"/>
        <v>Profit</v>
      </c>
      <c r="K1546" s="3">
        <v>38146</v>
      </c>
      <c r="L1546" s="2" t="str">
        <f>TEXT(Table1[[#This Row],[ORDER_DATE]], "mmm")</f>
        <v>Jun</v>
      </c>
      <c r="M1546" s="2">
        <v>2004</v>
      </c>
      <c r="N1546" s="2" t="s">
        <v>63</v>
      </c>
      <c r="O1546" s="2" t="s">
        <v>255</v>
      </c>
      <c r="P1546" s="2" t="s">
        <v>199</v>
      </c>
      <c r="Q1546" s="2" t="s">
        <v>9</v>
      </c>
      <c r="R1546" s="2" t="s">
        <v>10</v>
      </c>
    </row>
    <row r="1547" spans="1:18" x14ac:dyDescent="0.3">
      <c r="A1547" s="2">
        <v>11645</v>
      </c>
      <c r="B1547" s="2" t="s">
        <v>198</v>
      </c>
      <c r="C1547" s="2">
        <v>31</v>
      </c>
      <c r="D1547" s="7">
        <v>37</v>
      </c>
      <c r="E1547" s="7">
        <f t="shared" si="48"/>
        <v>18.5</v>
      </c>
      <c r="F1547" s="7">
        <v>38.89</v>
      </c>
      <c r="G1547" s="7">
        <f>Table1[[#This Row],[QUANTITY_ORDERED]]*Table1[[#This Row],[Selling price ]]</f>
        <v>1205.5899999999999</v>
      </c>
      <c r="H1547" s="7">
        <f>F1547-(Table1[[#This Row],[Estimated Cost Price (50%)	]])</f>
        <v>20.39</v>
      </c>
      <c r="I1547" s="7">
        <f>Table1[[#This Row],[Profit per unit]]*Table1[[#This Row],[QUANTITY_ORDERED]]</f>
        <v>632.09</v>
      </c>
      <c r="J1547" s="2" t="str">
        <f t="shared" si="49"/>
        <v>Profit</v>
      </c>
      <c r="K1547" s="3">
        <v>38146</v>
      </c>
      <c r="L1547" s="2" t="str">
        <f>TEXT(Table1[[#This Row],[ORDER_DATE]], "mmm")</f>
        <v>Jun</v>
      </c>
      <c r="M1547" s="2">
        <v>2004</v>
      </c>
      <c r="N1547" s="2" t="s">
        <v>63</v>
      </c>
      <c r="O1547" s="2" t="s">
        <v>267</v>
      </c>
      <c r="P1547" s="2" t="s">
        <v>199</v>
      </c>
      <c r="Q1547" s="2" t="s">
        <v>9</v>
      </c>
      <c r="R1547" s="2" t="s">
        <v>10</v>
      </c>
    </row>
    <row r="1548" spans="1:18" x14ac:dyDescent="0.3">
      <c r="A1548" s="2">
        <v>11646</v>
      </c>
      <c r="B1548" s="2" t="s">
        <v>198</v>
      </c>
      <c r="C1548" s="2">
        <v>25</v>
      </c>
      <c r="D1548" s="7">
        <v>140</v>
      </c>
      <c r="E1548" s="7">
        <f t="shared" si="48"/>
        <v>70</v>
      </c>
      <c r="F1548" s="7">
        <v>100</v>
      </c>
      <c r="G1548" s="7">
        <f>Table1[[#This Row],[QUANTITY_ORDERED]]*Table1[[#This Row],[Selling price ]]</f>
        <v>2500</v>
      </c>
      <c r="H1548" s="7">
        <f>F1548-(Table1[[#This Row],[Estimated Cost Price (50%)	]])</f>
        <v>30</v>
      </c>
      <c r="I1548" s="7">
        <f>Table1[[#This Row],[Profit per unit]]*Table1[[#This Row],[QUANTITY_ORDERED]]</f>
        <v>750</v>
      </c>
      <c r="J1548" s="2" t="str">
        <f t="shared" si="49"/>
        <v>Profit</v>
      </c>
      <c r="K1548" s="3">
        <v>38146</v>
      </c>
      <c r="L1548" s="2" t="str">
        <f>TEXT(Table1[[#This Row],[ORDER_DATE]], "mmm")</f>
        <v>Jun</v>
      </c>
      <c r="M1548" s="2">
        <v>2004</v>
      </c>
      <c r="N1548" s="2" t="s">
        <v>63</v>
      </c>
      <c r="O1548" s="2" t="s">
        <v>274</v>
      </c>
      <c r="P1548" s="2" t="s">
        <v>199</v>
      </c>
      <c r="Q1548" s="2" t="s">
        <v>9</v>
      </c>
      <c r="R1548" s="2" t="s">
        <v>16</v>
      </c>
    </row>
    <row r="1549" spans="1:18" x14ac:dyDescent="0.3">
      <c r="A1549" s="2">
        <v>11647</v>
      </c>
      <c r="B1549" s="2" t="s">
        <v>60</v>
      </c>
      <c r="C1549" s="2">
        <v>26</v>
      </c>
      <c r="D1549" s="7">
        <v>71</v>
      </c>
      <c r="E1549" s="7">
        <f t="shared" si="48"/>
        <v>35.5</v>
      </c>
      <c r="F1549" s="7">
        <v>60.58</v>
      </c>
      <c r="G1549" s="7">
        <f>Table1[[#This Row],[QUANTITY_ORDERED]]*Table1[[#This Row],[Selling price ]]</f>
        <v>1575.08</v>
      </c>
      <c r="H1549" s="7">
        <f>F1549-(Table1[[#This Row],[Estimated Cost Price (50%)	]])</f>
        <v>25.08</v>
      </c>
      <c r="I1549" s="7">
        <f>Table1[[#This Row],[Profit per unit]]*Table1[[#This Row],[QUANTITY_ORDERED]]</f>
        <v>652.07999999999993</v>
      </c>
      <c r="J1549" s="2" t="str">
        <f t="shared" si="49"/>
        <v>Profit</v>
      </c>
      <c r="K1549" s="3">
        <v>38238</v>
      </c>
      <c r="L1549" s="2" t="str">
        <f>TEXT(Table1[[#This Row],[ORDER_DATE]], "mmm")</f>
        <v>Sep</v>
      </c>
      <c r="M1549" s="2">
        <v>2004</v>
      </c>
      <c r="N1549" s="2" t="s">
        <v>63</v>
      </c>
      <c r="O1549" s="2" t="s">
        <v>251</v>
      </c>
      <c r="P1549" s="2" t="s">
        <v>61</v>
      </c>
      <c r="Q1549" s="2" t="s">
        <v>62</v>
      </c>
      <c r="R1549" s="2" t="s">
        <v>10</v>
      </c>
    </row>
    <row r="1550" spans="1:18" x14ac:dyDescent="0.3">
      <c r="A1550" s="2">
        <v>11648</v>
      </c>
      <c r="B1550" s="2" t="s">
        <v>60</v>
      </c>
      <c r="C1550" s="2">
        <v>32</v>
      </c>
      <c r="D1550" s="7">
        <v>73</v>
      </c>
      <c r="E1550" s="7">
        <f t="shared" si="48"/>
        <v>36.5</v>
      </c>
      <c r="F1550" s="7">
        <v>74.959999999999994</v>
      </c>
      <c r="G1550" s="7">
        <f>Table1[[#This Row],[QUANTITY_ORDERED]]*Table1[[#This Row],[Selling price ]]</f>
        <v>2398.7199999999998</v>
      </c>
      <c r="H1550" s="7">
        <f>F1550-(Table1[[#This Row],[Estimated Cost Price (50%)	]])</f>
        <v>38.459999999999994</v>
      </c>
      <c r="I1550" s="7">
        <f>Table1[[#This Row],[Profit per unit]]*Table1[[#This Row],[QUANTITY_ORDERED]]</f>
        <v>1230.7199999999998</v>
      </c>
      <c r="J1550" s="2" t="str">
        <f t="shared" si="49"/>
        <v>Profit</v>
      </c>
      <c r="K1550" s="3">
        <v>38238</v>
      </c>
      <c r="L1550" s="2" t="str">
        <f>TEXT(Table1[[#This Row],[ORDER_DATE]], "mmm")</f>
        <v>Sep</v>
      </c>
      <c r="M1550" s="2">
        <v>2004</v>
      </c>
      <c r="N1550" s="2" t="s">
        <v>63</v>
      </c>
      <c r="O1550" s="2" t="s">
        <v>252</v>
      </c>
      <c r="P1550" s="2" t="s">
        <v>61</v>
      </c>
      <c r="Q1550" s="2" t="s">
        <v>62</v>
      </c>
      <c r="R1550" s="2" t="s">
        <v>10</v>
      </c>
    </row>
    <row r="1551" spans="1:18" x14ac:dyDescent="0.3">
      <c r="A1551" s="2">
        <v>11649</v>
      </c>
      <c r="B1551" s="2" t="s">
        <v>60</v>
      </c>
      <c r="C1551" s="2">
        <v>49</v>
      </c>
      <c r="D1551" s="7">
        <v>90</v>
      </c>
      <c r="E1551" s="7">
        <f t="shared" si="48"/>
        <v>45</v>
      </c>
      <c r="F1551" s="7">
        <v>79.97</v>
      </c>
      <c r="G1551" s="7">
        <f>Table1[[#This Row],[QUANTITY_ORDERED]]*Table1[[#This Row],[Selling price ]]</f>
        <v>3918.5299999999997</v>
      </c>
      <c r="H1551" s="7">
        <f>F1551-(Table1[[#This Row],[Estimated Cost Price (50%)	]])</f>
        <v>34.97</v>
      </c>
      <c r="I1551" s="7">
        <f>Table1[[#This Row],[Profit per unit]]*Table1[[#This Row],[QUANTITY_ORDERED]]</f>
        <v>1713.53</v>
      </c>
      <c r="J1551" s="2" t="str">
        <f t="shared" si="49"/>
        <v>Profit</v>
      </c>
      <c r="K1551" s="3">
        <v>38238</v>
      </c>
      <c r="L1551" s="2" t="str">
        <f>TEXT(Table1[[#This Row],[ORDER_DATE]], "mmm")</f>
        <v>Sep</v>
      </c>
      <c r="M1551" s="2">
        <v>2004</v>
      </c>
      <c r="N1551" s="2" t="s">
        <v>63</v>
      </c>
      <c r="O1551" s="2" t="s">
        <v>263</v>
      </c>
      <c r="P1551" s="2" t="s">
        <v>61</v>
      </c>
      <c r="Q1551" s="2" t="s">
        <v>62</v>
      </c>
      <c r="R1551" s="2" t="s">
        <v>16</v>
      </c>
    </row>
    <row r="1552" spans="1:18" x14ac:dyDescent="0.3">
      <c r="A1552" s="2">
        <v>11650</v>
      </c>
      <c r="B1552" s="2" t="s">
        <v>60</v>
      </c>
      <c r="C1552" s="2">
        <v>48</v>
      </c>
      <c r="D1552" s="7">
        <v>117</v>
      </c>
      <c r="E1552" s="7">
        <f t="shared" si="48"/>
        <v>58.5</v>
      </c>
      <c r="F1552" s="7">
        <v>100</v>
      </c>
      <c r="G1552" s="7">
        <f>Table1[[#This Row],[QUANTITY_ORDERED]]*Table1[[#This Row],[Selling price ]]</f>
        <v>4800</v>
      </c>
      <c r="H1552" s="7">
        <f>F1552-(Table1[[#This Row],[Estimated Cost Price (50%)	]])</f>
        <v>41.5</v>
      </c>
      <c r="I1552" s="7">
        <f>Table1[[#This Row],[Profit per unit]]*Table1[[#This Row],[QUANTITY_ORDERED]]</f>
        <v>1992</v>
      </c>
      <c r="J1552" s="2" t="str">
        <f t="shared" si="49"/>
        <v>Profit</v>
      </c>
      <c r="K1552" s="3">
        <v>38238</v>
      </c>
      <c r="L1552" s="2" t="str">
        <f>TEXT(Table1[[#This Row],[ORDER_DATE]], "mmm")</f>
        <v>Sep</v>
      </c>
      <c r="M1552" s="2">
        <v>2004</v>
      </c>
      <c r="N1552" s="2" t="s">
        <v>63</v>
      </c>
      <c r="O1552" s="2" t="s">
        <v>266</v>
      </c>
      <c r="P1552" s="2" t="s">
        <v>61</v>
      </c>
      <c r="Q1552" s="2" t="s">
        <v>62</v>
      </c>
      <c r="R1552" s="2" t="s">
        <v>16</v>
      </c>
    </row>
    <row r="1553" spans="1:18" x14ac:dyDescent="0.3">
      <c r="A1553" s="2">
        <v>11651</v>
      </c>
      <c r="B1553" s="2" t="s">
        <v>60</v>
      </c>
      <c r="C1553" s="2">
        <v>33</v>
      </c>
      <c r="D1553" s="7">
        <v>85</v>
      </c>
      <c r="E1553" s="7">
        <f t="shared" si="48"/>
        <v>42.5</v>
      </c>
      <c r="F1553" s="7">
        <v>71.06</v>
      </c>
      <c r="G1553" s="7">
        <f>Table1[[#This Row],[QUANTITY_ORDERED]]*Table1[[#This Row],[Selling price ]]</f>
        <v>2344.98</v>
      </c>
      <c r="H1553" s="7">
        <f>F1553-(Table1[[#This Row],[Estimated Cost Price (50%)	]])</f>
        <v>28.560000000000002</v>
      </c>
      <c r="I1553" s="7">
        <f>Table1[[#This Row],[Profit per unit]]*Table1[[#This Row],[QUANTITY_ORDERED]]</f>
        <v>942.48</v>
      </c>
      <c r="J1553" s="2" t="str">
        <f t="shared" si="49"/>
        <v>Profit</v>
      </c>
      <c r="K1553" s="3">
        <v>38238</v>
      </c>
      <c r="L1553" s="2" t="str">
        <f>TEXT(Table1[[#This Row],[ORDER_DATE]], "mmm")</f>
        <v>Sep</v>
      </c>
      <c r="M1553" s="2">
        <v>2004</v>
      </c>
      <c r="N1553" s="2" t="s">
        <v>63</v>
      </c>
      <c r="O1553" s="2" t="s">
        <v>269</v>
      </c>
      <c r="P1553" s="2" t="s">
        <v>61</v>
      </c>
      <c r="Q1553" s="2" t="s">
        <v>62</v>
      </c>
      <c r="R1553" s="2" t="s">
        <v>10</v>
      </c>
    </row>
    <row r="1554" spans="1:18" x14ac:dyDescent="0.3">
      <c r="A1554" s="2">
        <v>11652</v>
      </c>
      <c r="B1554" s="2" t="s">
        <v>60</v>
      </c>
      <c r="C1554" s="2">
        <v>48</v>
      </c>
      <c r="D1554" s="7">
        <v>107</v>
      </c>
      <c r="E1554" s="7">
        <f t="shared" si="48"/>
        <v>53.5</v>
      </c>
      <c r="F1554" s="7">
        <v>100</v>
      </c>
      <c r="G1554" s="7">
        <f>Table1[[#This Row],[QUANTITY_ORDERED]]*Table1[[#This Row],[Selling price ]]</f>
        <v>4800</v>
      </c>
      <c r="H1554" s="7">
        <f>F1554-(Table1[[#This Row],[Estimated Cost Price (50%)	]])</f>
        <v>46.5</v>
      </c>
      <c r="I1554" s="7">
        <f>Table1[[#This Row],[Profit per unit]]*Table1[[#This Row],[QUANTITY_ORDERED]]</f>
        <v>2232</v>
      </c>
      <c r="J1554" s="2" t="str">
        <f t="shared" si="49"/>
        <v>Profit</v>
      </c>
      <c r="K1554" s="3">
        <v>38238</v>
      </c>
      <c r="L1554" s="2" t="str">
        <f>TEXT(Table1[[#This Row],[ORDER_DATE]], "mmm")</f>
        <v>Sep</v>
      </c>
      <c r="M1554" s="2">
        <v>2004</v>
      </c>
      <c r="N1554" s="2" t="s">
        <v>63</v>
      </c>
      <c r="O1554" s="2" t="s">
        <v>272</v>
      </c>
      <c r="P1554" s="2" t="s">
        <v>61</v>
      </c>
      <c r="Q1554" s="2" t="s">
        <v>62</v>
      </c>
      <c r="R1554" s="2" t="s">
        <v>16</v>
      </c>
    </row>
    <row r="1555" spans="1:18" x14ac:dyDescent="0.3">
      <c r="A1555" s="2">
        <v>11653</v>
      </c>
      <c r="B1555" s="2" t="s">
        <v>89</v>
      </c>
      <c r="C1555" s="2">
        <v>34</v>
      </c>
      <c r="D1555" s="7">
        <v>214</v>
      </c>
      <c r="E1555" s="7">
        <f t="shared" si="48"/>
        <v>107</v>
      </c>
      <c r="F1555" s="7">
        <v>100</v>
      </c>
      <c r="G1555" s="7">
        <f>Table1[[#This Row],[QUANTITY_ORDERED]]*Table1[[#This Row],[Selling price ]]</f>
        <v>3400</v>
      </c>
      <c r="H1555" s="7">
        <f>F1555-(Table1[[#This Row],[Estimated Cost Price (50%)	]])</f>
        <v>-7</v>
      </c>
      <c r="I1555" s="7">
        <f>Table1[[#This Row],[Profit per unit]]*Table1[[#This Row],[QUANTITY_ORDERED]]</f>
        <v>-238</v>
      </c>
      <c r="J1555" s="2" t="str">
        <f t="shared" si="49"/>
        <v>Loss</v>
      </c>
      <c r="K1555" s="3">
        <v>38216</v>
      </c>
      <c r="L1555" s="2" t="str">
        <f>TEXT(Table1[[#This Row],[ORDER_DATE]], "mmm")</f>
        <v>Aug</v>
      </c>
      <c r="M1555" s="2">
        <v>2004</v>
      </c>
      <c r="N1555" s="2" t="s">
        <v>63</v>
      </c>
      <c r="O1555" s="2" t="s">
        <v>64</v>
      </c>
      <c r="P1555" s="2" t="s">
        <v>90</v>
      </c>
      <c r="Q1555" s="2" t="s">
        <v>91</v>
      </c>
      <c r="R1555" s="2" t="s">
        <v>52</v>
      </c>
    </row>
    <row r="1556" spans="1:18" x14ac:dyDescent="0.3">
      <c r="A1556" s="2">
        <v>11654</v>
      </c>
      <c r="B1556" s="2" t="s">
        <v>89</v>
      </c>
      <c r="C1556" s="2">
        <v>24</v>
      </c>
      <c r="D1556" s="7">
        <v>116</v>
      </c>
      <c r="E1556" s="7">
        <f t="shared" si="48"/>
        <v>58</v>
      </c>
      <c r="F1556" s="7">
        <v>100</v>
      </c>
      <c r="G1556" s="7">
        <f>Table1[[#This Row],[QUANTITY_ORDERED]]*Table1[[#This Row],[Selling price ]]</f>
        <v>2400</v>
      </c>
      <c r="H1556" s="7">
        <f>F1556-(Table1[[#This Row],[Estimated Cost Price (50%)	]])</f>
        <v>42</v>
      </c>
      <c r="I1556" s="7">
        <f>Table1[[#This Row],[Profit per unit]]*Table1[[#This Row],[QUANTITY_ORDERED]]</f>
        <v>1008</v>
      </c>
      <c r="J1556" s="2" t="str">
        <f t="shared" si="49"/>
        <v>Profit</v>
      </c>
      <c r="K1556" s="3">
        <v>38216</v>
      </c>
      <c r="L1556" s="2" t="str">
        <f>TEXT(Table1[[#This Row],[ORDER_DATE]], "mmm")</f>
        <v>Aug</v>
      </c>
      <c r="M1556" s="2">
        <v>2004</v>
      </c>
      <c r="N1556" s="2" t="s">
        <v>178</v>
      </c>
      <c r="O1556" s="2" t="s">
        <v>196</v>
      </c>
      <c r="P1556" s="2" t="s">
        <v>90</v>
      </c>
      <c r="Q1556" s="2" t="s">
        <v>91</v>
      </c>
      <c r="R1556" s="2" t="s">
        <v>10</v>
      </c>
    </row>
    <row r="1557" spans="1:18" x14ac:dyDescent="0.3">
      <c r="A1557" s="2">
        <v>11655</v>
      </c>
      <c r="B1557" s="2" t="s">
        <v>89</v>
      </c>
      <c r="C1557" s="2">
        <v>50</v>
      </c>
      <c r="D1557" s="7">
        <v>102</v>
      </c>
      <c r="E1557" s="7">
        <f t="shared" si="48"/>
        <v>51</v>
      </c>
      <c r="F1557" s="7">
        <v>100</v>
      </c>
      <c r="G1557" s="7">
        <f>Table1[[#This Row],[QUANTITY_ORDERED]]*Table1[[#This Row],[Selling price ]]</f>
        <v>5000</v>
      </c>
      <c r="H1557" s="7">
        <f>F1557-(Table1[[#This Row],[Estimated Cost Price (50%)	]])</f>
        <v>49</v>
      </c>
      <c r="I1557" s="7">
        <f>Table1[[#This Row],[Profit per unit]]*Table1[[#This Row],[QUANTITY_ORDERED]]</f>
        <v>2450</v>
      </c>
      <c r="J1557" s="2" t="str">
        <f t="shared" si="49"/>
        <v>Profit</v>
      </c>
      <c r="K1557" s="3">
        <v>38216</v>
      </c>
      <c r="L1557" s="2" t="str">
        <f>TEXT(Table1[[#This Row],[ORDER_DATE]], "mmm")</f>
        <v>Aug</v>
      </c>
      <c r="M1557" s="2">
        <v>2004</v>
      </c>
      <c r="N1557" s="2" t="s">
        <v>202</v>
      </c>
      <c r="O1557" s="2" t="s">
        <v>203</v>
      </c>
      <c r="P1557" s="2" t="s">
        <v>90</v>
      </c>
      <c r="Q1557" s="2" t="s">
        <v>91</v>
      </c>
      <c r="R1557" s="2" t="s">
        <v>16</v>
      </c>
    </row>
    <row r="1558" spans="1:18" x14ac:dyDescent="0.3">
      <c r="A1558" s="2">
        <v>11656</v>
      </c>
      <c r="B1558" s="2" t="s">
        <v>89</v>
      </c>
      <c r="C1558" s="2">
        <v>27</v>
      </c>
      <c r="D1558" s="7">
        <v>53</v>
      </c>
      <c r="E1558" s="7">
        <f t="shared" si="48"/>
        <v>26.5</v>
      </c>
      <c r="F1558" s="7">
        <v>57.68</v>
      </c>
      <c r="G1558" s="7">
        <f>Table1[[#This Row],[QUANTITY_ORDERED]]*Table1[[#This Row],[Selling price ]]</f>
        <v>1557.36</v>
      </c>
      <c r="H1558" s="7">
        <f>F1558-(Table1[[#This Row],[Estimated Cost Price (50%)	]])</f>
        <v>31.18</v>
      </c>
      <c r="I1558" s="7">
        <f>Table1[[#This Row],[Profit per unit]]*Table1[[#This Row],[QUANTITY_ORDERED]]</f>
        <v>841.86</v>
      </c>
      <c r="J1558" s="2" t="str">
        <f t="shared" si="49"/>
        <v>Profit</v>
      </c>
      <c r="K1558" s="3">
        <v>38216</v>
      </c>
      <c r="L1558" s="2" t="str">
        <f>TEXT(Table1[[#This Row],[ORDER_DATE]], "mmm")</f>
        <v>Aug</v>
      </c>
      <c r="M1558" s="2">
        <v>2004</v>
      </c>
      <c r="N1558" s="2" t="s">
        <v>202</v>
      </c>
      <c r="O1558" s="2" t="s">
        <v>208</v>
      </c>
      <c r="P1558" s="2" t="s">
        <v>90</v>
      </c>
      <c r="Q1558" s="2" t="s">
        <v>91</v>
      </c>
      <c r="R1558" s="2" t="s">
        <v>10</v>
      </c>
    </row>
    <row r="1559" spans="1:18" x14ac:dyDescent="0.3">
      <c r="A1559" s="2">
        <v>11657</v>
      </c>
      <c r="B1559" s="2" t="s">
        <v>89</v>
      </c>
      <c r="C1559" s="2">
        <v>26</v>
      </c>
      <c r="D1559" s="7">
        <v>170</v>
      </c>
      <c r="E1559" s="7">
        <f t="shared" si="48"/>
        <v>85</v>
      </c>
      <c r="F1559" s="7">
        <v>100</v>
      </c>
      <c r="G1559" s="7">
        <f>Table1[[#This Row],[QUANTITY_ORDERED]]*Table1[[#This Row],[Selling price ]]</f>
        <v>2600</v>
      </c>
      <c r="H1559" s="7">
        <f>F1559-(Table1[[#This Row],[Estimated Cost Price (50%)	]])</f>
        <v>15</v>
      </c>
      <c r="I1559" s="7">
        <f>Table1[[#This Row],[Profit per unit]]*Table1[[#This Row],[QUANTITY_ORDERED]]</f>
        <v>390</v>
      </c>
      <c r="J1559" s="2" t="str">
        <f t="shared" si="49"/>
        <v>Profit</v>
      </c>
      <c r="K1559" s="3">
        <v>38216</v>
      </c>
      <c r="L1559" s="2" t="str">
        <f>TEXT(Table1[[#This Row],[ORDER_DATE]], "mmm")</f>
        <v>Aug</v>
      </c>
      <c r="M1559" s="2">
        <v>2004</v>
      </c>
      <c r="N1559" s="2" t="s">
        <v>202</v>
      </c>
      <c r="O1559" s="2" t="s">
        <v>217</v>
      </c>
      <c r="P1559" s="2" t="s">
        <v>90</v>
      </c>
      <c r="Q1559" s="2" t="s">
        <v>91</v>
      </c>
      <c r="R1559" s="2" t="s">
        <v>16</v>
      </c>
    </row>
    <row r="1560" spans="1:18" x14ac:dyDescent="0.3">
      <c r="A1560" s="2">
        <v>11658</v>
      </c>
      <c r="B1560" s="2" t="s">
        <v>89</v>
      </c>
      <c r="C1560" s="2">
        <v>25</v>
      </c>
      <c r="D1560" s="7">
        <v>60</v>
      </c>
      <c r="E1560" s="7">
        <f t="shared" si="48"/>
        <v>30</v>
      </c>
      <c r="F1560" s="7">
        <v>62.96</v>
      </c>
      <c r="G1560" s="7">
        <f>Table1[[#This Row],[QUANTITY_ORDERED]]*Table1[[#This Row],[Selling price ]]</f>
        <v>1574</v>
      </c>
      <c r="H1560" s="7">
        <f>F1560-(Table1[[#This Row],[Estimated Cost Price (50%)	]])</f>
        <v>32.96</v>
      </c>
      <c r="I1560" s="7">
        <f>Table1[[#This Row],[Profit per unit]]*Table1[[#This Row],[QUANTITY_ORDERED]]</f>
        <v>824</v>
      </c>
      <c r="J1560" s="2" t="str">
        <f t="shared" si="49"/>
        <v>Profit</v>
      </c>
      <c r="K1560" s="3">
        <v>38216</v>
      </c>
      <c r="L1560" s="2" t="str">
        <f>TEXT(Table1[[#This Row],[ORDER_DATE]], "mmm")</f>
        <v>Aug</v>
      </c>
      <c r="M1560" s="2">
        <v>2004</v>
      </c>
      <c r="N1560" s="2" t="s">
        <v>202</v>
      </c>
      <c r="O1560" s="2" t="s">
        <v>221</v>
      </c>
      <c r="P1560" s="2" t="s">
        <v>90</v>
      </c>
      <c r="Q1560" s="2" t="s">
        <v>91</v>
      </c>
      <c r="R1560" s="2" t="s">
        <v>10</v>
      </c>
    </row>
    <row r="1561" spans="1:18" x14ac:dyDescent="0.3">
      <c r="A1561" s="2">
        <v>11659</v>
      </c>
      <c r="B1561" s="2" t="s">
        <v>89</v>
      </c>
      <c r="C1561" s="2">
        <v>37</v>
      </c>
      <c r="D1561" s="7">
        <v>127</v>
      </c>
      <c r="E1561" s="7">
        <f t="shared" si="48"/>
        <v>63.5</v>
      </c>
      <c r="F1561" s="7">
        <v>100</v>
      </c>
      <c r="G1561" s="7">
        <f>Table1[[#This Row],[QUANTITY_ORDERED]]*Table1[[#This Row],[Selling price ]]</f>
        <v>3700</v>
      </c>
      <c r="H1561" s="7">
        <f>F1561-(Table1[[#This Row],[Estimated Cost Price (50%)	]])</f>
        <v>36.5</v>
      </c>
      <c r="I1561" s="7">
        <f>Table1[[#This Row],[Profit per unit]]*Table1[[#This Row],[QUANTITY_ORDERED]]</f>
        <v>1350.5</v>
      </c>
      <c r="J1561" s="2" t="str">
        <f t="shared" si="49"/>
        <v>Profit</v>
      </c>
      <c r="K1561" s="3">
        <v>38216</v>
      </c>
      <c r="L1561" s="2" t="str">
        <f>TEXT(Table1[[#This Row],[ORDER_DATE]], "mmm")</f>
        <v>Aug</v>
      </c>
      <c r="M1561" s="2">
        <v>2004</v>
      </c>
      <c r="N1561" s="2" t="s">
        <v>202</v>
      </c>
      <c r="O1561" s="2" t="s">
        <v>223</v>
      </c>
      <c r="P1561" s="2" t="s">
        <v>90</v>
      </c>
      <c r="Q1561" s="2" t="s">
        <v>91</v>
      </c>
      <c r="R1561" s="2" t="s">
        <v>16</v>
      </c>
    </row>
    <row r="1562" spans="1:18" x14ac:dyDescent="0.3">
      <c r="A1562" s="2">
        <v>11660</v>
      </c>
      <c r="B1562" s="2" t="s">
        <v>89</v>
      </c>
      <c r="C1562" s="2">
        <v>22</v>
      </c>
      <c r="D1562" s="7">
        <v>168</v>
      </c>
      <c r="E1562" s="7">
        <f t="shared" si="48"/>
        <v>84</v>
      </c>
      <c r="F1562" s="7">
        <v>100</v>
      </c>
      <c r="G1562" s="7">
        <f>Table1[[#This Row],[QUANTITY_ORDERED]]*Table1[[#This Row],[Selling price ]]</f>
        <v>2200</v>
      </c>
      <c r="H1562" s="7">
        <f>F1562-(Table1[[#This Row],[Estimated Cost Price (50%)	]])</f>
        <v>16</v>
      </c>
      <c r="I1562" s="7">
        <f>Table1[[#This Row],[Profit per unit]]*Table1[[#This Row],[QUANTITY_ORDERED]]</f>
        <v>352</v>
      </c>
      <c r="J1562" s="2" t="str">
        <f t="shared" si="49"/>
        <v>Profit</v>
      </c>
      <c r="K1562" s="3">
        <v>38216</v>
      </c>
      <c r="L1562" s="2" t="str">
        <f>TEXT(Table1[[#This Row],[ORDER_DATE]], "mmm")</f>
        <v>Aug</v>
      </c>
      <c r="M1562" s="2">
        <v>2004</v>
      </c>
      <c r="N1562" s="2" t="s">
        <v>202</v>
      </c>
      <c r="O1562" s="2" t="s">
        <v>227</v>
      </c>
      <c r="P1562" s="2" t="s">
        <v>90</v>
      </c>
      <c r="Q1562" s="2" t="s">
        <v>91</v>
      </c>
      <c r="R1562" s="2" t="s">
        <v>16</v>
      </c>
    </row>
    <row r="1563" spans="1:18" x14ac:dyDescent="0.3">
      <c r="A1563" s="2">
        <v>11661</v>
      </c>
      <c r="B1563" s="2" t="s">
        <v>89</v>
      </c>
      <c r="C1563" s="2">
        <v>46</v>
      </c>
      <c r="D1563" s="7">
        <v>101</v>
      </c>
      <c r="E1563" s="7">
        <f t="shared" si="48"/>
        <v>50.5</v>
      </c>
      <c r="F1563" s="7">
        <v>100</v>
      </c>
      <c r="G1563" s="7">
        <f>Table1[[#This Row],[QUANTITY_ORDERED]]*Table1[[#This Row],[Selling price ]]</f>
        <v>4600</v>
      </c>
      <c r="H1563" s="7">
        <f>F1563-(Table1[[#This Row],[Estimated Cost Price (50%)	]])</f>
        <v>49.5</v>
      </c>
      <c r="I1563" s="7">
        <f>Table1[[#This Row],[Profit per unit]]*Table1[[#This Row],[QUANTITY_ORDERED]]</f>
        <v>2277</v>
      </c>
      <c r="J1563" s="2" t="str">
        <f t="shared" si="49"/>
        <v>Profit</v>
      </c>
      <c r="K1563" s="3">
        <v>38216</v>
      </c>
      <c r="L1563" s="2" t="str">
        <f>TEXT(Table1[[#This Row],[ORDER_DATE]], "mmm")</f>
        <v>Aug</v>
      </c>
      <c r="M1563" s="2">
        <v>2004</v>
      </c>
      <c r="N1563" s="2" t="s">
        <v>202</v>
      </c>
      <c r="O1563" s="2" t="s">
        <v>229</v>
      </c>
      <c r="P1563" s="2" t="s">
        <v>90</v>
      </c>
      <c r="Q1563" s="2" t="s">
        <v>91</v>
      </c>
      <c r="R1563" s="2" t="s">
        <v>16</v>
      </c>
    </row>
    <row r="1564" spans="1:18" x14ac:dyDescent="0.3">
      <c r="A1564" s="2">
        <v>11662</v>
      </c>
      <c r="B1564" s="2" t="s">
        <v>89</v>
      </c>
      <c r="C1564" s="2">
        <v>43</v>
      </c>
      <c r="D1564" s="7">
        <v>62</v>
      </c>
      <c r="E1564" s="7">
        <f t="shared" si="48"/>
        <v>31</v>
      </c>
      <c r="F1564" s="7">
        <v>68.709999999999994</v>
      </c>
      <c r="G1564" s="7">
        <f>Table1[[#This Row],[QUANTITY_ORDERED]]*Table1[[#This Row],[Selling price ]]</f>
        <v>2954.5299999999997</v>
      </c>
      <c r="H1564" s="7">
        <f>F1564-(Table1[[#This Row],[Estimated Cost Price (50%)	]])</f>
        <v>37.709999999999994</v>
      </c>
      <c r="I1564" s="7">
        <f>Table1[[#This Row],[Profit per unit]]*Table1[[#This Row],[QUANTITY_ORDERED]]</f>
        <v>1621.5299999999997</v>
      </c>
      <c r="J1564" s="2" t="str">
        <f t="shared" si="49"/>
        <v>Profit</v>
      </c>
      <c r="K1564" s="3">
        <v>38216</v>
      </c>
      <c r="L1564" s="2" t="str">
        <f>TEXT(Table1[[#This Row],[ORDER_DATE]], "mmm")</f>
        <v>Aug</v>
      </c>
      <c r="M1564" s="2">
        <v>2004</v>
      </c>
      <c r="N1564" s="2" t="s">
        <v>202</v>
      </c>
      <c r="O1564" s="2" t="s">
        <v>230</v>
      </c>
      <c r="P1564" s="2" t="s">
        <v>90</v>
      </c>
      <c r="Q1564" s="2" t="s">
        <v>91</v>
      </c>
      <c r="R1564" s="2" t="s">
        <v>10</v>
      </c>
    </row>
    <row r="1565" spans="1:18" x14ac:dyDescent="0.3">
      <c r="A1565" s="2">
        <v>11663</v>
      </c>
      <c r="B1565" s="2" t="s">
        <v>89</v>
      </c>
      <c r="C1565" s="2">
        <v>29</v>
      </c>
      <c r="D1565" s="7">
        <v>104</v>
      </c>
      <c r="E1565" s="7">
        <f t="shared" si="48"/>
        <v>52</v>
      </c>
      <c r="F1565" s="7">
        <v>100</v>
      </c>
      <c r="G1565" s="7">
        <f>Table1[[#This Row],[QUANTITY_ORDERED]]*Table1[[#This Row],[Selling price ]]</f>
        <v>2900</v>
      </c>
      <c r="H1565" s="7">
        <f>F1565-(Table1[[#This Row],[Estimated Cost Price (50%)	]])</f>
        <v>48</v>
      </c>
      <c r="I1565" s="7">
        <f>Table1[[#This Row],[Profit per unit]]*Table1[[#This Row],[QUANTITY_ORDERED]]</f>
        <v>1392</v>
      </c>
      <c r="J1565" s="2" t="str">
        <f t="shared" si="49"/>
        <v>Profit</v>
      </c>
      <c r="K1565" s="3">
        <v>38216</v>
      </c>
      <c r="L1565" s="2" t="str">
        <f>TEXT(Table1[[#This Row],[ORDER_DATE]], "mmm")</f>
        <v>Aug</v>
      </c>
      <c r="M1565" s="2">
        <v>2004</v>
      </c>
      <c r="N1565" s="2" t="s">
        <v>202</v>
      </c>
      <c r="O1565" s="2" t="s">
        <v>234</v>
      </c>
      <c r="P1565" s="2" t="s">
        <v>90</v>
      </c>
      <c r="Q1565" s="2" t="s">
        <v>91</v>
      </c>
      <c r="R1565" s="2" t="s">
        <v>16</v>
      </c>
    </row>
    <row r="1566" spans="1:18" x14ac:dyDescent="0.3">
      <c r="A1566" s="2">
        <v>11664</v>
      </c>
      <c r="B1566" s="2" t="s">
        <v>89</v>
      </c>
      <c r="C1566" s="2">
        <v>34</v>
      </c>
      <c r="D1566" s="7">
        <v>99</v>
      </c>
      <c r="E1566" s="7">
        <f t="shared" si="48"/>
        <v>49.5</v>
      </c>
      <c r="F1566" s="7">
        <v>100</v>
      </c>
      <c r="G1566" s="7">
        <f>Table1[[#This Row],[QUANTITY_ORDERED]]*Table1[[#This Row],[Selling price ]]</f>
        <v>3400</v>
      </c>
      <c r="H1566" s="7">
        <f>F1566-(Table1[[#This Row],[Estimated Cost Price (50%)	]])</f>
        <v>50.5</v>
      </c>
      <c r="I1566" s="7">
        <f>Table1[[#This Row],[Profit per unit]]*Table1[[#This Row],[QUANTITY_ORDERED]]</f>
        <v>1717</v>
      </c>
      <c r="J1566" s="2" t="str">
        <f t="shared" si="49"/>
        <v>Profit</v>
      </c>
      <c r="K1566" s="3">
        <v>38216</v>
      </c>
      <c r="L1566" s="2" t="str">
        <f>TEXT(Table1[[#This Row],[ORDER_DATE]], "mmm")</f>
        <v>Aug</v>
      </c>
      <c r="M1566" s="2">
        <v>2004</v>
      </c>
      <c r="N1566" s="2" t="s">
        <v>202</v>
      </c>
      <c r="O1566" s="2" t="s">
        <v>240</v>
      </c>
      <c r="P1566" s="2" t="s">
        <v>90</v>
      </c>
      <c r="Q1566" s="2" t="s">
        <v>91</v>
      </c>
      <c r="R1566" s="2" t="s">
        <v>16</v>
      </c>
    </row>
    <row r="1567" spans="1:18" x14ac:dyDescent="0.3">
      <c r="A1567" s="2">
        <v>11665</v>
      </c>
      <c r="B1567" s="2" t="s">
        <v>89</v>
      </c>
      <c r="C1567" s="2">
        <v>35</v>
      </c>
      <c r="D1567" s="7">
        <v>92</v>
      </c>
      <c r="E1567" s="7">
        <f t="shared" si="48"/>
        <v>46</v>
      </c>
      <c r="F1567" s="7">
        <v>100</v>
      </c>
      <c r="G1567" s="7">
        <f>Table1[[#This Row],[QUANTITY_ORDERED]]*Table1[[#This Row],[Selling price ]]</f>
        <v>3500</v>
      </c>
      <c r="H1567" s="7">
        <f>F1567-(Table1[[#This Row],[Estimated Cost Price (50%)	]])</f>
        <v>54</v>
      </c>
      <c r="I1567" s="7">
        <f>Table1[[#This Row],[Profit per unit]]*Table1[[#This Row],[QUANTITY_ORDERED]]</f>
        <v>1890</v>
      </c>
      <c r="J1567" s="2" t="str">
        <f t="shared" si="49"/>
        <v>Profit</v>
      </c>
      <c r="K1567" s="3">
        <v>38216</v>
      </c>
      <c r="L1567" s="2" t="str">
        <f>TEXT(Table1[[#This Row],[ORDER_DATE]], "mmm")</f>
        <v>Aug</v>
      </c>
      <c r="M1567" s="2">
        <v>2004</v>
      </c>
      <c r="N1567" s="2" t="s">
        <v>202</v>
      </c>
      <c r="O1567" s="2" t="s">
        <v>246</v>
      </c>
      <c r="P1567" s="2" t="s">
        <v>90</v>
      </c>
      <c r="Q1567" s="2" t="s">
        <v>91</v>
      </c>
      <c r="R1567" s="2" t="s">
        <v>16</v>
      </c>
    </row>
    <row r="1568" spans="1:18" x14ac:dyDescent="0.3">
      <c r="A1568" s="2">
        <v>11666</v>
      </c>
      <c r="B1568" s="2" t="s">
        <v>89</v>
      </c>
      <c r="C1568" s="2">
        <v>20</v>
      </c>
      <c r="D1568" s="7">
        <v>33</v>
      </c>
      <c r="E1568" s="7">
        <f t="shared" si="48"/>
        <v>16.5</v>
      </c>
      <c r="F1568" s="7">
        <v>28.88</v>
      </c>
      <c r="G1568" s="7">
        <f>Table1[[#This Row],[QUANTITY_ORDERED]]*Table1[[#This Row],[Selling price ]]</f>
        <v>577.6</v>
      </c>
      <c r="H1568" s="7">
        <f>F1568-(Table1[[#This Row],[Estimated Cost Price (50%)	]])</f>
        <v>12.379999999999999</v>
      </c>
      <c r="I1568" s="7">
        <f>Table1[[#This Row],[Profit per unit]]*Table1[[#This Row],[QUANTITY_ORDERED]]</f>
        <v>247.59999999999997</v>
      </c>
      <c r="J1568" s="2" t="str">
        <f t="shared" si="49"/>
        <v>Profit</v>
      </c>
      <c r="K1568" s="3">
        <v>38216</v>
      </c>
      <c r="L1568" s="2" t="str">
        <f>TEXT(Table1[[#This Row],[ORDER_DATE]], "mmm")</f>
        <v>Aug</v>
      </c>
      <c r="M1568" s="2">
        <v>2004</v>
      </c>
      <c r="N1568" s="2" t="s">
        <v>202</v>
      </c>
      <c r="O1568" s="2" t="s">
        <v>257</v>
      </c>
      <c r="P1568" s="2" t="s">
        <v>90</v>
      </c>
      <c r="Q1568" s="2" t="s">
        <v>91</v>
      </c>
      <c r="R1568" s="2" t="s">
        <v>10</v>
      </c>
    </row>
    <row r="1569" spans="1:18" x14ac:dyDescent="0.3">
      <c r="A1569" s="2">
        <v>11667</v>
      </c>
      <c r="B1569" s="2" t="s">
        <v>89</v>
      </c>
      <c r="C1569" s="2">
        <v>45</v>
      </c>
      <c r="D1569" s="7">
        <v>44</v>
      </c>
      <c r="E1569" s="7">
        <f t="shared" si="48"/>
        <v>22</v>
      </c>
      <c r="F1569" s="7">
        <v>47.49</v>
      </c>
      <c r="G1569" s="7">
        <f>Table1[[#This Row],[QUANTITY_ORDERED]]*Table1[[#This Row],[Selling price ]]</f>
        <v>2137.0500000000002</v>
      </c>
      <c r="H1569" s="7">
        <f>F1569-(Table1[[#This Row],[Estimated Cost Price (50%)	]])</f>
        <v>25.490000000000002</v>
      </c>
      <c r="I1569" s="7">
        <f>Table1[[#This Row],[Profit per unit]]*Table1[[#This Row],[QUANTITY_ORDERED]]</f>
        <v>1147.0500000000002</v>
      </c>
      <c r="J1569" s="2" t="str">
        <f t="shared" si="49"/>
        <v>Profit</v>
      </c>
      <c r="K1569" s="3">
        <v>38216</v>
      </c>
      <c r="L1569" s="2" t="str">
        <f>TEXT(Table1[[#This Row],[ORDER_DATE]], "mmm")</f>
        <v>Aug</v>
      </c>
      <c r="M1569" s="2">
        <v>2004</v>
      </c>
      <c r="N1569" s="2" t="s">
        <v>202</v>
      </c>
      <c r="O1569" s="2" t="s">
        <v>260</v>
      </c>
      <c r="P1569" s="2" t="s">
        <v>90</v>
      </c>
      <c r="Q1569" s="2" t="s">
        <v>91</v>
      </c>
      <c r="R1569" s="2" t="s">
        <v>10</v>
      </c>
    </row>
    <row r="1570" spans="1:18" x14ac:dyDescent="0.3">
      <c r="A1570" s="2">
        <v>11668</v>
      </c>
      <c r="B1570" s="2" t="s">
        <v>89</v>
      </c>
      <c r="C1570" s="2">
        <v>33</v>
      </c>
      <c r="D1570" s="7">
        <v>41</v>
      </c>
      <c r="E1570" s="7">
        <f t="shared" si="48"/>
        <v>20.5</v>
      </c>
      <c r="F1570" s="7">
        <v>41.85</v>
      </c>
      <c r="G1570" s="7">
        <f>Table1[[#This Row],[QUANTITY_ORDERED]]*Table1[[#This Row],[Selling price ]]</f>
        <v>1381.05</v>
      </c>
      <c r="H1570" s="7">
        <f>F1570-(Table1[[#This Row],[Estimated Cost Price (50%)	]])</f>
        <v>21.35</v>
      </c>
      <c r="I1570" s="7">
        <f>Table1[[#This Row],[Profit per unit]]*Table1[[#This Row],[QUANTITY_ORDERED]]</f>
        <v>704.55000000000007</v>
      </c>
      <c r="J1570" s="2" t="str">
        <f t="shared" si="49"/>
        <v>Profit</v>
      </c>
      <c r="K1570" s="3">
        <v>38216</v>
      </c>
      <c r="L1570" s="2" t="str">
        <f>TEXT(Table1[[#This Row],[ORDER_DATE]], "mmm")</f>
        <v>Aug</v>
      </c>
      <c r="M1570" s="2">
        <v>2004</v>
      </c>
      <c r="N1570" s="2" t="s">
        <v>202</v>
      </c>
      <c r="O1570" s="2" t="s">
        <v>276</v>
      </c>
      <c r="P1570" s="2" t="s">
        <v>90</v>
      </c>
      <c r="Q1570" s="2" t="s">
        <v>91</v>
      </c>
      <c r="R1570" s="2" t="s">
        <v>10</v>
      </c>
    </row>
    <row r="1571" spans="1:18" x14ac:dyDescent="0.3">
      <c r="A1571" s="2">
        <v>11669</v>
      </c>
      <c r="B1571" s="2" t="s">
        <v>89</v>
      </c>
      <c r="C1571" s="2">
        <v>21</v>
      </c>
      <c r="D1571" s="7">
        <v>97</v>
      </c>
      <c r="E1571" s="7">
        <f t="shared" si="48"/>
        <v>48.5</v>
      </c>
      <c r="F1571" s="7">
        <v>78.89</v>
      </c>
      <c r="G1571" s="7">
        <f>Table1[[#This Row],[QUANTITY_ORDERED]]*Table1[[#This Row],[Selling price ]]</f>
        <v>1656.69</v>
      </c>
      <c r="H1571" s="7">
        <f>F1571-(Table1[[#This Row],[Estimated Cost Price (50%)	]])</f>
        <v>30.39</v>
      </c>
      <c r="I1571" s="7">
        <f>Table1[[#This Row],[Profit per unit]]*Table1[[#This Row],[QUANTITY_ORDERED]]</f>
        <v>638.19000000000005</v>
      </c>
      <c r="J1571" s="2" t="str">
        <f t="shared" si="49"/>
        <v>Profit</v>
      </c>
      <c r="K1571" s="3">
        <v>38216</v>
      </c>
      <c r="L1571" s="2" t="str">
        <f>TEXT(Table1[[#This Row],[ORDER_DATE]], "mmm")</f>
        <v>Aug</v>
      </c>
      <c r="M1571" s="2">
        <v>2004</v>
      </c>
      <c r="N1571" s="2" t="s">
        <v>202</v>
      </c>
      <c r="O1571" s="2" t="s">
        <v>278</v>
      </c>
      <c r="P1571" s="2" t="s">
        <v>90</v>
      </c>
      <c r="Q1571" s="2" t="s">
        <v>91</v>
      </c>
      <c r="R1571" s="2" t="s">
        <v>10</v>
      </c>
    </row>
    <row r="1572" spans="1:18" x14ac:dyDescent="0.3">
      <c r="A1572" s="2">
        <v>11670</v>
      </c>
      <c r="B1572" s="2" t="s">
        <v>47</v>
      </c>
      <c r="C1572" s="2">
        <v>44</v>
      </c>
      <c r="D1572" s="7">
        <v>147</v>
      </c>
      <c r="E1572" s="7">
        <f t="shared" si="48"/>
        <v>73.5</v>
      </c>
      <c r="F1572" s="7">
        <v>100</v>
      </c>
      <c r="G1572" s="7">
        <f>Table1[[#This Row],[QUANTITY_ORDERED]]*Table1[[#This Row],[Selling price ]]</f>
        <v>4400</v>
      </c>
      <c r="H1572" s="7">
        <f>F1572-(Table1[[#This Row],[Estimated Cost Price (50%)	]])</f>
        <v>26.5</v>
      </c>
      <c r="I1572" s="7">
        <f>Table1[[#This Row],[Profit per unit]]*Table1[[#This Row],[QUANTITY_ORDERED]]</f>
        <v>1166</v>
      </c>
      <c r="J1572" s="2" t="str">
        <f t="shared" si="49"/>
        <v>Profit</v>
      </c>
      <c r="K1572" s="3">
        <v>38218</v>
      </c>
      <c r="L1572" s="2" t="str">
        <f>TEXT(Table1[[#This Row],[ORDER_DATE]], "mmm")</f>
        <v>Aug</v>
      </c>
      <c r="M1572" s="2">
        <v>2004</v>
      </c>
      <c r="N1572" s="2" t="s">
        <v>63</v>
      </c>
      <c r="O1572" s="2" t="s">
        <v>143</v>
      </c>
      <c r="P1572" s="2" t="s">
        <v>48</v>
      </c>
      <c r="Q1572" s="2" t="s">
        <v>9</v>
      </c>
      <c r="R1572" s="2" t="s">
        <v>52</v>
      </c>
    </row>
    <row r="1573" spans="1:18" x14ac:dyDescent="0.3">
      <c r="A1573" s="2">
        <v>11671</v>
      </c>
      <c r="B1573" s="2" t="s">
        <v>47</v>
      </c>
      <c r="C1573" s="2">
        <v>25</v>
      </c>
      <c r="D1573" s="7">
        <v>136</v>
      </c>
      <c r="E1573" s="7">
        <f t="shared" si="48"/>
        <v>68</v>
      </c>
      <c r="F1573" s="7">
        <v>100</v>
      </c>
      <c r="G1573" s="7">
        <f>Table1[[#This Row],[QUANTITY_ORDERED]]*Table1[[#This Row],[Selling price ]]</f>
        <v>2500</v>
      </c>
      <c r="H1573" s="7">
        <f>F1573-(Table1[[#This Row],[Estimated Cost Price (50%)	]])</f>
        <v>32</v>
      </c>
      <c r="I1573" s="7">
        <f>Table1[[#This Row],[Profit per unit]]*Table1[[#This Row],[QUANTITY_ORDERED]]</f>
        <v>800</v>
      </c>
      <c r="J1573" s="2" t="str">
        <f t="shared" si="49"/>
        <v>Profit</v>
      </c>
      <c r="K1573" s="3">
        <v>38218</v>
      </c>
      <c r="L1573" s="2" t="str">
        <f>TEXT(Table1[[#This Row],[ORDER_DATE]], "mmm")</f>
        <v>Aug</v>
      </c>
      <c r="M1573" s="2">
        <v>2004</v>
      </c>
      <c r="N1573" s="2" t="s">
        <v>178</v>
      </c>
      <c r="O1573" s="2" t="s">
        <v>179</v>
      </c>
      <c r="P1573" s="2" t="s">
        <v>48</v>
      </c>
      <c r="Q1573" s="2" t="s">
        <v>9</v>
      </c>
      <c r="R1573" s="2" t="s">
        <v>10</v>
      </c>
    </row>
    <row r="1574" spans="1:18" x14ac:dyDescent="0.3">
      <c r="A1574" s="2">
        <v>11672</v>
      </c>
      <c r="B1574" s="2" t="s">
        <v>47</v>
      </c>
      <c r="C1574" s="2">
        <v>41</v>
      </c>
      <c r="D1574" s="7">
        <v>118</v>
      </c>
      <c r="E1574" s="7">
        <f t="shared" si="48"/>
        <v>59</v>
      </c>
      <c r="F1574" s="7">
        <v>100</v>
      </c>
      <c r="G1574" s="7">
        <f>Table1[[#This Row],[QUANTITY_ORDERED]]*Table1[[#This Row],[Selling price ]]</f>
        <v>4100</v>
      </c>
      <c r="H1574" s="7">
        <f>F1574-(Table1[[#This Row],[Estimated Cost Price (50%)	]])</f>
        <v>41</v>
      </c>
      <c r="I1574" s="7">
        <f>Table1[[#This Row],[Profit per unit]]*Table1[[#This Row],[QUANTITY_ORDERED]]</f>
        <v>1681</v>
      </c>
      <c r="J1574" s="2" t="str">
        <f t="shared" si="49"/>
        <v>Profit</v>
      </c>
      <c r="K1574" s="3">
        <v>38218</v>
      </c>
      <c r="L1574" s="2" t="str">
        <f>TEXT(Table1[[#This Row],[ORDER_DATE]], "mmm")</f>
        <v>Aug</v>
      </c>
      <c r="M1574" s="2">
        <v>2004</v>
      </c>
      <c r="N1574" s="2" t="s">
        <v>178</v>
      </c>
      <c r="O1574" s="2" t="s">
        <v>188</v>
      </c>
      <c r="P1574" s="2" t="s">
        <v>48</v>
      </c>
      <c r="Q1574" s="2" t="s">
        <v>9</v>
      </c>
      <c r="R1574" s="2" t="s">
        <v>16</v>
      </c>
    </row>
    <row r="1575" spans="1:18" x14ac:dyDescent="0.3">
      <c r="A1575" s="2">
        <v>11673</v>
      </c>
      <c r="B1575" s="2" t="s">
        <v>47</v>
      </c>
      <c r="C1575" s="2">
        <v>48</v>
      </c>
      <c r="D1575" s="7">
        <v>122</v>
      </c>
      <c r="E1575" s="7">
        <f t="shared" si="48"/>
        <v>61</v>
      </c>
      <c r="F1575" s="7">
        <v>100</v>
      </c>
      <c r="G1575" s="7">
        <f>Table1[[#This Row],[QUANTITY_ORDERED]]*Table1[[#This Row],[Selling price ]]</f>
        <v>4800</v>
      </c>
      <c r="H1575" s="7">
        <f>F1575-(Table1[[#This Row],[Estimated Cost Price (50%)	]])</f>
        <v>39</v>
      </c>
      <c r="I1575" s="7">
        <f>Table1[[#This Row],[Profit per unit]]*Table1[[#This Row],[QUANTITY_ORDERED]]</f>
        <v>1872</v>
      </c>
      <c r="J1575" s="2" t="str">
        <f t="shared" si="49"/>
        <v>Profit</v>
      </c>
      <c r="K1575" s="3">
        <v>38218</v>
      </c>
      <c r="L1575" s="2" t="str">
        <f>TEXT(Table1[[#This Row],[ORDER_DATE]], "mmm")</f>
        <v>Aug</v>
      </c>
      <c r="M1575" s="2">
        <v>2004</v>
      </c>
      <c r="N1575" s="2" t="s">
        <v>178</v>
      </c>
      <c r="O1575" s="2" t="s">
        <v>222</v>
      </c>
      <c r="P1575" s="2" t="s">
        <v>48</v>
      </c>
      <c r="Q1575" s="2" t="s">
        <v>9</v>
      </c>
      <c r="R1575" s="2" t="s">
        <v>16</v>
      </c>
    </row>
    <row r="1576" spans="1:18" x14ac:dyDescent="0.3">
      <c r="A1576" s="2">
        <v>11674</v>
      </c>
      <c r="B1576" s="2" t="s">
        <v>47</v>
      </c>
      <c r="C1576" s="2">
        <v>29</v>
      </c>
      <c r="D1576" s="7">
        <v>60</v>
      </c>
      <c r="E1576" s="7">
        <f t="shared" si="48"/>
        <v>30</v>
      </c>
      <c r="F1576" s="7">
        <v>57.73</v>
      </c>
      <c r="G1576" s="7">
        <f>Table1[[#This Row],[QUANTITY_ORDERED]]*Table1[[#This Row],[Selling price ]]</f>
        <v>1674.1699999999998</v>
      </c>
      <c r="H1576" s="7">
        <f>F1576-(Table1[[#This Row],[Estimated Cost Price (50%)	]])</f>
        <v>27.729999999999997</v>
      </c>
      <c r="I1576" s="7">
        <f>Table1[[#This Row],[Profit per unit]]*Table1[[#This Row],[QUANTITY_ORDERED]]</f>
        <v>804.17</v>
      </c>
      <c r="J1576" s="2" t="str">
        <f t="shared" si="49"/>
        <v>Profit</v>
      </c>
      <c r="K1576" s="3">
        <v>38218</v>
      </c>
      <c r="L1576" s="2" t="str">
        <f>TEXT(Table1[[#This Row],[ORDER_DATE]], "mmm")</f>
        <v>Aug</v>
      </c>
      <c r="M1576" s="2">
        <v>2004</v>
      </c>
      <c r="N1576" s="2" t="s">
        <v>178</v>
      </c>
      <c r="O1576" s="2" t="s">
        <v>224</v>
      </c>
      <c r="P1576" s="2" t="s">
        <v>48</v>
      </c>
      <c r="Q1576" s="2" t="s">
        <v>9</v>
      </c>
      <c r="R1576" s="2" t="s">
        <v>10</v>
      </c>
    </row>
    <row r="1577" spans="1:18" x14ac:dyDescent="0.3">
      <c r="A1577" s="2">
        <v>11675</v>
      </c>
      <c r="B1577" s="2" t="s">
        <v>47</v>
      </c>
      <c r="C1577" s="2">
        <v>25</v>
      </c>
      <c r="D1577" s="7">
        <v>169</v>
      </c>
      <c r="E1577" s="7">
        <f t="shared" si="48"/>
        <v>84.5</v>
      </c>
      <c r="F1577" s="7">
        <v>100</v>
      </c>
      <c r="G1577" s="7">
        <f>Table1[[#This Row],[QUANTITY_ORDERED]]*Table1[[#This Row],[Selling price ]]</f>
        <v>2500</v>
      </c>
      <c r="H1577" s="7">
        <f>F1577-(Table1[[#This Row],[Estimated Cost Price (50%)	]])</f>
        <v>15.5</v>
      </c>
      <c r="I1577" s="7">
        <f>Table1[[#This Row],[Profit per unit]]*Table1[[#This Row],[QUANTITY_ORDERED]]</f>
        <v>387.5</v>
      </c>
      <c r="J1577" s="2" t="str">
        <f t="shared" si="49"/>
        <v>Profit</v>
      </c>
      <c r="K1577" s="3">
        <v>38218</v>
      </c>
      <c r="L1577" s="2" t="str">
        <f>TEXT(Table1[[#This Row],[ORDER_DATE]], "mmm")</f>
        <v>Aug</v>
      </c>
      <c r="M1577" s="2">
        <v>2004</v>
      </c>
      <c r="N1577" s="2" t="s">
        <v>63</v>
      </c>
      <c r="O1577" s="2" t="s">
        <v>236</v>
      </c>
      <c r="P1577" s="2" t="s">
        <v>48</v>
      </c>
      <c r="Q1577" s="2" t="s">
        <v>9</v>
      </c>
      <c r="R1577" s="2" t="s">
        <v>16</v>
      </c>
    </row>
    <row r="1578" spans="1:18" x14ac:dyDescent="0.3">
      <c r="A1578" s="2">
        <v>11676</v>
      </c>
      <c r="B1578" s="2" t="s">
        <v>47</v>
      </c>
      <c r="C1578" s="2">
        <v>25</v>
      </c>
      <c r="D1578" s="7">
        <v>121</v>
      </c>
      <c r="E1578" s="7">
        <f t="shared" si="48"/>
        <v>60.5</v>
      </c>
      <c r="F1578" s="7">
        <v>99.29</v>
      </c>
      <c r="G1578" s="7">
        <f>Table1[[#This Row],[QUANTITY_ORDERED]]*Table1[[#This Row],[Selling price ]]</f>
        <v>2482.25</v>
      </c>
      <c r="H1578" s="7">
        <f>F1578-(Table1[[#This Row],[Estimated Cost Price (50%)	]])</f>
        <v>38.790000000000006</v>
      </c>
      <c r="I1578" s="7">
        <f>Table1[[#This Row],[Profit per unit]]*Table1[[#This Row],[QUANTITY_ORDERED]]</f>
        <v>969.75000000000011</v>
      </c>
      <c r="J1578" s="2" t="str">
        <f t="shared" si="49"/>
        <v>Profit</v>
      </c>
      <c r="K1578" s="3">
        <v>38218</v>
      </c>
      <c r="L1578" s="2" t="str">
        <f>TEXT(Table1[[#This Row],[ORDER_DATE]], "mmm")</f>
        <v>Aug</v>
      </c>
      <c r="M1578" s="2">
        <v>2004</v>
      </c>
      <c r="N1578" s="2" t="s">
        <v>178</v>
      </c>
      <c r="O1578" s="2" t="s">
        <v>248</v>
      </c>
      <c r="P1578" s="2" t="s">
        <v>48</v>
      </c>
      <c r="Q1578" s="2" t="s">
        <v>9</v>
      </c>
      <c r="R1578" s="2" t="s">
        <v>10</v>
      </c>
    </row>
    <row r="1579" spans="1:18" x14ac:dyDescent="0.3">
      <c r="A1579" s="2">
        <v>11677</v>
      </c>
      <c r="B1579" s="2" t="s">
        <v>47</v>
      </c>
      <c r="C1579" s="2">
        <v>44</v>
      </c>
      <c r="D1579" s="7">
        <v>50</v>
      </c>
      <c r="E1579" s="7">
        <f t="shared" si="48"/>
        <v>25</v>
      </c>
      <c r="F1579" s="7">
        <v>59.87</v>
      </c>
      <c r="G1579" s="7">
        <f>Table1[[#This Row],[QUANTITY_ORDERED]]*Table1[[#This Row],[Selling price ]]</f>
        <v>2634.2799999999997</v>
      </c>
      <c r="H1579" s="7">
        <f>F1579-(Table1[[#This Row],[Estimated Cost Price (50%)	]])</f>
        <v>34.869999999999997</v>
      </c>
      <c r="I1579" s="7">
        <f>Table1[[#This Row],[Profit per unit]]*Table1[[#This Row],[QUANTITY_ORDERED]]</f>
        <v>1534.28</v>
      </c>
      <c r="J1579" s="2" t="str">
        <f t="shared" si="49"/>
        <v>Profit</v>
      </c>
      <c r="K1579" s="3">
        <v>38218</v>
      </c>
      <c r="L1579" s="2" t="str">
        <f>TEXT(Table1[[#This Row],[ORDER_DATE]], "mmm")</f>
        <v>Aug</v>
      </c>
      <c r="M1579" s="2">
        <v>2004</v>
      </c>
      <c r="N1579" s="2" t="s">
        <v>202</v>
      </c>
      <c r="O1579" s="2" t="s">
        <v>249</v>
      </c>
      <c r="P1579" s="2" t="s">
        <v>48</v>
      </c>
      <c r="Q1579" s="2" t="s">
        <v>9</v>
      </c>
      <c r="R1579" s="2" t="s">
        <v>10</v>
      </c>
    </row>
    <row r="1580" spans="1:18" x14ac:dyDescent="0.3">
      <c r="A1580" s="2">
        <v>11678</v>
      </c>
      <c r="B1580" s="2" t="s">
        <v>47</v>
      </c>
      <c r="C1580" s="2">
        <v>25</v>
      </c>
      <c r="D1580" s="7">
        <v>127</v>
      </c>
      <c r="E1580" s="7">
        <f t="shared" si="48"/>
        <v>63.5</v>
      </c>
      <c r="F1580" s="7">
        <v>100</v>
      </c>
      <c r="G1580" s="7">
        <f>Table1[[#This Row],[QUANTITY_ORDERED]]*Table1[[#This Row],[Selling price ]]</f>
        <v>2500</v>
      </c>
      <c r="H1580" s="7">
        <f>F1580-(Table1[[#This Row],[Estimated Cost Price (50%)	]])</f>
        <v>36.5</v>
      </c>
      <c r="I1580" s="7">
        <f>Table1[[#This Row],[Profit per unit]]*Table1[[#This Row],[QUANTITY_ORDERED]]</f>
        <v>912.5</v>
      </c>
      <c r="J1580" s="2" t="str">
        <f t="shared" si="49"/>
        <v>Profit</v>
      </c>
      <c r="K1580" s="3">
        <v>38218</v>
      </c>
      <c r="L1580" s="2" t="str">
        <f>TEXT(Table1[[#This Row],[ORDER_DATE]], "mmm")</f>
        <v>Aug</v>
      </c>
      <c r="M1580" s="2">
        <v>2004</v>
      </c>
      <c r="N1580" s="2" t="s">
        <v>178</v>
      </c>
      <c r="O1580" s="2" t="s">
        <v>261</v>
      </c>
      <c r="P1580" s="2" t="s">
        <v>48</v>
      </c>
      <c r="Q1580" s="2" t="s">
        <v>9</v>
      </c>
      <c r="R1580" s="2" t="s">
        <v>10</v>
      </c>
    </row>
    <row r="1581" spans="1:18" x14ac:dyDescent="0.3">
      <c r="A1581" s="2">
        <v>11679</v>
      </c>
      <c r="B1581" s="2" t="s">
        <v>47</v>
      </c>
      <c r="C1581" s="2">
        <v>20</v>
      </c>
      <c r="D1581" s="7">
        <v>35</v>
      </c>
      <c r="E1581" s="7">
        <f t="shared" si="48"/>
        <v>17.5</v>
      </c>
      <c r="F1581" s="7">
        <v>40.659999999999997</v>
      </c>
      <c r="G1581" s="7">
        <f>Table1[[#This Row],[QUANTITY_ORDERED]]*Table1[[#This Row],[Selling price ]]</f>
        <v>813.19999999999993</v>
      </c>
      <c r="H1581" s="7">
        <f>F1581-(Table1[[#This Row],[Estimated Cost Price (50%)	]])</f>
        <v>23.159999999999997</v>
      </c>
      <c r="I1581" s="7">
        <f>Table1[[#This Row],[Profit per unit]]*Table1[[#This Row],[QUANTITY_ORDERED]]</f>
        <v>463.19999999999993</v>
      </c>
      <c r="J1581" s="2" t="str">
        <f t="shared" si="49"/>
        <v>Profit</v>
      </c>
      <c r="K1581" s="3">
        <v>38218</v>
      </c>
      <c r="L1581" s="2" t="str">
        <f>TEXT(Table1[[#This Row],[ORDER_DATE]], "mmm")</f>
        <v>Aug</v>
      </c>
      <c r="M1581" s="2">
        <v>2004</v>
      </c>
      <c r="N1581" s="2" t="s">
        <v>63</v>
      </c>
      <c r="O1581" s="2" t="s">
        <v>264</v>
      </c>
      <c r="P1581" s="2" t="s">
        <v>48</v>
      </c>
      <c r="Q1581" s="2" t="s">
        <v>9</v>
      </c>
      <c r="R1581" s="2" t="s">
        <v>10</v>
      </c>
    </row>
    <row r="1582" spans="1:18" x14ac:dyDescent="0.3">
      <c r="A1582" s="2">
        <v>11680</v>
      </c>
      <c r="B1582" s="2" t="s">
        <v>47</v>
      </c>
      <c r="C1582" s="2">
        <v>29</v>
      </c>
      <c r="D1582" s="7">
        <v>96</v>
      </c>
      <c r="E1582" s="7">
        <f t="shared" si="48"/>
        <v>48</v>
      </c>
      <c r="F1582" s="7">
        <v>82.83</v>
      </c>
      <c r="G1582" s="7">
        <f>Table1[[#This Row],[QUANTITY_ORDERED]]*Table1[[#This Row],[Selling price ]]</f>
        <v>2402.0700000000002</v>
      </c>
      <c r="H1582" s="7">
        <f>F1582-(Table1[[#This Row],[Estimated Cost Price (50%)	]])</f>
        <v>34.83</v>
      </c>
      <c r="I1582" s="7">
        <f>Table1[[#This Row],[Profit per unit]]*Table1[[#This Row],[QUANTITY_ORDERED]]</f>
        <v>1010.0699999999999</v>
      </c>
      <c r="J1582" s="2" t="str">
        <f t="shared" si="49"/>
        <v>Profit</v>
      </c>
      <c r="K1582" s="3">
        <v>38218</v>
      </c>
      <c r="L1582" s="2" t="str">
        <f>TEXT(Table1[[#This Row],[ORDER_DATE]], "mmm")</f>
        <v>Aug</v>
      </c>
      <c r="M1582" s="2">
        <v>2004</v>
      </c>
      <c r="N1582" s="2" t="s">
        <v>178</v>
      </c>
      <c r="O1582" s="2" t="s">
        <v>281</v>
      </c>
      <c r="P1582" s="2" t="s">
        <v>48</v>
      </c>
      <c r="Q1582" s="2" t="s">
        <v>9</v>
      </c>
      <c r="R1582" s="2" t="s">
        <v>10</v>
      </c>
    </row>
    <row r="1583" spans="1:18" x14ac:dyDescent="0.3">
      <c r="A1583" s="2">
        <v>11681</v>
      </c>
      <c r="B1583" s="2" t="s">
        <v>47</v>
      </c>
      <c r="C1583" s="2">
        <v>31</v>
      </c>
      <c r="D1583" s="7">
        <v>54</v>
      </c>
      <c r="E1583" s="7">
        <f t="shared" si="48"/>
        <v>27</v>
      </c>
      <c r="F1583" s="7">
        <v>55.19</v>
      </c>
      <c r="G1583" s="7">
        <f>Table1[[#This Row],[QUANTITY_ORDERED]]*Table1[[#This Row],[Selling price ]]</f>
        <v>1710.8899999999999</v>
      </c>
      <c r="H1583" s="7">
        <f>F1583-(Table1[[#This Row],[Estimated Cost Price (50%)	]])</f>
        <v>28.189999999999998</v>
      </c>
      <c r="I1583" s="7">
        <f>Table1[[#This Row],[Profit per unit]]*Table1[[#This Row],[QUANTITY_ORDERED]]</f>
        <v>873.88999999999987</v>
      </c>
      <c r="J1583" s="2" t="str">
        <f t="shared" si="49"/>
        <v>Profit</v>
      </c>
      <c r="K1583" s="3">
        <v>38218</v>
      </c>
      <c r="L1583" s="2" t="str">
        <f>TEXT(Table1[[#This Row],[ORDER_DATE]], "mmm")</f>
        <v>Aug</v>
      </c>
      <c r="M1583" s="2">
        <v>2004</v>
      </c>
      <c r="N1583" s="2" t="s">
        <v>178</v>
      </c>
      <c r="O1583" s="2" t="s">
        <v>284</v>
      </c>
      <c r="P1583" s="2" t="s">
        <v>48</v>
      </c>
      <c r="Q1583" s="2" t="s">
        <v>9</v>
      </c>
      <c r="R1583" s="2" t="s">
        <v>10</v>
      </c>
    </row>
    <row r="1584" spans="1:18" x14ac:dyDescent="0.3">
      <c r="A1584" s="2">
        <v>11682</v>
      </c>
      <c r="B1584" s="2" t="s">
        <v>47</v>
      </c>
      <c r="C1584" s="2">
        <v>36</v>
      </c>
      <c r="D1584" s="7">
        <v>64</v>
      </c>
      <c r="E1584" s="7">
        <f t="shared" si="48"/>
        <v>32</v>
      </c>
      <c r="F1584" s="7">
        <v>77.569999999999993</v>
      </c>
      <c r="G1584" s="7">
        <f>Table1[[#This Row],[QUANTITY_ORDERED]]*Table1[[#This Row],[Selling price ]]</f>
        <v>2792.5199999999995</v>
      </c>
      <c r="H1584" s="7">
        <f>F1584-(Table1[[#This Row],[Estimated Cost Price (50%)	]])</f>
        <v>45.569999999999993</v>
      </c>
      <c r="I1584" s="7">
        <f>Table1[[#This Row],[Profit per unit]]*Table1[[#This Row],[QUANTITY_ORDERED]]</f>
        <v>1640.5199999999998</v>
      </c>
      <c r="J1584" s="2" t="str">
        <f t="shared" si="49"/>
        <v>Profit</v>
      </c>
      <c r="K1584" s="3">
        <v>38218</v>
      </c>
      <c r="L1584" s="2" t="str">
        <f>TEXT(Table1[[#This Row],[ORDER_DATE]], "mmm")</f>
        <v>Aug</v>
      </c>
      <c r="M1584" s="2">
        <v>2004</v>
      </c>
      <c r="N1584" s="2" t="s">
        <v>178</v>
      </c>
      <c r="O1584" s="2" t="s">
        <v>286</v>
      </c>
      <c r="P1584" s="2" t="s">
        <v>48</v>
      </c>
      <c r="Q1584" s="2" t="s">
        <v>9</v>
      </c>
      <c r="R1584" s="2" t="s">
        <v>10</v>
      </c>
    </row>
    <row r="1585" spans="1:18" x14ac:dyDescent="0.3">
      <c r="A1585" s="2">
        <v>11683</v>
      </c>
      <c r="B1585" s="2" t="s">
        <v>47</v>
      </c>
      <c r="C1585" s="2">
        <v>27</v>
      </c>
      <c r="D1585" s="7">
        <v>101</v>
      </c>
      <c r="E1585" s="7">
        <f t="shared" si="48"/>
        <v>50.5</v>
      </c>
      <c r="F1585" s="7">
        <v>85.98</v>
      </c>
      <c r="G1585" s="7">
        <f>Table1[[#This Row],[QUANTITY_ORDERED]]*Table1[[#This Row],[Selling price ]]</f>
        <v>2321.46</v>
      </c>
      <c r="H1585" s="7">
        <f>F1585-(Table1[[#This Row],[Estimated Cost Price (50%)	]])</f>
        <v>35.480000000000004</v>
      </c>
      <c r="I1585" s="7">
        <f>Table1[[#This Row],[Profit per unit]]*Table1[[#This Row],[QUANTITY_ORDERED]]</f>
        <v>957.96000000000015</v>
      </c>
      <c r="J1585" s="2" t="str">
        <f t="shared" si="49"/>
        <v>Profit</v>
      </c>
      <c r="K1585" s="3">
        <v>38218</v>
      </c>
      <c r="L1585" s="2" t="str">
        <f>TEXT(Table1[[#This Row],[ORDER_DATE]], "mmm")</f>
        <v>Aug</v>
      </c>
      <c r="M1585" s="2">
        <v>2004</v>
      </c>
      <c r="N1585" s="2" t="s">
        <v>63</v>
      </c>
      <c r="O1585" s="2" t="s">
        <v>299</v>
      </c>
      <c r="P1585" s="2" t="s">
        <v>48</v>
      </c>
      <c r="Q1585" s="2" t="s">
        <v>9</v>
      </c>
      <c r="R1585" s="2" t="s">
        <v>10</v>
      </c>
    </row>
    <row r="1586" spans="1:18" x14ac:dyDescent="0.3">
      <c r="A1586" s="2">
        <v>11684</v>
      </c>
      <c r="B1586" s="2" t="s">
        <v>96</v>
      </c>
      <c r="C1586" s="2">
        <v>41</v>
      </c>
      <c r="D1586" s="7">
        <v>207</v>
      </c>
      <c r="E1586" s="7">
        <f t="shared" si="48"/>
        <v>103.5</v>
      </c>
      <c r="F1586" s="7">
        <v>100</v>
      </c>
      <c r="G1586" s="7">
        <f>Table1[[#This Row],[QUANTITY_ORDERED]]*Table1[[#This Row],[Selling price ]]</f>
        <v>4100</v>
      </c>
      <c r="H1586" s="7">
        <f>F1586-(Table1[[#This Row],[Estimated Cost Price (50%)	]])</f>
        <v>-3.5</v>
      </c>
      <c r="I1586" s="7">
        <f>Table1[[#This Row],[Profit per unit]]*Table1[[#This Row],[QUANTITY_ORDERED]]</f>
        <v>-143.5</v>
      </c>
      <c r="J1586" s="2" t="str">
        <f t="shared" si="49"/>
        <v>Loss</v>
      </c>
      <c r="K1586" s="3">
        <v>38219</v>
      </c>
      <c r="L1586" s="2" t="str">
        <f>TEXT(Table1[[#This Row],[ORDER_DATE]], "mmm")</f>
        <v>Aug</v>
      </c>
      <c r="M1586" s="2">
        <v>2004</v>
      </c>
      <c r="N1586" s="2" t="s">
        <v>63</v>
      </c>
      <c r="O1586" s="2" t="s">
        <v>168</v>
      </c>
      <c r="P1586" s="2" t="s">
        <v>97</v>
      </c>
      <c r="Q1586" s="2" t="s">
        <v>9</v>
      </c>
      <c r="R1586" s="2" t="s">
        <v>52</v>
      </c>
    </row>
    <row r="1587" spans="1:18" x14ac:dyDescent="0.3">
      <c r="A1587" s="2">
        <v>11685</v>
      </c>
      <c r="B1587" s="2" t="s">
        <v>96</v>
      </c>
      <c r="C1587" s="2">
        <v>27</v>
      </c>
      <c r="D1587" s="7">
        <v>151</v>
      </c>
      <c r="E1587" s="7">
        <f t="shared" si="48"/>
        <v>75.5</v>
      </c>
      <c r="F1587" s="7">
        <v>100</v>
      </c>
      <c r="G1587" s="7">
        <f>Table1[[#This Row],[QUANTITY_ORDERED]]*Table1[[#This Row],[Selling price ]]</f>
        <v>2700</v>
      </c>
      <c r="H1587" s="7">
        <f>F1587-(Table1[[#This Row],[Estimated Cost Price (50%)	]])</f>
        <v>24.5</v>
      </c>
      <c r="I1587" s="7">
        <f>Table1[[#This Row],[Profit per unit]]*Table1[[#This Row],[QUANTITY_ORDERED]]</f>
        <v>661.5</v>
      </c>
      <c r="J1587" s="2" t="str">
        <f t="shared" si="49"/>
        <v>Profit</v>
      </c>
      <c r="K1587" s="3">
        <v>38219</v>
      </c>
      <c r="L1587" s="2" t="str">
        <f>TEXT(Table1[[#This Row],[ORDER_DATE]], "mmm")</f>
        <v>Aug</v>
      </c>
      <c r="M1587" s="2">
        <v>2004</v>
      </c>
      <c r="N1587" s="2" t="s">
        <v>63</v>
      </c>
      <c r="O1587" s="2" t="s">
        <v>182</v>
      </c>
      <c r="P1587" s="2" t="s">
        <v>97</v>
      </c>
      <c r="Q1587" s="2" t="s">
        <v>9</v>
      </c>
      <c r="R1587" s="2" t="s">
        <v>16</v>
      </c>
    </row>
    <row r="1588" spans="1:18" x14ac:dyDescent="0.3">
      <c r="A1588" s="2">
        <v>11686</v>
      </c>
      <c r="B1588" s="2" t="s">
        <v>96</v>
      </c>
      <c r="C1588" s="2">
        <v>24</v>
      </c>
      <c r="D1588" s="7">
        <v>173</v>
      </c>
      <c r="E1588" s="7">
        <f t="shared" si="48"/>
        <v>86.5</v>
      </c>
      <c r="F1588" s="7">
        <v>100</v>
      </c>
      <c r="G1588" s="7">
        <f>Table1[[#This Row],[QUANTITY_ORDERED]]*Table1[[#This Row],[Selling price ]]</f>
        <v>2400</v>
      </c>
      <c r="H1588" s="7">
        <f>F1588-(Table1[[#This Row],[Estimated Cost Price (50%)	]])</f>
        <v>13.5</v>
      </c>
      <c r="I1588" s="7">
        <f>Table1[[#This Row],[Profit per unit]]*Table1[[#This Row],[QUANTITY_ORDERED]]</f>
        <v>324</v>
      </c>
      <c r="J1588" s="2" t="str">
        <f t="shared" si="49"/>
        <v>Profit</v>
      </c>
      <c r="K1588" s="3">
        <v>38219</v>
      </c>
      <c r="L1588" s="2" t="str">
        <f>TEXT(Table1[[#This Row],[ORDER_DATE]], "mmm")</f>
        <v>Aug</v>
      </c>
      <c r="M1588" s="2">
        <v>2004</v>
      </c>
      <c r="N1588" s="2" t="s">
        <v>63</v>
      </c>
      <c r="O1588" s="2" t="s">
        <v>186</v>
      </c>
      <c r="P1588" s="2" t="s">
        <v>97</v>
      </c>
      <c r="Q1588" s="2" t="s">
        <v>9</v>
      </c>
      <c r="R1588" s="2" t="s">
        <v>16</v>
      </c>
    </row>
    <row r="1589" spans="1:18" x14ac:dyDescent="0.3">
      <c r="A1589" s="2">
        <v>11687</v>
      </c>
      <c r="B1589" s="2" t="s">
        <v>96</v>
      </c>
      <c r="C1589" s="2">
        <v>23</v>
      </c>
      <c r="D1589" s="7">
        <v>163</v>
      </c>
      <c r="E1589" s="7">
        <f t="shared" si="48"/>
        <v>81.5</v>
      </c>
      <c r="F1589" s="7">
        <v>100</v>
      </c>
      <c r="G1589" s="7">
        <f>Table1[[#This Row],[QUANTITY_ORDERED]]*Table1[[#This Row],[Selling price ]]</f>
        <v>2300</v>
      </c>
      <c r="H1589" s="7">
        <f>F1589-(Table1[[#This Row],[Estimated Cost Price (50%)	]])</f>
        <v>18.5</v>
      </c>
      <c r="I1589" s="7">
        <f>Table1[[#This Row],[Profit per unit]]*Table1[[#This Row],[QUANTITY_ORDERED]]</f>
        <v>425.5</v>
      </c>
      <c r="J1589" s="2" t="str">
        <f t="shared" si="49"/>
        <v>Profit</v>
      </c>
      <c r="K1589" s="3">
        <v>38219</v>
      </c>
      <c r="L1589" s="2" t="str">
        <f>TEXT(Table1[[#This Row],[ORDER_DATE]], "mmm")</f>
        <v>Aug</v>
      </c>
      <c r="M1589" s="2">
        <v>2004</v>
      </c>
      <c r="N1589" s="2" t="s">
        <v>63</v>
      </c>
      <c r="O1589" s="2" t="s">
        <v>220</v>
      </c>
      <c r="P1589" s="2" t="s">
        <v>97</v>
      </c>
      <c r="Q1589" s="2" t="s">
        <v>9</v>
      </c>
      <c r="R1589" s="2" t="s">
        <v>16</v>
      </c>
    </row>
    <row r="1590" spans="1:18" x14ac:dyDescent="0.3">
      <c r="A1590" s="2">
        <v>11688</v>
      </c>
      <c r="B1590" s="2" t="s">
        <v>96</v>
      </c>
      <c r="C1590" s="2">
        <v>43</v>
      </c>
      <c r="D1590" s="7">
        <v>136</v>
      </c>
      <c r="E1590" s="7">
        <f t="shared" si="48"/>
        <v>68</v>
      </c>
      <c r="F1590" s="7">
        <v>100</v>
      </c>
      <c r="G1590" s="7">
        <f>Table1[[#This Row],[QUANTITY_ORDERED]]*Table1[[#This Row],[Selling price ]]</f>
        <v>4300</v>
      </c>
      <c r="H1590" s="7">
        <f>F1590-(Table1[[#This Row],[Estimated Cost Price (50%)	]])</f>
        <v>32</v>
      </c>
      <c r="I1590" s="7">
        <f>Table1[[#This Row],[Profit per unit]]*Table1[[#This Row],[QUANTITY_ORDERED]]</f>
        <v>1376</v>
      </c>
      <c r="J1590" s="2" t="str">
        <f t="shared" si="49"/>
        <v>Profit</v>
      </c>
      <c r="K1590" s="3">
        <v>38219</v>
      </c>
      <c r="L1590" s="2" t="str">
        <f>TEXT(Table1[[#This Row],[ORDER_DATE]], "mmm")</f>
        <v>Aug</v>
      </c>
      <c r="M1590" s="2">
        <v>2004</v>
      </c>
      <c r="N1590" s="2" t="s">
        <v>202</v>
      </c>
      <c r="O1590" s="2" t="s">
        <v>235</v>
      </c>
      <c r="P1590" s="2" t="s">
        <v>97</v>
      </c>
      <c r="Q1590" s="2" t="s">
        <v>9</v>
      </c>
      <c r="R1590" s="2" t="s">
        <v>16</v>
      </c>
    </row>
    <row r="1591" spans="1:18" x14ac:dyDescent="0.3">
      <c r="A1591" s="2">
        <v>11689</v>
      </c>
      <c r="B1591" s="2" t="s">
        <v>96</v>
      </c>
      <c r="C1591" s="2">
        <v>36</v>
      </c>
      <c r="D1591" s="7">
        <v>100</v>
      </c>
      <c r="E1591" s="7">
        <f t="shared" si="48"/>
        <v>50</v>
      </c>
      <c r="F1591" s="7">
        <v>100</v>
      </c>
      <c r="G1591" s="7">
        <f>Table1[[#This Row],[QUANTITY_ORDERED]]*Table1[[#This Row],[Selling price ]]</f>
        <v>3600</v>
      </c>
      <c r="H1591" s="7">
        <f>F1591-(Table1[[#This Row],[Estimated Cost Price (50%)	]])</f>
        <v>50</v>
      </c>
      <c r="I1591" s="7">
        <f>Table1[[#This Row],[Profit per unit]]*Table1[[#This Row],[QUANTITY_ORDERED]]</f>
        <v>1800</v>
      </c>
      <c r="J1591" s="2" t="str">
        <f t="shared" si="49"/>
        <v>Profit</v>
      </c>
      <c r="K1591" s="3">
        <v>38219</v>
      </c>
      <c r="L1591" s="2" t="str">
        <f>TEXT(Table1[[#This Row],[ORDER_DATE]], "mmm")</f>
        <v>Aug</v>
      </c>
      <c r="M1591" s="2">
        <v>2004</v>
      </c>
      <c r="N1591" s="2" t="s">
        <v>237</v>
      </c>
      <c r="O1591" s="2" t="s">
        <v>238</v>
      </c>
      <c r="P1591" s="2" t="s">
        <v>97</v>
      </c>
      <c r="Q1591" s="2" t="s">
        <v>9</v>
      </c>
      <c r="R1591" s="2" t="s">
        <v>16</v>
      </c>
    </row>
    <row r="1592" spans="1:18" x14ac:dyDescent="0.3">
      <c r="A1592" s="2">
        <v>11690</v>
      </c>
      <c r="B1592" s="2" t="s">
        <v>96</v>
      </c>
      <c r="C1592" s="2">
        <v>31</v>
      </c>
      <c r="D1592" s="7">
        <v>143</v>
      </c>
      <c r="E1592" s="7">
        <f t="shared" si="48"/>
        <v>71.5</v>
      </c>
      <c r="F1592" s="7">
        <v>100</v>
      </c>
      <c r="G1592" s="7">
        <f>Table1[[#This Row],[QUANTITY_ORDERED]]*Table1[[#This Row],[Selling price ]]</f>
        <v>3100</v>
      </c>
      <c r="H1592" s="7">
        <f>F1592-(Table1[[#This Row],[Estimated Cost Price (50%)	]])</f>
        <v>28.5</v>
      </c>
      <c r="I1592" s="7">
        <f>Table1[[#This Row],[Profit per unit]]*Table1[[#This Row],[QUANTITY_ORDERED]]</f>
        <v>883.5</v>
      </c>
      <c r="J1592" s="2" t="str">
        <f t="shared" si="49"/>
        <v>Profit</v>
      </c>
      <c r="K1592" s="3">
        <v>38219</v>
      </c>
      <c r="L1592" s="2" t="str">
        <f>TEXT(Table1[[#This Row],[ORDER_DATE]], "mmm")</f>
        <v>Aug</v>
      </c>
      <c r="M1592" s="2">
        <v>2004</v>
      </c>
      <c r="N1592" s="2" t="s">
        <v>63</v>
      </c>
      <c r="O1592" s="2" t="s">
        <v>245</v>
      </c>
      <c r="P1592" s="2" t="s">
        <v>97</v>
      </c>
      <c r="Q1592" s="2" t="s">
        <v>9</v>
      </c>
      <c r="R1592" s="2" t="s">
        <v>16</v>
      </c>
    </row>
    <row r="1593" spans="1:18" x14ac:dyDescent="0.3">
      <c r="A1593" s="2">
        <v>11691</v>
      </c>
      <c r="B1593" s="2" t="s">
        <v>96</v>
      </c>
      <c r="C1593" s="2">
        <v>29</v>
      </c>
      <c r="D1593" s="7">
        <v>57</v>
      </c>
      <c r="E1593" s="7">
        <f t="shared" si="48"/>
        <v>28.5</v>
      </c>
      <c r="F1593" s="7">
        <v>46.82</v>
      </c>
      <c r="G1593" s="7">
        <f>Table1[[#This Row],[QUANTITY_ORDERED]]*Table1[[#This Row],[Selling price ]]</f>
        <v>1357.78</v>
      </c>
      <c r="H1593" s="7">
        <f>F1593-(Table1[[#This Row],[Estimated Cost Price (50%)	]])</f>
        <v>18.32</v>
      </c>
      <c r="I1593" s="7">
        <f>Table1[[#This Row],[Profit per unit]]*Table1[[#This Row],[QUANTITY_ORDERED]]</f>
        <v>531.28</v>
      </c>
      <c r="J1593" s="2" t="str">
        <f t="shared" si="49"/>
        <v>Profit</v>
      </c>
      <c r="K1593" s="3">
        <v>38219</v>
      </c>
      <c r="L1593" s="2" t="str">
        <f>TEXT(Table1[[#This Row],[ORDER_DATE]], "mmm")</f>
        <v>Aug</v>
      </c>
      <c r="M1593" s="2">
        <v>2004</v>
      </c>
      <c r="N1593" s="2" t="s">
        <v>63</v>
      </c>
      <c r="O1593" s="2" t="s">
        <v>253</v>
      </c>
      <c r="P1593" s="2" t="s">
        <v>97</v>
      </c>
      <c r="Q1593" s="2" t="s">
        <v>9</v>
      </c>
      <c r="R1593" s="2" t="s">
        <v>10</v>
      </c>
    </row>
    <row r="1594" spans="1:18" x14ac:dyDescent="0.3">
      <c r="A1594" s="2">
        <v>11692</v>
      </c>
      <c r="B1594" s="2" t="s">
        <v>96</v>
      </c>
      <c r="C1594" s="2">
        <v>39</v>
      </c>
      <c r="D1594" s="7">
        <v>118</v>
      </c>
      <c r="E1594" s="7">
        <f t="shared" si="48"/>
        <v>59</v>
      </c>
      <c r="F1594" s="7">
        <v>100</v>
      </c>
      <c r="G1594" s="7">
        <f>Table1[[#This Row],[QUANTITY_ORDERED]]*Table1[[#This Row],[Selling price ]]</f>
        <v>3900</v>
      </c>
      <c r="H1594" s="7">
        <f>F1594-(Table1[[#This Row],[Estimated Cost Price (50%)	]])</f>
        <v>41</v>
      </c>
      <c r="I1594" s="7">
        <f>Table1[[#This Row],[Profit per unit]]*Table1[[#This Row],[QUANTITY_ORDERED]]</f>
        <v>1599</v>
      </c>
      <c r="J1594" s="2" t="str">
        <f t="shared" si="49"/>
        <v>Profit</v>
      </c>
      <c r="K1594" s="3">
        <v>38219</v>
      </c>
      <c r="L1594" s="2" t="str">
        <f>TEXT(Table1[[#This Row],[ORDER_DATE]], "mmm")</f>
        <v>Aug</v>
      </c>
      <c r="M1594" s="2">
        <v>2004</v>
      </c>
      <c r="N1594" s="2" t="s">
        <v>63</v>
      </c>
      <c r="O1594" s="2" t="s">
        <v>277</v>
      </c>
      <c r="P1594" s="2" t="s">
        <v>97</v>
      </c>
      <c r="Q1594" s="2" t="s">
        <v>9</v>
      </c>
      <c r="R1594" s="2" t="s">
        <v>16</v>
      </c>
    </row>
    <row r="1595" spans="1:18" x14ac:dyDescent="0.3">
      <c r="A1595" s="2">
        <v>11693</v>
      </c>
      <c r="B1595" s="2" t="s">
        <v>96</v>
      </c>
      <c r="C1595" s="2">
        <v>36</v>
      </c>
      <c r="D1595" s="7">
        <v>62</v>
      </c>
      <c r="E1595" s="7">
        <f t="shared" si="48"/>
        <v>31</v>
      </c>
      <c r="F1595" s="7">
        <v>59.65</v>
      </c>
      <c r="G1595" s="7">
        <f>Table1[[#This Row],[QUANTITY_ORDERED]]*Table1[[#This Row],[Selling price ]]</f>
        <v>2147.4</v>
      </c>
      <c r="H1595" s="7">
        <f>F1595-(Table1[[#This Row],[Estimated Cost Price (50%)	]])</f>
        <v>28.65</v>
      </c>
      <c r="I1595" s="7">
        <f>Table1[[#This Row],[Profit per unit]]*Table1[[#This Row],[QUANTITY_ORDERED]]</f>
        <v>1031.3999999999999</v>
      </c>
      <c r="J1595" s="2" t="str">
        <f t="shared" si="49"/>
        <v>Profit</v>
      </c>
      <c r="K1595" s="3">
        <v>38219</v>
      </c>
      <c r="L1595" s="2" t="str">
        <f>TEXT(Table1[[#This Row],[ORDER_DATE]], "mmm")</f>
        <v>Aug</v>
      </c>
      <c r="M1595" s="2">
        <v>2004</v>
      </c>
      <c r="N1595" s="2" t="s">
        <v>237</v>
      </c>
      <c r="O1595" s="2" t="s">
        <v>285</v>
      </c>
      <c r="P1595" s="2" t="s">
        <v>97</v>
      </c>
      <c r="Q1595" s="2" t="s">
        <v>9</v>
      </c>
      <c r="R1595" s="2" t="s">
        <v>10</v>
      </c>
    </row>
    <row r="1596" spans="1:18" x14ac:dyDescent="0.3">
      <c r="A1596" s="2">
        <v>11694</v>
      </c>
      <c r="B1596" s="2" t="s">
        <v>96</v>
      </c>
      <c r="C1596" s="2">
        <v>38</v>
      </c>
      <c r="D1596" s="7">
        <v>115</v>
      </c>
      <c r="E1596" s="7">
        <f t="shared" si="48"/>
        <v>57.5</v>
      </c>
      <c r="F1596" s="7">
        <v>100</v>
      </c>
      <c r="G1596" s="7">
        <f>Table1[[#This Row],[QUANTITY_ORDERED]]*Table1[[#This Row],[Selling price ]]</f>
        <v>3800</v>
      </c>
      <c r="H1596" s="7">
        <f>F1596-(Table1[[#This Row],[Estimated Cost Price (50%)	]])</f>
        <v>42.5</v>
      </c>
      <c r="I1596" s="7">
        <f>Table1[[#This Row],[Profit per unit]]*Table1[[#This Row],[QUANTITY_ORDERED]]</f>
        <v>1615</v>
      </c>
      <c r="J1596" s="2" t="str">
        <f t="shared" si="49"/>
        <v>Profit</v>
      </c>
      <c r="K1596" s="3">
        <v>38219</v>
      </c>
      <c r="L1596" s="2" t="str">
        <f>TEXT(Table1[[#This Row],[ORDER_DATE]], "mmm")</f>
        <v>Aug</v>
      </c>
      <c r="M1596" s="2">
        <v>2004</v>
      </c>
      <c r="N1596" s="2" t="s">
        <v>178</v>
      </c>
      <c r="O1596" s="2" t="s">
        <v>290</v>
      </c>
      <c r="P1596" s="2" t="s">
        <v>97</v>
      </c>
      <c r="Q1596" s="2" t="s">
        <v>9</v>
      </c>
      <c r="R1596" s="2" t="s">
        <v>16</v>
      </c>
    </row>
    <row r="1597" spans="1:18" x14ac:dyDescent="0.3">
      <c r="A1597" s="2">
        <v>11695</v>
      </c>
      <c r="B1597" s="2" t="s">
        <v>96</v>
      </c>
      <c r="C1597" s="2">
        <v>37</v>
      </c>
      <c r="D1597" s="7">
        <v>58</v>
      </c>
      <c r="E1597" s="7">
        <f t="shared" si="48"/>
        <v>29</v>
      </c>
      <c r="F1597" s="7">
        <v>66.78</v>
      </c>
      <c r="G1597" s="7">
        <f>Table1[[#This Row],[QUANTITY_ORDERED]]*Table1[[#This Row],[Selling price ]]</f>
        <v>2470.86</v>
      </c>
      <c r="H1597" s="7">
        <f>F1597-(Table1[[#This Row],[Estimated Cost Price (50%)	]])</f>
        <v>37.78</v>
      </c>
      <c r="I1597" s="7">
        <f>Table1[[#This Row],[Profit per unit]]*Table1[[#This Row],[QUANTITY_ORDERED]]</f>
        <v>1397.8600000000001</v>
      </c>
      <c r="J1597" s="2" t="str">
        <f t="shared" si="49"/>
        <v>Profit</v>
      </c>
      <c r="K1597" s="3">
        <v>38219</v>
      </c>
      <c r="L1597" s="2" t="str">
        <f>TEXT(Table1[[#This Row],[ORDER_DATE]], "mmm")</f>
        <v>Aug</v>
      </c>
      <c r="M1597" s="2">
        <v>2004</v>
      </c>
      <c r="N1597" s="2" t="s">
        <v>237</v>
      </c>
      <c r="O1597" s="2" t="s">
        <v>291</v>
      </c>
      <c r="P1597" s="2" t="s">
        <v>97</v>
      </c>
      <c r="Q1597" s="2" t="s">
        <v>9</v>
      </c>
      <c r="R1597" s="2" t="s">
        <v>10</v>
      </c>
    </row>
    <row r="1598" spans="1:18" x14ac:dyDescent="0.3">
      <c r="A1598" s="2">
        <v>11696</v>
      </c>
      <c r="B1598" s="2" t="s">
        <v>96</v>
      </c>
      <c r="C1598" s="2">
        <v>43</v>
      </c>
      <c r="D1598" s="7">
        <v>86</v>
      </c>
      <c r="E1598" s="7">
        <f t="shared" si="48"/>
        <v>43</v>
      </c>
      <c r="F1598" s="7">
        <v>86.61</v>
      </c>
      <c r="G1598" s="7">
        <f>Table1[[#This Row],[QUANTITY_ORDERED]]*Table1[[#This Row],[Selling price ]]</f>
        <v>3724.23</v>
      </c>
      <c r="H1598" s="7">
        <f>F1598-(Table1[[#This Row],[Estimated Cost Price (50%)	]])</f>
        <v>43.61</v>
      </c>
      <c r="I1598" s="7">
        <f>Table1[[#This Row],[Profit per unit]]*Table1[[#This Row],[QUANTITY_ORDERED]]</f>
        <v>1875.23</v>
      </c>
      <c r="J1598" s="2" t="str">
        <f t="shared" si="49"/>
        <v>Profit</v>
      </c>
      <c r="K1598" s="3">
        <v>38219</v>
      </c>
      <c r="L1598" s="2" t="str">
        <f>TEXT(Table1[[#This Row],[ORDER_DATE]], "mmm")</f>
        <v>Aug</v>
      </c>
      <c r="M1598" s="2">
        <v>2004</v>
      </c>
      <c r="N1598" s="2" t="s">
        <v>231</v>
      </c>
      <c r="O1598" s="2" t="s">
        <v>295</v>
      </c>
      <c r="P1598" s="2" t="s">
        <v>97</v>
      </c>
      <c r="Q1598" s="2" t="s">
        <v>9</v>
      </c>
      <c r="R1598" s="2" t="s">
        <v>16</v>
      </c>
    </row>
    <row r="1599" spans="1:18" x14ac:dyDescent="0.3">
      <c r="A1599" s="2">
        <v>11697</v>
      </c>
      <c r="B1599" s="2" t="s">
        <v>133</v>
      </c>
      <c r="C1599" s="2">
        <v>25</v>
      </c>
      <c r="D1599" s="7">
        <v>136</v>
      </c>
      <c r="E1599" s="7">
        <f t="shared" si="48"/>
        <v>68</v>
      </c>
      <c r="F1599" s="7">
        <v>100</v>
      </c>
      <c r="G1599" s="7">
        <f>Table1[[#This Row],[QUANTITY_ORDERED]]*Table1[[#This Row],[Selling price ]]</f>
        <v>2500</v>
      </c>
      <c r="H1599" s="7">
        <f>F1599-(Table1[[#This Row],[Estimated Cost Price (50%)	]])</f>
        <v>32</v>
      </c>
      <c r="I1599" s="7">
        <f>Table1[[#This Row],[Profit per unit]]*Table1[[#This Row],[QUANTITY_ORDERED]]</f>
        <v>800</v>
      </c>
      <c r="J1599" s="2" t="str">
        <f t="shared" si="49"/>
        <v>Profit</v>
      </c>
      <c r="K1599" s="3">
        <v>38219</v>
      </c>
      <c r="L1599" s="2" t="str">
        <f>TEXT(Table1[[#This Row],[ORDER_DATE]], "mmm")</f>
        <v>Aug</v>
      </c>
      <c r="M1599" s="2">
        <v>2004</v>
      </c>
      <c r="N1599" s="2" t="s">
        <v>63</v>
      </c>
      <c r="O1599" s="2" t="s">
        <v>114</v>
      </c>
      <c r="P1599" s="2" t="s">
        <v>134</v>
      </c>
      <c r="Q1599" s="2" t="s">
        <v>81</v>
      </c>
      <c r="R1599" s="2" t="s">
        <v>10</v>
      </c>
    </row>
    <row r="1600" spans="1:18" x14ac:dyDescent="0.3">
      <c r="A1600" s="2">
        <v>11698</v>
      </c>
      <c r="B1600" s="2" t="s">
        <v>133</v>
      </c>
      <c r="C1600" s="2">
        <v>21</v>
      </c>
      <c r="D1600" s="7">
        <v>86</v>
      </c>
      <c r="E1600" s="7">
        <f t="shared" si="48"/>
        <v>43</v>
      </c>
      <c r="F1600" s="7">
        <v>98.06</v>
      </c>
      <c r="G1600" s="7">
        <f>Table1[[#This Row],[QUANTITY_ORDERED]]*Table1[[#This Row],[Selling price ]]</f>
        <v>2059.2600000000002</v>
      </c>
      <c r="H1600" s="7">
        <f>F1600-(Table1[[#This Row],[Estimated Cost Price (50%)	]])</f>
        <v>55.06</v>
      </c>
      <c r="I1600" s="7">
        <f>Table1[[#This Row],[Profit per unit]]*Table1[[#This Row],[QUANTITY_ORDERED]]</f>
        <v>1156.26</v>
      </c>
      <c r="J1600" s="2" t="str">
        <f t="shared" si="49"/>
        <v>Profit</v>
      </c>
      <c r="K1600" s="3">
        <v>38219</v>
      </c>
      <c r="L1600" s="2" t="str">
        <f>TEXT(Table1[[#This Row],[ORDER_DATE]], "mmm")</f>
        <v>Aug</v>
      </c>
      <c r="M1600" s="2">
        <v>2004</v>
      </c>
      <c r="N1600" s="2" t="s">
        <v>231</v>
      </c>
      <c r="O1600" s="2" t="s">
        <v>232</v>
      </c>
      <c r="P1600" s="2" t="s">
        <v>134</v>
      </c>
      <c r="Q1600" s="2" t="s">
        <v>81</v>
      </c>
      <c r="R1600" s="2" t="s">
        <v>10</v>
      </c>
    </row>
    <row r="1601" spans="1:18" x14ac:dyDescent="0.3">
      <c r="A1601" s="2">
        <v>11699</v>
      </c>
      <c r="B1601" s="2" t="s">
        <v>133</v>
      </c>
      <c r="C1601" s="2">
        <v>46</v>
      </c>
      <c r="D1601" s="7">
        <v>105</v>
      </c>
      <c r="E1601" s="7">
        <f t="shared" si="48"/>
        <v>52.5</v>
      </c>
      <c r="F1601" s="7">
        <v>100</v>
      </c>
      <c r="G1601" s="7">
        <f>Table1[[#This Row],[QUANTITY_ORDERED]]*Table1[[#This Row],[Selling price ]]</f>
        <v>4600</v>
      </c>
      <c r="H1601" s="7">
        <f>F1601-(Table1[[#This Row],[Estimated Cost Price (50%)	]])</f>
        <v>47.5</v>
      </c>
      <c r="I1601" s="7">
        <f>Table1[[#This Row],[Profit per unit]]*Table1[[#This Row],[QUANTITY_ORDERED]]</f>
        <v>2185</v>
      </c>
      <c r="J1601" s="2" t="str">
        <f t="shared" si="49"/>
        <v>Profit</v>
      </c>
      <c r="K1601" s="3">
        <v>38219</v>
      </c>
      <c r="L1601" s="2" t="str">
        <f>TEXT(Table1[[#This Row],[ORDER_DATE]], "mmm")</f>
        <v>Aug</v>
      </c>
      <c r="M1601" s="2">
        <v>2004</v>
      </c>
      <c r="N1601" s="2" t="s">
        <v>202</v>
      </c>
      <c r="O1601" s="2" t="s">
        <v>244</v>
      </c>
      <c r="P1601" s="2" t="s">
        <v>134</v>
      </c>
      <c r="Q1601" s="2" t="s">
        <v>81</v>
      </c>
      <c r="R1601" s="2" t="s">
        <v>16</v>
      </c>
    </row>
    <row r="1602" spans="1:18" x14ac:dyDescent="0.3">
      <c r="A1602" s="2">
        <v>11700</v>
      </c>
      <c r="B1602" s="2" t="s">
        <v>133</v>
      </c>
      <c r="C1602" s="2">
        <v>34</v>
      </c>
      <c r="D1602" s="7">
        <v>87</v>
      </c>
      <c r="E1602" s="7">
        <f t="shared" ref="E1602:E1665" si="50">D1602 * 0.5</f>
        <v>43.5</v>
      </c>
      <c r="F1602" s="7">
        <v>100</v>
      </c>
      <c r="G1602" s="7">
        <f>Table1[[#This Row],[QUANTITY_ORDERED]]*Table1[[#This Row],[Selling price ]]</f>
        <v>3400</v>
      </c>
      <c r="H1602" s="7">
        <f>F1602-(Table1[[#This Row],[Estimated Cost Price (50%)	]])</f>
        <v>56.5</v>
      </c>
      <c r="I1602" s="7">
        <f>Table1[[#This Row],[Profit per unit]]*Table1[[#This Row],[QUANTITY_ORDERED]]</f>
        <v>1921</v>
      </c>
      <c r="J1602" s="2" t="str">
        <f t="shared" ref="J1602:J1665" si="51">IF(H1602 &gt; 0, "Profit", IF(H1602 &lt; 0, "Loss", "No Profit No Loss"))</f>
        <v>Profit</v>
      </c>
      <c r="K1602" s="3">
        <v>38219</v>
      </c>
      <c r="L1602" s="2" t="str">
        <f>TEXT(Table1[[#This Row],[ORDER_DATE]], "mmm")</f>
        <v>Aug</v>
      </c>
      <c r="M1602" s="2">
        <v>2004</v>
      </c>
      <c r="N1602" s="2" t="s">
        <v>202</v>
      </c>
      <c r="O1602" s="2" t="s">
        <v>247</v>
      </c>
      <c r="P1602" s="2" t="s">
        <v>134</v>
      </c>
      <c r="Q1602" s="2" t="s">
        <v>81</v>
      </c>
      <c r="R1602" s="2" t="s">
        <v>16</v>
      </c>
    </row>
    <row r="1603" spans="1:18" x14ac:dyDescent="0.3">
      <c r="A1603" s="2">
        <v>11701</v>
      </c>
      <c r="B1603" s="2" t="s">
        <v>133</v>
      </c>
      <c r="C1603" s="2">
        <v>42</v>
      </c>
      <c r="D1603" s="7">
        <v>122</v>
      </c>
      <c r="E1603" s="7">
        <f t="shared" si="50"/>
        <v>61</v>
      </c>
      <c r="F1603" s="7">
        <v>100</v>
      </c>
      <c r="G1603" s="7">
        <f>Table1[[#This Row],[QUANTITY_ORDERED]]*Table1[[#This Row],[Selling price ]]</f>
        <v>4200</v>
      </c>
      <c r="H1603" s="7">
        <f>F1603-(Table1[[#This Row],[Estimated Cost Price (50%)	]])</f>
        <v>39</v>
      </c>
      <c r="I1603" s="7">
        <f>Table1[[#This Row],[Profit per unit]]*Table1[[#This Row],[QUANTITY_ORDERED]]</f>
        <v>1638</v>
      </c>
      <c r="J1603" s="2" t="str">
        <f t="shared" si="51"/>
        <v>Profit</v>
      </c>
      <c r="K1603" s="3">
        <v>38219</v>
      </c>
      <c r="L1603" s="2" t="str">
        <f>TEXT(Table1[[#This Row],[ORDER_DATE]], "mmm")</f>
        <v>Aug</v>
      </c>
      <c r="M1603" s="2">
        <v>2004</v>
      </c>
      <c r="N1603" s="2" t="s">
        <v>231</v>
      </c>
      <c r="O1603" s="2" t="s">
        <v>259</v>
      </c>
      <c r="P1603" s="2" t="s">
        <v>134</v>
      </c>
      <c r="Q1603" s="2" t="s">
        <v>81</v>
      </c>
      <c r="R1603" s="2" t="s">
        <v>16</v>
      </c>
    </row>
    <row r="1604" spans="1:18" x14ac:dyDescent="0.3">
      <c r="A1604" s="2">
        <v>11702</v>
      </c>
      <c r="B1604" s="2" t="s">
        <v>133</v>
      </c>
      <c r="C1604" s="2">
        <v>34</v>
      </c>
      <c r="D1604" s="7">
        <v>88</v>
      </c>
      <c r="E1604" s="7">
        <f t="shared" si="50"/>
        <v>44</v>
      </c>
      <c r="F1604" s="7">
        <v>92.94</v>
      </c>
      <c r="G1604" s="7">
        <f>Table1[[#This Row],[QUANTITY_ORDERED]]*Table1[[#This Row],[Selling price ]]</f>
        <v>3159.96</v>
      </c>
      <c r="H1604" s="7">
        <f>F1604-(Table1[[#This Row],[Estimated Cost Price (50%)	]])</f>
        <v>48.94</v>
      </c>
      <c r="I1604" s="7">
        <f>Table1[[#This Row],[Profit per unit]]*Table1[[#This Row],[QUANTITY_ORDERED]]</f>
        <v>1663.96</v>
      </c>
      <c r="J1604" s="2" t="str">
        <f t="shared" si="51"/>
        <v>Profit</v>
      </c>
      <c r="K1604" s="3">
        <v>38219</v>
      </c>
      <c r="L1604" s="2" t="str">
        <f>TEXT(Table1[[#This Row],[ORDER_DATE]], "mmm")</f>
        <v>Aug</v>
      </c>
      <c r="M1604" s="2">
        <v>2004</v>
      </c>
      <c r="N1604" s="2" t="s">
        <v>202</v>
      </c>
      <c r="O1604" s="2" t="s">
        <v>268</v>
      </c>
      <c r="P1604" s="2" t="s">
        <v>134</v>
      </c>
      <c r="Q1604" s="2" t="s">
        <v>81</v>
      </c>
      <c r="R1604" s="2" t="s">
        <v>16</v>
      </c>
    </row>
    <row r="1605" spans="1:18" x14ac:dyDescent="0.3">
      <c r="A1605" s="2">
        <v>11703</v>
      </c>
      <c r="B1605" s="2" t="s">
        <v>133</v>
      </c>
      <c r="C1605" s="2">
        <v>33</v>
      </c>
      <c r="D1605" s="7">
        <v>83</v>
      </c>
      <c r="E1605" s="7">
        <f t="shared" si="50"/>
        <v>41.5</v>
      </c>
      <c r="F1605" s="7">
        <v>72.959999999999994</v>
      </c>
      <c r="G1605" s="7">
        <f>Table1[[#This Row],[QUANTITY_ORDERED]]*Table1[[#This Row],[Selling price ]]</f>
        <v>2407.6799999999998</v>
      </c>
      <c r="H1605" s="7">
        <f>F1605-(Table1[[#This Row],[Estimated Cost Price (50%)	]])</f>
        <v>31.459999999999994</v>
      </c>
      <c r="I1605" s="7">
        <f>Table1[[#This Row],[Profit per unit]]*Table1[[#This Row],[QUANTITY_ORDERED]]</f>
        <v>1038.1799999999998</v>
      </c>
      <c r="J1605" s="2" t="str">
        <f t="shared" si="51"/>
        <v>Profit</v>
      </c>
      <c r="K1605" s="3">
        <v>38219</v>
      </c>
      <c r="L1605" s="2" t="str">
        <f>TEXT(Table1[[#This Row],[ORDER_DATE]], "mmm")</f>
        <v>Aug</v>
      </c>
      <c r="M1605" s="2">
        <v>2004</v>
      </c>
      <c r="N1605" s="2" t="s">
        <v>202</v>
      </c>
      <c r="O1605" s="2" t="s">
        <v>273</v>
      </c>
      <c r="P1605" s="2" t="s">
        <v>134</v>
      </c>
      <c r="Q1605" s="2" t="s">
        <v>81</v>
      </c>
      <c r="R1605" s="2" t="s">
        <v>10</v>
      </c>
    </row>
    <row r="1606" spans="1:18" x14ac:dyDescent="0.3">
      <c r="A1606" s="2">
        <v>11704</v>
      </c>
      <c r="B1606" s="2" t="s">
        <v>133</v>
      </c>
      <c r="C1606" s="2">
        <v>45</v>
      </c>
      <c r="D1606" s="7">
        <v>66</v>
      </c>
      <c r="E1606" s="7">
        <f t="shared" si="50"/>
        <v>33</v>
      </c>
      <c r="F1606" s="7">
        <v>78.67</v>
      </c>
      <c r="G1606" s="7">
        <f>Table1[[#This Row],[QUANTITY_ORDERED]]*Table1[[#This Row],[Selling price ]]</f>
        <v>3540.15</v>
      </c>
      <c r="H1606" s="7">
        <f>F1606-(Table1[[#This Row],[Estimated Cost Price (50%)	]])</f>
        <v>45.67</v>
      </c>
      <c r="I1606" s="7">
        <f>Table1[[#This Row],[Profit per unit]]*Table1[[#This Row],[QUANTITY_ORDERED]]</f>
        <v>2055.15</v>
      </c>
      <c r="J1606" s="2" t="str">
        <f t="shared" si="51"/>
        <v>Profit</v>
      </c>
      <c r="K1606" s="3">
        <v>38219</v>
      </c>
      <c r="L1606" s="2" t="str">
        <f>TEXT(Table1[[#This Row],[ORDER_DATE]], "mmm")</f>
        <v>Aug</v>
      </c>
      <c r="M1606" s="2">
        <v>2004</v>
      </c>
      <c r="N1606" s="2" t="s">
        <v>231</v>
      </c>
      <c r="O1606" s="2" t="s">
        <v>293</v>
      </c>
      <c r="P1606" s="2" t="s">
        <v>134</v>
      </c>
      <c r="Q1606" s="2" t="s">
        <v>81</v>
      </c>
      <c r="R1606" s="2" t="s">
        <v>16</v>
      </c>
    </row>
    <row r="1607" spans="1:18" x14ac:dyDescent="0.3">
      <c r="A1607" s="2">
        <v>11705</v>
      </c>
      <c r="B1607" s="2" t="s">
        <v>133</v>
      </c>
      <c r="C1607" s="2">
        <v>20</v>
      </c>
      <c r="D1607" s="7">
        <v>90</v>
      </c>
      <c r="E1607" s="7">
        <f t="shared" si="50"/>
        <v>45</v>
      </c>
      <c r="F1607" s="7">
        <v>94.14</v>
      </c>
      <c r="G1607" s="7">
        <f>Table1[[#This Row],[QUANTITY_ORDERED]]*Table1[[#This Row],[Selling price ]]</f>
        <v>1882.8</v>
      </c>
      <c r="H1607" s="7">
        <f>F1607-(Table1[[#This Row],[Estimated Cost Price (50%)	]])</f>
        <v>49.14</v>
      </c>
      <c r="I1607" s="7">
        <f>Table1[[#This Row],[Profit per unit]]*Table1[[#This Row],[QUANTITY_ORDERED]]</f>
        <v>982.8</v>
      </c>
      <c r="J1607" s="2" t="str">
        <f t="shared" si="51"/>
        <v>Profit</v>
      </c>
      <c r="K1607" s="3">
        <v>38219</v>
      </c>
      <c r="L1607" s="2" t="str">
        <f>TEXT(Table1[[#This Row],[ORDER_DATE]], "mmm")</f>
        <v>Aug</v>
      </c>
      <c r="M1607" s="2">
        <v>2004</v>
      </c>
      <c r="N1607" s="2" t="s">
        <v>231</v>
      </c>
      <c r="O1607" s="2" t="s">
        <v>296</v>
      </c>
      <c r="P1607" s="2" t="s">
        <v>134</v>
      </c>
      <c r="Q1607" s="2" t="s">
        <v>81</v>
      </c>
      <c r="R1607" s="2" t="s">
        <v>10</v>
      </c>
    </row>
    <row r="1608" spans="1:18" x14ac:dyDescent="0.3">
      <c r="A1608" s="2">
        <v>11706</v>
      </c>
      <c r="B1608" s="2" t="s">
        <v>133</v>
      </c>
      <c r="C1608" s="2">
        <v>47</v>
      </c>
      <c r="D1608" s="7">
        <v>72</v>
      </c>
      <c r="E1608" s="7">
        <f t="shared" si="50"/>
        <v>36</v>
      </c>
      <c r="F1608" s="7">
        <v>65.77</v>
      </c>
      <c r="G1608" s="7">
        <f>Table1[[#This Row],[QUANTITY_ORDERED]]*Table1[[#This Row],[Selling price ]]</f>
        <v>3091.1899999999996</v>
      </c>
      <c r="H1608" s="7">
        <f>F1608-(Table1[[#This Row],[Estimated Cost Price (50%)	]])</f>
        <v>29.769999999999996</v>
      </c>
      <c r="I1608" s="7">
        <f>Table1[[#This Row],[Profit per unit]]*Table1[[#This Row],[QUANTITY_ORDERED]]</f>
        <v>1399.1899999999998</v>
      </c>
      <c r="J1608" s="2" t="str">
        <f t="shared" si="51"/>
        <v>Profit</v>
      </c>
      <c r="K1608" s="3">
        <v>38219</v>
      </c>
      <c r="L1608" s="2" t="str">
        <f>TEXT(Table1[[#This Row],[ORDER_DATE]], "mmm")</f>
        <v>Aug</v>
      </c>
      <c r="M1608" s="2">
        <v>2004</v>
      </c>
      <c r="N1608" s="2" t="s">
        <v>231</v>
      </c>
      <c r="O1608" s="2" t="s">
        <v>298</v>
      </c>
      <c r="P1608" s="2" t="s">
        <v>134</v>
      </c>
      <c r="Q1608" s="2" t="s">
        <v>81</v>
      </c>
      <c r="R1608" s="2" t="s">
        <v>16</v>
      </c>
    </row>
    <row r="1609" spans="1:18" x14ac:dyDescent="0.3">
      <c r="A1609" s="2">
        <v>11707</v>
      </c>
      <c r="B1609" s="2" t="s">
        <v>133</v>
      </c>
      <c r="C1609" s="2">
        <v>22</v>
      </c>
      <c r="D1609" s="7">
        <v>100</v>
      </c>
      <c r="E1609" s="7">
        <f t="shared" si="50"/>
        <v>50</v>
      </c>
      <c r="F1609" s="7">
        <v>88.15</v>
      </c>
      <c r="G1609" s="7">
        <f>Table1[[#This Row],[QUANTITY_ORDERED]]*Table1[[#This Row],[Selling price ]]</f>
        <v>1939.3000000000002</v>
      </c>
      <c r="H1609" s="7">
        <f>F1609-(Table1[[#This Row],[Estimated Cost Price (50%)	]])</f>
        <v>38.150000000000006</v>
      </c>
      <c r="I1609" s="7">
        <f>Table1[[#This Row],[Profit per unit]]*Table1[[#This Row],[QUANTITY_ORDERED]]</f>
        <v>839.30000000000018</v>
      </c>
      <c r="J1609" s="2" t="str">
        <f t="shared" si="51"/>
        <v>Profit</v>
      </c>
      <c r="K1609" s="3">
        <v>38219</v>
      </c>
      <c r="L1609" s="2" t="str">
        <f>TEXT(Table1[[#This Row],[ORDER_DATE]], "mmm")</f>
        <v>Aug</v>
      </c>
      <c r="M1609" s="2">
        <v>2004</v>
      </c>
      <c r="N1609" s="2" t="s">
        <v>231</v>
      </c>
      <c r="O1609" s="2" t="s">
        <v>302</v>
      </c>
      <c r="P1609" s="2" t="s">
        <v>134</v>
      </c>
      <c r="Q1609" s="2" t="s">
        <v>81</v>
      </c>
      <c r="R1609" s="2" t="s">
        <v>10</v>
      </c>
    </row>
    <row r="1610" spans="1:18" x14ac:dyDescent="0.3">
      <c r="A1610" s="2">
        <v>11708</v>
      </c>
      <c r="B1610" s="2" t="s">
        <v>133</v>
      </c>
      <c r="C1610" s="2">
        <v>38</v>
      </c>
      <c r="D1610" s="7">
        <v>99</v>
      </c>
      <c r="E1610" s="7">
        <f t="shared" si="50"/>
        <v>49.5</v>
      </c>
      <c r="F1610" s="7">
        <v>89.38</v>
      </c>
      <c r="G1610" s="7">
        <f>Table1[[#This Row],[QUANTITY_ORDERED]]*Table1[[#This Row],[Selling price ]]</f>
        <v>3396.4399999999996</v>
      </c>
      <c r="H1610" s="7">
        <f>F1610-(Table1[[#This Row],[Estimated Cost Price (50%)	]])</f>
        <v>39.879999999999995</v>
      </c>
      <c r="I1610" s="7">
        <f>Table1[[#This Row],[Profit per unit]]*Table1[[#This Row],[QUANTITY_ORDERED]]</f>
        <v>1515.4399999999998</v>
      </c>
      <c r="J1610" s="2" t="str">
        <f t="shared" si="51"/>
        <v>Profit</v>
      </c>
      <c r="K1610" s="3">
        <v>38219</v>
      </c>
      <c r="L1610" s="2" t="str">
        <f>TEXT(Table1[[#This Row],[ORDER_DATE]], "mmm")</f>
        <v>Aug</v>
      </c>
      <c r="M1610" s="2">
        <v>2004</v>
      </c>
      <c r="N1610" s="2" t="s">
        <v>231</v>
      </c>
      <c r="O1610" s="2" t="s">
        <v>303</v>
      </c>
      <c r="P1610" s="2" t="s">
        <v>134</v>
      </c>
      <c r="Q1610" s="2" t="s">
        <v>81</v>
      </c>
      <c r="R1610" s="2" t="s">
        <v>16</v>
      </c>
    </row>
    <row r="1611" spans="1:18" x14ac:dyDescent="0.3">
      <c r="A1611" s="2">
        <v>11709</v>
      </c>
      <c r="B1611" s="2" t="s">
        <v>133</v>
      </c>
      <c r="C1611" s="2">
        <v>43</v>
      </c>
      <c r="D1611" s="7">
        <v>49</v>
      </c>
      <c r="E1611" s="7">
        <f t="shared" si="50"/>
        <v>24.5</v>
      </c>
      <c r="F1611" s="7">
        <v>57.61</v>
      </c>
      <c r="G1611" s="7">
        <f>Table1[[#This Row],[QUANTITY_ORDERED]]*Table1[[#This Row],[Selling price ]]</f>
        <v>2477.23</v>
      </c>
      <c r="H1611" s="7">
        <f>F1611-(Table1[[#This Row],[Estimated Cost Price (50%)	]])</f>
        <v>33.11</v>
      </c>
      <c r="I1611" s="7">
        <f>Table1[[#This Row],[Profit per unit]]*Table1[[#This Row],[QUANTITY_ORDERED]]</f>
        <v>1423.73</v>
      </c>
      <c r="J1611" s="2" t="str">
        <f t="shared" si="51"/>
        <v>Profit</v>
      </c>
      <c r="K1611" s="3">
        <v>38219</v>
      </c>
      <c r="L1611" s="2" t="str">
        <f>TEXT(Table1[[#This Row],[ORDER_DATE]], "mmm")</f>
        <v>Aug</v>
      </c>
      <c r="M1611" s="2">
        <v>2004</v>
      </c>
      <c r="N1611" s="2" t="s">
        <v>210</v>
      </c>
      <c r="O1611" s="2" t="s">
        <v>305</v>
      </c>
      <c r="P1611" s="2" t="s">
        <v>134</v>
      </c>
      <c r="Q1611" s="2" t="s">
        <v>81</v>
      </c>
      <c r="R1611" s="2" t="s">
        <v>10</v>
      </c>
    </row>
    <row r="1612" spans="1:18" x14ac:dyDescent="0.3">
      <c r="A1612" s="2">
        <v>11710</v>
      </c>
      <c r="B1612" s="2" t="s">
        <v>133</v>
      </c>
      <c r="C1612" s="2">
        <v>33</v>
      </c>
      <c r="D1612" s="7">
        <v>54</v>
      </c>
      <c r="E1612" s="7">
        <f t="shared" si="50"/>
        <v>27</v>
      </c>
      <c r="F1612" s="7">
        <v>51.32</v>
      </c>
      <c r="G1612" s="7">
        <f>Table1[[#This Row],[QUANTITY_ORDERED]]*Table1[[#This Row],[Selling price ]]</f>
        <v>1693.56</v>
      </c>
      <c r="H1612" s="7">
        <f>F1612-(Table1[[#This Row],[Estimated Cost Price (50%)	]])</f>
        <v>24.32</v>
      </c>
      <c r="I1612" s="7">
        <f>Table1[[#This Row],[Profit per unit]]*Table1[[#This Row],[QUANTITY_ORDERED]]</f>
        <v>802.56000000000006</v>
      </c>
      <c r="J1612" s="2" t="str">
        <f t="shared" si="51"/>
        <v>Profit</v>
      </c>
      <c r="K1612" s="3">
        <v>38219</v>
      </c>
      <c r="L1612" s="2" t="str">
        <f>TEXT(Table1[[#This Row],[ORDER_DATE]], "mmm")</f>
        <v>Aug</v>
      </c>
      <c r="M1612" s="2">
        <v>2004</v>
      </c>
      <c r="N1612" s="2" t="s">
        <v>231</v>
      </c>
      <c r="O1612" s="2" t="s">
        <v>306</v>
      </c>
      <c r="P1612" s="2" t="s">
        <v>134</v>
      </c>
      <c r="Q1612" s="2" t="s">
        <v>81</v>
      </c>
      <c r="R1612" s="2" t="s">
        <v>10</v>
      </c>
    </row>
    <row r="1613" spans="1:18" x14ac:dyDescent="0.3">
      <c r="A1613" s="2">
        <v>11711</v>
      </c>
      <c r="B1613" s="2" t="s">
        <v>200</v>
      </c>
      <c r="C1613" s="2">
        <v>45</v>
      </c>
      <c r="D1613" s="7">
        <v>157</v>
      </c>
      <c r="E1613" s="7">
        <f t="shared" si="50"/>
        <v>78.5</v>
      </c>
      <c r="F1613" s="7">
        <v>100</v>
      </c>
      <c r="G1613" s="7">
        <f>Table1[[#This Row],[QUANTITY_ORDERED]]*Table1[[#This Row],[Selling price ]]</f>
        <v>4500</v>
      </c>
      <c r="H1613" s="7">
        <f>F1613-(Table1[[#This Row],[Estimated Cost Price (50%)	]])</f>
        <v>21.5</v>
      </c>
      <c r="I1613" s="7">
        <f>Table1[[#This Row],[Profit per unit]]*Table1[[#This Row],[QUANTITY_ORDERED]]</f>
        <v>967.5</v>
      </c>
      <c r="J1613" s="2" t="str">
        <f t="shared" si="51"/>
        <v>Profit</v>
      </c>
      <c r="K1613" s="3">
        <v>38220</v>
      </c>
      <c r="L1613" s="2" t="str">
        <f>TEXT(Table1[[#This Row],[ORDER_DATE]], "mmm")</f>
        <v>Aug</v>
      </c>
      <c r="M1613" s="2">
        <v>2004</v>
      </c>
      <c r="N1613" s="2" t="s">
        <v>210</v>
      </c>
      <c r="O1613" s="2" t="s">
        <v>211</v>
      </c>
      <c r="P1613" s="2" t="s">
        <v>201</v>
      </c>
      <c r="Q1613" s="2" t="s">
        <v>27</v>
      </c>
      <c r="R1613" s="2" t="s">
        <v>16</v>
      </c>
    </row>
    <row r="1614" spans="1:18" x14ac:dyDescent="0.3">
      <c r="A1614" s="2">
        <v>11712</v>
      </c>
      <c r="B1614" s="2" t="s">
        <v>200</v>
      </c>
      <c r="C1614" s="2">
        <v>31</v>
      </c>
      <c r="D1614" s="7">
        <v>84</v>
      </c>
      <c r="E1614" s="7">
        <f t="shared" si="50"/>
        <v>42</v>
      </c>
      <c r="F1614" s="7">
        <v>71.81</v>
      </c>
      <c r="G1614" s="7">
        <f>Table1[[#This Row],[QUANTITY_ORDERED]]*Table1[[#This Row],[Selling price ]]</f>
        <v>2226.11</v>
      </c>
      <c r="H1614" s="7">
        <f>F1614-(Table1[[#This Row],[Estimated Cost Price (50%)	]])</f>
        <v>29.810000000000002</v>
      </c>
      <c r="I1614" s="7">
        <f>Table1[[#This Row],[Profit per unit]]*Table1[[#This Row],[QUANTITY_ORDERED]]</f>
        <v>924.11000000000013</v>
      </c>
      <c r="J1614" s="2" t="str">
        <f t="shared" si="51"/>
        <v>Profit</v>
      </c>
      <c r="K1614" s="3">
        <v>38220</v>
      </c>
      <c r="L1614" s="2" t="str">
        <f>TEXT(Table1[[#This Row],[ORDER_DATE]], "mmm")</f>
        <v>Aug</v>
      </c>
      <c r="M1614" s="2">
        <v>2004</v>
      </c>
      <c r="N1614" s="2" t="s">
        <v>210</v>
      </c>
      <c r="O1614" s="2" t="s">
        <v>225</v>
      </c>
      <c r="P1614" s="2" t="s">
        <v>201</v>
      </c>
      <c r="Q1614" s="2" t="s">
        <v>27</v>
      </c>
      <c r="R1614" s="2" t="s">
        <v>10</v>
      </c>
    </row>
    <row r="1615" spans="1:18" x14ac:dyDescent="0.3">
      <c r="A1615" s="2">
        <v>11713</v>
      </c>
      <c r="B1615" s="2" t="s">
        <v>200</v>
      </c>
      <c r="C1615" s="2">
        <v>22</v>
      </c>
      <c r="D1615" s="7">
        <v>109</v>
      </c>
      <c r="E1615" s="7">
        <f t="shared" si="50"/>
        <v>54.5</v>
      </c>
      <c r="F1615" s="7">
        <v>100</v>
      </c>
      <c r="G1615" s="7">
        <f>Table1[[#This Row],[QUANTITY_ORDERED]]*Table1[[#This Row],[Selling price ]]</f>
        <v>2200</v>
      </c>
      <c r="H1615" s="7">
        <f>F1615-(Table1[[#This Row],[Estimated Cost Price (50%)	]])</f>
        <v>45.5</v>
      </c>
      <c r="I1615" s="7">
        <f>Table1[[#This Row],[Profit per unit]]*Table1[[#This Row],[QUANTITY_ORDERED]]</f>
        <v>1001</v>
      </c>
      <c r="J1615" s="2" t="str">
        <f t="shared" si="51"/>
        <v>Profit</v>
      </c>
      <c r="K1615" s="3">
        <v>38220</v>
      </c>
      <c r="L1615" s="2" t="str">
        <f>TEXT(Table1[[#This Row],[ORDER_DATE]], "mmm")</f>
        <v>Aug</v>
      </c>
      <c r="M1615" s="2">
        <v>2004</v>
      </c>
      <c r="N1615" s="2" t="s">
        <v>210</v>
      </c>
      <c r="O1615" s="2" t="s">
        <v>256</v>
      </c>
      <c r="P1615" s="2" t="s">
        <v>201</v>
      </c>
      <c r="Q1615" s="2" t="s">
        <v>27</v>
      </c>
      <c r="R1615" s="2" t="s">
        <v>10</v>
      </c>
    </row>
    <row r="1616" spans="1:18" x14ac:dyDescent="0.3">
      <c r="A1616" s="2">
        <v>11714</v>
      </c>
      <c r="B1616" s="2" t="s">
        <v>200</v>
      </c>
      <c r="C1616" s="2">
        <v>30</v>
      </c>
      <c r="D1616" s="7">
        <v>68</v>
      </c>
      <c r="E1616" s="7">
        <f t="shared" si="50"/>
        <v>34</v>
      </c>
      <c r="F1616" s="7">
        <v>73.989999999999995</v>
      </c>
      <c r="G1616" s="7">
        <f>Table1[[#This Row],[QUANTITY_ORDERED]]*Table1[[#This Row],[Selling price ]]</f>
        <v>2219.6999999999998</v>
      </c>
      <c r="H1616" s="7">
        <f>F1616-(Table1[[#This Row],[Estimated Cost Price (50%)	]])</f>
        <v>39.989999999999995</v>
      </c>
      <c r="I1616" s="7">
        <f>Table1[[#This Row],[Profit per unit]]*Table1[[#This Row],[QUANTITY_ORDERED]]</f>
        <v>1199.6999999999998</v>
      </c>
      <c r="J1616" s="2" t="str">
        <f t="shared" si="51"/>
        <v>Profit</v>
      </c>
      <c r="K1616" s="3">
        <v>38220</v>
      </c>
      <c r="L1616" s="2" t="str">
        <f>TEXT(Table1[[#This Row],[ORDER_DATE]], "mmm")</f>
        <v>Aug</v>
      </c>
      <c r="M1616" s="2">
        <v>2004</v>
      </c>
      <c r="N1616" s="2" t="s">
        <v>210</v>
      </c>
      <c r="O1616" s="2" t="s">
        <v>265</v>
      </c>
      <c r="P1616" s="2" t="s">
        <v>201</v>
      </c>
      <c r="Q1616" s="2" t="s">
        <v>27</v>
      </c>
      <c r="R1616" s="2" t="s">
        <v>10</v>
      </c>
    </row>
    <row r="1617" spans="1:18" x14ac:dyDescent="0.3">
      <c r="A1617" s="2">
        <v>11715</v>
      </c>
      <c r="B1617" s="2" t="s">
        <v>200</v>
      </c>
      <c r="C1617" s="2">
        <v>39</v>
      </c>
      <c r="D1617" s="7">
        <v>65</v>
      </c>
      <c r="E1617" s="7">
        <f t="shared" si="50"/>
        <v>32.5</v>
      </c>
      <c r="F1617" s="7">
        <v>71.67</v>
      </c>
      <c r="G1617" s="7">
        <f>Table1[[#This Row],[QUANTITY_ORDERED]]*Table1[[#This Row],[Selling price ]]</f>
        <v>2795.13</v>
      </c>
      <c r="H1617" s="7">
        <f>F1617-(Table1[[#This Row],[Estimated Cost Price (50%)	]])</f>
        <v>39.17</v>
      </c>
      <c r="I1617" s="7">
        <f>Table1[[#This Row],[Profit per unit]]*Table1[[#This Row],[QUANTITY_ORDERED]]</f>
        <v>1527.63</v>
      </c>
      <c r="J1617" s="2" t="str">
        <f t="shared" si="51"/>
        <v>Profit</v>
      </c>
      <c r="K1617" s="3">
        <v>38220</v>
      </c>
      <c r="L1617" s="2" t="str">
        <f>TEXT(Table1[[#This Row],[ORDER_DATE]], "mmm")</f>
        <v>Aug</v>
      </c>
      <c r="M1617" s="2">
        <v>2004</v>
      </c>
      <c r="N1617" s="2" t="s">
        <v>202</v>
      </c>
      <c r="O1617" s="2" t="s">
        <v>271</v>
      </c>
      <c r="P1617" s="2" t="s">
        <v>201</v>
      </c>
      <c r="Q1617" s="2" t="s">
        <v>27</v>
      </c>
      <c r="R1617" s="2" t="s">
        <v>10</v>
      </c>
    </row>
    <row r="1618" spans="1:18" x14ac:dyDescent="0.3">
      <c r="A1618" s="2">
        <v>11716</v>
      </c>
      <c r="B1618" s="2" t="s">
        <v>200</v>
      </c>
      <c r="C1618" s="2">
        <v>21</v>
      </c>
      <c r="D1618" s="7">
        <v>68</v>
      </c>
      <c r="E1618" s="7">
        <f t="shared" si="50"/>
        <v>34</v>
      </c>
      <c r="F1618" s="7">
        <v>55.96</v>
      </c>
      <c r="G1618" s="7">
        <f>Table1[[#This Row],[QUANTITY_ORDERED]]*Table1[[#This Row],[Selling price ]]</f>
        <v>1175.1600000000001</v>
      </c>
      <c r="H1618" s="7">
        <f>F1618-(Table1[[#This Row],[Estimated Cost Price (50%)	]])</f>
        <v>21.96</v>
      </c>
      <c r="I1618" s="7">
        <f>Table1[[#This Row],[Profit per unit]]*Table1[[#This Row],[QUANTITY_ORDERED]]</f>
        <v>461.16</v>
      </c>
      <c r="J1618" s="2" t="str">
        <f t="shared" si="51"/>
        <v>Profit</v>
      </c>
      <c r="K1618" s="3">
        <v>38220</v>
      </c>
      <c r="L1618" s="2" t="str">
        <f>TEXT(Table1[[#This Row],[ORDER_DATE]], "mmm")</f>
        <v>Aug</v>
      </c>
      <c r="M1618" s="2">
        <v>2004</v>
      </c>
      <c r="N1618" s="2" t="s">
        <v>210</v>
      </c>
      <c r="O1618" s="2" t="s">
        <v>275</v>
      </c>
      <c r="P1618" s="2" t="s">
        <v>201</v>
      </c>
      <c r="Q1618" s="2" t="s">
        <v>27</v>
      </c>
      <c r="R1618" s="2" t="s">
        <v>10</v>
      </c>
    </row>
    <row r="1619" spans="1:18" x14ac:dyDescent="0.3">
      <c r="A1619" s="2">
        <v>11717</v>
      </c>
      <c r="B1619" s="2" t="s">
        <v>200</v>
      </c>
      <c r="C1619" s="2">
        <v>21</v>
      </c>
      <c r="D1619" s="7">
        <v>72</v>
      </c>
      <c r="E1619" s="7">
        <f t="shared" si="50"/>
        <v>36</v>
      </c>
      <c r="F1619" s="7">
        <v>71</v>
      </c>
      <c r="G1619" s="7">
        <f>Table1[[#This Row],[QUANTITY_ORDERED]]*Table1[[#This Row],[Selling price ]]</f>
        <v>1491</v>
      </c>
      <c r="H1619" s="7">
        <f>F1619-(Table1[[#This Row],[Estimated Cost Price (50%)	]])</f>
        <v>35</v>
      </c>
      <c r="I1619" s="7">
        <f>Table1[[#This Row],[Profit per unit]]*Table1[[#This Row],[QUANTITY_ORDERED]]</f>
        <v>735</v>
      </c>
      <c r="J1619" s="2" t="str">
        <f t="shared" si="51"/>
        <v>Profit</v>
      </c>
      <c r="K1619" s="3">
        <v>38220</v>
      </c>
      <c r="L1619" s="2" t="str">
        <f>TEXT(Table1[[#This Row],[ORDER_DATE]], "mmm")</f>
        <v>Aug</v>
      </c>
      <c r="M1619" s="2">
        <v>2004</v>
      </c>
      <c r="N1619" s="2" t="s">
        <v>210</v>
      </c>
      <c r="O1619" s="2" t="s">
        <v>279</v>
      </c>
      <c r="P1619" s="2" t="s">
        <v>201</v>
      </c>
      <c r="Q1619" s="2" t="s">
        <v>27</v>
      </c>
      <c r="R1619" s="2" t="s">
        <v>10</v>
      </c>
    </row>
    <row r="1620" spans="1:18" x14ac:dyDescent="0.3">
      <c r="A1620" s="2">
        <v>11718</v>
      </c>
      <c r="B1620" s="2" t="s">
        <v>200</v>
      </c>
      <c r="C1620" s="2">
        <v>50</v>
      </c>
      <c r="D1620" s="7">
        <v>68</v>
      </c>
      <c r="E1620" s="7">
        <f t="shared" si="50"/>
        <v>34</v>
      </c>
      <c r="F1620" s="7">
        <v>81.86</v>
      </c>
      <c r="G1620" s="7">
        <f>Table1[[#This Row],[QUANTITY_ORDERED]]*Table1[[#This Row],[Selling price ]]</f>
        <v>4093</v>
      </c>
      <c r="H1620" s="7">
        <f>F1620-(Table1[[#This Row],[Estimated Cost Price (50%)	]])</f>
        <v>47.86</v>
      </c>
      <c r="I1620" s="7">
        <f>Table1[[#This Row],[Profit per unit]]*Table1[[#This Row],[QUANTITY_ORDERED]]</f>
        <v>2393</v>
      </c>
      <c r="J1620" s="2" t="str">
        <f t="shared" si="51"/>
        <v>Profit</v>
      </c>
      <c r="K1620" s="3">
        <v>38220</v>
      </c>
      <c r="L1620" s="2" t="str">
        <f>TEXT(Table1[[#This Row],[ORDER_DATE]], "mmm")</f>
        <v>Aug</v>
      </c>
      <c r="M1620" s="2">
        <v>2004</v>
      </c>
      <c r="N1620" s="2" t="s">
        <v>202</v>
      </c>
      <c r="O1620" s="2" t="s">
        <v>287</v>
      </c>
      <c r="P1620" s="2" t="s">
        <v>201</v>
      </c>
      <c r="Q1620" s="2" t="s">
        <v>27</v>
      </c>
      <c r="R1620" s="2" t="s">
        <v>16</v>
      </c>
    </row>
    <row r="1621" spans="1:18" x14ac:dyDescent="0.3">
      <c r="A1621" s="2">
        <v>11719</v>
      </c>
      <c r="B1621" s="2" t="s">
        <v>200</v>
      </c>
      <c r="C1621" s="2">
        <v>33</v>
      </c>
      <c r="D1621" s="7">
        <v>43</v>
      </c>
      <c r="E1621" s="7">
        <f t="shared" si="50"/>
        <v>21.5</v>
      </c>
      <c r="F1621" s="7">
        <v>51.93</v>
      </c>
      <c r="G1621" s="7">
        <f>Table1[[#This Row],[QUANTITY_ORDERED]]*Table1[[#This Row],[Selling price ]]</f>
        <v>1713.69</v>
      </c>
      <c r="H1621" s="7">
        <f>F1621-(Table1[[#This Row],[Estimated Cost Price (50%)	]])</f>
        <v>30.43</v>
      </c>
      <c r="I1621" s="7">
        <f>Table1[[#This Row],[Profit per unit]]*Table1[[#This Row],[QUANTITY_ORDERED]]</f>
        <v>1004.1899999999999</v>
      </c>
      <c r="J1621" s="2" t="str">
        <f t="shared" si="51"/>
        <v>Profit</v>
      </c>
      <c r="K1621" s="3">
        <v>38220</v>
      </c>
      <c r="L1621" s="2" t="str">
        <f>TEXT(Table1[[#This Row],[ORDER_DATE]], "mmm")</f>
        <v>Aug</v>
      </c>
      <c r="M1621" s="2">
        <v>2004</v>
      </c>
      <c r="N1621" s="2" t="s">
        <v>202</v>
      </c>
      <c r="O1621" s="2" t="s">
        <v>289</v>
      </c>
      <c r="P1621" s="2" t="s">
        <v>201</v>
      </c>
      <c r="Q1621" s="2" t="s">
        <v>27</v>
      </c>
      <c r="R1621" s="2" t="s">
        <v>10</v>
      </c>
    </row>
    <row r="1622" spans="1:18" x14ac:dyDescent="0.3">
      <c r="A1622" s="2">
        <v>11720</v>
      </c>
      <c r="B1622" s="2" t="s">
        <v>200</v>
      </c>
      <c r="C1622" s="2">
        <v>24</v>
      </c>
      <c r="D1622" s="7">
        <v>91</v>
      </c>
      <c r="E1622" s="7">
        <f t="shared" si="50"/>
        <v>45.5</v>
      </c>
      <c r="F1622" s="7">
        <v>83.12</v>
      </c>
      <c r="G1622" s="7">
        <f>Table1[[#This Row],[QUANTITY_ORDERED]]*Table1[[#This Row],[Selling price ]]</f>
        <v>1994.88</v>
      </c>
      <c r="H1622" s="7">
        <f>F1622-(Table1[[#This Row],[Estimated Cost Price (50%)	]])</f>
        <v>37.620000000000005</v>
      </c>
      <c r="I1622" s="7">
        <f>Table1[[#This Row],[Profit per unit]]*Table1[[#This Row],[QUANTITY_ORDERED]]</f>
        <v>902.88000000000011</v>
      </c>
      <c r="J1622" s="2" t="str">
        <f t="shared" si="51"/>
        <v>Profit</v>
      </c>
      <c r="K1622" s="3">
        <v>38220</v>
      </c>
      <c r="L1622" s="2" t="str">
        <f>TEXT(Table1[[#This Row],[ORDER_DATE]], "mmm")</f>
        <v>Aug</v>
      </c>
      <c r="M1622" s="2">
        <v>2004</v>
      </c>
      <c r="N1622" s="2" t="s">
        <v>210</v>
      </c>
      <c r="O1622" s="2" t="s">
        <v>294</v>
      </c>
      <c r="P1622" s="2" t="s">
        <v>201</v>
      </c>
      <c r="Q1622" s="2" t="s">
        <v>27</v>
      </c>
      <c r="R1622" s="2" t="s">
        <v>10</v>
      </c>
    </row>
    <row r="1623" spans="1:18" x14ac:dyDescent="0.3">
      <c r="A1623" s="2">
        <v>11721</v>
      </c>
      <c r="B1623" s="2" t="s">
        <v>200</v>
      </c>
      <c r="C1623" s="2">
        <v>45</v>
      </c>
      <c r="D1623" s="7">
        <v>99</v>
      </c>
      <c r="E1623" s="7">
        <f t="shared" si="50"/>
        <v>49.5</v>
      </c>
      <c r="F1623" s="7">
        <v>100</v>
      </c>
      <c r="G1623" s="7">
        <f>Table1[[#This Row],[QUANTITY_ORDERED]]*Table1[[#This Row],[Selling price ]]</f>
        <v>4500</v>
      </c>
      <c r="H1623" s="7">
        <f>F1623-(Table1[[#This Row],[Estimated Cost Price (50%)	]])</f>
        <v>50.5</v>
      </c>
      <c r="I1623" s="7">
        <f>Table1[[#This Row],[Profit per unit]]*Table1[[#This Row],[QUANTITY_ORDERED]]</f>
        <v>2272.5</v>
      </c>
      <c r="J1623" s="2" t="str">
        <f t="shared" si="51"/>
        <v>Profit</v>
      </c>
      <c r="K1623" s="3">
        <v>38220</v>
      </c>
      <c r="L1623" s="2" t="str">
        <f>TEXT(Table1[[#This Row],[ORDER_DATE]], "mmm")</f>
        <v>Aug</v>
      </c>
      <c r="M1623" s="2">
        <v>2004</v>
      </c>
      <c r="N1623" s="2" t="s">
        <v>210</v>
      </c>
      <c r="O1623" s="2" t="s">
        <v>297</v>
      </c>
      <c r="P1623" s="2" t="s">
        <v>201</v>
      </c>
      <c r="Q1623" s="2" t="s">
        <v>27</v>
      </c>
      <c r="R1623" s="2" t="s">
        <v>16</v>
      </c>
    </row>
    <row r="1624" spans="1:18" x14ac:dyDescent="0.3">
      <c r="A1624" s="2">
        <v>11722</v>
      </c>
      <c r="B1624" s="2" t="s">
        <v>200</v>
      </c>
      <c r="C1624" s="2">
        <v>25</v>
      </c>
      <c r="D1624" s="7">
        <v>80</v>
      </c>
      <c r="E1624" s="7">
        <f t="shared" si="50"/>
        <v>40</v>
      </c>
      <c r="F1624" s="7">
        <v>69.599999999999994</v>
      </c>
      <c r="G1624" s="7">
        <f>Table1[[#This Row],[QUANTITY_ORDERED]]*Table1[[#This Row],[Selling price ]]</f>
        <v>1739.9999999999998</v>
      </c>
      <c r="H1624" s="7">
        <f>F1624-(Table1[[#This Row],[Estimated Cost Price (50%)	]])</f>
        <v>29.599999999999994</v>
      </c>
      <c r="I1624" s="7">
        <f>Table1[[#This Row],[Profit per unit]]*Table1[[#This Row],[QUANTITY_ORDERED]]</f>
        <v>739.99999999999989</v>
      </c>
      <c r="J1624" s="2" t="str">
        <f t="shared" si="51"/>
        <v>Profit</v>
      </c>
      <c r="K1624" s="3">
        <v>38220</v>
      </c>
      <c r="L1624" s="2" t="str">
        <f>TEXT(Table1[[#This Row],[ORDER_DATE]], "mmm")</f>
        <v>Aug</v>
      </c>
      <c r="M1624" s="2">
        <v>2004</v>
      </c>
      <c r="N1624" s="2" t="s">
        <v>210</v>
      </c>
      <c r="O1624" s="2" t="s">
        <v>301</v>
      </c>
      <c r="P1624" s="2" t="s">
        <v>201</v>
      </c>
      <c r="Q1624" s="2" t="s">
        <v>27</v>
      </c>
      <c r="R1624" s="2" t="s">
        <v>10</v>
      </c>
    </row>
    <row r="1625" spans="1:18" x14ac:dyDescent="0.3">
      <c r="A1625" s="2">
        <v>11723</v>
      </c>
      <c r="B1625" s="2" t="s">
        <v>200</v>
      </c>
      <c r="C1625" s="2">
        <v>32</v>
      </c>
      <c r="D1625" s="7">
        <v>74</v>
      </c>
      <c r="E1625" s="7">
        <f t="shared" si="50"/>
        <v>37</v>
      </c>
      <c r="F1625" s="7">
        <v>64.41</v>
      </c>
      <c r="G1625" s="7">
        <f>Table1[[#This Row],[QUANTITY_ORDERED]]*Table1[[#This Row],[Selling price ]]</f>
        <v>2061.12</v>
      </c>
      <c r="H1625" s="7">
        <f>F1625-(Table1[[#This Row],[Estimated Cost Price (50%)	]])</f>
        <v>27.409999999999997</v>
      </c>
      <c r="I1625" s="7">
        <f>Table1[[#This Row],[Profit per unit]]*Table1[[#This Row],[QUANTITY_ORDERED]]</f>
        <v>877.11999999999989</v>
      </c>
      <c r="J1625" s="2" t="str">
        <f t="shared" si="51"/>
        <v>Profit</v>
      </c>
      <c r="K1625" s="3">
        <v>38220</v>
      </c>
      <c r="L1625" s="2" t="str">
        <f>TEXT(Table1[[#This Row],[ORDER_DATE]], "mmm")</f>
        <v>Aug</v>
      </c>
      <c r="M1625" s="2">
        <v>2004</v>
      </c>
      <c r="N1625" s="2" t="s">
        <v>210</v>
      </c>
      <c r="O1625" s="2" t="s">
        <v>304</v>
      </c>
      <c r="P1625" s="2" t="s">
        <v>201</v>
      </c>
      <c r="Q1625" s="2" t="s">
        <v>27</v>
      </c>
      <c r="R1625" s="2" t="s">
        <v>10</v>
      </c>
    </row>
    <row r="1626" spans="1:18" x14ac:dyDescent="0.3">
      <c r="A1626" s="2">
        <v>11724</v>
      </c>
      <c r="B1626" s="2" t="s">
        <v>40</v>
      </c>
      <c r="C1626" s="2">
        <v>36</v>
      </c>
      <c r="D1626" s="7">
        <v>95</v>
      </c>
      <c r="E1626" s="7">
        <f t="shared" si="50"/>
        <v>47.5</v>
      </c>
      <c r="F1626" s="7">
        <v>100</v>
      </c>
      <c r="G1626" s="7">
        <f>Table1[[#This Row],[QUANTITY_ORDERED]]*Table1[[#This Row],[Selling price ]]</f>
        <v>3600</v>
      </c>
      <c r="H1626" s="7">
        <f>F1626-(Table1[[#This Row],[Estimated Cost Price (50%)	]])</f>
        <v>52.5</v>
      </c>
      <c r="I1626" s="7">
        <f>Table1[[#This Row],[Profit per unit]]*Table1[[#This Row],[QUANTITY_ORDERED]]</f>
        <v>1890</v>
      </c>
      <c r="J1626" s="2" t="str">
        <f t="shared" si="51"/>
        <v>Profit</v>
      </c>
      <c r="K1626" s="3">
        <v>38226</v>
      </c>
      <c r="L1626" s="2" t="str">
        <f>TEXT(Table1[[#This Row],[ORDER_DATE]], "mmm")</f>
        <v>Aug</v>
      </c>
      <c r="M1626" s="2">
        <v>2004</v>
      </c>
      <c r="N1626" s="2" t="s">
        <v>5</v>
      </c>
      <c r="O1626" s="2" t="s">
        <v>6</v>
      </c>
      <c r="P1626" s="2" t="s">
        <v>41</v>
      </c>
      <c r="Q1626" s="2" t="s">
        <v>9</v>
      </c>
      <c r="R1626" s="2" t="s">
        <v>16</v>
      </c>
    </row>
    <row r="1627" spans="1:18" x14ac:dyDescent="0.3">
      <c r="A1627" s="2">
        <v>11725</v>
      </c>
      <c r="B1627" s="2" t="s">
        <v>40</v>
      </c>
      <c r="C1627" s="2">
        <v>47</v>
      </c>
      <c r="D1627" s="7">
        <v>118</v>
      </c>
      <c r="E1627" s="7">
        <f t="shared" si="50"/>
        <v>59</v>
      </c>
      <c r="F1627" s="7">
        <v>100</v>
      </c>
      <c r="G1627" s="7">
        <f>Table1[[#This Row],[QUANTITY_ORDERED]]*Table1[[#This Row],[Selling price ]]</f>
        <v>4700</v>
      </c>
      <c r="H1627" s="7">
        <f>F1627-(Table1[[#This Row],[Estimated Cost Price (50%)	]])</f>
        <v>41</v>
      </c>
      <c r="I1627" s="7">
        <f>Table1[[#This Row],[Profit per unit]]*Table1[[#This Row],[QUANTITY_ORDERED]]</f>
        <v>1927</v>
      </c>
      <c r="J1627" s="2" t="str">
        <f t="shared" si="51"/>
        <v>Profit</v>
      </c>
      <c r="K1627" s="3">
        <v>38226</v>
      </c>
      <c r="L1627" s="2" t="str">
        <f>TEXT(Table1[[#This Row],[ORDER_DATE]], "mmm")</f>
        <v>Aug</v>
      </c>
      <c r="M1627" s="2">
        <v>2004</v>
      </c>
      <c r="N1627" s="2" t="s">
        <v>5</v>
      </c>
      <c r="O1627" s="2" t="s">
        <v>106</v>
      </c>
      <c r="P1627" s="2" t="s">
        <v>41</v>
      </c>
      <c r="Q1627" s="2" t="s">
        <v>9</v>
      </c>
      <c r="R1627" s="2" t="s">
        <v>16</v>
      </c>
    </row>
    <row r="1628" spans="1:18" x14ac:dyDescent="0.3">
      <c r="A1628" s="2">
        <v>11726</v>
      </c>
      <c r="B1628" s="2" t="s">
        <v>40</v>
      </c>
      <c r="C1628" s="2">
        <v>27</v>
      </c>
      <c r="D1628" s="7">
        <v>193</v>
      </c>
      <c r="E1628" s="7">
        <f t="shared" si="50"/>
        <v>96.5</v>
      </c>
      <c r="F1628" s="7">
        <v>100</v>
      </c>
      <c r="G1628" s="7">
        <f>Table1[[#This Row],[QUANTITY_ORDERED]]*Table1[[#This Row],[Selling price ]]</f>
        <v>2700</v>
      </c>
      <c r="H1628" s="7">
        <f>F1628-(Table1[[#This Row],[Estimated Cost Price (50%)	]])</f>
        <v>3.5</v>
      </c>
      <c r="I1628" s="7">
        <f>Table1[[#This Row],[Profit per unit]]*Table1[[#This Row],[QUANTITY_ORDERED]]</f>
        <v>94.5</v>
      </c>
      <c r="J1628" s="2" t="str">
        <f t="shared" si="51"/>
        <v>Profit</v>
      </c>
      <c r="K1628" s="3">
        <v>38226</v>
      </c>
      <c r="L1628" s="2" t="str">
        <f>TEXT(Table1[[#This Row],[ORDER_DATE]], "mmm")</f>
        <v>Aug</v>
      </c>
      <c r="M1628" s="2">
        <v>2004</v>
      </c>
      <c r="N1628" s="2" t="s">
        <v>5</v>
      </c>
      <c r="O1628" s="2" t="s">
        <v>113</v>
      </c>
      <c r="P1628" s="2" t="s">
        <v>41</v>
      </c>
      <c r="Q1628" s="2" t="s">
        <v>9</v>
      </c>
      <c r="R1628" s="2" t="s">
        <v>16</v>
      </c>
    </row>
    <row r="1629" spans="1:18" x14ac:dyDescent="0.3">
      <c r="A1629" s="2">
        <v>11727</v>
      </c>
      <c r="B1629" s="2" t="s">
        <v>40</v>
      </c>
      <c r="C1629" s="2">
        <v>49</v>
      </c>
      <c r="D1629" s="7">
        <v>150</v>
      </c>
      <c r="E1629" s="7">
        <f t="shared" si="50"/>
        <v>75</v>
      </c>
      <c r="F1629" s="7">
        <v>100</v>
      </c>
      <c r="G1629" s="7">
        <f>Table1[[#This Row],[QUANTITY_ORDERED]]*Table1[[#This Row],[Selling price ]]</f>
        <v>4900</v>
      </c>
      <c r="H1629" s="7">
        <f>F1629-(Table1[[#This Row],[Estimated Cost Price (50%)	]])</f>
        <v>25</v>
      </c>
      <c r="I1629" s="7">
        <f>Table1[[#This Row],[Profit per unit]]*Table1[[#This Row],[QUANTITY_ORDERED]]</f>
        <v>1225</v>
      </c>
      <c r="J1629" s="2" t="str">
        <f t="shared" si="51"/>
        <v>Profit</v>
      </c>
      <c r="K1629" s="3">
        <v>38226</v>
      </c>
      <c r="L1629" s="2" t="str">
        <f>TEXT(Table1[[#This Row],[ORDER_DATE]], "mmm")</f>
        <v>Aug</v>
      </c>
      <c r="M1629" s="2">
        <v>2004</v>
      </c>
      <c r="N1629" s="2" t="s">
        <v>5</v>
      </c>
      <c r="O1629" s="2" t="s">
        <v>180</v>
      </c>
      <c r="P1629" s="2" t="s">
        <v>41</v>
      </c>
      <c r="Q1629" s="2" t="s">
        <v>9</v>
      </c>
      <c r="R1629" s="2" t="s">
        <v>16</v>
      </c>
    </row>
    <row r="1630" spans="1:18" x14ac:dyDescent="0.3">
      <c r="A1630" s="2">
        <v>11728</v>
      </c>
      <c r="B1630" s="2" t="s">
        <v>40</v>
      </c>
      <c r="C1630" s="2">
        <v>20</v>
      </c>
      <c r="D1630" s="7">
        <v>60</v>
      </c>
      <c r="E1630" s="7">
        <f t="shared" si="50"/>
        <v>30</v>
      </c>
      <c r="F1630" s="7">
        <v>49.06</v>
      </c>
      <c r="G1630" s="7">
        <f>Table1[[#This Row],[QUANTITY_ORDERED]]*Table1[[#This Row],[Selling price ]]</f>
        <v>981.2</v>
      </c>
      <c r="H1630" s="7">
        <f>F1630-(Table1[[#This Row],[Estimated Cost Price (50%)	]])</f>
        <v>19.060000000000002</v>
      </c>
      <c r="I1630" s="7">
        <f>Table1[[#This Row],[Profit per unit]]*Table1[[#This Row],[QUANTITY_ORDERED]]</f>
        <v>381.20000000000005</v>
      </c>
      <c r="J1630" s="2" t="str">
        <f t="shared" si="51"/>
        <v>Profit</v>
      </c>
      <c r="K1630" s="3">
        <v>38226</v>
      </c>
      <c r="L1630" s="2" t="str">
        <f>TEXT(Table1[[#This Row],[ORDER_DATE]], "mmm")</f>
        <v>Aug</v>
      </c>
      <c r="M1630" s="2">
        <v>2004</v>
      </c>
      <c r="N1630" s="2" t="s">
        <v>5</v>
      </c>
      <c r="O1630" s="2" t="s">
        <v>226</v>
      </c>
      <c r="P1630" s="2" t="s">
        <v>41</v>
      </c>
      <c r="Q1630" s="2" t="s">
        <v>9</v>
      </c>
      <c r="R1630" s="2" t="s">
        <v>10</v>
      </c>
    </row>
    <row r="1631" spans="1:18" x14ac:dyDescent="0.3">
      <c r="A1631" s="2">
        <v>11729</v>
      </c>
      <c r="B1631" s="2" t="s">
        <v>40</v>
      </c>
      <c r="C1631" s="2">
        <v>34</v>
      </c>
      <c r="D1631" s="7">
        <v>112</v>
      </c>
      <c r="E1631" s="7">
        <f t="shared" si="50"/>
        <v>56</v>
      </c>
      <c r="F1631" s="7">
        <v>100</v>
      </c>
      <c r="G1631" s="7">
        <f>Table1[[#This Row],[QUANTITY_ORDERED]]*Table1[[#This Row],[Selling price ]]</f>
        <v>3400</v>
      </c>
      <c r="H1631" s="7">
        <f>F1631-(Table1[[#This Row],[Estimated Cost Price (50%)	]])</f>
        <v>44</v>
      </c>
      <c r="I1631" s="7">
        <f>Table1[[#This Row],[Profit per unit]]*Table1[[#This Row],[QUANTITY_ORDERED]]</f>
        <v>1496</v>
      </c>
      <c r="J1631" s="2" t="str">
        <f t="shared" si="51"/>
        <v>Profit</v>
      </c>
      <c r="K1631" s="3">
        <v>38226</v>
      </c>
      <c r="L1631" s="2" t="str">
        <f>TEXT(Table1[[#This Row],[ORDER_DATE]], "mmm")</f>
        <v>Aug</v>
      </c>
      <c r="M1631" s="2">
        <v>2004</v>
      </c>
      <c r="N1631" s="2" t="s">
        <v>5</v>
      </c>
      <c r="O1631" s="2" t="s">
        <v>254</v>
      </c>
      <c r="P1631" s="2" t="s">
        <v>41</v>
      </c>
      <c r="Q1631" s="2" t="s">
        <v>9</v>
      </c>
      <c r="R1631" s="2" t="s">
        <v>16</v>
      </c>
    </row>
    <row r="1632" spans="1:18" x14ac:dyDescent="0.3">
      <c r="A1632" s="2">
        <v>11730</v>
      </c>
      <c r="B1632" s="2" t="s">
        <v>40</v>
      </c>
      <c r="C1632" s="2">
        <v>39</v>
      </c>
      <c r="D1632" s="7">
        <v>76</v>
      </c>
      <c r="E1632" s="7">
        <f t="shared" si="50"/>
        <v>38</v>
      </c>
      <c r="F1632" s="7">
        <v>70.08</v>
      </c>
      <c r="G1632" s="7">
        <f>Table1[[#This Row],[QUANTITY_ORDERED]]*Table1[[#This Row],[Selling price ]]</f>
        <v>2733.12</v>
      </c>
      <c r="H1632" s="7">
        <f>F1632-(Table1[[#This Row],[Estimated Cost Price (50%)	]])</f>
        <v>32.08</v>
      </c>
      <c r="I1632" s="7">
        <f>Table1[[#This Row],[Profit per unit]]*Table1[[#This Row],[QUANTITY_ORDERED]]</f>
        <v>1251.1199999999999</v>
      </c>
      <c r="J1632" s="2" t="str">
        <f t="shared" si="51"/>
        <v>Profit</v>
      </c>
      <c r="K1632" s="3">
        <v>38226</v>
      </c>
      <c r="L1632" s="2" t="str">
        <f>TEXT(Table1[[#This Row],[ORDER_DATE]], "mmm")</f>
        <v>Aug</v>
      </c>
      <c r="M1632" s="2">
        <v>2004</v>
      </c>
      <c r="N1632" s="2" t="s">
        <v>5</v>
      </c>
      <c r="O1632" s="2" t="s">
        <v>258</v>
      </c>
      <c r="P1632" s="2" t="s">
        <v>41</v>
      </c>
      <c r="Q1632" s="2" t="s">
        <v>9</v>
      </c>
      <c r="R1632" s="2" t="s">
        <v>10</v>
      </c>
    </row>
    <row r="1633" spans="1:18" x14ac:dyDescent="0.3">
      <c r="A1633" s="2">
        <v>11731</v>
      </c>
      <c r="B1633" s="2" t="s">
        <v>40</v>
      </c>
      <c r="C1633" s="2">
        <v>38</v>
      </c>
      <c r="D1633" s="7">
        <v>69</v>
      </c>
      <c r="E1633" s="7">
        <f t="shared" si="50"/>
        <v>34.5</v>
      </c>
      <c r="F1633" s="7">
        <v>59.56</v>
      </c>
      <c r="G1633" s="7">
        <f>Table1[[#This Row],[QUANTITY_ORDERED]]*Table1[[#This Row],[Selling price ]]</f>
        <v>2263.2800000000002</v>
      </c>
      <c r="H1633" s="7">
        <f>F1633-(Table1[[#This Row],[Estimated Cost Price (50%)	]])</f>
        <v>25.060000000000002</v>
      </c>
      <c r="I1633" s="7">
        <f>Table1[[#This Row],[Profit per unit]]*Table1[[#This Row],[QUANTITY_ORDERED]]</f>
        <v>952.28000000000009</v>
      </c>
      <c r="J1633" s="2" t="str">
        <f t="shared" si="51"/>
        <v>Profit</v>
      </c>
      <c r="K1633" s="3">
        <v>38226</v>
      </c>
      <c r="L1633" s="2" t="str">
        <f>TEXT(Table1[[#This Row],[ORDER_DATE]], "mmm")</f>
        <v>Aug</v>
      </c>
      <c r="M1633" s="2">
        <v>2004</v>
      </c>
      <c r="N1633" s="2" t="s">
        <v>5</v>
      </c>
      <c r="O1633" s="2" t="s">
        <v>262</v>
      </c>
      <c r="P1633" s="2" t="s">
        <v>41</v>
      </c>
      <c r="Q1633" s="2" t="s">
        <v>9</v>
      </c>
      <c r="R1633" s="2" t="s">
        <v>10</v>
      </c>
    </row>
    <row r="1634" spans="1:18" x14ac:dyDescent="0.3">
      <c r="A1634" s="2">
        <v>11732</v>
      </c>
      <c r="B1634" s="2" t="s">
        <v>40</v>
      </c>
      <c r="C1634" s="2">
        <v>37</v>
      </c>
      <c r="D1634" s="7">
        <v>99</v>
      </c>
      <c r="E1634" s="7">
        <f t="shared" si="50"/>
        <v>49.5</v>
      </c>
      <c r="F1634" s="7">
        <v>98.89</v>
      </c>
      <c r="G1634" s="7">
        <f>Table1[[#This Row],[QUANTITY_ORDERED]]*Table1[[#This Row],[Selling price ]]</f>
        <v>3658.93</v>
      </c>
      <c r="H1634" s="7">
        <f>F1634-(Table1[[#This Row],[Estimated Cost Price (50%)	]])</f>
        <v>49.39</v>
      </c>
      <c r="I1634" s="7">
        <f>Table1[[#This Row],[Profit per unit]]*Table1[[#This Row],[QUANTITY_ORDERED]]</f>
        <v>1827.43</v>
      </c>
      <c r="J1634" s="2" t="str">
        <f t="shared" si="51"/>
        <v>Profit</v>
      </c>
      <c r="K1634" s="3">
        <v>38226</v>
      </c>
      <c r="L1634" s="2" t="str">
        <f>TEXT(Table1[[#This Row],[ORDER_DATE]], "mmm")</f>
        <v>Aug</v>
      </c>
      <c r="M1634" s="2">
        <v>2004</v>
      </c>
      <c r="N1634" s="2" t="s">
        <v>5</v>
      </c>
      <c r="O1634" s="2" t="s">
        <v>282</v>
      </c>
      <c r="P1634" s="2" t="s">
        <v>41</v>
      </c>
      <c r="Q1634" s="2" t="s">
        <v>9</v>
      </c>
      <c r="R1634" s="2" t="s">
        <v>16</v>
      </c>
    </row>
    <row r="1635" spans="1:18" x14ac:dyDescent="0.3">
      <c r="A1635" s="2">
        <v>11733</v>
      </c>
      <c r="B1635" s="2" t="s">
        <v>40</v>
      </c>
      <c r="C1635" s="2">
        <v>37</v>
      </c>
      <c r="D1635" s="7">
        <v>40</v>
      </c>
      <c r="E1635" s="7">
        <f t="shared" si="50"/>
        <v>20</v>
      </c>
      <c r="F1635" s="7">
        <v>41.03</v>
      </c>
      <c r="G1635" s="7">
        <f>Table1[[#This Row],[QUANTITY_ORDERED]]*Table1[[#This Row],[Selling price ]]</f>
        <v>1518.1100000000001</v>
      </c>
      <c r="H1635" s="7">
        <f>F1635-(Table1[[#This Row],[Estimated Cost Price (50%)	]])</f>
        <v>21.03</v>
      </c>
      <c r="I1635" s="7">
        <f>Table1[[#This Row],[Profit per unit]]*Table1[[#This Row],[QUANTITY_ORDERED]]</f>
        <v>778.11</v>
      </c>
      <c r="J1635" s="2" t="str">
        <f t="shared" si="51"/>
        <v>Profit</v>
      </c>
      <c r="K1635" s="3">
        <v>38226</v>
      </c>
      <c r="L1635" s="2" t="str">
        <f>TEXT(Table1[[#This Row],[ORDER_DATE]], "mmm")</f>
        <v>Aug</v>
      </c>
      <c r="M1635" s="2">
        <v>2004</v>
      </c>
      <c r="N1635" s="2" t="s">
        <v>5</v>
      </c>
      <c r="O1635" s="2" t="s">
        <v>283</v>
      </c>
      <c r="P1635" s="2" t="s">
        <v>41</v>
      </c>
      <c r="Q1635" s="2" t="s">
        <v>9</v>
      </c>
      <c r="R1635" s="2" t="s">
        <v>10</v>
      </c>
    </row>
    <row r="1636" spans="1:18" x14ac:dyDescent="0.3">
      <c r="A1636" s="2">
        <v>11734</v>
      </c>
      <c r="B1636" s="2" t="s">
        <v>40</v>
      </c>
      <c r="C1636" s="2">
        <v>26</v>
      </c>
      <c r="D1636" s="7">
        <v>102</v>
      </c>
      <c r="E1636" s="7">
        <f t="shared" si="50"/>
        <v>51</v>
      </c>
      <c r="F1636" s="7">
        <v>100</v>
      </c>
      <c r="G1636" s="7">
        <f>Table1[[#This Row],[QUANTITY_ORDERED]]*Table1[[#This Row],[Selling price ]]</f>
        <v>2600</v>
      </c>
      <c r="H1636" s="7">
        <f>F1636-(Table1[[#This Row],[Estimated Cost Price (50%)	]])</f>
        <v>49</v>
      </c>
      <c r="I1636" s="7">
        <f>Table1[[#This Row],[Profit per unit]]*Table1[[#This Row],[QUANTITY_ORDERED]]</f>
        <v>1274</v>
      </c>
      <c r="J1636" s="2" t="str">
        <f t="shared" si="51"/>
        <v>Profit</v>
      </c>
      <c r="K1636" s="3">
        <v>38226</v>
      </c>
      <c r="L1636" s="2" t="str">
        <f>TEXT(Table1[[#This Row],[ORDER_DATE]], "mmm")</f>
        <v>Aug</v>
      </c>
      <c r="M1636" s="2">
        <v>2004</v>
      </c>
      <c r="N1636" s="2" t="s">
        <v>5</v>
      </c>
      <c r="O1636" s="2" t="s">
        <v>288</v>
      </c>
      <c r="P1636" s="2" t="s">
        <v>41</v>
      </c>
      <c r="Q1636" s="2" t="s">
        <v>9</v>
      </c>
      <c r="R1636" s="2" t="s">
        <v>10</v>
      </c>
    </row>
    <row r="1637" spans="1:18" x14ac:dyDescent="0.3">
      <c r="A1637" s="2">
        <v>11735</v>
      </c>
      <c r="B1637" s="2" t="s">
        <v>40</v>
      </c>
      <c r="C1637" s="2">
        <v>39</v>
      </c>
      <c r="D1637" s="7">
        <v>81</v>
      </c>
      <c r="E1637" s="7">
        <f t="shared" si="50"/>
        <v>40.5</v>
      </c>
      <c r="F1637" s="7">
        <v>78.92</v>
      </c>
      <c r="G1637" s="7">
        <f>Table1[[#This Row],[QUANTITY_ORDERED]]*Table1[[#This Row],[Selling price ]]</f>
        <v>3077.88</v>
      </c>
      <c r="H1637" s="7">
        <f>F1637-(Table1[[#This Row],[Estimated Cost Price (50%)	]])</f>
        <v>38.42</v>
      </c>
      <c r="I1637" s="7">
        <f>Table1[[#This Row],[Profit per unit]]*Table1[[#This Row],[QUANTITY_ORDERED]]</f>
        <v>1498.38</v>
      </c>
      <c r="J1637" s="2" t="str">
        <f t="shared" si="51"/>
        <v>Profit</v>
      </c>
      <c r="K1637" s="3">
        <v>38226</v>
      </c>
      <c r="L1637" s="2" t="str">
        <f>TEXT(Table1[[#This Row],[ORDER_DATE]], "mmm")</f>
        <v>Aug</v>
      </c>
      <c r="M1637" s="2">
        <v>2004</v>
      </c>
      <c r="N1637" s="2" t="s">
        <v>5</v>
      </c>
      <c r="O1637" s="2" t="s">
        <v>292</v>
      </c>
      <c r="P1637" s="2" t="s">
        <v>41</v>
      </c>
      <c r="Q1637" s="2" t="s">
        <v>9</v>
      </c>
      <c r="R1637" s="2" t="s">
        <v>16</v>
      </c>
    </row>
    <row r="1638" spans="1:18" x14ac:dyDescent="0.3">
      <c r="A1638" s="2">
        <v>11736</v>
      </c>
      <c r="B1638" s="2" t="s">
        <v>40</v>
      </c>
      <c r="C1638" s="2">
        <v>45</v>
      </c>
      <c r="D1638" s="7">
        <v>118</v>
      </c>
      <c r="E1638" s="7">
        <f t="shared" si="50"/>
        <v>59</v>
      </c>
      <c r="F1638" s="7">
        <v>100</v>
      </c>
      <c r="G1638" s="7">
        <f>Table1[[#This Row],[QUANTITY_ORDERED]]*Table1[[#This Row],[Selling price ]]</f>
        <v>4500</v>
      </c>
      <c r="H1638" s="7">
        <f>F1638-(Table1[[#This Row],[Estimated Cost Price (50%)	]])</f>
        <v>41</v>
      </c>
      <c r="I1638" s="7">
        <f>Table1[[#This Row],[Profit per unit]]*Table1[[#This Row],[QUANTITY_ORDERED]]</f>
        <v>1845</v>
      </c>
      <c r="J1638" s="2" t="str">
        <f t="shared" si="51"/>
        <v>Profit</v>
      </c>
      <c r="K1638" s="3">
        <v>38226</v>
      </c>
      <c r="L1638" s="2" t="str">
        <f>TEXT(Table1[[#This Row],[ORDER_DATE]], "mmm")</f>
        <v>Aug</v>
      </c>
      <c r="M1638" s="2">
        <v>2004</v>
      </c>
      <c r="N1638" s="2" t="s">
        <v>210</v>
      </c>
      <c r="O1638" s="2" t="s">
        <v>300</v>
      </c>
      <c r="P1638" s="2" t="s">
        <v>41</v>
      </c>
      <c r="Q1638" s="2" t="s">
        <v>9</v>
      </c>
      <c r="R1638" s="2" t="s">
        <v>16</v>
      </c>
    </row>
    <row r="1639" spans="1:18" x14ac:dyDescent="0.3">
      <c r="A1639" s="2">
        <v>11737</v>
      </c>
      <c r="B1639" s="2" t="s">
        <v>144</v>
      </c>
      <c r="C1639" s="2">
        <v>38</v>
      </c>
      <c r="D1639" s="7">
        <v>62</v>
      </c>
      <c r="E1639" s="7">
        <f t="shared" si="50"/>
        <v>31</v>
      </c>
      <c r="F1639" s="7">
        <v>57.2</v>
      </c>
      <c r="G1639" s="7">
        <f>Table1[[#This Row],[QUANTITY_ORDERED]]*Table1[[#This Row],[Selling price ]]</f>
        <v>2173.6</v>
      </c>
      <c r="H1639" s="7">
        <f>F1639-(Table1[[#This Row],[Estimated Cost Price (50%)	]])</f>
        <v>26.200000000000003</v>
      </c>
      <c r="I1639" s="7">
        <f>Table1[[#This Row],[Profit per unit]]*Table1[[#This Row],[QUANTITY_ORDERED]]</f>
        <v>995.60000000000014</v>
      </c>
      <c r="J1639" s="2" t="str">
        <f t="shared" si="51"/>
        <v>Profit</v>
      </c>
      <c r="K1639" s="3">
        <v>38227</v>
      </c>
      <c r="L1639" s="2" t="str">
        <f>TEXT(Table1[[#This Row],[ORDER_DATE]], "mmm")</f>
        <v>Aug</v>
      </c>
      <c r="M1639" s="2">
        <v>2004</v>
      </c>
      <c r="N1639" s="2" t="s">
        <v>5</v>
      </c>
      <c r="O1639" s="2" t="s">
        <v>243</v>
      </c>
      <c r="P1639" s="2" t="s">
        <v>15</v>
      </c>
      <c r="Q1639" s="2" t="s">
        <v>13</v>
      </c>
      <c r="R1639" s="2" t="s">
        <v>10</v>
      </c>
    </row>
    <row r="1640" spans="1:18" x14ac:dyDescent="0.3">
      <c r="A1640" s="2">
        <v>11738</v>
      </c>
      <c r="B1640" s="2" t="s">
        <v>158</v>
      </c>
      <c r="C1640" s="2">
        <v>21</v>
      </c>
      <c r="D1640" s="7">
        <v>194</v>
      </c>
      <c r="E1640" s="7">
        <f t="shared" si="50"/>
        <v>97</v>
      </c>
      <c r="F1640" s="7">
        <v>100</v>
      </c>
      <c r="G1640" s="7">
        <f>Table1[[#This Row],[QUANTITY_ORDERED]]*Table1[[#This Row],[Selling price ]]</f>
        <v>2100</v>
      </c>
      <c r="H1640" s="7">
        <f>F1640-(Table1[[#This Row],[Estimated Cost Price (50%)	]])</f>
        <v>3</v>
      </c>
      <c r="I1640" s="7">
        <f>Table1[[#This Row],[Profit per unit]]*Table1[[#This Row],[QUANTITY_ORDERED]]</f>
        <v>63</v>
      </c>
      <c r="J1640" s="2" t="str">
        <f t="shared" si="51"/>
        <v>Profit</v>
      </c>
      <c r="K1640" s="3">
        <v>38229</v>
      </c>
      <c r="L1640" s="2" t="str">
        <f>TEXT(Table1[[#This Row],[ORDER_DATE]], "mmm")</f>
        <v>Aug</v>
      </c>
      <c r="M1640" s="2">
        <v>2004</v>
      </c>
      <c r="N1640" s="2" t="s">
        <v>63</v>
      </c>
      <c r="O1640" s="2" t="s">
        <v>149</v>
      </c>
      <c r="P1640" s="2" t="s">
        <v>159</v>
      </c>
      <c r="Q1640" s="2" t="s">
        <v>160</v>
      </c>
      <c r="R1640" s="2" t="s">
        <v>16</v>
      </c>
    </row>
    <row r="1641" spans="1:18" x14ac:dyDescent="0.3">
      <c r="A1641" s="2">
        <v>11739</v>
      </c>
      <c r="B1641" s="2" t="s">
        <v>158</v>
      </c>
      <c r="C1641" s="2">
        <v>45</v>
      </c>
      <c r="D1641" s="7">
        <v>117</v>
      </c>
      <c r="E1641" s="7">
        <f t="shared" si="50"/>
        <v>58.5</v>
      </c>
      <c r="F1641" s="7">
        <v>100</v>
      </c>
      <c r="G1641" s="7">
        <f>Table1[[#This Row],[QUANTITY_ORDERED]]*Table1[[#This Row],[Selling price ]]</f>
        <v>4500</v>
      </c>
      <c r="H1641" s="7">
        <f>F1641-(Table1[[#This Row],[Estimated Cost Price (50%)	]])</f>
        <v>41.5</v>
      </c>
      <c r="I1641" s="7">
        <f>Table1[[#This Row],[Profit per unit]]*Table1[[#This Row],[QUANTITY_ORDERED]]</f>
        <v>1867.5</v>
      </c>
      <c r="J1641" s="2" t="str">
        <f t="shared" si="51"/>
        <v>Profit</v>
      </c>
      <c r="K1641" s="3">
        <v>38229</v>
      </c>
      <c r="L1641" s="2" t="str">
        <f>TEXT(Table1[[#This Row],[ORDER_DATE]], "mmm")</f>
        <v>Aug</v>
      </c>
      <c r="M1641" s="2">
        <v>2004</v>
      </c>
      <c r="N1641" s="2" t="s">
        <v>63</v>
      </c>
      <c r="O1641" s="2" t="s">
        <v>183</v>
      </c>
      <c r="P1641" s="2" t="s">
        <v>159</v>
      </c>
      <c r="Q1641" s="2" t="s">
        <v>160</v>
      </c>
      <c r="R1641" s="2" t="s">
        <v>16</v>
      </c>
    </row>
    <row r="1642" spans="1:18" x14ac:dyDescent="0.3">
      <c r="A1642" s="2">
        <v>11740</v>
      </c>
      <c r="B1642" s="2" t="s">
        <v>158</v>
      </c>
      <c r="C1642" s="2">
        <v>41</v>
      </c>
      <c r="D1642" s="7">
        <v>79</v>
      </c>
      <c r="E1642" s="7">
        <f t="shared" si="50"/>
        <v>39.5</v>
      </c>
      <c r="F1642" s="7">
        <v>69.430000000000007</v>
      </c>
      <c r="G1642" s="7">
        <f>Table1[[#This Row],[QUANTITY_ORDERED]]*Table1[[#This Row],[Selling price ]]</f>
        <v>2846.63</v>
      </c>
      <c r="H1642" s="7">
        <f>F1642-(Table1[[#This Row],[Estimated Cost Price (50%)	]])</f>
        <v>29.930000000000007</v>
      </c>
      <c r="I1642" s="7">
        <f>Table1[[#This Row],[Profit per unit]]*Table1[[#This Row],[QUANTITY_ORDERED]]</f>
        <v>1227.1300000000003</v>
      </c>
      <c r="J1642" s="2" t="str">
        <f t="shared" si="51"/>
        <v>Profit</v>
      </c>
      <c r="K1642" s="3">
        <v>38229</v>
      </c>
      <c r="L1642" s="2" t="str">
        <f>TEXT(Table1[[#This Row],[ORDER_DATE]], "mmm")</f>
        <v>Aug</v>
      </c>
      <c r="M1642" s="2">
        <v>2004</v>
      </c>
      <c r="N1642" s="2" t="s">
        <v>63</v>
      </c>
      <c r="O1642" s="2" t="s">
        <v>187</v>
      </c>
      <c r="P1642" s="2" t="s">
        <v>159</v>
      </c>
      <c r="Q1642" s="2" t="s">
        <v>160</v>
      </c>
      <c r="R1642" s="2" t="s">
        <v>10</v>
      </c>
    </row>
    <row r="1643" spans="1:18" x14ac:dyDescent="0.3">
      <c r="A1643" s="2">
        <v>11741</v>
      </c>
      <c r="B1643" s="2" t="s">
        <v>158</v>
      </c>
      <c r="C1643" s="2">
        <v>23</v>
      </c>
      <c r="D1643" s="7">
        <v>115</v>
      </c>
      <c r="E1643" s="7">
        <f t="shared" si="50"/>
        <v>57.5</v>
      </c>
      <c r="F1643" s="7">
        <v>100</v>
      </c>
      <c r="G1643" s="7">
        <f>Table1[[#This Row],[QUANTITY_ORDERED]]*Table1[[#This Row],[Selling price ]]</f>
        <v>2300</v>
      </c>
      <c r="H1643" s="7">
        <f>F1643-(Table1[[#This Row],[Estimated Cost Price (50%)	]])</f>
        <v>42.5</v>
      </c>
      <c r="I1643" s="7">
        <f>Table1[[#This Row],[Profit per unit]]*Table1[[#This Row],[QUANTITY_ORDERED]]</f>
        <v>977.5</v>
      </c>
      <c r="J1643" s="2" t="str">
        <f t="shared" si="51"/>
        <v>Profit</v>
      </c>
      <c r="K1643" s="3">
        <v>38229</v>
      </c>
      <c r="L1643" s="2" t="str">
        <f>TEXT(Table1[[#This Row],[ORDER_DATE]], "mmm")</f>
        <v>Aug</v>
      </c>
      <c r="M1643" s="2">
        <v>2004</v>
      </c>
      <c r="N1643" s="2" t="s">
        <v>63</v>
      </c>
      <c r="O1643" s="2" t="s">
        <v>193</v>
      </c>
      <c r="P1643" s="2" t="s">
        <v>159</v>
      </c>
      <c r="Q1643" s="2" t="s">
        <v>160</v>
      </c>
      <c r="R1643" s="2" t="s">
        <v>10</v>
      </c>
    </row>
    <row r="1644" spans="1:18" x14ac:dyDescent="0.3">
      <c r="A1644" s="2">
        <v>11742</v>
      </c>
      <c r="B1644" s="2" t="s">
        <v>158</v>
      </c>
      <c r="C1644" s="2">
        <v>41</v>
      </c>
      <c r="D1644" s="7">
        <v>141</v>
      </c>
      <c r="E1644" s="7">
        <f t="shared" si="50"/>
        <v>70.5</v>
      </c>
      <c r="F1644" s="7">
        <v>100</v>
      </c>
      <c r="G1644" s="7">
        <f>Table1[[#This Row],[QUANTITY_ORDERED]]*Table1[[#This Row],[Selling price ]]</f>
        <v>4100</v>
      </c>
      <c r="H1644" s="7">
        <f>F1644-(Table1[[#This Row],[Estimated Cost Price (50%)	]])</f>
        <v>29.5</v>
      </c>
      <c r="I1644" s="7">
        <f>Table1[[#This Row],[Profit per unit]]*Table1[[#This Row],[QUANTITY_ORDERED]]</f>
        <v>1209.5</v>
      </c>
      <c r="J1644" s="2" t="str">
        <f t="shared" si="51"/>
        <v>Profit</v>
      </c>
      <c r="K1644" s="3">
        <v>38229</v>
      </c>
      <c r="L1644" s="2" t="str">
        <f>TEXT(Table1[[#This Row],[ORDER_DATE]], "mmm")</f>
        <v>Aug</v>
      </c>
      <c r="M1644" s="2">
        <v>2004</v>
      </c>
      <c r="N1644" s="2" t="s">
        <v>63</v>
      </c>
      <c r="O1644" s="2" t="s">
        <v>197</v>
      </c>
      <c r="P1644" s="2" t="s">
        <v>159</v>
      </c>
      <c r="Q1644" s="2" t="s">
        <v>160</v>
      </c>
      <c r="R1644" s="2" t="s">
        <v>16</v>
      </c>
    </row>
    <row r="1645" spans="1:18" x14ac:dyDescent="0.3">
      <c r="A1645" s="2">
        <v>11743</v>
      </c>
      <c r="B1645" s="2" t="s">
        <v>158</v>
      </c>
      <c r="C1645" s="2">
        <v>44</v>
      </c>
      <c r="D1645" s="7">
        <v>77</v>
      </c>
      <c r="E1645" s="7">
        <f t="shared" si="50"/>
        <v>38.5</v>
      </c>
      <c r="F1645" s="7">
        <v>82.39</v>
      </c>
      <c r="G1645" s="7">
        <f>Table1[[#This Row],[QUANTITY_ORDERED]]*Table1[[#This Row],[Selling price ]]</f>
        <v>3625.16</v>
      </c>
      <c r="H1645" s="7">
        <f>F1645-(Table1[[#This Row],[Estimated Cost Price (50%)	]])</f>
        <v>43.89</v>
      </c>
      <c r="I1645" s="7">
        <f>Table1[[#This Row],[Profit per unit]]*Table1[[#This Row],[QUANTITY_ORDERED]]</f>
        <v>1931.16</v>
      </c>
      <c r="J1645" s="2" t="str">
        <f t="shared" si="51"/>
        <v>Profit</v>
      </c>
      <c r="K1645" s="3">
        <v>38229</v>
      </c>
      <c r="L1645" s="2" t="str">
        <f>TEXT(Table1[[#This Row],[ORDER_DATE]], "mmm")</f>
        <v>Aug</v>
      </c>
      <c r="M1645" s="2">
        <v>2004</v>
      </c>
      <c r="N1645" s="2" t="s">
        <v>63</v>
      </c>
      <c r="O1645" s="2" t="s">
        <v>218</v>
      </c>
      <c r="P1645" s="2" t="s">
        <v>159</v>
      </c>
      <c r="Q1645" s="2" t="s">
        <v>160</v>
      </c>
      <c r="R1645" s="2" t="s">
        <v>16</v>
      </c>
    </row>
    <row r="1646" spans="1:18" x14ac:dyDescent="0.3">
      <c r="A1646" s="2">
        <v>11744</v>
      </c>
      <c r="B1646" s="2" t="s">
        <v>158</v>
      </c>
      <c r="C1646" s="2">
        <v>24</v>
      </c>
      <c r="D1646" s="7">
        <v>142</v>
      </c>
      <c r="E1646" s="7">
        <f t="shared" si="50"/>
        <v>71</v>
      </c>
      <c r="F1646" s="7">
        <v>100</v>
      </c>
      <c r="G1646" s="7">
        <f>Table1[[#This Row],[QUANTITY_ORDERED]]*Table1[[#This Row],[Selling price ]]</f>
        <v>2400</v>
      </c>
      <c r="H1646" s="7">
        <f>F1646-(Table1[[#This Row],[Estimated Cost Price (50%)	]])</f>
        <v>29</v>
      </c>
      <c r="I1646" s="7">
        <f>Table1[[#This Row],[Profit per unit]]*Table1[[#This Row],[QUANTITY_ORDERED]]</f>
        <v>696</v>
      </c>
      <c r="J1646" s="2" t="str">
        <f t="shared" si="51"/>
        <v>Profit</v>
      </c>
      <c r="K1646" s="3">
        <v>38229</v>
      </c>
      <c r="L1646" s="2" t="str">
        <f>TEXT(Table1[[#This Row],[ORDER_DATE]], "mmm")</f>
        <v>Aug</v>
      </c>
      <c r="M1646" s="2">
        <v>2004</v>
      </c>
      <c r="N1646" s="2" t="s">
        <v>63</v>
      </c>
      <c r="O1646" s="2" t="s">
        <v>219</v>
      </c>
      <c r="P1646" s="2" t="s">
        <v>159</v>
      </c>
      <c r="Q1646" s="2" t="s">
        <v>160</v>
      </c>
      <c r="R1646" s="2" t="s">
        <v>16</v>
      </c>
    </row>
    <row r="1647" spans="1:18" x14ac:dyDescent="0.3">
      <c r="A1647" s="2">
        <v>11745</v>
      </c>
      <c r="B1647" s="2" t="s">
        <v>158</v>
      </c>
      <c r="C1647" s="2">
        <v>44</v>
      </c>
      <c r="D1647" s="7">
        <v>132</v>
      </c>
      <c r="E1647" s="7">
        <f t="shared" si="50"/>
        <v>66</v>
      </c>
      <c r="F1647" s="7">
        <v>100</v>
      </c>
      <c r="G1647" s="7">
        <f>Table1[[#This Row],[QUANTITY_ORDERED]]*Table1[[#This Row],[Selling price ]]</f>
        <v>4400</v>
      </c>
      <c r="H1647" s="7">
        <f>F1647-(Table1[[#This Row],[Estimated Cost Price (50%)	]])</f>
        <v>34</v>
      </c>
      <c r="I1647" s="7">
        <f>Table1[[#This Row],[Profit per unit]]*Table1[[#This Row],[QUANTITY_ORDERED]]</f>
        <v>1496</v>
      </c>
      <c r="J1647" s="2" t="str">
        <f t="shared" si="51"/>
        <v>Profit</v>
      </c>
      <c r="K1647" s="3">
        <v>38229</v>
      </c>
      <c r="L1647" s="2" t="str">
        <f>TEXT(Table1[[#This Row],[ORDER_DATE]], "mmm")</f>
        <v>Aug</v>
      </c>
      <c r="M1647" s="2">
        <v>2004</v>
      </c>
      <c r="N1647" s="2" t="s">
        <v>63</v>
      </c>
      <c r="O1647" s="2" t="s">
        <v>228</v>
      </c>
      <c r="P1647" s="2" t="s">
        <v>159</v>
      </c>
      <c r="Q1647" s="2" t="s">
        <v>160</v>
      </c>
      <c r="R1647" s="2" t="s">
        <v>16</v>
      </c>
    </row>
    <row r="1648" spans="1:18" x14ac:dyDescent="0.3">
      <c r="A1648" s="2">
        <v>11746</v>
      </c>
      <c r="B1648" s="2" t="s">
        <v>158</v>
      </c>
      <c r="C1648" s="2">
        <v>36</v>
      </c>
      <c r="D1648" s="7">
        <v>169</v>
      </c>
      <c r="E1648" s="7">
        <f t="shared" si="50"/>
        <v>84.5</v>
      </c>
      <c r="F1648" s="7">
        <v>100</v>
      </c>
      <c r="G1648" s="7">
        <f>Table1[[#This Row],[QUANTITY_ORDERED]]*Table1[[#This Row],[Selling price ]]</f>
        <v>3600</v>
      </c>
      <c r="H1648" s="7">
        <f>F1648-(Table1[[#This Row],[Estimated Cost Price (50%)	]])</f>
        <v>15.5</v>
      </c>
      <c r="I1648" s="7">
        <f>Table1[[#This Row],[Profit per unit]]*Table1[[#This Row],[QUANTITY_ORDERED]]</f>
        <v>558</v>
      </c>
      <c r="J1648" s="2" t="str">
        <f t="shared" si="51"/>
        <v>Profit</v>
      </c>
      <c r="K1648" s="3">
        <v>38229</v>
      </c>
      <c r="L1648" s="2" t="str">
        <f>TEXT(Table1[[#This Row],[ORDER_DATE]], "mmm")</f>
        <v>Aug</v>
      </c>
      <c r="M1648" s="2">
        <v>2004</v>
      </c>
      <c r="N1648" s="2" t="s">
        <v>63</v>
      </c>
      <c r="O1648" s="2" t="s">
        <v>236</v>
      </c>
      <c r="P1648" s="2" t="s">
        <v>159</v>
      </c>
      <c r="Q1648" s="2" t="s">
        <v>160</v>
      </c>
      <c r="R1648" s="2" t="s">
        <v>16</v>
      </c>
    </row>
    <row r="1649" spans="1:18" x14ac:dyDescent="0.3">
      <c r="A1649" s="2">
        <v>11747</v>
      </c>
      <c r="B1649" s="2" t="s">
        <v>158</v>
      </c>
      <c r="C1649" s="2">
        <v>43</v>
      </c>
      <c r="D1649" s="7">
        <v>80</v>
      </c>
      <c r="E1649" s="7">
        <f t="shared" si="50"/>
        <v>40</v>
      </c>
      <c r="F1649" s="7">
        <v>70.760000000000005</v>
      </c>
      <c r="G1649" s="7">
        <f>Table1[[#This Row],[QUANTITY_ORDERED]]*Table1[[#This Row],[Selling price ]]</f>
        <v>3042.6800000000003</v>
      </c>
      <c r="H1649" s="7">
        <f>F1649-(Table1[[#This Row],[Estimated Cost Price (50%)	]])</f>
        <v>30.760000000000005</v>
      </c>
      <c r="I1649" s="7">
        <f>Table1[[#This Row],[Profit per unit]]*Table1[[#This Row],[QUANTITY_ORDERED]]</f>
        <v>1322.6800000000003</v>
      </c>
      <c r="J1649" s="2" t="str">
        <f t="shared" si="51"/>
        <v>Profit</v>
      </c>
      <c r="K1649" s="3">
        <v>38229</v>
      </c>
      <c r="L1649" s="2" t="str">
        <f>TEXT(Table1[[#This Row],[ORDER_DATE]], "mmm")</f>
        <v>Aug</v>
      </c>
      <c r="M1649" s="2">
        <v>2004</v>
      </c>
      <c r="N1649" s="2" t="s">
        <v>63</v>
      </c>
      <c r="O1649" s="2" t="s">
        <v>239</v>
      </c>
      <c r="P1649" s="2" t="s">
        <v>159</v>
      </c>
      <c r="Q1649" s="2" t="s">
        <v>160</v>
      </c>
      <c r="R1649" s="2" t="s">
        <v>16</v>
      </c>
    </row>
    <row r="1650" spans="1:18" x14ac:dyDescent="0.3">
      <c r="A1650" s="2">
        <v>11748</v>
      </c>
      <c r="B1650" s="2" t="s">
        <v>158</v>
      </c>
      <c r="C1650" s="2">
        <v>40</v>
      </c>
      <c r="D1650" s="7">
        <v>146</v>
      </c>
      <c r="E1650" s="7">
        <f t="shared" si="50"/>
        <v>73</v>
      </c>
      <c r="F1650" s="7">
        <v>100</v>
      </c>
      <c r="G1650" s="7">
        <f>Table1[[#This Row],[QUANTITY_ORDERED]]*Table1[[#This Row],[Selling price ]]</f>
        <v>4000</v>
      </c>
      <c r="H1650" s="7">
        <f>F1650-(Table1[[#This Row],[Estimated Cost Price (50%)	]])</f>
        <v>27</v>
      </c>
      <c r="I1650" s="7">
        <f>Table1[[#This Row],[Profit per unit]]*Table1[[#This Row],[QUANTITY_ORDERED]]</f>
        <v>1080</v>
      </c>
      <c r="J1650" s="2" t="str">
        <f t="shared" si="51"/>
        <v>Profit</v>
      </c>
      <c r="K1650" s="3">
        <v>38229</v>
      </c>
      <c r="L1650" s="2" t="str">
        <f>TEXT(Table1[[#This Row],[ORDER_DATE]], "mmm")</f>
        <v>Aug</v>
      </c>
      <c r="M1650" s="2">
        <v>2004</v>
      </c>
      <c r="N1650" s="2" t="s">
        <v>63</v>
      </c>
      <c r="O1650" s="2" t="s">
        <v>241</v>
      </c>
      <c r="P1650" s="2" t="s">
        <v>159</v>
      </c>
      <c r="Q1650" s="2" t="s">
        <v>160</v>
      </c>
      <c r="R1650" s="2" t="s">
        <v>16</v>
      </c>
    </row>
    <row r="1651" spans="1:18" x14ac:dyDescent="0.3">
      <c r="A1651" s="2">
        <v>11749</v>
      </c>
      <c r="B1651" s="2" t="s">
        <v>158</v>
      </c>
      <c r="C1651" s="2">
        <v>27</v>
      </c>
      <c r="D1651" s="7">
        <v>141</v>
      </c>
      <c r="E1651" s="7">
        <f t="shared" si="50"/>
        <v>70.5</v>
      </c>
      <c r="F1651" s="7">
        <v>100</v>
      </c>
      <c r="G1651" s="7">
        <f>Table1[[#This Row],[QUANTITY_ORDERED]]*Table1[[#This Row],[Selling price ]]</f>
        <v>2700</v>
      </c>
      <c r="H1651" s="7">
        <f>F1651-(Table1[[#This Row],[Estimated Cost Price (50%)	]])</f>
        <v>29.5</v>
      </c>
      <c r="I1651" s="7">
        <f>Table1[[#This Row],[Profit per unit]]*Table1[[#This Row],[QUANTITY_ORDERED]]</f>
        <v>796.5</v>
      </c>
      <c r="J1651" s="2" t="str">
        <f t="shared" si="51"/>
        <v>Profit</v>
      </c>
      <c r="K1651" s="3">
        <v>38229</v>
      </c>
      <c r="L1651" s="2" t="str">
        <f>TEXT(Table1[[#This Row],[ORDER_DATE]], "mmm")</f>
        <v>Aug</v>
      </c>
      <c r="M1651" s="2">
        <v>2004</v>
      </c>
      <c r="N1651" s="2" t="s">
        <v>63</v>
      </c>
      <c r="O1651" s="2" t="s">
        <v>242</v>
      </c>
      <c r="P1651" s="2" t="s">
        <v>159</v>
      </c>
      <c r="Q1651" s="2" t="s">
        <v>160</v>
      </c>
      <c r="R1651" s="2" t="s">
        <v>16</v>
      </c>
    </row>
    <row r="1652" spans="1:18" x14ac:dyDescent="0.3">
      <c r="A1652" s="2">
        <v>11750</v>
      </c>
      <c r="B1652" s="2" t="s">
        <v>158</v>
      </c>
      <c r="C1652" s="2">
        <v>34</v>
      </c>
      <c r="D1652" s="7">
        <v>148</v>
      </c>
      <c r="E1652" s="7">
        <f t="shared" si="50"/>
        <v>74</v>
      </c>
      <c r="F1652" s="7">
        <v>100</v>
      </c>
      <c r="G1652" s="7">
        <f>Table1[[#This Row],[QUANTITY_ORDERED]]*Table1[[#This Row],[Selling price ]]</f>
        <v>3400</v>
      </c>
      <c r="H1652" s="7">
        <f>F1652-(Table1[[#This Row],[Estimated Cost Price (50%)	]])</f>
        <v>26</v>
      </c>
      <c r="I1652" s="7">
        <f>Table1[[#This Row],[Profit per unit]]*Table1[[#This Row],[QUANTITY_ORDERED]]</f>
        <v>884</v>
      </c>
      <c r="J1652" s="2" t="str">
        <f t="shared" si="51"/>
        <v>Profit</v>
      </c>
      <c r="K1652" s="3">
        <v>38229</v>
      </c>
      <c r="L1652" s="2" t="str">
        <f>TEXT(Table1[[#This Row],[ORDER_DATE]], "mmm")</f>
        <v>Aug</v>
      </c>
      <c r="M1652" s="2">
        <v>2004</v>
      </c>
      <c r="N1652" s="2" t="s">
        <v>63</v>
      </c>
      <c r="O1652" s="2" t="s">
        <v>250</v>
      </c>
      <c r="P1652" s="2" t="s">
        <v>159</v>
      </c>
      <c r="Q1652" s="2" t="s">
        <v>160</v>
      </c>
      <c r="R1652" s="2" t="s">
        <v>16</v>
      </c>
    </row>
    <row r="1653" spans="1:18" x14ac:dyDescent="0.3">
      <c r="A1653" s="2">
        <v>11751</v>
      </c>
      <c r="B1653" s="2" t="s">
        <v>158</v>
      </c>
      <c r="C1653" s="2">
        <v>36</v>
      </c>
      <c r="D1653" s="7">
        <v>37</v>
      </c>
      <c r="E1653" s="7">
        <f t="shared" si="50"/>
        <v>18.5</v>
      </c>
      <c r="F1653" s="7">
        <v>39.65</v>
      </c>
      <c r="G1653" s="7">
        <f>Table1[[#This Row],[QUANTITY_ORDERED]]*Table1[[#This Row],[Selling price ]]</f>
        <v>1427.3999999999999</v>
      </c>
      <c r="H1653" s="7">
        <f>F1653-(Table1[[#This Row],[Estimated Cost Price (50%)	]])</f>
        <v>21.15</v>
      </c>
      <c r="I1653" s="7">
        <f>Table1[[#This Row],[Profit per unit]]*Table1[[#This Row],[QUANTITY_ORDERED]]</f>
        <v>761.4</v>
      </c>
      <c r="J1653" s="2" t="str">
        <f t="shared" si="51"/>
        <v>Profit</v>
      </c>
      <c r="K1653" s="3">
        <v>38229</v>
      </c>
      <c r="L1653" s="2" t="str">
        <f>TEXT(Table1[[#This Row],[ORDER_DATE]], "mmm")</f>
        <v>Aug</v>
      </c>
      <c r="M1653" s="2">
        <v>2004</v>
      </c>
      <c r="N1653" s="2" t="s">
        <v>63</v>
      </c>
      <c r="O1653" s="2" t="s">
        <v>267</v>
      </c>
      <c r="P1653" s="2" t="s">
        <v>159</v>
      </c>
      <c r="Q1653" s="2" t="s">
        <v>160</v>
      </c>
      <c r="R1653" s="2" t="s">
        <v>10</v>
      </c>
    </row>
    <row r="1654" spans="1:18" x14ac:dyDescent="0.3">
      <c r="A1654" s="2">
        <v>11752</v>
      </c>
      <c r="B1654" s="2" t="s">
        <v>158</v>
      </c>
      <c r="C1654" s="2">
        <v>20</v>
      </c>
      <c r="D1654" s="7">
        <v>61</v>
      </c>
      <c r="E1654" s="7">
        <f t="shared" si="50"/>
        <v>30.5</v>
      </c>
      <c r="F1654" s="7">
        <v>67.97</v>
      </c>
      <c r="G1654" s="7">
        <f>Table1[[#This Row],[QUANTITY_ORDERED]]*Table1[[#This Row],[Selling price ]]</f>
        <v>1359.4</v>
      </c>
      <c r="H1654" s="7">
        <f>F1654-(Table1[[#This Row],[Estimated Cost Price (50%)	]])</f>
        <v>37.47</v>
      </c>
      <c r="I1654" s="7">
        <f>Table1[[#This Row],[Profit per unit]]*Table1[[#This Row],[QUANTITY_ORDERED]]</f>
        <v>749.4</v>
      </c>
      <c r="J1654" s="2" t="str">
        <f t="shared" si="51"/>
        <v>Profit</v>
      </c>
      <c r="K1654" s="3">
        <v>38229</v>
      </c>
      <c r="L1654" s="2" t="str">
        <f>TEXT(Table1[[#This Row],[ORDER_DATE]], "mmm")</f>
        <v>Aug</v>
      </c>
      <c r="M1654" s="2">
        <v>2004</v>
      </c>
      <c r="N1654" s="2" t="s">
        <v>63</v>
      </c>
      <c r="O1654" s="2" t="s">
        <v>270</v>
      </c>
      <c r="P1654" s="2" t="s">
        <v>159</v>
      </c>
      <c r="Q1654" s="2" t="s">
        <v>160</v>
      </c>
      <c r="R1654" s="2" t="s">
        <v>10</v>
      </c>
    </row>
    <row r="1655" spans="1:18" x14ac:dyDescent="0.3">
      <c r="A1655" s="2">
        <v>11753</v>
      </c>
      <c r="B1655" s="2" t="s">
        <v>158</v>
      </c>
      <c r="C1655" s="2">
        <v>36</v>
      </c>
      <c r="D1655" s="7">
        <v>140</v>
      </c>
      <c r="E1655" s="7">
        <f t="shared" si="50"/>
        <v>70</v>
      </c>
      <c r="F1655" s="7">
        <v>100</v>
      </c>
      <c r="G1655" s="7">
        <f>Table1[[#This Row],[QUANTITY_ORDERED]]*Table1[[#This Row],[Selling price ]]</f>
        <v>3600</v>
      </c>
      <c r="H1655" s="7">
        <f>F1655-(Table1[[#This Row],[Estimated Cost Price (50%)	]])</f>
        <v>30</v>
      </c>
      <c r="I1655" s="7">
        <f>Table1[[#This Row],[Profit per unit]]*Table1[[#This Row],[QUANTITY_ORDERED]]</f>
        <v>1080</v>
      </c>
      <c r="J1655" s="2" t="str">
        <f t="shared" si="51"/>
        <v>Profit</v>
      </c>
      <c r="K1655" s="3">
        <v>38229</v>
      </c>
      <c r="L1655" s="2" t="str">
        <f>TEXT(Table1[[#This Row],[ORDER_DATE]], "mmm")</f>
        <v>Aug</v>
      </c>
      <c r="M1655" s="2">
        <v>2004</v>
      </c>
      <c r="N1655" s="2" t="s">
        <v>63</v>
      </c>
      <c r="O1655" s="2" t="s">
        <v>274</v>
      </c>
      <c r="P1655" s="2" t="s">
        <v>159</v>
      </c>
      <c r="Q1655" s="2" t="s">
        <v>160</v>
      </c>
      <c r="R1655" s="2" t="s">
        <v>16</v>
      </c>
    </row>
    <row r="1656" spans="1:18" x14ac:dyDescent="0.3">
      <c r="A1656" s="2">
        <v>11754</v>
      </c>
      <c r="B1656" s="2" t="s">
        <v>158</v>
      </c>
      <c r="C1656" s="2">
        <v>40</v>
      </c>
      <c r="D1656" s="7">
        <v>80</v>
      </c>
      <c r="E1656" s="7">
        <f t="shared" si="50"/>
        <v>40</v>
      </c>
      <c r="F1656" s="7">
        <v>88.12</v>
      </c>
      <c r="G1656" s="7">
        <f>Table1[[#This Row],[QUANTITY_ORDERED]]*Table1[[#This Row],[Selling price ]]</f>
        <v>3524.8</v>
      </c>
      <c r="H1656" s="7">
        <f>F1656-(Table1[[#This Row],[Estimated Cost Price (50%)	]])</f>
        <v>48.120000000000005</v>
      </c>
      <c r="I1656" s="7">
        <f>Table1[[#This Row],[Profit per unit]]*Table1[[#This Row],[QUANTITY_ORDERED]]</f>
        <v>1924.8000000000002</v>
      </c>
      <c r="J1656" s="2" t="str">
        <f t="shared" si="51"/>
        <v>Profit</v>
      </c>
      <c r="K1656" s="3">
        <v>38229</v>
      </c>
      <c r="L1656" s="2" t="str">
        <f>TEXT(Table1[[#This Row],[ORDER_DATE]], "mmm")</f>
        <v>Aug</v>
      </c>
      <c r="M1656" s="2">
        <v>2004</v>
      </c>
      <c r="N1656" s="2" t="s">
        <v>63</v>
      </c>
      <c r="O1656" s="2" t="s">
        <v>280</v>
      </c>
      <c r="P1656" s="2" t="s">
        <v>159</v>
      </c>
      <c r="Q1656" s="2" t="s">
        <v>160</v>
      </c>
      <c r="R1656" s="2" t="s">
        <v>16</v>
      </c>
    </row>
    <row r="1657" spans="1:18" x14ac:dyDescent="0.3">
      <c r="A1657" s="2">
        <v>11755</v>
      </c>
      <c r="B1657" s="2" t="s">
        <v>148</v>
      </c>
      <c r="C1657" s="2">
        <v>20</v>
      </c>
      <c r="D1657" s="7">
        <v>124</v>
      </c>
      <c r="E1657" s="7">
        <f t="shared" si="50"/>
        <v>62</v>
      </c>
      <c r="F1657" s="7">
        <v>100</v>
      </c>
      <c r="G1657" s="7">
        <f>Table1[[#This Row],[QUANTITY_ORDERED]]*Table1[[#This Row],[Selling price ]]</f>
        <v>2000</v>
      </c>
      <c r="H1657" s="7">
        <f>F1657-(Table1[[#This Row],[Estimated Cost Price (50%)	]])</f>
        <v>38</v>
      </c>
      <c r="I1657" s="7">
        <f>Table1[[#This Row],[Profit per unit]]*Table1[[#This Row],[QUANTITY_ORDERED]]</f>
        <v>760</v>
      </c>
      <c r="J1657" s="2" t="str">
        <f t="shared" si="51"/>
        <v>Profit</v>
      </c>
      <c r="K1657" s="3">
        <v>37995</v>
      </c>
      <c r="L1657" s="2" t="str">
        <f>TEXT(Table1[[#This Row],[ORDER_DATE]], "mmm")</f>
        <v>Jan</v>
      </c>
      <c r="M1657" s="2">
        <v>2004</v>
      </c>
      <c r="N1657" s="2" t="s">
        <v>63</v>
      </c>
      <c r="O1657" s="2" t="s">
        <v>209</v>
      </c>
      <c r="P1657" s="2" t="s">
        <v>70</v>
      </c>
      <c r="Q1657" s="2" t="s">
        <v>70</v>
      </c>
      <c r="R1657" s="2" t="s">
        <v>10</v>
      </c>
    </row>
    <row r="1658" spans="1:18" x14ac:dyDescent="0.3">
      <c r="A1658" s="2">
        <v>11756</v>
      </c>
      <c r="B1658" s="2" t="s">
        <v>148</v>
      </c>
      <c r="C1658" s="2">
        <v>32</v>
      </c>
      <c r="D1658" s="7">
        <v>170</v>
      </c>
      <c r="E1658" s="7">
        <f t="shared" si="50"/>
        <v>85</v>
      </c>
      <c r="F1658" s="7">
        <v>100</v>
      </c>
      <c r="G1658" s="7">
        <f>Table1[[#This Row],[QUANTITY_ORDERED]]*Table1[[#This Row],[Selling price ]]</f>
        <v>3200</v>
      </c>
      <c r="H1658" s="7">
        <f>F1658-(Table1[[#This Row],[Estimated Cost Price (50%)	]])</f>
        <v>15</v>
      </c>
      <c r="I1658" s="7">
        <f>Table1[[#This Row],[Profit per unit]]*Table1[[#This Row],[QUANTITY_ORDERED]]</f>
        <v>480</v>
      </c>
      <c r="J1658" s="2" t="str">
        <f t="shared" si="51"/>
        <v>Profit</v>
      </c>
      <c r="K1658" s="3">
        <v>37995</v>
      </c>
      <c r="L1658" s="2" t="str">
        <f>TEXT(Table1[[#This Row],[ORDER_DATE]], "mmm")</f>
        <v>Jan</v>
      </c>
      <c r="M1658" s="2">
        <v>2004</v>
      </c>
      <c r="N1658" s="2" t="s">
        <v>202</v>
      </c>
      <c r="O1658" s="2" t="s">
        <v>217</v>
      </c>
      <c r="P1658" s="2" t="s">
        <v>70</v>
      </c>
      <c r="Q1658" s="2" t="s">
        <v>70</v>
      </c>
      <c r="R1658" s="2" t="s">
        <v>16</v>
      </c>
    </row>
    <row r="1659" spans="1:18" x14ac:dyDescent="0.3">
      <c r="A1659" s="2">
        <v>11757</v>
      </c>
      <c r="B1659" s="2" t="s">
        <v>148</v>
      </c>
      <c r="C1659" s="2">
        <v>28</v>
      </c>
      <c r="D1659" s="7">
        <v>60</v>
      </c>
      <c r="E1659" s="7">
        <f t="shared" si="50"/>
        <v>30</v>
      </c>
      <c r="F1659" s="7">
        <v>61.75</v>
      </c>
      <c r="G1659" s="7">
        <f>Table1[[#This Row],[QUANTITY_ORDERED]]*Table1[[#This Row],[Selling price ]]</f>
        <v>1729</v>
      </c>
      <c r="H1659" s="7">
        <f>F1659-(Table1[[#This Row],[Estimated Cost Price (50%)	]])</f>
        <v>31.75</v>
      </c>
      <c r="I1659" s="7">
        <f>Table1[[#This Row],[Profit per unit]]*Table1[[#This Row],[QUANTITY_ORDERED]]</f>
        <v>889</v>
      </c>
      <c r="J1659" s="2" t="str">
        <f t="shared" si="51"/>
        <v>Profit</v>
      </c>
      <c r="K1659" s="3">
        <v>37995</v>
      </c>
      <c r="L1659" s="2" t="str">
        <f>TEXT(Table1[[#This Row],[ORDER_DATE]], "mmm")</f>
        <v>Jan</v>
      </c>
      <c r="M1659" s="2">
        <v>2004</v>
      </c>
      <c r="N1659" s="2" t="s">
        <v>202</v>
      </c>
      <c r="O1659" s="2" t="s">
        <v>221</v>
      </c>
      <c r="P1659" s="2" t="s">
        <v>70</v>
      </c>
      <c r="Q1659" s="2" t="s">
        <v>70</v>
      </c>
      <c r="R1659" s="2" t="s">
        <v>10</v>
      </c>
    </row>
    <row r="1660" spans="1:18" x14ac:dyDescent="0.3">
      <c r="A1660" s="2">
        <v>11758</v>
      </c>
      <c r="B1660" s="2" t="s">
        <v>148</v>
      </c>
      <c r="C1660" s="2">
        <v>31</v>
      </c>
      <c r="D1660" s="7">
        <v>127</v>
      </c>
      <c r="E1660" s="7">
        <f t="shared" si="50"/>
        <v>63.5</v>
      </c>
      <c r="F1660" s="7">
        <v>100</v>
      </c>
      <c r="G1660" s="7">
        <f>Table1[[#This Row],[QUANTITY_ORDERED]]*Table1[[#This Row],[Selling price ]]</f>
        <v>3100</v>
      </c>
      <c r="H1660" s="7">
        <f>F1660-(Table1[[#This Row],[Estimated Cost Price (50%)	]])</f>
        <v>36.5</v>
      </c>
      <c r="I1660" s="7">
        <f>Table1[[#This Row],[Profit per unit]]*Table1[[#This Row],[QUANTITY_ORDERED]]</f>
        <v>1131.5</v>
      </c>
      <c r="J1660" s="2" t="str">
        <f t="shared" si="51"/>
        <v>Profit</v>
      </c>
      <c r="K1660" s="3">
        <v>37995</v>
      </c>
      <c r="L1660" s="2" t="str">
        <f>TEXT(Table1[[#This Row],[ORDER_DATE]], "mmm")</f>
        <v>Jan</v>
      </c>
      <c r="M1660" s="2">
        <v>2004</v>
      </c>
      <c r="N1660" s="2" t="s">
        <v>202</v>
      </c>
      <c r="O1660" s="2" t="s">
        <v>223</v>
      </c>
      <c r="P1660" s="2" t="s">
        <v>70</v>
      </c>
      <c r="Q1660" s="2" t="s">
        <v>70</v>
      </c>
      <c r="R1660" s="2" t="s">
        <v>16</v>
      </c>
    </row>
    <row r="1661" spans="1:18" x14ac:dyDescent="0.3">
      <c r="A1661" s="2">
        <v>11759</v>
      </c>
      <c r="B1661" s="2" t="s">
        <v>148</v>
      </c>
      <c r="C1661" s="2">
        <v>35</v>
      </c>
      <c r="D1661" s="7">
        <v>92</v>
      </c>
      <c r="E1661" s="7">
        <f t="shared" si="50"/>
        <v>46</v>
      </c>
      <c r="F1661" s="7">
        <v>80.989999999999995</v>
      </c>
      <c r="G1661" s="7">
        <f>Table1[[#This Row],[QUANTITY_ORDERED]]*Table1[[#This Row],[Selling price ]]</f>
        <v>2834.6499999999996</v>
      </c>
      <c r="H1661" s="7">
        <f>F1661-(Table1[[#This Row],[Estimated Cost Price (50%)	]])</f>
        <v>34.989999999999995</v>
      </c>
      <c r="I1661" s="7">
        <f>Table1[[#This Row],[Profit per unit]]*Table1[[#This Row],[QUANTITY_ORDERED]]</f>
        <v>1224.6499999999999</v>
      </c>
      <c r="J1661" s="2" t="str">
        <f t="shared" si="51"/>
        <v>Profit</v>
      </c>
      <c r="K1661" s="3">
        <v>37995</v>
      </c>
      <c r="L1661" s="2" t="str">
        <f>TEXT(Table1[[#This Row],[ORDER_DATE]], "mmm")</f>
        <v>Jan</v>
      </c>
      <c r="M1661" s="2">
        <v>2004</v>
      </c>
      <c r="N1661" s="2" t="s">
        <v>202</v>
      </c>
      <c r="O1661" s="2" t="s">
        <v>246</v>
      </c>
      <c r="P1661" s="2" t="s">
        <v>70</v>
      </c>
      <c r="Q1661" s="2" t="s">
        <v>70</v>
      </c>
      <c r="R1661" s="2" t="s">
        <v>10</v>
      </c>
    </row>
    <row r="1662" spans="1:18" x14ac:dyDescent="0.3">
      <c r="A1662" s="2">
        <v>11760</v>
      </c>
      <c r="B1662" s="2" t="s">
        <v>148</v>
      </c>
      <c r="C1662" s="2">
        <v>23</v>
      </c>
      <c r="D1662" s="7">
        <v>71</v>
      </c>
      <c r="E1662" s="7">
        <f t="shared" si="50"/>
        <v>35.5</v>
      </c>
      <c r="F1662" s="7">
        <v>73.41</v>
      </c>
      <c r="G1662" s="7">
        <f>Table1[[#This Row],[QUANTITY_ORDERED]]*Table1[[#This Row],[Selling price ]]</f>
        <v>1688.4299999999998</v>
      </c>
      <c r="H1662" s="7">
        <f>F1662-(Table1[[#This Row],[Estimated Cost Price (50%)	]])</f>
        <v>37.909999999999997</v>
      </c>
      <c r="I1662" s="7">
        <f>Table1[[#This Row],[Profit per unit]]*Table1[[#This Row],[QUANTITY_ORDERED]]</f>
        <v>871.93</v>
      </c>
      <c r="J1662" s="2" t="str">
        <f t="shared" si="51"/>
        <v>Profit</v>
      </c>
      <c r="K1662" s="3">
        <v>37995</v>
      </c>
      <c r="L1662" s="2" t="str">
        <f>TEXT(Table1[[#This Row],[ORDER_DATE]], "mmm")</f>
        <v>Jan</v>
      </c>
      <c r="M1662" s="2">
        <v>2004</v>
      </c>
      <c r="N1662" s="2" t="s">
        <v>63</v>
      </c>
      <c r="O1662" s="2" t="s">
        <v>251</v>
      </c>
      <c r="P1662" s="2" t="s">
        <v>70</v>
      </c>
      <c r="Q1662" s="2" t="s">
        <v>70</v>
      </c>
      <c r="R1662" s="2" t="s">
        <v>10</v>
      </c>
    </row>
    <row r="1663" spans="1:18" x14ac:dyDescent="0.3">
      <c r="A1663" s="2">
        <v>11761</v>
      </c>
      <c r="B1663" s="2" t="s">
        <v>148</v>
      </c>
      <c r="C1663" s="2">
        <v>36</v>
      </c>
      <c r="D1663" s="7">
        <v>73</v>
      </c>
      <c r="E1663" s="7">
        <f t="shared" si="50"/>
        <v>36.5</v>
      </c>
      <c r="F1663" s="7">
        <v>66.14</v>
      </c>
      <c r="G1663" s="7">
        <f>Table1[[#This Row],[QUANTITY_ORDERED]]*Table1[[#This Row],[Selling price ]]</f>
        <v>2381.04</v>
      </c>
      <c r="H1663" s="7">
        <f>F1663-(Table1[[#This Row],[Estimated Cost Price (50%)	]])</f>
        <v>29.64</v>
      </c>
      <c r="I1663" s="7">
        <f>Table1[[#This Row],[Profit per unit]]*Table1[[#This Row],[QUANTITY_ORDERED]]</f>
        <v>1067.04</v>
      </c>
      <c r="J1663" s="2" t="str">
        <f t="shared" si="51"/>
        <v>Profit</v>
      </c>
      <c r="K1663" s="3">
        <v>37995</v>
      </c>
      <c r="L1663" s="2" t="str">
        <f>TEXT(Table1[[#This Row],[ORDER_DATE]], "mmm")</f>
        <v>Jan</v>
      </c>
      <c r="M1663" s="2">
        <v>2004</v>
      </c>
      <c r="N1663" s="2" t="s">
        <v>63</v>
      </c>
      <c r="O1663" s="2" t="s">
        <v>252</v>
      </c>
      <c r="P1663" s="2" t="s">
        <v>70</v>
      </c>
      <c r="Q1663" s="2" t="s">
        <v>70</v>
      </c>
      <c r="R1663" s="2" t="s">
        <v>10</v>
      </c>
    </row>
    <row r="1664" spans="1:18" x14ac:dyDescent="0.3">
      <c r="A1664" s="2">
        <v>11762</v>
      </c>
      <c r="B1664" s="2" t="s">
        <v>148</v>
      </c>
      <c r="C1664" s="2">
        <v>50</v>
      </c>
      <c r="D1664" s="7">
        <v>50</v>
      </c>
      <c r="E1664" s="7">
        <f t="shared" si="50"/>
        <v>25</v>
      </c>
      <c r="F1664" s="7">
        <v>52.32</v>
      </c>
      <c r="G1664" s="7">
        <f>Table1[[#This Row],[QUANTITY_ORDERED]]*Table1[[#This Row],[Selling price ]]</f>
        <v>2616</v>
      </c>
      <c r="H1664" s="7">
        <f>F1664-(Table1[[#This Row],[Estimated Cost Price (50%)	]])</f>
        <v>27.32</v>
      </c>
      <c r="I1664" s="7">
        <f>Table1[[#This Row],[Profit per unit]]*Table1[[#This Row],[QUANTITY_ORDERED]]</f>
        <v>1366</v>
      </c>
      <c r="J1664" s="2" t="str">
        <f t="shared" si="51"/>
        <v>Profit</v>
      </c>
      <c r="K1664" s="3">
        <v>37995</v>
      </c>
      <c r="L1664" s="2" t="str">
        <f>TEXT(Table1[[#This Row],[ORDER_DATE]], "mmm")</f>
        <v>Jan</v>
      </c>
      <c r="M1664" s="2">
        <v>2004</v>
      </c>
      <c r="N1664" s="2" t="s">
        <v>63</v>
      </c>
      <c r="O1664" s="2" t="s">
        <v>255</v>
      </c>
      <c r="P1664" s="2" t="s">
        <v>70</v>
      </c>
      <c r="Q1664" s="2" t="s">
        <v>70</v>
      </c>
      <c r="R1664" s="2" t="s">
        <v>10</v>
      </c>
    </row>
    <row r="1665" spans="1:18" x14ac:dyDescent="0.3">
      <c r="A1665" s="2">
        <v>11763</v>
      </c>
      <c r="B1665" s="2" t="s">
        <v>148</v>
      </c>
      <c r="C1665" s="2">
        <v>29</v>
      </c>
      <c r="D1665" s="7">
        <v>33</v>
      </c>
      <c r="E1665" s="7">
        <f t="shared" si="50"/>
        <v>16.5</v>
      </c>
      <c r="F1665" s="7">
        <v>38.17</v>
      </c>
      <c r="G1665" s="7">
        <f>Table1[[#This Row],[QUANTITY_ORDERED]]*Table1[[#This Row],[Selling price ]]</f>
        <v>1106.93</v>
      </c>
      <c r="H1665" s="7">
        <f>F1665-(Table1[[#This Row],[Estimated Cost Price (50%)	]])</f>
        <v>21.67</v>
      </c>
      <c r="I1665" s="7">
        <f>Table1[[#This Row],[Profit per unit]]*Table1[[#This Row],[QUANTITY_ORDERED]]</f>
        <v>628.43000000000006</v>
      </c>
      <c r="J1665" s="2" t="str">
        <f t="shared" si="51"/>
        <v>Profit</v>
      </c>
      <c r="K1665" s="3">
        <v>37995</v>
      </c>
      <c r="L1665" s="2" t="str">
        <f>TEXT(Table1[[#This Row],[ORDER_DATE]], "mmm")</f>
        <v>Jan</v>
      </c>
      <c r="M1665" s="2">
        <v>2004</v>
      </c>
      <c r="N1665" s="2" t="s">
        <v>202</v>
      </c>
      <c r="O1665" s="2" t="s">
        <v>257</v>
      </c>
      <c r="P1665" s="2" t="s">
        <v>70</v>
      </c>
      <c r="Q1665" s="2" t="s">
        <v>70</v>
      </c>
      <c r="R1665" s="2" t="s">
        <v>10</v>
      </c>
    </row>
    <row r="1666" spans="1:18" x14ac:dyDescent="0.3">
      <c r="A1666" s="2">
        <v>11764</v>
      </c>
      <c r="B1666" s="2" t="s">
        <v>148</v>
      </c>
      <c r="C1666" s="2">
        <v>35</v>
      </c>
      <c r="D1666" s="7">
        <v>90</v>
      </c>
      <c r="E1666" s="7">
        <f t="shared" ref="E1666:E1729" si="52">D1666 * 0.5</f>
        <v>45</v>
      </c>
      <c r="F1666" s="7">
        <v>80.87</v>
      </c>
      <c r="G1666" s="7">
        <f>Table1[[#This Row],[QUANTITY_ORDERED]]*Table1[[#This Row],[Selling price ]]</f>
        <v>2830.4500000000003</v>
      </c>
      <c r="H1666" s="7">
        <f>F1666-(Table1[[#This Row],[Estimated Cost Price (50%)	]])</f>
        <v>35.870000000000005</v>
      </c>
      <c r="I1666" s="7">
        <f>Table1[[#This Row],[Profit per unit]]*Table1[[#This Row],[QUANTITY_ORDERED]]</f>
        <v>1255.4500000000003</v>
      </c>
      <c r="J1666" s="2" t="str">
        <f t="shared" ref="J1666:J1729" si="53">IF(H1666 &gt; 0, "Profit", IF(H1666 &lt; 0, "Loss", "No Profit No Loss"))</f>
        <v>Profit</v>
      </c>
      <c r="K1666" s="3">
        <v>37995</v>
      </c>
      <c r="L1666" s="2" t="str">
        <f>TEXT(Table1[[#This Row],[ORDER_DATE]], "mmm")</f>
        <v>Jan</v>
      </c>
      <c r="M1666" s="2">
        <v>2004</v>
      </c>
      <c r="N1666" s="2" t="s">
        <v>63</v>
      </c>
      <c r="O1666" s="2" t="s">
        <v>263</v>
      </c>
      <c r="P1666" s="2" t="s">
        <v>70</v>
      </c>
      <c r="Q1666" s="2" t="s">
        <v>70</v>
      </c>
      <c r="R1666" s="2" t="s">
        <v>10</v>
      </c>
    </row>
    <row r="1667" spans="1:18" x14ac:dyDescent="0.3">
      <c r="A1667" s="2">
        <v>11765</v>
      </c>
      <c r="B1667" s="2" t="s">
        <v>148</v>
      </c>
      <c r="C1667" s="2">
        <v>48</v>
      </c>
      <c r="D1667" s="7">
        <v>117</v>
      </c>
      <c r="E1667" s="7">
        <f t="shared" si="52"/>
        <v>58.5</v>
      </c>
      <c r="F1667" s="7">
        <v>100</v>
      </c>
      <c r="G1667" s="7">
        <f>Table1[[#This Row],[QUANTITY_ORDERED]]*Table1[[#This Row],[Selling price ]]</f>
        <v>4800</v>
      </c>
      <c r="H1667" s="7">
        <f>F1667-(Table1[[#This Row],[Estimated Cost Price (50%)	]])</f>
        <v>41.5</v>
      </c>
      <c r="I1667" s="7">
        <f>Table1[[#This Row],[Profit per unit]]*Table1[[#This Row],[QUANTITY_ORDERED]]</f>
        <v>1992</v>
      </c>
      <c r="J1667" s="2" t="str">
        <f t="shared" si="53"/>
        <v>Profit</v>
      </c>
      <c r="K1667" s="3">
        <v>37995</v>
      </c>
      <c r="L1667" s="2" t="str">
        <f>TEXT(Table1[[#This Row],[ORDER_DATE]], "mmm")</f>
        <v>Jan</v>
      </c>
      <c r="M1667" s="2">
        <v>2004</v>
      </c>
      <c r="N1667" s="2" t="s">
        <v>63</v>
      </c>
      <c r="O1667" s="2" t="s">
        <v>266</v>
      </c>
      <c r="P1667" s="2" t="s">
        <v>70</v>
      </c>
      <c r="Q1667" s="2" t="s">
        <v>70</v>
      </c>
      <c r="R1667" s="2" t="s">
        <v>16</v>
      </c>
    </row>
    <row r="1668" spans="1:18" x14ac:dyDescent="0.3">
      <c r="A1668" s="2">
        <v>11766</v>
      </c>
      <c r="B1668" s="2" t="s">
        <v>148</v>
      </c>
      <c r="C1668" s="2">
        <v>34</v>
      </c>
      <c r="D1668" s="7">
        <v>85</v>
      </c>
      <c r="E1668" s="7">
        <f t="shared" si="52"/>
        <v>42.5</v>
      </c>
      <c r="F1668" s="7">
        <v>68.489999999999995</v>
      </c>
      <c r="G1668" s="7">
        <f>Table1[[#This Row],[QUANTITY_ORDERED]]*Table1[[#This Row],[Selling price ]]</f>
        <v>2328.66</v>
      </c>
      <c r="H1668" s="7">
        <f>F1668-(Table1[[#This Row],[Estimated Cost Price (50%)	]])</f>
        <v>25.989999999999995</v>
      </c>
      <c r="I1668" s="7">
        <f>Table1[[#This Row],[Profit per unit]]*Table1[[#This Row],[QUANTITY_ORDERED]]</f>
        <v>883.65999999999985</v>
      </c>
      <c r="J1668" s="2" t="str">
        <f t="shared" si="53"/>
        <v>Profit</v>
      </c>
      <c r="K1668" s="3">
        <v>37995</v>
      </c>
      <c r="L1668" s="2" t="str">
        <f>TEXT(Table1[[#This Row],[ORDER_DATE]], "mmm")</f>
        <v>Jan</v>
      </c>
      <c r="M1668" s="2">
        <v>2004</v>
      </c>
      <c r="N1668" s="2" t="s">
        <v>63</v>
      </c>
      <c r="O1668" s="2" t="s">
        <v>269</v>
      </c>
      <c r="P1668" s="2" t="s">
        <v>70</v>
      </c>
      <c r="Q1668" s="2" t="s">
        <v>70</v>
      </c>
      <c r="R1668" s="2" t="s">
        <v>10</v>
      </c>
    </row>
    <row r="1669" spans="1:18" x14ac:dyDescent="0.3">
      <c r="A1669" s="2">
        <v>11767</v>
      </c>
      <c r="B1669" s="2" t="s">
        <v>148</v>
      </c>
      <c r="C1669" s="2">
        <v>41</v>
      </c>
      <c r="D1669" s="7">
        <v>107</v>
      </c>
      <c r="E1669" s="7">
        <f t="shared" si="52"/>
        <v>53.5</v>
      </c>
      <c r="F1669" s="7">
        <v>100</v>
      </c>
      <c r="G1669" s="7">
        <f>Table1[[#This Row],[QUANTITY_ORDERED]]*Table1[[#This Row],[Selling price ]]</f>
        <v>4100</v>
      </c>
      <c r="H1669" s="7">
        <f>F1669-(Table1[[#This Row],[Estimated Cost Price (50%)	]])</f>
        <v>46.5</v>
      </c>
      <c r="I1669" s="7">
        <f>Table1[[#This Row],[Profit per unit]]*Table1[[#This Row],[QUANTITY_ORDERED]]</f>
        <v>1906.5</v>
      </c>
      <c r="J1669" s="2" t="str">
        <f t="shared" si="53"/>
        <v>Profit</v>
      </c>
      <c r="K1669" s="3">
        <v>37995</v>
      </c>
      <c r="L1669" s="2" t="str">
        <f>TEXT(Table1[[#This Row],[ORDER_DATE]], "mmm")</f>
        <v>Jan</v>
      </c>
      <c r="M1669" s="2">
        <v>2004</v>
      </c>
      <c r="N1669" s="2" t="s">
        <v>63</v>
      </c>
      <c r="O1669" s="2" t="s">
        <v>272</v>
      </c>
      <c r="P1669" s="2" t="s">
        <v>70</v>
      </c>
      <c r="Q1669" s="2" t="s">
        <v>70</v>
      </c>
      <c r="R1669" s="2" t="s">
        <v>16</v>
      </c>
    </row>
    <row r="1670" spans="1:18" x14ac:dyDescent="0.3">
      <c r="A1670" s="2">
        <v>11768</v>
      </c>
      <c r="B1670" s="2" t="s">
        <v>148</v>
      </c>
      <c r="C1670" s="2">
        <v>33</v>
      </c>
      <c r="D1670" s="7">
        <v>41</v>
      </c>
      <c r="E1670" s="7">
        <f t="shared" si="52"/>
        <v>20.5</v>
      </c>
      <c r="F1670" s="7">
        <v>40.619999999999997</v>
      </c>
      <c r="G1670" s="7">
        <f>Table1[[#This Row],[QUANTITY_ORDERED]]*Table1[[#This Row],[Selling price ]]</f>
        <v>1340.4599999999998</v>
      </c>
      <c r="H1670" s="7">
        <f>F1670-(Table1[[#This Row],[Estimated Cost Price (50%)	]])</f>
        <v>20.119999999999997</v>
      </c>
      <c r="I1670" s="7">
        <f>Table1[[#This Row],[Profit per unit]]*Table1[[#This Row],[QUANTITY_ORDERED]]</f>
        <v>663.95999999999992</v>
      </c>
      <c r="J1670" s="2" t="str">
        <f t="shared" si="53"/>
        <v>Profit</v>
      </c>
      <c r="K1670" s="3">
        <v>37995</v>
      </c>
      <c r="L1670" s="2" t="str">
        <f>TEXT(Table1[[#This Row],[ORDER_DATE]], "mmm")</f>
        <v>Jan</v>
      </c>
      <c r="M1670" s="2">
        <v>2004</v>
      </c>
      <c r="N1670" s="2" t="s">
        <v>202</v>
      </c>
      <c r="O1670" s="2" t="s">
        <v>276</v>
      </c>
      <c r="P1670" s="2" t="s">
        <v>70</v>
      </c>
      <c r="Q1670" s="2" t="s">
        <v>70</v>
      </c>
      <c r="R1670" s="2" t="s">
        <v>10</v>
      </c>
    </row>
    <row r="1671" spans="1:18" x14ac:dyDescent="0.3">
      <c r="A1671" s="2">
        <v>11769</v>
      </c>
      <c r="B1671" s="2" t="s">
        <v>25</v>
      </c>
      <c r="C1671" s="2">
        <v>38</v>
      </c>
      <c r="D1671" s="7">
        <v>102</v>
      </c>
      <c r="E1671" s="7">
        <f t="shared" si="52"/>
        <v>51</v>
      </c>
      <c r="F1671" s="7">
        <v>100</v>
      </c>
      <c r="G1671" s="7">
        <f>Table1[[#This Row],[QUANTITY_ORDERED]]*Table1[[#This Row],[Selling price ]]</f>
        <v>3800</v>
      </c>
      <c r="H1671" s="7">
        <f>F1671-(Table1[[#This Row],[Estimated Cost Price (50%)	]])</f>
        <v>49</v>
      </c>
      <c r="I1671" s="7">
        <f>Table1[[#This Row],[Profit per unit]]*Table1[[#This Row],[QUANTITY_ORDERED]]</f>
        <v>1862</v>
      </c>
      <c r="J1671" s="2" t="str">
        <f t="shared" si="53"/>
        <v>Profit</v>
      </c>
      <c r="K1671" s="3">
        <v>38055</v>
      </c>
      <c r="L1671" s="2" t="str">
        <f>TEXT(Table1[[#This Row],[ORDER_DATE]], "mmm")</f>
        <v>Mar</v>
      </c>
      <c r="M1671" s="2">
        <v>2004</v>
      </c>
      <c r="N1671" s="2" t="s">
        <v>202</v>
      </c>
      <c r="O1671" s="2" t="s">
        <v>203</v>
      </c>
      <c r="P1671" s="2" t="s">
        <v>26</v>
      </c>
      <c r="Q1671" s="2" t="s">
        <v>27</v>
      </c>
      <c r="R1671" s="2" t="s">
        <v>16</v>
      </c>
    </row>
    <row r="1672" spans="1:18" x14ac:dyDescent="0.3">
      <c r="A1672" s="2">
        <v>11770</v>
      </c>
      <c r="B1672" s="2" t="s">
        <v>25</v>
      </c>
      <c r="C1672" s="2">
        <v>24</v>
      </c>
      <c r="D1672" s="7">
        <v>53</v>
      </c>
      <c r="E1672" s="7">
        <f t="shared" si="52"/>
        <v>26.5</v>
      </c>
      <c r="F1672" s="7">
        <v>56.07</v>
      </c>
      <c r="G1672" s="7">
        <f>Table1[[#This Row],[QUANTITY_ORDERED]]*Table1[[#This Row],[Selling price ]]</f>
        <v>1345.68</v>
      </c>
      <c r="H1672" s="7">
        <f>F1672-(Table1[[#This Row],[Estimated Cost Price (50%)	]])</f>
        <v>29.57</v>
      </c>
      <c r="I1672" s="7">
        <f>Table1[[#This Row],[Profit per unit]]*Table1[[#This Row],[QUANTITY_ORDERED]]</f>
        <v>709.68000000000006</v>
      </c>
      <c r="J1672" s="2" t="str">
        <f t="shared" si="53"/>
        <v>Profit</v>
      </c>
      <c r="K1672" s="3">
        <v>38055</v>
      </c>
      <c r="L1672" s="2" t="str">
        <f>TEXT(Table1[[#This Row],[ORDER_DATE]], "mmm")</f>
        <v>Mar</v>
      </c>
      <c r="M1672" s="2">
        <v>2004</v>
      </c>
      <c r="N1672" s="2" t="s">
        <v>202</v>
      </c>
      <c r="O1672" s="2" t="s">
        <v>208</v>
      </c>
      <c r="P1672" s="2" t="s">
        <v>26</v>
      </c>
      <c r="Q1672" s="2" t="s">
        <v>27</v>
      </c>
      <c r="R1672" s="2" t="s">
        <v>10</v>
      </c>
    </row>
    <row r="1673" spans="1:18" x14ac:dyDescent="0.3">
      <c r="A1673" s="2">
        <v>11771</v>
      </c>
      <c r="B1673" s="2" t="s">
        <v>25</v>
      </c>
      <c r="C1673" s="2">
        <v>43</v>
      </c>
      <c r="D1673" s="7">
        <v>168</v>
      </c>
      <c r="E1673" s="7">
        <f t="shared" si="52"/>
        <v>84</v>
      </c>
      <c r="F1673" s="7">
        <v>100</v>
      </c>
      <c r="G1673" s="7">
        <f>Table1[[#This Row],[QUANTITY_ORDERED]]*Table1[[#This Row],[Selling price ]]</f>
        <v>4300</v>
      </c>
      <c r="H1673" s="7">
        <f>F1673-(Table1[[#This Row],[Estimated Cost Price (50%)	]])</f>
        <v>16</v>
      </c>
      <c r="I1673" s="7">
        <f>Table1[[#This Row],[Profit per unit]]*Table1[[#This Row],[QUANTITY_ORDERED]]</f>
        <v>688</v>
      </c>
      <c r="J1673" s="2" t="str">
        <f t="shared" si="53"/>
        <v>Profit</v>
      </c>
      <c r="K1673" s="3">
        <v>38055</v>
      </c>
      <c r="L1673" s="2" t="str">
        <f>TEXT(Table1[[#This Row],[ORDER_DATE]], "mmm")</f>
        <v>Mar</v>
      </c>
      <c r="M1673" s="2">
        <v>2004</v>
      </c>
      <c r="N1673" s="2" t="s">
        <v>202</v>
      </c>
      <c r="O1673" s="2" t="s">
        <v>227</v>
      </c>
      <c r="P1673" s="2" t="s">
        <v>26</v>
      </c>
      <c r="Q1673" s="2" t="s">
        <v>27</v>
      </c>
      <c r="R1673" s="2" t="s">
        <v>52</v>
      </c>
    </row>
    <row r="1674" spans="1:18" x14ac:dyDescent="0.3">
      <c r="A1674" s="2">
        <v>11772</v>
      </c>
      <c r="B1674" s="2" t="s">
        <v>25</v>
      </c>
      <c r="C1674" s="2">
        <v>45</v>
      </c>
      <c r="D1674" s="7">
        <v>44</v>
      </c>
      <c r="E1674" s="7">
        <f t="shared" si="52"/>
        <v>22</v>
      </c>
      <c r="F1674" s="7">
        <v>48.38</v>
      </c>
      <c r="G1674" s="7">
        <f>Table1[[#This Row],[QUANTITY_ORDERED]]*Table1[[#This Row],[Selling price ]]</f>
        <v>2177.1</v>
      </c>
      <c r="H1674" s="7">
        <f>F1674-(Table1[[#This Row],[Estimated Cost Price (50%)	]])</f>
        <v>26.380000000000003</v>
      </c>
      <c r="I1674" s="7">
        <f>Table1[[#This Row],[Profit per unit]]*Table1[[#This Row],[QUANTITY_ORDERED]]</f>
        <v>1187.1000000000001</v>
      </c>
      <c r="J1674" s="2" t="str">
        <f t="shared" si="53"/>
        <v>Profit</v>
      </c>
      <c r="K1674" s="3">
        <v>38055</v>
      </c>
      <c r="L1674" s="2" t="str">
        <f>TEXT(Table1[[#This Row],[ORDER_DATE]], "mmm")</f>
        <v>Mar</v>
      </c>
      <c r="M1674" s="2">
        <v>2004</v>
      </c>
      <c r="N1674" s="2" t="s">
        <v>202</v>
      </c>
      <c r="O1674" s="2" t="s">
        <v>260</v>
      </c>
      <c r="P1674" s="2" t="s">
        <v>26</v>
      </c>
      <c r="Q1674" s="2" t="s">
        <v>27</v>
      </c>
      <c r="R1674" s="2" t="s">
        <v>10</v>
      </c>
    </row>
    <row r="1675" spans="1:18" x14ac:dyDescent="0.3">
      <c r="A1675" s="2">
        <v>11773</v>
      </c>
      <c r="B1675" s="2" t="s">
        <v>233</v>
      </c>
      <c r="C1675" s="2">
        <v>26</v>
      </c>
      <c r="D1675" s="7">
        <v>99</v>
      </c>
      <c r="E1675" s="7">
        <f t="shared" si="52"/>
        <v>49.5</v>
      </c>
      <c r="F1675" s="7">
        <v>96.23</v>
      </c>
      <c r="G1675" s="7">
        <f>Table1[[#This Row],[QUANTITY_ORDERED]]*Table1[[#This Row],[Selling price ]]</f>
        <v>2501.98</v>
      </c>
      <c r="H1675" s="7">
        <f>F1675-(Table1[[#This Row],[Estimated Cost Price (50%)	]])</f>
        <v>46.730000000000004</v>
      </c>
      <c r="I1675" s="7">
        <f>Table1[[#This Row],[Profit per unit]]*Table1[[#This Row],[QUANTITY_ORDERED]]</f>
        <v>1214.98</v>
      </c>
      <c r="J1675" s="2" t="str">
        <f t="shared" si="53"/>
        <v>Profit</v>
      </c>
      <c r="K1675" s="3">
        <v>38177</v>
      </c>
      <c r="L1675" s="2" t="str">
        <f>TEXT(Table1[[#This Row],[ORDER_DATE]], "mmm")</f>
        <v>Jul</v>
      </c>
      <c r="M1675" s="2">
        <v>2004</v>
      </c>
      <c r="N1675" s="2" t="s">
        <v>202</v>
      </c>
      <c r="O1675" s="2" t="s">
        <v>240</v>
      </c>
      <c r="P1675" s="2" t="s">
        <v>101</v>
      </c>
      <c r="Q1675" s="2" t="s">
        <v>9</v>
      </c>
      <c r="R1675" s="2" t="s">
        <v>10</v>
      </c>
    </row>
    <row r="1676" spans="1:18" x14ac:dyDescent="0.3">
      <c r="A1676" s="2">
        <v>11774</v>
      </c>
      <c r="B1676" s="2" t="s">
        <v>233</v>
      </c>
      <c r="C1676" s="2">
        <v>45</v>
      </c>
      <c r="D1676" s="7">
        <v>97</v>
      </c>
      <c r="E1676" s="7">
        <f t="shared" si="52"/>
        <v>48.5</v>
      </c>
      <c r="F1676" s="7">
        <v>100</v>
      </c>
      <c r="G1676" s="7">
        <f>Table1[[#This Row],[QUANTITY_ORDERED]]*Table1[[#This Row],[Selling price ]]</f>
        <v>4500</v>
      </c>
      <c r="H1676" s="7">
        <f>F1676-(Table1[[#This Row],[Estimated Cost Price (50%)	]])</f>
        <v>51.5</v>
      </c>
      <c r="I1676" s="7">
        <f>Table1[[#This Row],[Profit per unit]]*Table1[[#This Row],[QUANTITY_ORDERED]]</f>
        <v>2317.5</v>
      </c>
      <c r="J1676" s="2" t="str">
        <f t="shared" si="53"/>
        <v>Profit</v>
      </c>
      <c r="K1676" s="3">
        <v>38177</v>
      </c>
      <c r="L1676" s="2" t="str">
        <f>TEXT(Table1[[#This Row],[ORDER_DATE]], "mmm")</f>
        <v>Jul</v>
      </c>
      <c r="M1676" s="2">
        <v>2004</v>
      </c>
      <c r="N1676" s="2" t="s">
        <v>202</v>
      </c>
      <c r="O1676" s="2" t="s">
        <v>278</v>
      </c>
      <c r="P1676" s="2" t="s">
        <v>101</v>
      </c>
      <c r="Q1676" s="2" t="s">
        <v>9</v>
      </c>
      <c r="R1676" s="2" t="s">
        <v>16</v>
      </c>
    </row>
    <row r="1677" spans="1:18" x14ac:dyDescent="0.3">
      <c r="A1677" s="2">
        <v>11775</v>
      </c>
      <c r="B1677" s="2" t="s">
        <v>92</v>
      </c>
      <c r="C1677" s="2">
        <v>37</v>
      </c>
      <c r="D1677" s="7">
        <v>214</v>
      </c>
      <c r="E1677" s="7">
        <f t="shared" si="52"/>
        <v>107</v>
      </c>
      <c r="F1677" s="7">
        <v>100</v>
      </c>
      <c r="G1677" s="7">
        <f>Table1[[#This Row],[QUANTITY_ORDERED]]*Table1[[#This Row],[Selling price ]]</f>
        <v>3700</v>
      </c>
      <c r="H1677" s="7">
        <f>F1677-(Table1[[#This Row],[Estimated Cost Price (50%)	]])</f>
        <v>-7</v>
      </c>
      <c r="I1677" s="7">
        <f>Table1[[#This Row],[Profit per unit]]*Table1[[#This Row],[QUANTITY_ORDERED]]</f>
        <v>-259</v>
      </c>
      <c r="J1677" s="2" t="str">
        <f t="shared" si="53"/>
        <v>Loss</v>
      </c>
      <c r="K1677" s="3">
        <v>38208</v>
      </c>
      <c r="L1677" s="2" t="str">
        <f>TEXT(Table1[[#This Row],[ORDER_DATE]], "mmm")</f>
        <v>Aug</v>
      </c>
      <c r="M1677" s="2">
        <v>2004</v>
      </c>
      <c r="N1677" s="2" t="s">
        <v>63</v>
      </c>
      <c r="O1677" s="2" t="s">
        <v>64</v>
      </c>
      <c r="P1677" s="2" t="s">
        <v>93</v>
      </c>
      <c r="Q1677" s="2" t="s">
        <v>67</v>
      </c>
      <c r="R1677" s="2" t="s">
        <v>52</v>
      </c>
    </row>
    <row r="1678" spans="1:18" x14ac:dyDescent="0.3">
      <c r="A1678" s="2">
        <v>11776</v>
      </c>
      <c r="B1678" s="2" t="s">
        <v>92</v>
      </c>
      <c r="C1678" s="2">
        <v>30</v>
      </c>
      <c r="D1678" s="7">
        <v>147</v>
      </c>
      <c r="E1678" s="7">
        <f t="shared" si="52"/>
        <v>73.5</v>
      </c>
      <c r="F1678" s="7">
        <v>100</v>
      </c>
      <c r="G1678" s="7">
        <f>Table1[[#This Row],[QUANTITY_ORDERED]]*Table1[[#This Row],[Selling price ]]</f>
        <v>3000</v>
      </c>
      <c r="H1678" s="7">
        <f>F1678-(Table1[[#This Row],[Estimated Cost Price (50%)	]])</f>
        <v>26.5</v>
      </c>
      <c r="I1678" s="7">
        <f>Table1[[#This Row],[Profit per unit]]*Table1[[#This Row],[QUANTITY_ORDERED]]</f>
        <v>795</v>
      </c>
      <c r="J1678" s="2" t="str">
        <f t="shared" si="53"/>
        <v>Profit</v>
      </c>
      <c r="K1678" s="3">
        <v>38208</v>
      </c>
      <c r="L1678" s="2" t="str">
        <f>TEXT(Table1[[#This Row],[ORDER_DATE]], "mmm")</f>
        <v>Aug</v>
      </c>
      <c r="M1678" s="2">
        <v>2004</v>
      </c>
      <c r="N1678" s="2" t="s">
        <v>63</v>
      </c>
      <c r="O1678" s="2" t="s">
        <v>143</v>
      </c>
      <c r="P1678" s="2" t="s">
        <v>93</v>
      </c>
      <c r="Q1678" s="2" t="s">
        <v>67</v>
      </c>
      <c r="R1678" s="2" t="s">
        <v>16</v>
      </c>
    </row>
    <row r="1679" spans="1:18" x14ac:dyDescent="0.3">
      <c r="A1679" s="2">
        <v>11777</v>
      </c>
      <c r="B1679" s="2" t="s">
        <v>92</v>
      </c>
      <c r="C1679" s="2">
        <v>41</v>
      </c>
      <c r="D1679" s="7">
        <v>136</v>
      </c>
      <c r="E1679" s="7">
        <f t="shared" si="52"/>
        <v>68</v>
      </c>
      <c r="F1679" s="7">
        <v>100</v>
      </c>
      <c r="G1679" s="7">
        <f>Table1[[#This Row],[QUANTITY_ORDERED]]*Table1[[#This Row],[Selling price ]]</f>
        <v>4100</v>
      </c>
      <c r="H1679" s="7">
        <f>F1679-(Table1[[#This Row],[Estimated Cost Price (50%)	]])</f>
        <v>32</v>
      </c>
      <c r="I1679" s="7">
        <f>Table1[[#This Row],[Profit per unit]]*Table1[[#This Row],[QUANTITY_ORDERED]]</f>
        <v>1312</v>
      </c>
      <c r="J1679" s="2" t="str">
        <f t="shared" si="53"/>
        <v>Profit</v>
      </c>
      <c r="K1679" s="3">
        <v>38208</v>
      </c>
      <c r="L1679" s="2" t="str">
        <f>TEXT(Table1[[#This Row],[ORDER_DATE]], "mmm")</f>
        <v>Aug</v>
      </c>
      <c r="M1679" s="2">
        <v>2004</v>
      </c>
      <c r="N1679" s="2" t="s">
        <v>178</v>
      </c>
      <c r="O1679" s="2" t="s">
        <v>179</v>
      </c>
      <c r="P1679" s="2" t="s">
        <v>93</v>
      </c>
      <c r="Q1679" s="2" t="s">
        <v>67</v>
      </c>
      <c r="R1679" s="2" t="s">
        <v>16</v>
      </c>
    </row>
    <row r="1680" spans="1:18" x14ac:dyDescent="0.3">
      <c r="A1680" s="2">
        <v>11778</v>
      </c>
      <c r="B1680" s="2" t="s">
        <v>92</v>
      </c>
      <c r="C1680" s="2">
        <v>41</v>
      </c>
      <c r="D1680" s="7">
        <v>116</v>
      </c>
      <c r="E1680" s="7">
        <f t="shared" si="52"/>
        <v>58</v>
      </c>
      <c r="F1680" s="7">
        <v>100</v>
      </c>
      <c r="G1680" s="7">
        <f>Table1[[#This Row],[QUANTITY_ORDERED]]*Table1[[#This Row],[Selling price ]]</f>
        <v>4100</v>
      </c>
      <c r="H1680" s="7">
        <f>F1680-(Table1[[#This Row],[Estimated Cost Price (50%)	]])</f>
        <v>42</v>
      </c>
      <c r="I1680" s="7">
        <f>Table1[[#This Row],[Profit per unit]]*Table1[[#This Row],[QUANTITY_ORDERED]]</f>
        <v>1722</v>
      </c>
      <c r="J1680" s="2" t="str">
        <f t="shared" si="53"/>
        <v>Profit</v>
      </c>
      <c r="K1680" s="3">
        <v>38208</v>
      </c>
      <c r="L1680" s="2" t="str">
        <f>TEXT(Table1[[#This Row],[ORDER_DATE]], "mmm")</f>
        <v>Aug</v>
      </c>
      <c r="M1680" s="2">
        <v>2004</v>
      </c>
      <c r="N1680" s="2" t="s">
        <v>178</v>
      </c>
      <c r="O1680" s="2" t="s">
        <v>196</v>
      </c>
      <c r="P1680" s="2" t="s">
        <v>93</v>
      </c>
      <c r="Q1680" s="2" t="s">
        <v>67</v>
      </c>
      <c r="R1680" s="2" t="s">
        <v>16</v>
      </c>
    </row>
    <row r="1681" spans="1:18" x14ac:dyDescent="0.3">
      <c r="A1681" s="2">
        <v>11779</v>
      </c>
      <c r="B1681" s="2" t="s">
        <v>92</v>
      </c>
      <c r="C1681" s="2">
        <v>26</v>
      </c>
      <c r="D1681" s="7">
        <v>60</v>
      </c>
      <c r="E1681" s="7">
        <f t="shared" si="52"/>
        <v>30</v>
      </c>
      <c r="F1681" s="7">
        <v>57.73</v>
      </c>
      <c r="G1681" s="7">
        <f>Table1[[#This Row],[QUANTITY_ORDERED]]*Table1[[#This Row],[Selling price ]]</f>
        <v>1500.98</v>
      </c>
      <c r="H1681" s="7">
        <f>F1681-(Table1[[#This Row],[Estimated Cost Price (50%)	]])</f>
        <v>27.729999999999997</v>
      </c>
      <c r="I1681" s="7">
        <f>Table1[[#This Row],[Profit per unit]]*Table1[[#This Row],[QUANTITY_ORDERED]]</f>
        <v>720.9799999999999</v>
      </c>
      <c r="J1681" s="2" t="str">
        <f t="shared" si="53"/>
        <v>Profit</v>
      </c>
      <c r="K1681" s="3">
        <v>38208</v>
      </c>
      <c r="L1681" s="2" t="str">
        <f>TEXT(Table1[[#This Row],[ORDER_DATE]], "mmm")</f>
        <v>Aug</v>
      </c>
      <c r="M1681" s="2">
        <v>2004</v>
      </c>
      <c r="N1681" s="2" t="s">
        <v>178</v>
      </c>
      <c r="O1681" s="2" t="s">
        <v>224</v>
      </c>
      <c r="P1681" s="2" t="s">
        <v>93</v>
      </c>
      <c r="Q1681" s="2" t="s">
        <v>67</v>
      </c>
      <c r="R1681" s="2" t="s">
        <v>10</v>
      </c>
    </row>
    <row r="1682" spans="1:18" x14ac:dyDescent="0.3">
      <c r="A1682" s="2">
        <v>11780</v>
      </c>
      <c r="B1682" s="2" t="s">
        <v>92</v>
      </c>
      <c r="C1682" s="2">
        <v>47</v>
      </c>
      <c r="D1682" s="7">
        <v>101</v>
      </c>
      <c r="E1682" s="7">
        <f t="shared" si="52"/>
        <v>50.5</v>
      </c>
      <c r="F1682" s="7">
        <v>100</v>
      </c>
      <c r="G1682" s="7">
        <f>Table1[[#This Row],[QUANTITY_ORDERED]]*Table1[[#This Row],[Selling price ]]</f>
        <v>4700</v>
      </c>
      <c r="H1682" s="7">
        <f>F1682-(Table1[[#This Row],[Estimated Cost Price (50%)	]])</f>
        <v>49.5</v>
      </c>
      <c r="I1682" s="7">
        <f>Table1[[#This Row],[Profit per unit]]*Table1[[#This Row],[QUANTITY_ORDERED]]</f>
        <v>2326.5</v>
      </c>
      <c r="J1682" s="2" t="str">
        <f t="shared" si="53"/>
        <v>Profit</v>
      </c>
      <c r="K1682" s="3">
        <v>38208</v>
      </c>
      <c r="L1682" s="2" t="str">
        <f>TEXT(Table1[[#This Row],[ORDER_DATE]], "mmm")</f>
        <v>Aug</v>
      </c>
      <c r="M1682" s="2">
        <v>2004</v>
      </c>
      <c r="N1682" s="2" t="s">
        <v>202</v>
      </c>
      <c r="O1682" s="2" t="s">
        <v>229</v>
      </c>
      <c r="P1682" s="2" t="s">
        <v>93</v>
      </c>
      <c r="Q1682" s="2" t="s">
        <v>67</v>
      </c>
      <c r="R1682" s="2" t="s">
        <v>16</v>
      </c>
    </row>
    <row r="1683" spans="1:18" x14ac:dyDescent="0.3">
      <c r="A1683" s="2">
        <v>11781</v>
      </c>
      <c r="B1683" s="2" t="s">
        <v>92</v>
      </c>
      <c r="C1683" s="2">
        <v>37</v>
      </c>
      <c r="D1683" s="7">
        <v>62</v>
      </c>
      <c r="E1683" s="7">
        <f t="shared" si="52"/>
        <v>31</v>
      </c>
      <c r="F1683" s="7">
        <v>50.59</v>
      </c>
      <c r="G1683" s="7">
        <f>Table1[[#This Row],[QUANTITY_ORDERED]]*Table1[[#This Row],[Selling price ]]</f>
        <v>1871.8300000000002</v>
      </c>
      <c r="H1683" s="7">
        <f>F1683-(Table1[[#This Row],[Estimated Cost Price (50%)	]])</f>
        <v>19.590000000000003</v>
      </c>
      <c r="I1683" s="7">
        <f>Table1[[#This Row],[Profit per unit]]*Table1[[#This Row],[QUANTITY_ORDERED]]</f>
        <v>724.83000000000015</v>
      </c>
      <c r="J1683" s="2" t="str">
        <f t="shared" si="53"/>
        <v>Profit</v>
      </c>
      <c r="K1683" s="3">
        <v>38208</v>
      </c>
      <c r="L1683" s="2" t="str">
        <f>TEXT(Table1[[#This Row],[ORDER_DATE]], "mmm")</f>
        <v>Aug</v>
      </c>
      <c r="M1683" s="2">
        <v>2004</v>
      </c>
      <c r="N1683" s="2" t="s">
        <v>202</v>
      </c>
      <c r="O1683" s="2" t="s">
        <v>230</v>
      </c>
      <c r="P1683" s="2" t="s">
        <v>93</v>
      </c>
      <c r="Q1683" s="2" t="s">
        <v>67</v>
      </c>
      <c r="R1683" s="2" t="s">
        <v>10</v>
      </c>
    </row>
    <row r="1684" spans="1:18" x14ac:dyDescent="0.3">
      <c r="A1684" s="2">
        <v>11782</v>
      </c>
      <c r="B1684" s="2" t="s">
        <v>92</v>
      </c>
      <c r="C1684" s="2">
        <v>23</v>
      </c>
      <c r="D1684" s="7">
        <v>104</v>
      </c>
      <c r="E1684" s="7">
        <f t="shared" si="52"/>
        <v>52</v>
      </c>
      <c r="F1684" s="7">
        <v>100</v>
      </c>
      <c r="G1684" s="7">
        <f>Table1[[#This Row],[QUANTITY_ORDERED]]*Table1[[#This Row],[Selling price ]]</f>
        <v>2300</v>
      </c>
      <c r="H1684" s="7">
        <f>F1684-(Table1[[#This Row],[Estimated Cost Price (50%)	]])</f>
        <v>48</v>
      </c>
      <c r="I1684" s="7">
        <f>Table1[[#This Row],[Profit per unit]]*Table1[[#This Row],[QUANTITY_ORDERED]]</f>
        <v>1104</v>
      </c>
      <c r="J1684" s="2" t="str">
        <f t="shared" si="53"/>
        <v>Profit</v>
      </c>
      <c r="K1684" s="3">
        <v>38208</v>
      </c>
      <c r="L1684" s="2" t="str">
        <f>TEXT(Table1[[#This Row],[ORDER_DATE]], "mmm")</f>
        <v>Aug</v>
      </c>
      <c r="M1684" s="2">
        <v>2004</v>
      </c>
      <c r="N1684" s="2" t="s">
        <v>202</v>
      </c>
      <c r="O1684" s="2" t="s">
        <v>234</v>
      </c>
      <c r="P1684" s="2" t="s">
        <v>93</v>
      </c>
      <c r="Q1684" s="2" t="s">
        <v>67</v>
      </c>
      <c r="R1684" s="2" t="s">
        <v>10</v>
      </c>
    </row>
    <row r="1685" spans="1:18" x14ac:dyDescent="0.3">
      <c r="A1685" s="2">
        <v>11783</v>
      </c>
      <c r="B1685" s="2" t="s">
        <v>92</v>
      </c>
      <c r="C1685" s="2">
        <v>48</v>
      </c>
      <c r="D1685" s="7">
        <v>121</v>
      </c>
      <c r="E1685" s="7">
        <f t="shared" si="52"/>
        <v>60.5</v>
      </c>
      <c r="F1685" s="7">
        <v>100</v>
      </c>
      <c r="G1685" s="7">
        <f>Table1[[#This Row],[QUANTITY_ORDERED]]*Table1[[#This Row],[Selling price ]]</f>
        <v>4800</v>
      </c>
      <c r="H1685" s="7">
        <f>F1685-(Table1[[#This Row],[Estimated Cost Price (50%)	]])</f>
        <v>39.5</v>
      </c>
      <c r="I1685" s="7">
        <f>Table1[[#This Row],[Profit per unit]]*Table1[[#This Row],[QUANTITY_ORDERED]]</f>
        <v>1896</v>
      </c>
      <c r="J1685" s="2" t="str">
        <f t="shared" si="53"/>
        <v>Profit</v>
      </c>
      <c r="K1685" s="3">
        <v>38208</v>
      </c>
      <c r="L1685" s="2" t="str">
        <f>TEXT(Table1[[#This Row],[ORDER_DATE]], "mmm")</f>
        <v>Aug</v>
      </c>
      <c r="M1685" s="2">
        <v>2004</v>
      </c>
      <c r="N1685" s="2" t="s">
        <v>178</v>
      </c>
      <c r="O1685" s="2" t="s">
        <v>248</v>
      </c>
      <c r="P1685" s="2" t="s">
        <v>93</v>
      </c>
      <c r="Q1685" s="2" t="s">
        <v>67</v>
      </c>
      <c r="R1685" s="2" t="s">
        <v>16</v>
      </c>
    </row>
    <row r="1686" spans="1:18" x14ac:dyDescent="0.3">
      <c r="A1686" s="2">
        <v>11784</v>
      </c>
      <c r="B1686" s="2" t="s">
        <v>92</v>
      </c>
      <c r="C1686" s="2">
        <v>29</v>
      </c>
      <c r="D1686" s="7">
        <v>50</v>
      </c>
      <c r="E1686" s="7">
        <f t="shared" si="52"/>
        <v>25</v>
      </c>
      <c r="F1686" s="7">
        <v>51.82</v>
      </c>
      <c r="G1686" s="7">
        <f>Table1[[#This Row],[QUANTITY_ORDERED]]*Table1[[#This Row],[Selling price ]]</f>
        <v>1502.78</v>
      </c>
      <c r="H1686" s="7">
        <f>F1686-(Table1[[#This Row],[Estimated Cost Price (50%)	]])</f>
        <v>26.82</v>
      </c>
      <c r="I1686" s="7">
        <f>Table1[[#This Row],[Profit per unit]]*Table1[[#This Row],[QUANTITY_ORDERED]]</f>
        <v>777.78</v>
      </c>
      <c r="J1686" s="2" t="str">
        <f t="shared" si="53"/>
        <v>Profit</v>
      </c>
      <c r="K1686" s="3">
        <v>38208</v>
      </c>
      <c r="L1686" s="2" t="str">
        <f>TEXT(Table1[[#This Row],[ORDER_DATE]], "mmm")</f>
        <v>Aug</v>
      </c>
      <c r="M1686" s="2">
        <v>2004</v>
      </c>
      <c r="N1686" s="2" t="s">
        <v>202</v>
      </c>
      <c r="O1686" s="2" t="s">
        <v>249</v>
      </c>
      <c r="P1686" s="2" t="s">
        <v>93</v>
      </c>
      <c r="Q1686" s="2" t="s">
        <v>67</v>
      </c>
      <c r="R1686" s="2" t="s">
        <v>10</v>
      </c>
    </row>
    <row r="1687" spans="1:18" x14ac:dyDescent="0.3">
      <c r="A1687" s="2">
        <v>11785</v>
      </c>
      <c r="B1687" s="2" t="s">
        <v>92</v>
      </c>
      <c r="C1687" s="2">
        <v>48</v>
      </c>
      <c r="D1687" s="7">
        <v>127</v>
      </c>
      <c r="E1687" s="7">
        <f t="shared" si="52"/>
        <v>63.5</v>
      </c>
      <c r="F1687" s="7">
        <v>100</v>
      </c>
      <c r="G1687" s="7">
        <f>Table1[[#This Row],[QUANTITY_ORDERED]]*Table1[[#This Row],[Selling price ]]</f>
        <v>4800</v>
      </c>
      <c r="H1687" s="7">
        <f>F1687-(Table1[[#This Row],[Estimated Cost Price (50%)	]])</f>
        <v>36.5</v>
      </c>
      <c r="I1687" s="7">
        <f>Table1[[#This Row],[Profit per unit]]*Table1[[#This Row],[QUANTITY_ORDERED]]</f>
        <v>1752</v>
      </c>
      <c r="J1687" s="2" t="str">
        <f t="shared" si="53"/>
        <v>Profit</v>
      </c>
      <c r="K1687" s="3">
        <v>38208</v>
      </c>
      <c r="L1687" s="2" t="str">
        <f>TEXT(Table1[[#This Row],[ORDER_DATE]], "mmm")</f>
        <v>Aug</v>
      </c>
      <c r="M1687" s="2">
        <v>2004</v>
      </c>
      <c r="N1687" s="2" t="s">
        <v>178</v>
      </c>
      <c r="O1687" s="2" t="s">
        <v>261</v>
      </c>
      <c r="P1687" s="2" t="s">
        <v>93</v>
      </c>
      <c r="Q1687" s="2" t="s">
        <v>67</v>
      </c>
      <c r="R1687" s="2" t="s">
        <v>16</v>
      </c>
    </row>
    <row r="1688" spans="1:18" x14ac:dyDescent="0.3">
      <c r="A1688" s="2">
        <v>11786</v>
      </c>
      <c r="B1688" s="2" t="s">
        <v>92</v>
      </c>
      <c r="C1688" s="2">
        <v>26</v>
      </c>
      <c r="D1688" s="7">
        <v>96</v>
      </c>
      <c r="E1688" s="7">
        <f t="shared" si="52"/>
        <v>48</v>
      </c>
      <c r="F1688" s="7">
        <v>83.79</v>
      </c>
      <c r="G1688" s="7">
        <f>Table1[[#This Row],[QUANTITY_ORDERED]]*Table1[[#This Row],[Selling price ]]</f>
        <v>2178.54</v>
      </c>
      <c r="H1688" s="7">
        <f>F1688-(Table1[[#This Row],[Estimated Cost Price (50%)	]])</f>
        <v>35.790000000000006</v>
      </c>
      <c r="I1688" s="7">
        <f>Table1[[#This Row],[Profit per unit]]*Table1[[#This Row],[QUANTITY_ORDERED]]</f>
        <v>930.54000000000019</v>
      </c>
      <c r="J1688" s="2" t="str">
        <f t="shared" si="53"/>
        <v>Profit</v>
      </c>
      <c r="K1688" s="3">
        <v>38208</v>
      </c>
      <c r="L1688" s="2" t="str">
        <f>TEXT(Table1[[#This Row],[ORDER_DATE]], "mmm")</f>
        <v>Aug</v>
      </c>
      <c r="M1688" s="2">
        <v>2004</v>
      </c>
      <c r="N1688" s="2" t="s">
        <v>178</v>
      </c>
      <c r="O1688" s="2" t="s">
        <v>281</v>
      </c>
      <c r="P1688" s="2" t="s">
        <v>93</v>
      </c>
      <c r="Q1688" s="2" t="s">
        <v>67</v>
      </c>
      <c r="R1688" s="2" t="s">
        <v>10</v>
      </c>
    </row>
    <row r="1689" spans="1:18" x14ac:dyDescent="0.3">
      <c r="A1689" s="2">
        <v>11787</v>
      </c>
      <c r="B1689" s="2" t="s">
        <v>92</v>
      </c>
      <c r="C1689" s="2">
        <v>32</v>
      </c>
      <c r="D1689" s="7">
        <v>64</v>
      </c>
      <c r="E1689" s="7">
        <f t="shared" si="52"/>
        <v>32</v>
      </c>
      <c r="F1689" s="7">
        <v>71.75</v>
      </c>
      <c r="G1689" s="7">
        <f>Table1[[#This Row],[QUANTITY_ORDERED]]*Table1[[#This Row],[Selling price ]]</f>
        <v>2296</v>
      </c>
      <c r="H1689" s="7">
        <f>F1689-(Table1[[#This Row],[Estimated Cost Price (50%)	]])</f>
        <v>39.75</v>
      </c>
      <c r="I1689" s="7">
        <f>Table1[[#This Row],[Profit per unit]]*Table1[[#This Row],[QUANTITY_ORDERED]]</f>
        <v>1272</v>
      </c>
      <c r="J1689" s="2" t="str">
        <f t="shared" si="53"/>
        <v>Profit</v>
      </c>
      <c r="K1689" s="3">
        <v>38208</v>
      </c>
      <c r="L1689" s="2" t="str">
        <f>TEXT(Table1[[#This Row],[ORDER_DATE]], "mmm")</f>
        <v>Aug</v>
      </c>
      <c r="M1689" s="2">
        <v>2004</v>
      </c>
      <c r="N1689" s="2" t="s">
        <v>178</v>
      </c>
      <c r="O1689" s="2" t="s">
        <v>286</v>
      </c>
      <c r="P1689" s="2" t="s">
        <v>93</v>
      </c>
      <c r="Q1689" s="2" t="s">
        <v>67</v>
      </c>
      <c r="R1689" s="2" t="s">
        <v>10</v>
      </c>
    </row>
    <row r="1690" spans="1:18" x14ac:dyDescent="0.3">
      <c r="A1690" s="2">
        <v>11788</v>
      </c>
      <c r="B1690" s="2" t="s">
        <v>92</v>
      </c>
      <c r="C1690" s="2">
        <v>28</v>
      </c>
      <c r="D1690" s="7">
        <v>101</v>
      </c>
      <c r="E1690" s="7">
        <f t="shared" si="52"/>
        <v>50.5</v>
      </c>
      <c r="F1690" s="7">
        <v>100</v>
      </c>
      <c r="G1690" s="7">
        <f>Table1[[#This Row],[QUANTITY_ORDERED]]*Table1[[#This Row],[Selling price ]]</f>
        <v>2800</v>
      </c>
      <c r="H1690" s="7">
        <f>F1690-(Table1[[#This Row],[Estimated Cost Price (50%)	]])</f>
        <v>49.5</v>
      </c>
      <c r="I1690" s="7">
        <f>Table1[[#This Row],[Profit per unit]]*Table1[[#This Row],[QUANTITY_ORDERED]]</f>
        <v>1386</v>
      </c>
      <c r="J1690" s="2" t="str">
        <f t="shared" si="53"/>
        <v>Profit</v>
      </c>
      <c r="K1690" s="3">
        <v>38208</v>
      </c>
      <c r="L1690" s="2" t="str">
        <f>TEXT(Table1[[#This Row],[ORDER_DATE]], "mmm")</f>
        <v>Aug</v>
      </c>
      <c r="M1690" s="2">
        <v>2004</v>
      </c>
      <c r="N1690" s="2" t="s">
        <v>63</v>
      </c>
      <c r="O1690" s="2" t="s">
        <v>299</v>
      </c>
      <c r="P1690" s="2" t="s">
        <v>93</v>
      </c>
      <c r="Q1690" s="2" t="s">
        <v>67</v>
      </c>
      <c r="R1690" s="2" t="s">
        <v>16</v>
      </c>
    </row>
    <row r="1691" spans="1:18" x14ac:dyDescent="0.3">
      <c r="A1691" s="2">
        <v>11789</v>
      </c>
      <c r="B1691" s="2" t="s">
        <v>7</v>
      </c>
      <c r="C1691" s="2">
        <v>21</v>
      </c>
      <c r="D1691" s="7">
        <v>118</v>
      </c>
      <c r="E1691" s="7">
        <f t="shared" si="52"/>
        <v>59</v>
      </c>
      <c r="F1691" s="7">
        <v>100</v>
      </c>
      <c r="G1691" s="7">
        <f>Table1[[#This Row],[QUANTITY_ORDERED]]*Table1[[#This Row],[Selling price ]]</f>
        <v>2100</v>
      </c>
      <c r="H1691" s="7">
        <f>F1691-(Table1[[#This Row],[Estimated Cost Price (50%)	]])</f>
        <v>41</v>
      </c>
      <c r="I1691" s="7">
        <f>Table1[[#This Row],[Profit per unit]]*Table1[[#This Row],[QUANTITY_ORDERED]]</f>
        <v>861</v>
      </c>
      <c r="J1691" s="2" t="str">
        <f t="shared" si="53"/>
        <v>Profit</v>
      </c>
      <c r="K1691" s="3">
        <v>38208</v>
      </c>
      <c r="L1691" s="2" t="str">
        <f>TEXT(Table1[[#This Row],[ORDER_DATE]], "mmm")</f>
        <v>Aug</v>
      </c>
      <c r="M1691" s="2">
        <v>2004</v>
      </c>
      <c r="N1691" s="2" t="s">
        <v>178</v>
      </c>
      <c r="O1691" s="2" t="s">
        <v>188</v>
      </c>
      <c r="P1691" s="2" t="s">
        <v>8</v>
      </c>
      <c r="Q1691" s="2" t="s">
        <v>9</v>
      </c>
      <c r="R1691" s="2" t="s">
        <v>10</v>
      </c>
    </row>
    <row r="1692" spans="1:18" x14ac:dyDescent="0.3">
      <c r="A1692" s="2">
        <v>11790</v>
      </c>
      <c r="B1692" s="2" t="s">
        <v>7</v>
      </c>
      <c r="C1692" s="2">
        <v>26</v>
      </c>
      <c r="D1692" s="7">
        <v>163</v>
      </c>
      <c r="E1692" s="7">
        <f t="shared" si="52"/>
        <v>81.5</v>
      </c>
      <c r="F1692" s="7">
        <v>100</v>
      </c>
      <c r="G1692" s="7">
        <f>Table1[[#This Row],[QUANTITY_ORDERED]]*Table1[[#This Row],[Selling price ]]</f>
        <v>2600</v>
      </c>
      <c r="H1692" s="7">
        <f>F1692-(Table1[[#This Row],[Estimated Cost Price (50%)	]])</f>
        <v>18.5</v>
      </c>
      <c r="I1692" s="7">
        <f>Table1[[#This Row],[Profit per unit]]*Table1[[#This Row],[QUANTITY_ORDERED]]</f>
        <v>481</v>
      </c>
      <c r="J1692" s="2" t="str">
        <f t="shared" si="53"/>
        <v>Profit</v>
      </c>
      <c r="K1692" s="3">
        <v>38208</v>
      </c>
      <c r="L1692" s="2" t="str">
        <f>TEXT(Table1[[#This Row],[ORDER_DATE]], "mmm")</f>
        <v>Aug</v>
      </c>
      <c r="M1692" s="2">
        <v>2004</v>
      </c>
      <c r="N1692" s="2" t="s">
        <v>63</v>
      </c>
      <c r="O1692" s="2" t="s">
        <v>220</v>
      </c>
      <c r="P1692" s="2" t="s">
        <v>8</v>
      </c>
      <c r="Q1692" s="2" t="s">
        <v>9</v>
      </c>
      <c r="R1692" s="2" t="s">
        <v>16</v>
      </c>
    </row>
    <row r="1693" spans="1:18" x14ac:dyDescent="0.3">
      <c r="A1693" s="2">
        <v>11791</v>
      </c>
      <c r="B1693" s="2" t="s">
        <v>7</v>
      </c>
      <c r="C1693" s="2">
        <v>41</v>
      </c>
      <c r="D1693" s="7">
        <v>122</v>
      </c>
      <c r="E1693" s="7">
        <f t="shared" si="52"/>
        <v>61</v>
      </c>
      <c r="F1693" s="7">
        <v>100</v>
      </c>
      <c r="G1693" s="7">
        <f>Table1[[#This Row],[QUANTITY_ORDERED]]*Table1[[#This Row],[Selling price ]]</f>
        <v>4100</v>
      </c>
      <c r="H1693" s="7">
        <f>F1693-(Table1[[#This Row],[Estimated Cost Price (50%)	]])</f>
        <v>39</v>
      </c>
      <c r="I1693" s="7">
        <f>Table1[[#This Row],[Profit per unit]]*Table1[[#This Row],[QUANTITY_ORDERED]]</f>
        <v>1599</v>
      </c>
      <c r="J1693" s="2" t="str">
        <f t="shared" si="53"/>
        <v>Profit</v>
      </c>
      <c r="K1693" s="3">
        <v>38208</v>
      </c>
      <c r="L1693" s="2" t="str">
        <f>TEXT(Table1[[#This Row],[ORDER_DATE]], "mmm")</f>
        <v>Aug</v>
      </c>
      <c r="M1693" s="2">
        <v>2004</v>
      </c>
      <c r="N1693" s="2" t="s">
        <v>178</v>
      </c>
      <c r="O1693" s="2" t="s">
        <v>222</v>
      </c>
      <c r="P1693" s="2" t="s">
        <v>8</v>
      </c>
      <c r="Q1693" s="2" t="s">
        <v>9</v>
      </c>
      <c r="R1693" s="2" t="s">
        <v>16</v>
      </c>
    </row>
    <row r="1694" spans="1:18" x14ac:dyDescent="0.3">
      <c r="A1694" s="2">
        <v>11792</v>
      </c>
      <c r="B1694" s="2" t="s">
        <v>7</v>
      </c>
      <c r="C1694" s="2">
        <v>21</v>
      </c>
      <c r="D1694" s="7">
        <v>169</v>
      </c>
      <c r="E1694" s="7">
        <f t="shared" si="52"/>
        <v>84.5</v>
      </c>
      <c r="F1694" s="7">
        <v>100</v>
      </c>
      <c r="G1694" s="7">
        <f>Table1[[#This Row],[QUANTITY_ORDERED]]*Table1[[#This Row],[Selling price ]]</f>
        <v>2100</v>
      </c>
      <c r="H1694" s="7">
        <f>F1694-(Table1[[#This Row],[Estimated Cost Price (50%)	]])</f>
        <v>15.5</v>
      </c>
      <c r="I1694" s="7">
        <f>Table1[[#This Row],[Profit per unit]]*Table1[[#This Row],[QUANTITY_ORDERED]]</f>
        <v>325.5</v>
      </c>
      <c r="J1694" s="2" t="str">
        <f t="shared" si="53"/>
        <v>Profit</v>
      </c>
      <c r="K1694" s="3">
        <v>38208</v>
      </c>
      <c r="L1694" s="2" t="str">
        <f>TEXT(Table1[[#This Row],[ORDER_DATE]], "mmm")</f>
        <v>Aug</v>
      </c>
      <c r="M1694" s="2">
        <v>2004</v>
      </c>
      <c r="N1694" s="2" t="s">
        <v>63</v>
      </c>
      <c r="O1694" s="2" t="s">
        <v>236</v>
      </c>
      <c r="P1694" s="2" t="s">
        <v>8</v>
      </c>
      <c r="Q1694" s="2" t="s">
        <v>9</v>
      </c>
      <c r="R1694" s="2" t="s">
        <v>10</v>
      </c>
    </row>
    <row r="1695" spans="1:18" x14ac:dyDescent="0.3">
      <c r="A1695" s="2">
        <v>11793</v>
      </c>
      <c r="B1695" s="2" t="s">
        <v>7</v>
      </c>
      <c r="C1695" s="2">
        <v>44</v>
      </c>
      <c r="D1695" s="7">
        <v>143</v>
      </c>
      <c r="E1695" s="7">
        <f t="shared" si="52"/>
        <v>71.5</v>
      </c>
      <c r="F1695" s="7">
        <v>100</v>
      </c>
      <c r="G1695" s="7">
        <f>Table1[[#This Row],[QUANTITY_ORDERED]]*Table1[[#This Row],[Selling price ]]</f>
        <v>4400</v>
      </c>
      <c r="H1695" s="7">
        <f>F1695-(Table1[[#This Row],[Estimated Cost Price (50%)	]])</f>
        <v>28.5</v>
      </c>
      <c r="I1695" s="7">
        <f>Table1[[#This Row],[Profit per unit]]*Table1[[#This Row],[QUANTITY_ORDERED]]</f>
        <v>1254</v>
      </c>
      <c r="J1695" s="2" t="str">
        <f t="shared" si="53"/>
        <v>Profit</v>
      </c>
      <c r="K1695" s="3">
        <v>38208</v>
      </c>
      <c r="L1695" s="2" t="str">
        <f>TEXT(Table1[[#This Row],[ORDER_DATE]], "mmm")</f>
        <v>Aug</v>
      </c>
      <c r="M1695" s="2">
        <v>2004</v>
      </c>
      <c r="N1695" s="2" t="s">
        <v>63</v>
      </c>
      <c r="O1695" s="2" t="s">
        <v>245</v>
      </c>
      <c r="P1695" s="2" t="s">
        <v>8</v>
      </c>
      <c r="Q1695" s="2" t="s">
        <v>9</v>
      </c>
      <c r="R1695" s="2" t="s">
        <v>52</v>
      </c>
    </row>
    <row r="1696" spans="1:18" x14ac:dyDescent="0.3">
      <c r="A1696" s="2">
        <v>11794</v>
      </c>
      <c r="B1696" s="2" t="s">
        <v>7</v>
      </c>
      <c r="C1696" s="2">
        <v>40</v>
      </c>
      <c r="D1696" s="7">
        <v>57</v>
      </c>
      <c r="E1696" s="7">
        <f t="shared" si="52"/>
        <v>28.5</v>
      </c>
      <c r="F1696" s="7">
        <v>53.75</v>
      </c>
      <c r="G1696" s="7">
        <f>Table1[[#This Row],[QUANTITY_ORDERED]]*Table1[[#This Row],[Selling price ]]</f>
        <v>2150</v>
      </c>
      <c r="H1696" s="7">
        <f>F1696-(Table1[[#This Row],[Estimated Cost Price (50%)	]])</f>
        <v>25.25</v>
      </c>
      <c r="I1696" s="7">
        <f>Table1[[#This Row],[Profit per unit]]*Table1[[#This Row],[QUANTITY_ORDERED]]</f>
        <v>1010</v>
      </c>
      <c r="J1696" s="2" t="str">
        <f t="shared" si="53"/>
        <v>Profit</v>
      </c>
      <c r="K1696" s="3">
        <v>38208</v>
      </c>
      <c r="L1696" s="2" t="str">
        <f>TEXT(Table1[[#This Row],[ORDER_DATE]], "mmm")</f>
        <v>Aug</v>
      </c>
      <c r="M1696" s="2">
        <v>2004</v>
      </c>
      <c r="N1696" s="2" t="s">
        <v>63</v>
      </c>
      <c r="O1696" s="2" t="s">
        <v>253</v>
      </c>
      <c r="P1696" s="2" t="s">
        <v>8</v>
      </c>
      <c r="Q1696" s="2" t="s">
        <v>9</v>
      </c>
      <c r="R1696" s="2" t="s">
        <v>10</v>
      </c>
    </row>
    <row r="1697" spans="1:18" x14ac:dyDescent="0.3">
      <c r="A1697" s="2">
        <v>11795</v>
      </c>
      <c r="B1697" s="2" t="s">
        <v>7</v>
      </c>
      <c r="C1697" s="2">
        <v>39</v>
      </c>
      <c r="D1697" s="7">
        <v>35</v>
      </c>
      <c r="E1697" s="7">
        <f t="shared" si="52"/>
        <v>17.5</v>
      </c>
      <c r="F1697" s="7">
        <v>30.06</v>
      </c>
      <c r="G1697" s="7">
        <f>Table1[[#This Row],[QUANTITY_ORDERED]]*Table1[[#This Row],[Selling price ]]</f>
        <v>1172.3399999999999</v>
      </c>
      <c r="H1697" s="7">
        <f>F1697-(Table1[[#This Row],[Estimated Cost Price (50%)	]])</f>
        <v>12.559999999999999</v>
      </c>
      <c r="I1697" s="7">
        <f>Table1[[#This Row],[Profit per unit]]*Table1[[#This Row],[QUANTITY_ORDERED]]</f>
        <v>489.84</v>
      </c>
      <c r="J1697" s="2" t="str">
        <f t="shared" si="53"/>
        <v>Profit</v>
      </c>
      <c r="K1697" s="3">
        <v>38208</v>
      </c>
      <c r="L1697" s="2" t="str">
        <f>TEXT(Table1[[#This Row],[ORDER_DATE]], "mmm")</f>
        <v>Aug</v>
      </c>
      <c r="M1697" s="2">
        <v>2004</v>
      </c>
      <c r="N1697" s="2" t="s">
        <v>63</v>
      </c>
      <c r="O1697" s="2" t="s">
        <v>264</v>
      </c>
      <c r="P1697" s="2" t="s">
        <v>8</v>
      </c>
      <c r="Q1697" s="2" t="s">
        <v>9</v>
      </c>
      <c r="R1697" s="2" t="s">
        <v>10</v>
      </c>
    </row>
    <row r="1698" spans="1:18" x14ac:dyDescent="0.3">
      <c r="A1698" s="2">
        <v>11796</v>
      </c>
      <c r="B1698" s="2" t="s">
        <v>7</v>
      </c>
      <c r="C1698" s="2">
        <v>27</v>
      </c>
      <c r="D1698" s="7">
        <v>118</v>
      </c>
      <c r="E1698" s="7">
        <f t="shared" si="52"/>
        <v>59</v>
      </c>
      <c r="F1698" s="7">
        <v>100</v>
      </c>
      <c r="G1698" s="7">
        <f>Table1[[#This Row],[QUANTITY_ORDERED]]*Table1[[#This Row],[Selling price ]]</f>
        <v>2700</v>
      </c>
      <c r="H1698" s="7">
        <f>F1698-(Table1[[#This Row],[Estimated Cost Price (50%)	]])</f>
        <v>41</v>
      </c>
      <c r="I1698" s="7">
        <f>Table1[[#This Row],[Profit per unit]]*Table1[[#This Row],[QUANTITY_ORDERED]]</f>
        <v>1107</v>
      </c>
      <c r="J1698" s="2" t="str">
        <f t="shared" si="53"/>
        <v>Profit</v>
      </c>
      <c r="K1698" s="3">
        <v>38208</v>
      </c>
      <c r="L1698" s="2" t="str">
        <f>TEXT(Table1[[#This Row],[ORDER_DATE]], "mmm")</f>
        <v>Aug</v>
      </c>
      <c r="M1698" s="2">
        <v>2004</v>
      </c>
      <c r="N1698" s="2" t="s">
        <v>63</v>
      </c>
      <c r="O1698" s="2" t="s">
        <v>277</v>
      </c>
      <c r="P1698" s="2" t="s">
        <v>8</v>
      </c>
      <c r="Q1698" s="2" t="s">
        <v>9</v>
      </c>
      <c r="R1698" s="2" t="s">
        <v>16</v>
      </c>
    </row>
    <row r="1699" spans="1:18" x14ac:dyDescent="0.3">
      <c r="A1699" s="2">
        <v>11797</v>
      </c>
      <c r="B1699" s="2" t="s">
        <v>7</v>
      </c>
      <c r="C1699" s="2">
        <v>50</v>
      </c>
      <c r="D1699" s="7">
        <v>54</v>
      </c>
      <c r="E1699" s="7">
        <f t="shared" si="52"/>
        <v>27</v>
      </c>
      <c r="F1699" s="7">
        <v>46.53</v>
      </c>
      <c r="G1699" s="7">
        <f>Table1[[#This Row],[QUANTITY_ORDERED]]*Table1[[#This Row],[Selling price ]]</f>
        <v>2326.5</v>
      </c>
      <c r="H1699" s="7">
        <f>F1699-(Table1[[#This Row],[Estimated Cost Price (50%)	]])</f>
        <v>19.53</v>
      </c>
      <c r="I1699" s="7">
        <f>Table1[[#This Row],[Profit per unit]]*Table1[[#This Row],[QUANTITY_ORDERED]]</f>
        <v>976.5</v>
      </c>
      <c r="J1699" s="2" t="str">
        <f t="shared" si="53"/>
        <v>Profit</v>
      </c>
      <c r="K1699" s="3">
        <v>38208</v>
      </c>
      <c r="L1699" s="2" t="str">
        <f>TEXT(Table1[[#This Row],[ORDER_DATE]], "mmm")</f>
        <v>Aug</v>
      </c>
      <c r="M1699" s="2">
        <v>2004</v>
      </c>
      <c r="N1699" s="2" t="s">
        <v>178</v>
      </c>
      <c r="O1699" s="2" t="s">
        <v>284</v>
      </c>
      <c r="P1699" s="2" t="s">
        <v>8</v>
      </c>
      <c r="Q1699" s="2" t="s">
        <v>9</v>
      </c>
      <c r="R1699" s="2" t="s">
        <v>10</v>
      </c>
    </row>
    <row r="1700" spans="1:18" x14ac:dyDescent="0.3">
      <c r="A1700" s="2">
        <v>11798</v>
      </c>
      <c r="B1700" s="2" t="s">
        <v>7</v>
      </c>
      <c r="C1700" s="2">
        <v>31</v>
      </c>
      <c r="D1700" s="7">
        <v>62</v>
      </c>
      <c r="E1700" s="7">
        <f t="shared" si="52"/>
        <v>31</v>
      </c>
      <c r="F1700" s="7">
        <v>67.73</v>
      </c>
      <c r="G1700" s="7">
        <f>Table1[[#This Row],[QUANTITY_ORDERED]]*Table1[[#This Row],[Selling price ]]</f>
        <v>2099.63</v>
      </c>
      <c r="H1700" s="7">
        <f>F1700-(Table1[[#This Row],[Estimated Cost Price (50%)	]])</f>
        <v>36.730000000000004</v>
      </c>
      <c r="I1700" s="7">
        <f>Table1[[#This Row],[Profit per unit]]*Table1[[#This Row],[QUANTITY_ORDERED]]</f>
        <v>1138.6300000000001</v>
      </c>
      <c r="J1700" s="2" t="str">
        <f t="shared" si="53"/>
        <v>Profit</v>
      </c>
      <c r="K1700" s="3">
        <v>38208</v>
      </c>
      <c r="L1700" s="2" t="str">
        <f>TEXT(Table1[[#This Row],[ORDER_DATE]], "mmm")</f>
        <v>Aug</v>
      </c>
      <c r="M1700" s="2">
        <v>2004</v>
      </c>
      <c r="N1700" s="2" t="s">
        <v>237</v>
      </c>
      <c r="O1700" s="2" t="s">
        <v>285</v>
      </c>
      <c r="P1700" s="2" t="s">
        <v>8</v>
      </c>
      <c r="Q1700" s="2" t="s">
        <v>9</v>
      </c>
      <c r="R1700" s="2" t="s">
        <v>10</v>
      </c>
    </row>
    <row r="1701" spans="1:18" x14ac:dyDescent="0.3">
      <c r="A1701" s="2">
        <v>11799</v>
      </c>
      <c r="B1701" s="2" t="s">
        <v>7</v>
      </c>
      <c r="C1701" s="2">
        <v>41</v>
      </c>
      <c r="D1701" s="7">
        <v>115</v>
      </c>
      <c r="E1701" s="7">
        <f t="shared" si="52"/>
        <v>57.5</v>
      </c>
      <c r="F1701" s="7">
        <v>100</v>
      </c>
      <c r="G1701" s="7">
        <f>Table1[[#This Row],[QUANTITY_ORDERED]]*Table1[[#This Row],[Selling price ]]</f>
        <v>4100</v>
      </c>
      <c r="H1701" s="7">
        <f>F1701-(Table1[[#This Row],[Estimated Cost Price (50%)	]])</f>
        <v>42.5</v>
      </c>
      <c r="I1701" s="7">
        <f>Table1[[#This Row],[Profit per unit]]*Table1[[#This Row],[QUANTITY_ORDERED]]</f>
        <v>1742.5</v>
      </c>
      <c r="J1701" s="2" t="str">
        <f t="shared" si="53"/>
        <v>Profit</v>
      </c>
      <c r="K1701" s="3">
        <v>38208</v>
      </c>
      <c r="L1701" s="2" t="str">
        <f>TEXT(Table1[[#This Row],[ORDER_DATE]], "mmm")</f>
        <v>Aug</v>
      </c>
      <c r="M1701" s="2">
        <v>2004</v>
      </c>
      <c r="N1701" s="2" t="s">
        <v>178</v>
      </c>
      <c r="O1701" s="2" t="s">
        <v>290</v>
      </c>
      <c r="P1701" s="2" t="s">
        <v>8</v>
      </c>
      <c r="Q1701" s="2" t="s">
        <v>9</v>
      </c>
      <c r="R1701" s="2" t="s">
        <v>16</v>
      </c>
    </row>
    <row r="1702" spans="1:18" x14ac:dyDescent="0.3">
      <c r="A1702" s="2">
        <v>11800</v>
      </c>
      <c r="B1702" s="2" t="s">
        <v>7</v>
      </c>
      <c r="C1702" s="2">
        <v>35</v>
      </c>
      <c r="D1702" s="7">
        <v>58</v>
      </c>
      <c r="E1702" s="7">
        <f t="shared" si="52"/>
        <v>29</v>
      </c>
      <c r="F1702" s="7">
        <v>55.07</v>
      </c>
      <c r="G1702" s="7">
        <f>Table1[[#This Row],[QUANTITY_ORDERED]]*Table1[[#This Row],[Selling price ]]</f>
        <v>1927.45</v>
      </c>
      <c r="H1702" s="7">
        <f>F1702-(Table1[[#This Row],[Estimated Cost Price (50%)	]])</f>
        <v>26.07</v>
      </c>
      <c r="I1702" s="7">
        <f>Table1[[#This Row],[Profit per unit]]*Table1[[#This Row],[QUANTITY_ORDERED]]</f>
        <v>912.45</v>
      </c>
      <c r="J1702" s="2" t="str">
        <f t="shared" si="53"/>
        <v>Profit</v>
      </c>
      <c r="K1702" s="3">
        <v>38208</v>
      </c>
      <c r="L1702" s="2" t="str">
        <f>TEXT(Table1[[#This Row],[ORDER_DATE]], "mmm")</f>
        <v>Aug</v>
      </c>
      <c r="M1702" s="2">
        <v>2004</v>
      </c>
      <c r="N1702" s="2" t="s">
        <v>237</v>
      </c>
      <c r="O1702" s="2" t="s">
        <v>291</v>
      </c>
      <c r="P1702" s="2" t="s">
        <v>8</v>
      </c>
      <c r="Q1702" s="2" t="s">
        <v>9</v>
      </c>
      <c r="R1702" s="2" t="s">
        <v>10</v>
      </c>
    </row>
    <row r="1703" spans="1:18" x14ac:dyDescent="0.3">
      <c r="A1703" s="2">
        <v>11801</v>
      </c>
      <c r="B1703" s="2" t="s">
        <v>89</v>
      </c>
      <c r="C1703" s="2">
        <v>46</v>
      </c>
      <c r="D1703" s="7">
        <v>207</v>
      </c>
      <c r="E1703" s="7">
        <f t="shared" si="52"/>
        <v>103.5</v>
      </c>
      <c r="F1703" s="7">
        <v>100</v>
      </c>
      <c r="G1703" s="7">
        <f>Table1[[#This Row],[QUANTITY_ORDERED]]*Table1[[#This Row],[Selling price ]]</f>
        <v>4600</v>
      </c>
      <c r="H1703" s="7">
        <f>F1703-(Table1[[#This Row],[Estimated Cost Price (50%)	]])</f>
        <v>-3.5</v>
      </c>
      <c r="I1703" s="7">
        <f>Table1[[#This Row],[Profit per unit]]*Table1[[#This Row],[QUANTITY_ORDERED]]</f>
        <v>-161</v>
      </c>
      <c r="J1703" s="2" t="str">
        <f t="shared" si="53"/>
        <v>Loss</v>
      </c>
      <c r="K1703" s="3">
        <v>38239</v>
      </c>
      <c r="L1703" s="2" t="str">
        <f>TEXT(Table1[[#This Row],[ORDER_DATE]], "mmm")</f>
        <v>Sep</v>
      </c>
      <c r="M1703" s="2">
        <v>2004</v>
      </c>
      <c r="N1703" s="2" t="s">
        <v>63</v>
      </c>
      <c r="O1703" s="2" t="s">
        <v>168</v>
      </c>
      <c r="P1703" s="2" t="s">
        <v>90</v>
      </c>
      <c r="Q1703" s="2" t="s">
        <v>91</v>
      </c>
      <c r="R1703" s="2" t="s">
        <v>52</v>
      </c>
    </row>
    <row r="1704" spans="1:18" x14ac:dyDescent="0.3">
      <c r="A1704" s="2">
        <v>11802</v>
      </c>
      <c r="B1704" s="2" t="s">
        <v>89</v>
      </c>
      <c r="C1704" s="2">
        <v>24</v>
      </c>
      <c r="D1704" s="7">
        <v>151</v>
      </c>
      <c r="E1704" s="7">
        <f t="shared" si="52"/>
        <v>75.5</v>
      </c>
      <c r="F1704" s="7">
        <v>100</v>
      </c>
      <c r="G1704" s="7">
        <f>Table1[[#This Row],[QUANTITY_ORDERED]]*Table1[[#This Row],[Selling price ]]</f>
        <v>2400</v>
      </c>
      <c r="H1704" s="7">
        <f>F1704-(Table1[[#This Row],[Estimated Cost Price (50%)	]])</f>
        <v>24.5</v>
      </c>
      <c r="I1704" s="7">
        <f>Table1[[#This Row],[Profit per unit]]*Table1[[#This Row],[QUANTITY_ORDERED]]</f>
        <v>588</v>
      </c>
      <c r="J1704" s="2" t="str">
        <f t="shared" si="53"/>
        <v>Profit</v>
      </c>
      <c r="K1704" s="3">
        <v>38239</v>
      </c>
      <c r="L1704" s="2" t="str">
        <f>TEXT(Table1[[#This Row],[ORDER_DATE]], "mmm")</f>
        <v>Sep</v>
      </c>
      <c r="M1704" s="2">
        <v>2004</v>
      </c>
      <c r="N1704" s="2" t="s">
        <v>63</v>
      </c>
      <c r="O1704" s="2" t="s">
        <v>182</v>
      </c>
      <c r="P1704" s="2" t="s">
        <v>90</v>
      </c>
      <c r="Q1704" s="2" t="s">
        <v>91</v>
      </c>
      <c r="R1704" s="2" t="s">
        <v>16</v>
      </c>
    </row>
    <row r="1705" spans="1:18" x14ac:dyDescent="0.3">
      <c r="A1705" s="2">
        <v>11803</v>
      </c>
      <c r="B1705" s="2" t="s">
        <v>89</v>
      </c>
      <c r="C1705" s="2">
        <v>45</v>
      </c>
      <c r="D1705" s="7">
        <v>173</v>
      </c>
      <c r="E1705" s="7">
        <f t="shared" si="52"/>
        <v>86.5</v>
      </c>
      <c r="F1705" s="7">
        <v>100</v>
      </c>
      <c r="G1705" s="7">
        <f>Table1[[#This Row],[QUANTITY_ORDERED]]*Table1[[#This Row],[Selling price ]]</f>
        <v>4500</v>
      </c>
      <c r="H1705" s="7">
        <f>F1705-(Table1[[#This Row],[Estimated Cost Price (50%)	]])</f>
        <v>13.5</v>
      </c>
      <c r="I1705" s="7">
        <f>Table1[[#This Row],[Profit per unit]]*Table1[[#This Row],[QUANTITY_ORDERED]]</f>
        <v>607.5</v>
      </c>
      <c r="J1705" s="2" t="str">
        <f t="shared" si="53"/>
        <v>Profit</v>
      </c>
      <c r="K1705" s="3">
        <v>38239</v>
      </c>
      <c r="L1705" s="2" t="str">
        <f>TEXT(Table1[[#This Row],[ORDER_DATE]], "mmm")</f>
        <v>Sep</v>
      </c>
      <c r="M1705" s="2">
        <v>2004</v>
      </c>
      <c r="N1705" s="2" t="s">
        <v>63</v>
      </c>
      <c r="O1705" s="2" t="s">
        <v>186</v>
      </c>
      <c r="P1705" s="2" t="s">
        <v>90</v>
      </c>
      <c r="Q1705" s="2" t="s">
        <v>91</v>
      </c>
      <c r="R1705" s="2" t="s">
        <v>52</v>
      </c>
    </row>
    <row r="1706" spans="1:18" x14ac:dyDescent="0.3">
      <c r="A1706" s="2">
        <v>11804</v>
      </c>
      <c r="B1706" s="2" t="s">
        <v>89</v>
      </c>
      <c r="C1706" s="2">
        <v>24</v>
      </c>
      <c r="D1706" s="7">
        <v>136</v>
      </c>
      <c r="E1706" s="7">
        <f t="shared" si="52"/>
        <v>68</v>
      </c>
      <c r="F1706" s="7">
        <v>100</v>
      </c>
      <c r="G1706" s="7">
        <f>Table1[[#This Row],[QUANTITY_ORDERED]]*Table1[[#This Row],[Selling price ]]</f>
        <v>2400</v>
      </c>
      <c r="H1706" s="7">
        <f>F1706-(Table1[[#This Row],[Estimated Cost Price (50%)	]])</f>
        <v>32</v>
      </c>
      <c r="I1706" s="7">
        <f>Table1[[#This Row],[Profit per unit]]*Table1[[#This Row],[QUANTITY_ORDERED]]</f>
        <v>768</v>
      </c>
      <c r="J1706" s="2" t="str">
        <f t="shared" si="53"/>
        <v>Profit</v>
      </c>
      <c r="K1706" s="3">
        <v>38239</v>
      </c>
      <c r="L1706" s="2" t="str">
        <f>TEXT(Table1[[#This Row],[ORDER_DATE]], "mmm")</f>
        <v>Sep</v>
      </c>
      <c r="M1706" s="2">
        <v>2004</v>
      </c>
      <c r="N1706" s="2" t="s">
        <v>202</v>
      </c>
      <c r="O1706" s="2" t="s">
        <v>235</v>
      </c>
      <c r="P1706" s="2" t="s">
        <v>90</v>
      </c>
      <c r="Q1706" s="2" t="s">
        <v>91</v>
      </c>
      <c r="R1706" s="2" t="s">
        <v>10</v>
      </c>
    </row>
    <row r="1707" spans="1:18" x14ac:dyDescent="0.3">
      <c r="A1707" s="2">
        <v>11805</v>
      </c>
      <c r="B1707" s="2" t="s">
        <v>89</v>
      </c>
      <c r="C1707" s="2">
        <v>22</v>
      </c>
      <c r="D1707" s="7">
        <v>100</v>
      </c>
      <c r="E1707" s="7">
        <f t="shared" si="52"/>
        <v>50</v>
      </c>
      <c r="F1707" s="7">
        <v>100</v>
      </c>
      <c r="G1707" s="7">
        <f>Table1[[#This Row],[QUANTITY_ORDERED]]*Table1[[#This Row],[Selling price ]]</f>
        <v>2200</v>
      </c>
      <c r="H1707" s="7">
        <f>F1707-(Table1[[#This Row],[Estimated Cost Price (50%)	]])</f>
        <v>50</v>
      </c>
      <c r="I1707" s="7">
        <f>Table1[[#This Row],[Profit per unit]]*Table1[[#This Row],[QUANTITY_ORDERED]]</f>
        <v>1100</v>
      </c>
      <c r="J1707" s="2" t="str">
        <f t="shared" si="53"/>
        <v>Profit</v>
      </c>
      <c r="K1707" s="3">
        <v>38239</v>
      </c>
      <c r="L1707" s="2" t="str">
        <f>TEXT(Table1[[#This Row],[ORDER_DATE]], "mmm")</f>
        <v>Sep</v>
      </c>
      <c r="M1707" s="2">
        <v>2004</v>
      </c>
      <c r="N1707" s="2" t="s">
        <v>237</v>
      </c>
      <c r="O1707" s="2" t="s">
        <v>238</v>
      </c>
      <c r="P1707" s="2" t="s">
        <v>90</v>
      </c>
      <c r="Q1707" s="2" t="s">
        <v>91</v>
      </c>
      <c r="R1707" s="2" t="s">
        <v>10</v>
      </c>
    </row>
    <row r="1708" spans="1:18" x14ac:dyDescent="0.3">
      <c r="A1708" s="2">
        <v>11806</v>
      </c>
      <c r="B1708" s="2" t="s">
        <v>89</v>
      </c>
      <c r="C1708" s="2">
        <v>49</v>
      </c>
      <c r="D1708" s="7">
        <v>87</v>
      </c>
      <c r="E1708" s="7">
        <f t="shared" si="52"/>
        <v>43.5</v>
      </c>
      <c r="F1708" s="7">
        <v>100</v>
      </c>
      <c r="G1708" s="7">
        <f>Table1[[#This Row],[QUANTITY_ORDERED]]*Table1[[#This Row],[Selling price ]]</f>
        <v>4900</v>
      </c>
      <c r="H1708" s="7">
        <f>F1708-(Table1[[#This Row],[Estimated Cost Price (50%)	]])</f>
        <v>56.5</v>
      </c>
      <c r="I1708" s="7">
        <f>Table1[[#This Row],[Profit per unit]]*Table1[[#This Row],[QUANTITY_ORDERED]]</f>
        <v>2768.5</v>
      </c>
      <c r="J1708" s="2" t="str">
        <f t="shared" si="53"/>
        <v>Profit</v>
      </c>
      <c r="K1708" s="3">
        <v>38239</v>
      </c>
      <c r="L1708" s="2" t="str">
        <f>TEXT(Table1[[#This Row],[ORDER_DATE]], "mmm")</f>
        <v>Sep</v>
      </c>
      <c r="M1708" s="2">
        <v>2004</v>
      </c>
      <c r="N1708" s="2" t="s">
        <v>202</v>
      </c>
      <c r="O1708" s="2" t="s">
        <v>247</v>
      </c>
      <c r="P1708" s="2" t="s">
        <v>90</v>
      </c>
      <c r="Q1708" s="2" t="s">
        <v>91</v>
      </c>
      <c r="R1708" s="2" t="s">
        <v>16</v>
      </c>
    </row>
    <row r="1709" spans="1:18" x14ac:dyDescent="0.3">
      <c r="A1709" s="2">
        <v>11807</v>
      </c>
      <c r="B1709" s="2" t="s">
        <v>89</v>
      </c>
      <c r="C1709" s="2">
        <v>21</v>
      </c>
      <c r="D1709" s="7">
        <v>122</v>
      </c>
      <c r="E1709" s="7">
        <f t="shared" si="52"/>
        <v>61</v>
      </c>
      <c r="F1709" s="7">
        <v>100</v>
      </c>
      <c r="G1709" s="7">
        <f>Table1[[#This Row],[QUANTITY_ORDERED]]*Table1[[#This Row],[Selling price ]]</f>
        <v>2100</v>
      </c>
      <c r="H1709" s="7">
        <f>F1709-(Table1[[#This Row],[Estimated Cost Price (50%)	]])</f>
        <v>39</v>
      </c>
      <c r="I1709" s="7">
        <f>Table1[[#This Row],[Profit per unit]]*Table1[[#This Row],[QUANTITY_ORDERED]]</f>
        <v>819</v>
      </c>
      <c r="J1709" s="2" t="str">
        <f t="shared" si="53"/>
        <v>Profit</v>
      </c>
      <c r="K1709" s="3">
        <v>38239</v>
      </c>
      <c r="L1709" s="2" t="str">
        <f>TEXT(Table1[[#This Row],[ORDER_DATE]], "mmm")</f>
        <v>Sep</v>
      </c>
      <c r="M1709" s="2">
        <v>2004</v>
      </c>
      <c r="N1709" s="2" t="s">
        <v>231</v>
      </c>
      <c r="O1709" s="2" t="s">
        <v>259</v>
      </c>
      <c r="P1709" s="2" t="s">
        <v>90</v>
      </c>
      <c r="Q1709" s="2" t="s">
        <v>91</v>
      </c>
      <c r="R1709" s="2" t="s">
        <v>10</v>
      </c>
    </row>
    <row r="1710" spans="1:18" x14ac:dyDescent="0.3">
      <c r="A1710" s="2">
        <v>11808</v>
      </c>
      <c r="B1710" s="2" t="s">
        <v>89</v>
      </c>
      <c r="C1710" s="2">
        <v>29</v>
      </c>
      <c r="D1710" s="7">
        <v>86</v>
      </c>
      <c r="E1710" s="7">
        <f t="shared" si="52"/>
        <v>43</v>
      </c>
      <c r="F1710" s="7">
        <v>71.89</v>
      </c>
      <c r="G1710" s="7">
        <f>Table1[[#This Row],[QUANTITY_ORDERED]]*Table1[[#This Row],[Selling price ]]</f>
        <v>2084.81</v>
      </c>
      <c r="H1710" s="7">
        <f>F1710-(Table1[[#This Row],[Estimated Cost Price (50%)	]])</f>
        <v>28.89</v>
      </c>
      <c r="I1710" s="7">
        <f>Table1[[#This Row],[Profit per unit]]*Table1[[#This Row],[QUANTITY_ORDERED]]</f>
        <v>837.81000000000006</v>
      </c>
      <c r="J1710" s="2" t="str">
        <f t="shared" si="53"/>
        <v>Profit</v>
      </c>
      <c r="K1710" s="3">
        <v>38239</v>
      </c>
      <c r="L1710" s="2" t="str">
        <f>TEXT(Table1[[#This Row],[ORDER_DATE]], "mmm")</f>
        <v>Sep</v>
      </c>
      <c r="M1710" s="2">
        <v>2004</v>
      </c>
      <c r="N1710" s="2" t="s">
        <v>231</v>
      </c>
      <c r="O1710" s="2" t="s">
        <v>295</v>
      </c>
      <c r="P1710" s="2" t="s">
        <v>90</v>
      </c>
      <c r="Q1710" s="2" t="s">
        <v>91</v>
      </c>
      <c r="R1710" s="2" t="s">
        <v>10</v>
      </c>
    </row>
    <row r="1711" spans="1:18" x14ac:dyDescent="0.3">
      <c r="A1711" s="2">
        <v>11809</v>
      </c>
      <c r="B1711" s="2" t="s">
        <v>89</v>
      </c>
      <c r="C1711" s="2">
        <v>32</v>
      </c>
      <c r="D1711" s="7">
        <v>54</v>
      </c>
      <c r="E1711" s="7">
        <f t="shared" si="52"/>
        <v>27</v>
      </c>
      <c r="F1711" s="7">
        <v>60.06</v>
      </c>
      <c r="G1711" s="7">
        <f>Table1[[#This Row],[QUANTITY_ORDERED]]*Table1[[#This Row],[Selling price ]]</f>
        <v>1921.92</v>
      </c>
      <c r="H1711" s="7">
        <f>F1711-(Table1[[#This Row],[Estimated Cost Price (50%)	]])</f>
        <v>33.06</v>
      </c>
      <c r="I1711" s="7">
        <f>Table1[[#This Row],[Profit per unit]]*Table1[[#This Row],[QUANTITY_ORDERED]]</f>
        <v>1057.92</v>
      </c>
      <c r="J1711" s="2" t="str">
        <f t="shared" si="53"/>
        <v>Profit</v>
      </c>
      <c r="K1711" s="3">
        <v>38239</v>
      </c>
      <c r="L1711" s="2" t="str">
        <f>TEXT(Table1[[#This Row],[ORDER_DATE]], "mmm")</f>
        <v>Sep</v>
      </c>
      <c r="M1711" s="2">
        <v>2004</v>
      </c>
      <c r="N1711" s="2" t="s">
        <v>231</v>
      </c>
      <c r="O1711" s="2" t="s">
        <v>306</v>
      </c>
      <c r="P1711" s="2" t="s">
        <v>90</v>
      </c>
      <c r="Q1711" s="2" t="s">
        <v>91</v>
      </c>
      <c r="R1711" s="2" t="s">
        <v>10</v>
      </c>
    </row>
    <row r="1712" spans="1:18" x14ac:dyDescent="0.3">
      <c r="A1712" s="2">
        <v>11810</v>
      </c>
      <c r="B1712" s="2" t="s">
        <v>163</v>
      </c>
      <c r="C1712" s="2">
        <v>45</v>
      </c>
      <c r="D1712" s="7">
        <v>99</v>
      </c>
      <c r="E1712" s="7">
        <f t="shared" si="52"/>
        <v>49.5</v>
      </c>
      <c r="F1712" s="7">
        <v>100</v>
      </c>
      <c r="G1712" s="7">
        <f>Table1[[#This Row],[QUANTITY_ORDERED]]*Table1[[#This Row],[Selling price ]]</f>
        <v>4500</v>
      </c>
      <c r="H1712" s="7">
        <f>F1712-(Table1[[#This Row],[Estimated Cost Price (50%)	]])</f>
        <v>50.5</v>
      </c>
      <c r="I1712" s="7">
        <f>Table1[[#This Row],[Profit per unit]]*Table1[[#This Row],[QUANTITY_ORDERED]]</f>
        <v>2272.5</v>
      </c>
      <c r="J1712" s="2" t="str">
        <f t="shared" si="53"/>
        <v>Profit</v>
      </c>
      <c r="K1712" s="3">
        <v>38269</v>
      </c>
      <c r="L1712" s="2" t="str">
        <f>TEXT(Table1[[#This Row],[ORDER_DATE]], "mmm")</f>
        <v>Oct</v>
      </c>
      <c r="M1712" s="2">
        <v>2004</v>
      </c>
      <c r="N1712" s="2" t="s">
        <v>231</v>
      </c>
      <c r="O1712" s="2" t="s">
        <v>303</v>
      </c>
      <c r="P1712" s="2" t="s">
        <v>101</v>
      </c>
      <c r="Q1712" s="2" t="s">
        <v>9</v>
      </c>
      <c r="R1712" s="2" t="s">
        <v>16</v>
      </c>
    </row>
    <row r="1713" spans="1:18" x14ac:dyDescent="0.3">
      <c r="A1713" s="2">
        <v>11811</v>
      </c>
      <c r="B1713" s="2" t="s">
        <v>135</v>
      </c>
      <c r="C1713" s="2">
        <v>24</v>
      </c>
      <c r="D1713" s="7">
        <v>136</v>
      </c>
      <c r="E1713" s="7">
        <f t="shared" si="52"/>
        <v>68</v>
      </c>
      <c r="F1713" s="7">
        <v>100</v>
      </c>
      <c r="G1713" s="7">
        <f>Table1[[#This Row],[QUANTITY_ORDERED]]*Table1[[#This Row],[Selling price ]]</f>
        <v>2400</v>
      </c>
      <c r="H1713" s="7">
        <f>F1713-(Table1[[#This Row],[Estimated Cost Price (50%)	]])</f>
        <v>32</v>
      </c>
      <c r="I1713" s="7">
        <f>Table1[[#This Row],[Profit per unit]]*Table1[[#This Row],[QUANTITY_ORDERED]]</f>
        <v>768</v>
      </c>
      <c r="J1713" s="2" t="str">
        <f t="shared" si="53"/>
        <v>Profit</v>
      </c>
      <c r="K1713" s="3">
        <v>38269</v>
      </c>
      <c r="L1713" s="2" t="str">
        <f>TEXT(Table1[[#This Row],[ORDER_DATE]], "mmm")</f>
        <v>Oct</v>
      </c>
      <c r="M1713" s="2">
        <v>2004</v>
      </c>
      <c r="N1713" s="2" t="s">
        <v>63</v>
      </c>
      <c r="O1713" s="2" t="s">
        <v>114</v>
      </c>
      <c r="P1713" s="2" t="s">
        <v>136</v>
      </c>
      <c r="Q1713" s="2" t="s">
        <v>9</v>
      </c>
      <c r="R1713" s="2" t="s">
        <v>16</v>
      </c>
    </row>
    <row r="1714" spans="1:18" x14ac:dyDescent="0.3">
      <c r="A1714" s="2">
        <v>11812</v>
      </c>
      <c r="B1714" s="2" t="s">
        <v>135</v>
      </c>
      <c r="C1714" s="2">
        <v>46</v>
      </c>
      <c r="D1714" s="7">
        <v>88</v>
      </c>
      <c r="E1714" s="7">
        <f t="shared" si="52"/>
        <v>44</v>
      </c>
      <c r="F1714" s="7">
        <v>84.97</v>
      </c>
      <c r="G1714" s="7">
        <f>Table1[[#This Row],[QUANTITY_ORDERED]]*Table1[[#This Row],[Selling price ]]</f>
        <v>3908.62</v>
      </c>
      <c r="H1714" s="7">
        <f>F1714-(Table1[[#This Row],[Estimated Cost Price (50%)	]])</f>
        <v>40.97</v>
      </c>
      <c r="I1714" s="7">
        <f>Table1[[#This Row],[Profit per unit]]*Table1[[#This Row],[QUANTITY_ORDERED]]</f>
        <v>1884.62</v>
      </c>
      <c r="J1714" s="2" t="str">
        <f t="shared" si="53"/>
        <v>Profit</v>
      </c>
      <c r="K1714" s="3">
        <v>38269</v>
      </c>
      <c r="L1714" s="2" t="str">
        <f>TEXT(Table1[[#This Row],[ORDER_DATE]], "mmm")</f>
        <v>Oct</v>
      </c>
      <c r="M1714" s="2">
        <v>2004</v>
      </c>
      <c r="N1714" s="2" t="s">
        <v>202</v>
      </c>
      <c r="O1714" s="2" t="s">
        <v>268</v>
      </c>
      <c r="P1714" s="2" t="s">
        <v>136</v>
      </c>
      <c r="Q1714" s="2" t="s">
        <v>9</v>
      </c>
      <c r="R1714" s="2" t="s">
        <v>16</v>
      </c>
    </row>
    <row r="1715" spans="1:18" x14ac:dyDescent="0.3">
      <c r="A1715" s="2">
        <v>11813</v>
      </c>
      <c r="B1715" s="2" t="s">
        <v>135</v>
      </c>
      <c r="C1715" s="2">
        <v>26</v>
      </c>
      <c r="D1715" s="7">
        <v>66</v>
      </c>
      <c r="E1715" s="7">
        <f t="shared" si="52"/>
        <v>33</v>
      </c>
      <c r="F1715" s="7">
        <v>75.34</v>
      </c>
      <c r="G1715" s="7">
        <f>Table1[[#This Row],[QUANTITY_ORDERED]]*Table1[[#This Row],[Selling price ]]</f>
        <v>1958.8400000000001</v>
      </c>
      <c r="H1715" s="7">
        <f>F1715-(Table1[[#This Row],[Estimated Cost Price (50%)	]])</f>
        <v>42.34</v>
      </c>
      <c r="I1715" s="7">
        <f>Table1[[#This Row],[Profit per unit]]*Table1[[#This Row],[QUANTITY_ORDERED]]</f>
        <v>1100.8400000000001</v>
      </c>
      <c r="J1715" s="2" t="str">
        <f t="shared" si="53"/>
        <v>Profit</v>
      </c>
      <c r="K1715" s="3">
        <v>38269</v>
      </c>
      <c r="L1715" s="2" t="str">
        <f>TEXT(Table1[[#This Row],[ORDER_DATE]], "mmm")</f>
        <v>Oct</v>
      </c>
      <c r="M1715" s="2">
        <v>2004</v>
      </c>
      <c r="N1715" s="2" t="s">
        <v>231</v>
      </c>
      <c r="O1715" s="2" t="s">
        <v>293</v>
      </c>
      <c r="P1715" s="2" t="s">
        <v>136</v>
      </c>
      <c r="Q1715" s="2" t="s">
        <v>9</v>
      </c>
      <c r="R1715" s="2" t="s">
        <v>10</v>
      </c>
    </row>
    <row r="1716" spans="1:18" x14ac:dyDescent="0.3">
      <c r="A1716" s="2">
        <v>11814</v>
      </c>
      <c r="B1716" s="2" t="s">
        <v>135</v>
      </c>
      <c r="C1716" s="2">
        <v>44</v>
      </c>
      <c r="D1716" s="7">
        <v>72</v>
      </c>
      <c r="E1716" s="7">
        <f t="shared" si="52"/>
        <v>36</v>
      </c>
      <c r="F1716" s="7">
        <v>58.55</v>
      </c>
      <c r="G1716" s="7">
        <f>Table1[[#This Row],[QUANTITY_ORDERED]]*Table1[[#This Row],[Selling price ]]</f>
        <v>2576.1999999999998</v>
      </c>
      <c r="H1716" s="7">
        <f>F1716-(Table1[[#This Row],[Estimated Cost Price (50%)	]])</f>
        <v>22.549999999999997</v>
      </c>
      <c r="I1716" s="7">
        <f>Table1[[#This Row],[Profit per unit]]*Table1[[#This Row],[QUANTITY_ORDERED]]</f>
        <v>992.19999999999982</v>
      </c>
      <c r="J1716" s="2" t="str">
        <f t="shared" si="53"/>
        <v>Profit</v>
      </c>
      <c r="K1716" s="3">
        <v>38269</v>
      </c>
      <c r="L1716" s="2" t="str">
        <f>TEXT(Table1[[#This Row],[ORDER_DATE]], "mmm")</f>
        <v>Oct</v>
      </c>
      <c r="M1716" s="2">
        <v>2004</v>
      </c>
      <c r="N1716" s="2" t="s">
        <v>231</v>
      </c>
      <c r="O1716" s="2" t="s">
        <v>298</v>
      </c>
      <c r="P1716" s="2" t="s">
        <v>136</v>
      </c>
      <c r="Q1716" s="2" t="s">
        <v>9</v>
      </c>
      <c r="R1716" s="2" t="s">
        <v>10</v>
      </c>
    </row>
    <row r="1717" spans="1:18" x14ac:dyDescent="0.3">
      <c r="A1717" s="2">
        <v>11815</v>
      </c>
      <c r="B1717" s="2" t="s">
        <v>135</v>
      </c>
      <c r="C1717" s="2">
        <v>34</v>
      </c>
      <c r="D1717" s="7">
        <v>100</v>
      </c>
      <c r="E1717" s="7">
        <f t="shared" si="52"/>
        <v>50</v>
      </c>
      <c r="F1717" s="7">
        <v>100</v>
      </c>
      <c r="G1717" s="7">
        <f>Table1[[#This Row],[QUANTITY_ORDERED]]*Table1[[#This Row],[Selling price ]]</f>
        <v>3400</v>
      </c>
      <c r="H1717" s="7">
        <f>F1717-(Table1[[#This Row],[Estimated Cost Price (50%)	]])</f>
        <v>50</v>
      </c>
      <c r="I1717" s="7">
        <f>Table1[[#This Row],[Profit per unit]]*Table1[[#This Row],[QUANTITY_ORDERED]]</f>
        <v>1700</v>
      </c>
      <c r="J1717" s="2" t="str">
        <f t="shared" si="53"/>
        <v>Profit</v>
      </c>
      <c r="K1717" s="3">
        <v>38269</v>
      </c>
      <c r="L1717" s="2" t="str">
        <f>TEXT(Table1[[#This Row],[ORDER_DATE]], "mmm")</f>
        <v>Oct</v>
      </c>
      <c r="M1717" s="2">
        <v>2004</v>
      </c>
      <c r="N1717" s="2" t="s">
        <v>231</v>
      </c>
      <c r="O1717" s="2" t="s">
        <v>302</v>
      </c>
      <c r="P1717" s="2" t="s">
        <v>136</v>
      </c>
      <c r="Q1717" s="2" t="s">
        <v>9</v>
      </c>
      <c r="R1717" s="2" t="s">
        <v>16</v>
      </c>
    </row>
    <row r="1718" spans="1:18" x14ac:dyDescent="0.3">
      <c r="A1718" s="2">
        <v>11816</v>
      </c>
      <c r="B1718" s="2" t="s">
        <v>213</v>
      </c>
      <c r="C1718" s="2">
        <v>36</v>
      </c>
      <c r="D1718" s="7">
        <v>157</v>
      </c>
      <c r="E1718" s="7">
        <f t="shared" si="52"/>
        <v>78.5</v>
      </c>
      <c r="F1718" s="7">
        <v>100</v>
      </c>
      <c r="G1718" s="7">
        <f>Table1[[#This Row],[QUANTITY_ORDERED]]*Table1[[#This Row],[Selling price ]]</f>
        <v>3600</v>
      </c>
      <c r="H1718" s="7">
        <f>F1718-(Table1[[#This Row],[Estimated Cost Price (50%)	]])</f>
        <v>21.5</v>
      </c>
      <c r="I1718" s="7">
        <f>Table1[[#This Row],[Profit per unit]]*Table1[[#This Row],[QUANTITY_ORDERED]]</f>
        <v>774</v>
      </c>
      <c r="J1718" s="2" t="str">
        <f t="shared" si="53"/>
        <v>Profit</v>
      </c>
      <c r="K1718" s="3">
        <v>38245</v>
      </c>
      <c r="L1718" s="2" t="str">
        <f>TEXT(Table1[[#This Row],[ORDER_DATE]], "mmm")</f>
        <v>Sep</v>
      </c>
      <c r="M1718" s="2">
        <v>2004</v>
      </c>
      <c r="N1718" s="2" t="s">
        <v>210</v>
      </c>
      <c r="O1718" s="2" t="s">
        <v>211</v>
      </c>
      <c r="P1718" s="2" t="s">
        <v>214</v>
      </c>
      <c r="Q1718" s="2" t="s">
        <v>157</v>
      </c>
      <c r="R1718" s="2" t="s">
        <v>16</v>
      </c>
    </row>
    <row r="1719" spans="1:18" x14ac:dyDescent="0.3">
      <c r="A1719" s="2">
        <v>11817</v>
      </c>
      <c r="B1719" s="2" t="s">
        <v>213</v>
      </c>
      <c r="C1719" s="2">
        <v>21</v>
      </c>
      <c r="D1719" s="7">
        <v>86</v>
      </c>
      <c r="E1719" s="7">
        <f t="shared" si="52"/>
        <v>43</v>
      </c>
      <c r="F1719" s="7">
        <v>96.34</v>
      </c>
      <c r="G1719" s="7">
        <f>Table1[[#This Row],[QUANTITY_ORDERED]]*Table1[[#This Row],[Selling price ]]</f>
        <v>2023.14</v>
      </c>
      <c r="H1719" s="7">
        <f>F1719-(Table1[[#This Row],[Estimated Cost Price (50%)	]])</f>
        <v>53.34</v>
      </c>
      <c r="I1719" s="7">
        <f>Table1[[#This Row],[Profit per unit]]*Table1[[#This Row],[QUANTITY_ORDERED]]</f>
        <v>1120.1400000000001</v>
      </c>
      <c r="J1719" s="2" t="str">
        <f t="shared" si="53"/>
        <v>Profit</v>
      </c>
      <c r="K1719" s="3">
        <v>38245</v>
      </c>
      <c r="L1719" s="2" t="str">
        <f>TEXT(Table1[[#This Row],[ORDER_DATE]], "mmm")</f>
        <v>Sep</v>
      </c>
      <c r="M1719" s="2">
        <v>2004</v>
      </c>
      <c r="N1719" s="2" t="s">
        <v>231</v>
      </c>
      <c r="O1719" s="2" t="s">
        <v>232</v>
      </c>
      <c r="P1719" s="2" t="s">
        <v>214</v>
      </c>
      <c r="Q1719" s="2" t="s">
        <v>157</v>
      </c>
      <c r="R1719" s="2" t="s">
        <v>10</v>
      </c>
    </row>
    <row r="1720" spans="1:18" x14ac:dyDescent="0.3">
      <c r="A1720" s="2">
        <v>11818</v>
      </c>
      <c r="B1720" s="2" t="s">
        <v>213</v>
      </c>
      <c r="C1720" s="2">
        <v>22</v>
      </c>
      <c r="D1720" s="7">
        <v>105</v>
      </c>
      <c r="E1720" s="7">
        <f t="shared" si="52"/>
        <v>52.5</v>
      </c>
      <c r="F1720" s="7">
        <v>84.7</v>
      </c>
      <c r="G1720" s="7">
        <f>Table1[[#This Row],[QUANTITY_ORDERED]]*Table1[[#This Row],[Selling price ]]</f>
        <v>1863.4</v>
      </c>
      <c r="H1720" s="7">
        <f>F1720-(Table1[[#This Row],[Estimated Cost Price (50%)	]])</f>
        <v>32.200000000000003</v>
      </c>
      <c r="I1720" s="7">
        <f>Table1[[#This Row],[Profit per unit]]*Table1[[#This Row],[QUANTITY_ORDERED]]</f>
        <v>708.40000000000009</v>
      </c>
      <c r="J1720" s="2" t="str">
        <f t="shared" si="53"/>
        <v>Profit</v>
      </c>
      <c r="K1720" s="3">
        <v>38245</v>
      </c>
      <c r="L1720" s="2" t="str">
        <f>TEXT(Table1[[#This Row],[ORDER_DATE]], "mmm")</f>
        <v>Sep</v>
      </c>
      <c r="M1720" s="2">
        <v>2004</v>
      </c>
      <c r="N1720" s="2" t="s">
        <v>202</v>
      </c>
      <c r="O1720" s="2" t="s">
        <v>244</v>
      </c>
      <c r="P1720" s="2" t="s">
        <v>214</v>
      </c>
      <c r="Q1720" s="2" t="s">
        <v>157</v>
      </c>
      <c r="R1720" s="2" t="s">
        <v>10</v>
      </c>
    </row>
    <row r="1721" spans="1:18" x14ac:dyDescent="0.3">
      <c r="A1721" s="2">
        <v>11819</v>
      </c>
      <c r="B1721" s="2" t="s">
        <v>213</v>
      </c>
      <c r="C1721" s="2">
        <v>21</v>
      </c>
      <c r="D1721" s="7">
        <v>68</v>
      </c>
      <c r="E1721" s="7">
        <f t="shared" si="52"/>
        <v>34</v>
      </c>
      <c r="F1721" s="7">
        <v>71.25</v>
      </c>
      <c r="G1721" s="7">
        <f>Table1[[#This Row],[QUANTITY_ORDERED]]*Table1[[#This Row],[Selling price ]]</f>
        <v>1496.25</v>
      </c>
      <c r="H1721" s="7">
        <f>F1721-(Table1[[#This Row],[Estimated Cost Price (50%)	]])</f>
        <v>37.25</v>
      </c>
      <c r="I1721" s="7">
        <f>Table1[[#This Row],[Profit per unit]]*Table1[[#This Row],[QUANTITY_ORDERED]]</f>
        <v>782.25</v>
      </c>
      <c r="J1721" s="2" t="str">
        <f t="shared" si="53"/>
        <v>Profit</v>
      </c>
      <c r="K1721" s="3">
        <v>38245</v>
      </c>
      <c r="L1721" s="2" t="str">
        <f>TEXT(Table1[[#This Row],[ORDER_DATE]], "mmm")</f>
        <v>Sep</v>
      </c>
      <c r="M1721" s="2">
        <v>2004</v>
      </c>
      <c r="N1721" s="2" t="s">
        <v>210</v>
      </c>
      <c r="O1721" s="2" t="s">
        <v>265</v>
      </c>
      <c r="P1721" s="2" t="s">
        <v>214</v>
      </c>
      <c r="Q1721" s="2" t="s">
        <v>157</v>
      </c>
      <c r="R1721" s="2" t="s">
        <v>10</v>
      </c>
    </row>
    <row r="1722" spans="1:18" x14ac:dyDescent="0.3">
      <c r="A1722" s="2">
        <v>11820</v>
      </c>
      <c r="B1722" s="2" t="s">
        <v>213</v>
      </c>
      <c r="C1722" s="2">
        <v>31</v>
      </c>
      <c r="D1722" s="7">
        <v>65</v>
      </c>
      <c r="E1722" s="7">
        <f t="shared" si="52"/>
        <v>32.5</v>
      </c>
      <c r="F1722" s="7">
        <v>53.92</v>
      </c>
      <c r="G1722" s="7">
        <f>Table1[[#This Row],[QUANTITY_ORDERED]]*Table1[[#This Row],[Selling price ]]</f>
        <v>1671.52</v>
      </c>
      <c r="H1722" s="7">
        <f>F1722-(Table1[[#This Row],[Estimated Cost Price (50%)	]])</f>
        <v>21.42</v>
      </c>
      <c r="I1722" s="7">
        <f>Table1[[#This Row],[Profit per unit]]*Table1[[#This Row],[QUANTITY_ORDERED]]</f>
        <v>664.0200000000001</v>
      </c>
      <c r="J1722" s="2" t="str">
        <f t="shared" si="53"/>
        <v>Profit</v>
      </c>
      <c r="K1722" s="3">
        <v>38245</v>
      </c>
      <c r="L1722" s="2" t="str">
        <f>TEXT(Table1[[#This Row],[ORDER_DATE]], "mmm")</f>
        <v>Sep</v>
      </c>
      <c r="M1722" s="2">
        <v>2004</v>
      </c>
      <c r="N1722" s="2" t="s">
        <v>202</v>
      </c>
      <c r="O1722" s="2" t="s">
        <v>271</v>
      </c>
      <c r="P1722" s="2" t="s">
        <v>214</v>
      </c>
      <c r="Q1722" s="2" t="s">
        <v>157</v>
      </c>
      <c r="R1722" s="2" t="s">
        <v>10</v>
      </c>
    </row>
    <row r="1723" spans="1:18" x14ac:dyDescent="0.3">
      <c r="A1723" s="2">
        <v>11821</v>
      </c>
      <c r="B1723" s="2" t="s">
        <v>213</v>
      </c>
      <c r="C1723" s="2">
        <v>22</v>
      </c>
      <c r="D1723" s="7">
        <v>83</v>
      </c>
      <c r="E1723" s="7">
        <f t="shared" si="52"/>
        <v>41.5</v>
      </c>
      <c r="F1723" s="7">
        <v>77.150000000000006</v>
      </c>
      <c r="G1723" s="7">
        <f>Table1[[#This Row],[QUANTITY_ORDERED]]*Table1[[#This Row],[Selling price ]]</f>
        <v>1697.3000000000002</v>
      </c>
      <c r="H1723" s="7">
        <f>F1723-(Table1[[#This Row],[Estimated Cost Price (50%)	]])</f>
        <v>35.650000000000006</v>
      </c>
      <c r="I1723" s="7">
        <f>Table1[[#This Row],[Profit per unit]]*Table1[[#This Row],[QUANTITY_ORDERED]]</f>
        <v>784.30000000000018</v>
      </c>
      <c r="J1723" s="2" t="str">
        <f t="shared" si="53"/>
        <v>Profit</v>
      </c>
      <c r="K1723" s="3">
        <v>38245</v>
      </c>
      <c r="L1723" s="2" t="str">
        <f>TEXT(Table1[[#This Row],[ORDER_DATE]], "mmm")</f>
        <v>Sep</v>
      </c>
      <c r="M1723" s="2">
        <v>2004</v>
      </c>
      <c r="N1723" s="2" t="s">
        <v>202</v>
      </c>
      <c r="O1723" s="2" t="s">
        <v>273</v>
      </c>
      <c r="P1723" s="2" t="s">
        <v>214</v>
      </c>
      <c r="Q1723" s="2" t="s">
        <v>157</v>
      </c>
      <c r="R1723" s="2" t="s">
        <v>10</v>
      </c>
    </row>
    <row r="1724" spans="1:18" x14ac:dyDescent="0.3">
      <c r="A1724" s="2">
        <v>11822</v>
      </c>
      <c r="B1724" s="2" t="s">
        <v>213</v>
      </c>
      <c r="C1724" s="2">
        <v>32</v>
      </c>
      <c r="D1724" s="7">
        <v>68</v>
      </c>
      <c r="E1724" s="7">
        <f t="shared" si="52"/>
        <v>34</v>
      </c>
      <c r="F1724" s="7">
        <v>71.650000000000006</v>
      </c>
      <c r="G1724" s="7">
        <f>Table1[[#This Row],[QUANTITY_ORDERED]]*Table1[[#This Row],[Selling price ]]</f>
        <v>2292.8000000000002</v>
      </c>
      <c r="H1724" s="7">
        <f>F1724-(Table1[[#This Row],[Estimated Cost Price (50%)	]])</f>
        <v>37.650000000000006</v>
      </c>
      <c r="I1724" s="7">
        <f>Table1[[#This Row],[Profit per unit]]*Table1[[#This Row],[QUANTITY_ORDERED]]</f>
        <v>1204.8000000000002</v>
      </c>
      <c r="J1724" s="2" t="str">
        <f t="shared" si="53"/>
        <v>Profit</v>
      </c>
      <c r="K1724" s="3">
        <v>38245</v>
      </c>
      <c r="L1724" s="2" t="str">
        <f>TEXT(Table1[[#This Row],[ORDER_DATE]], "mmm")</f>
        <v>Sep</v>
      </c>
      <c r="M1724" s="2">
        <v>2004</v>
      </c>
      <c r="N1724" s="2" t="s">
        <v>210</v>
      </c>
      <c r="O1724" s="2" t="s">
        <v>275</v>
      </c>
      <c r="P1724" s="2" t="s">
        <v>214</v>
      </c>
      <c r="Q1724" s="2" t="s">
        <v>157</v>
      </c>
      <c r="R1724" s="2" t="s">
        <v>10</v>
      </c>
    </row>
    <row r="1725" spans="1:18" x14ac:dyDescent="0.3">
      <c r="A1725" s="2">
        <v>11823</v>
      </c>
      <c r="B1725" s="2" t="s">
        <v>213</v>
      </c>
      <c r="C1725" s="2">
        <v>26</v>
      </c>
      <c r="D1725" s="7">
        <v>43</v>
      </c>
      <c r="E1725" s="7">
        <f t="shared" si="52"/>
        <v>21.5</v>
      </c>
      <c r="F1725" s="7">
        <v>48.44</v>
      </c>
      <c r="G1725" s="7">
        <f>Table1[[#This Row],[QUANTITY_ORDERED]]*Table1[[#This Row],[Selling price ]]</f>
        <v>1259.44</v>
      </c>
      <c r="H1725" s="7">
        <f>F1725-(Table1[[#This Row],[Estimated Cost Price (50%)	]])</f>
        <v>26.939999999999998</v>
      </c>
      <c r="I1725" s="7">
        <f>Table1[[#This Row],[Profit per unit]]*Table1[[#This Row],[QUANTITY_ORDERED]]</f>
        <v>700.43999999999994</v>
      </c>
      <c r="J1725" s="2" t="str">
        <f t="shared" si="53"/>
        <v>Profit</v>
      </c>
      <c r="K1725" s="3">
        <v>38245</v>
      </c>
      <c r="L1725" s="2" t="str">
        <f>TEXT(Table1[[#This Row],[ORDER_DATE]], "mmm")</f>
        <v>Sep</v>
      </c>
      <c r="M1725" s="2">
        <v>2004</v>
      </c>
      <c r="N1725" s="2" t="s">
        <v>202</v>
      </c>
      <c r="O1725" s="2" t="s">
        <v>289</v>
      </c>
      <c r="P1725" s="2" t="s">
        <v>214</v>
      </c>
      <c r="Q1725" s="2" t="s">
        <v>157</v>
      </c>
      <c r="R1725" s="2" t="s">
        <v>10</v>
      </c>
    </row>
    <row r="1726" spans="1:18" x14ac:dyDescent="0.3">
      <c r="A1726" s="2">
        <v>11824</v>
      </c>
      <c r="B1726" s="2" t="s">
        <v>213</v>
      </c>
      <c r="C1726" s="2">
        <v>42</v>
      </c>
      <c r="D1726" s="7">
        <v>91</v>
      </c>
      <c r="E1726" s="7">
        <f t="shared" si="52"/>
        <v>45.5</v>
      </c>
      <c r="F1726" s="7">
        <v>100</v>
      </c>
      <c r="G1726" s="7">
        <f>Table1[[#This Row],[QUANTITY_ORDERED]]*Table1[[#This Row],[Selling price ]]</f>
        <v>4200</v>
      </c>
      <c r="H1726" s="7">
        <f>F1726-(Table1[[#This Row],[Estimated Cost Price (50%)	]])</f>
        <v>54.5</v>
      </c>
      <c r="I1726" s="7">
        <f>Table1[[#This Row],[Profit per unit]]*Table1[[#This Row],[QUANTITY_ORDERED]]</f>
        <v>2289</v>
      </c>
      <c r="J1726" s="2" t="str">
        <f t="shared" si="53"/>
        <v>Profit</v>
      </c>
      <c r="K1726" s="3">
        <v>38245</v>
      </c>
      <c r="L1726" s="2" t="str">
        <f>TEXT(Table1[[#This Row],[ORDER_DATE]], "mmm")</f>
        <v>Sep</v>
      </c>
      <c r="M1726" s="2">
        <v>2004</v>
      </c>
      <c r="N1726" s="2" t="s">
        <v>210</v>
      </c>
      <c r="O1726" s="2" t="s">
        <v>294</v>
      </c>
      <c r="P1726" s="2" t="s">
        <v>214</v>
      </c>
      <c r="Q1726" s="2" t="s">
        <v>157</v>
      </c>
      <c r="R1726" s="2" t="s">
        <v>16</v>
      </c>
    </row>
    <row r="1727" spans="1:18" x14ac:dyDescent="0.3">
      <c r="A1727" s="2">
        <v>11825</v>
      </c>
      <c r="B1727" s="2" t="s">
        <v>213</v>
      </c>
      <c r="C1727" s="2">
        <v>34</v>
      </c>
      <c r="D1727" s="7">
        <v>90</v>
      </c>
      <c r="E1727" s="7">
        <f t="shared" si="52"/>
        <v>45</v>
      </c>
      <c r="F1727" s="7">
        <v>100</v>
      </c>
      <c r="G1727" s="7">
        <f>Table1[[#This Row],[QUANTITY_ORDERED]]*Table1[[#This Row],[Selling price ]]</f>
        <v>3400</v>
      </c>
      <c r="H1727" s="7">
        <f>F1727-(Table1[[#This Row],[Estimated Cost Price (50%)	]])</f>
        <v>55</v>
      </c>
      <c r="I1727" s="7">
        <f>Table1[[#This Row],[Profit per unit]]*Table1[[#This Row],[QUANTITY_ORDERED]]</f>
        <v>1870</v>
      </c>
      <c r="J1727" s="2" t="str">
        <f t="shared" si="53"/>
        <v>Profit</v>
      </c>
      <c r="K1727" s="3">
        <v>38245</v>
      </c>
      <c r="L1727" s="2" t="str">
        <f>TEXT(Table1[[#This Row],[ORDER_DATE]], "mmm")</f>
        <v>Sep</v>
      </c>
      <c r="M1727" s="2">
        <v>2004</v>
      </c>
      <c r="N1727" s="2" t="s">
        <v>231</v>
      </c>
      <c r="O1727" s="2" t="s">
        <v>296</v>
      </c>
      <c r="P1727" s="2" t="s">
        <v>214</v>
      </c>
      <c r="Q1727" s="2" t="s">
        <v>157</v>
      </c>
      <c r="R1727" s="2" t="s">
        <v>16</v>
      </c>
    </row>
    <row r="1728" spans="1:18" x14ac:dyDescent="0.3">
      <c r="A1728" s="2">
        <v>11826</v>
      </c>
      <c r="B1728" s="2" t="s">
        <v>213</v>
      </c>
      <c r="C1728" s="2">
        <v>24</v>
      </c>
      <c r="D1728" s="7">
        <v>99</v>
      </c>
      <c r="E1728" s="7">
        <f t="shared" si="52"/>
        <v>49.5</v>
      </c>
      <c r="F1728" s="7">
        <v>100</v>
      </c>
      <c r="G1728" s="7">
        <f>Table1[[#This Row],[QUANTITY_ORDERED]]*Table1[[#This Row],[Selling price ]]</f>
        <v>2400</v>
      </c>
      <c r="H1728" s="7">
        <f>F1728-(Table1[[#This Row],[Estimated Cost Price (50%)	]])</f>
        <v>50.5</v>
      </c>
      <c r="I1728" s="7">
        <f>Table1[[#This Row],[Profit per unit]]*Table1[[#This Row],[QUANTITY_ORDERED]]</f>
        <v>1212</v>
      </c>
      <c r="J1728" s="2" t="str">
        <f t="shared" si="53"/>
        <v>Profit</v>
      </c>
      <c r="K1728" s="3">
        <v>38245</v>
      </c>
      <c r="L1728" s="2" t="str">
        <f>TEXT(Table1[[#This Row],[ORDER_DATE]], "mmm")</f>
        <v>Sep</v>
      </c>
      <c r="M1728" s="2">
        <v>2004</v>
      </c>
      <c r="N1728" s="2" t="s">
        <v>210</v>
      </c>
      <c r="O1728" s="2" t="s">
        <v>297</v>
      </c>
      <c r="P1728" s="2" t="s">
        <v>214</v>
      </c>
      <c r="Q1728" s="2" t="s">
        <v>157</v>
      </c>
      <c r="R1728" s="2" t="s">
        <v>10</v>
      </c>
    </row>
    <row r="1729" spans="1:18" x14ac:dyDescent="0.3">
      <c r="A1729" s="2">
        <v>11827</v>
      </c>
      <c r="B1729" s="2" t="s">
        <v>213</v>
      </c>
      <c r="C1729" s="2">
        <v>22</v>
      </c>
      <c r="D1729" s="7">
        <v>80</v>
      </c>
      <c r="E1729" s="7">
        <f t="shared" si="52"/>
        <v>40</v>
      </c>
      <c r="F1729" s="7">
        <v>80.8</v>
      </c>
      <c r="G1729" s="7">
        <f>Table1[[#This Row],[QUANTITY_ORDERED]]*Table1[[#This Row],[Selling price ]]</f>
        <v>1777.6</v>
      </c>
      <c r="H1729" s="7">
        <f>F1729-(Table1[[#This Row],[Estimated Cost Price (50%)	]])</f>
        <v>40.799999999999997</v>
      </c>
      <c r="I1729" s="7">
        <f>Table1[[#This Row],[Profit per unit]]*Table1[[#This Row],[QUANTITY_ORDERED]]</f>
        <v>897.59999999999991</v>
      </c>
      <c r="J1729" s="2" t="str">
        <f t="shared" si="53"/>
        <v>Profit</v>
      </c>
      <c r="K1729" s="3">
        <v>38245</v>
      </c>
      <c r="L1729" s="2" t="str">
        <f>TEXT(Table1[[#This Row],[ORDER_DATE]], "mmm")</f>
        <v>Sep</v>
      </c>
      <c r="M1729" s="2">
        <v>2004</v>
      </c>
      <c r="N1729" s="2" t="s">
        <v>210</v>
      </c>
      <c r="O1729" s="2" t="s">
        <v>301</v>
      </c>
      <c r="P1729" s="2" t="s">
        <v>214</v>
      </c>
      <c r="Q1729" s="2" t="s">
        <v>157</v>
      </c>
      <c r="R1729" s="2" t="s">
        <v>10</v>
      </c>
    </row>
    <row r="1730" spans="1:18" x14ac:dyDescent="0.3">
      <c r="A1730" s="2">
        <v>11828</v>
      </c>
      <c r="B1730" s="2" t="s">
        <v>213</v>
      </c>
      <c r="C1730" s="2">
        <v>47</v>
      </c>
      <c r="D1730" s="7">
        <v>74</v>
      </c>
      <c r="E1730" s="7">
        <f t="shared" ref="E1730:E1793" si="54">D1730 * 0.5</f>
        <v>37</v>
      </c>
      <c r="F1730" s="7">
        <v>86.62</v>
      </c>
      <c r="G1730" s="7">
        <f>Table1[[#This Row],[QUANTITY_ORDERED]]*Table1[[#This Row],[Selling price ]]</f>
        <v>4071.1400000000003</v>
      </c>
      <c r="H1730" s="7">
        <f>F1730-(Table1[[#This Row],[Estimated Cost Price (50%)	]])</f>
        <v>49.620000000000005</v>
      </c>
      <c r="I1730" s="7">
        <f>Table1[[#This Row],[Profit per unit]]*Table1[[#This Row],[QUANTITY_ORDERED]]</f>
        <v>2332.1400000000003</v>
      </c>
      <c r="J1730" s="2" t="str">
        <f t="shared" ref="J1730:J1793" si="55">IF(H1730 &gt; 0, "Profit", IF(H1730 &lt; 0, "Loss", "No Profit No Loss"))</f>
        <v>Profit</v>
      </c>
      <c r="K1730" s="3">
        <v>38245</v>
      </c>
      <c r="L1730" s="2" t="str">
        <f>TEXT(Table1[[#This Row],[ORDER_DATE]], "mmm")</f>
        <v>Sep</v>
      </c>
      <c r="M1730" s="2">
        <v>2004</v>
      </c>
      <c r="N1730" s="2" t="s">
        <v>210</v>
      </c>
      <c r="O1730" s="2" t="s">
        <v>304</v>
      </c>
      <c r="P1730" s="2" t="s">
        <v>214</v>
      </c>
      <c r="Q1730" s="2" t="s">
        <v>157</v>
      </c>
      <c r="R1730" s="2" t="s">
        <v>16</v>
      </c>
    </row>
    <row r="1731" spans="1:18" x14ac:dyDescent="0.3">
      <c r="A1731" s="2">
        <v>11829</v>
      </c>
      <c r="B1731" s="2" t="s">
        <v>213</v>
      </c>
      <c r="C1731" s="2">
        <v>21</v>
      </c>
      <c r="D1731" s="7">
        <v>49</v>
      </c>
      <c r="E1731" s="7">
        <f t="shared" si="54"/>
        <v>24.5</v>
      </c>
      <c r="F1731" s="7">
        <v>45.19</v>
      </c>
      <c r="G1731" s="7">
        <f>Table1[[#This Row],[QUANTITY_ORDERED]]*Table1[[#This Row],[Selling price ]]</f>
        <v>948.99</v>
      </c>
      <c r="H1731" s="7">
        <f>F1731-(Table1[[#This Row],[Estimated Cost Price (50%)	]])</f>
        <v>20.689999999999998</v>
      </c>
      <c r="I1731" s="7">
        <f>Table1[[#This Row],[Profit per unit]]*Table1[[#This Row],[QUANTITY_ORDERED]]</f>
        <v>434.48999999999995</v>
      </c>
      <c r="J1731" s="2" t="str">
        <f t="shared" si="55"/>
        <v>Profit</v>
      </c>
      <c r="K1731" s="3">
        <v>38245</v>
      </c>
      <c r="L1731" s="2" t="str">
        <f>TEXT(Table1[[#This Row],[ORDER_DATE]], "mmm")</f>
        <v>Sep</v>
      </c>
      <c r="M1731" s="2">
        <v>2004</v>
      </c>
      <c r="N1731" s="2" t="s">
        <v>210</v>
      </c>
      <c r="O1731" s="2" t="s">
        <v>305</v>
      </c>
      <c r="P1731" s="2" t="s">
        <v>214</v>
      </c>
      <c r="Q1731" s="2" t="s">
        <v>157</v>
      </c>
      <c r="R1731" s="2" t="s">
        <v>10</v>
      </c>
    </row>
    <row r="1732" spans="1:18" x14ac:dyDescent="0.3">
      <c r="A1732" s="2">
        <v>11830</v>
      </c>
      <c r="B1732" s="2" t="s">
        <v>170</v>
      </c>
      <c r="C1732" s="2">
        <v>25</v>
      </c>
      <c r="D1732" s="7">
        <v>84</v>
      </c>
      <c r="E1732" s="7">
        <f t="shared" si="54"/>
        <v>42</v>
      </c>
      <c r="F1732" s="7">
        <v>82.79</v>
      </c>
      <c r="G1732" s="7">
        <f>Table1[[#This Row],[QUANTITY_ORDERED]]*Table1[[#This Row],[Selling price ]]</f>
        <v>2069.75</v>
      </c>
      <c r="H1732" s="7">
        <f>F1732-(Table1[[#This Row],[Estimated Cost Price (50%)	]])</f>
        <v>40.790000000000006</v>
      </c>
      <c r="I1732" s="7">
        <f>Table1[[#This Row],[Profit per unit]]*Table1[[#This Row],[QUANTITY_ORDERED]]</f>
        <v>1019.7500000000001</v>
      </c>
      <c r="J1732" s="2" t="str">
        <f t="shared" si="55"/>
        <v>Profit</v>
      </c>
      <c r="K1732" s="3">
        <v>38246</v>
      </c>
      <c r="L1732" s="2" t="str">
        <f>TEXT(Table1[[#This Row],[ORDER_DATE]], "mmm")</f>
        <v>Sep</v>
      </c>
      <c r="M1732" s="2">
        <v>2004</v>
      </c>
      <c r="N1732" s="2" t="s">
        <v>210</v>
      </c>
      <c r="O1732" s="2" t="s">
        <v>225</v>
      </c>
      <c r="P1732" s="2" t="s">
        <v>171</v>
      </c>
      <c r="Q1732" s="2" t="s">
        <v>172</v>
      </c>
      <c r="R1732" s="2" t="s">
        <v>10</v>
      </c>
    </row>
    <row r="1733" spans="1:18" x14ac:dyDescent="0.3">
      <c r="A1733" s="2">
        <v>11831</v>
      </c>
      <c r="B1733" s="2" t="s">
        <v>170</v>
      </c>
      <c r="C1733" s="2">
        <v>32</v>
      </c>
      <c r="D1733" s="7">
        <v>109</v>
      </c>
      <c r="E1733" s="7">
        <f t="shared" si="54"/>
        <v>54.5</v>
      </c>
      <c r="F1733" s="7">
        <v>100</v>
      </c>
      <c r="G1733" s="7">
        <f>Table1[[#This Row],[QUANTITY_ORDERED]]*Table1[[#This Row],[Selling price ]]</f>
        <v>3200</v>
      </c>
      <c r="H1733" s="7">
        <f>F1733-(Table1[[#This Row],[Estimated Cost Price (50%)	]])</f>
        <v>45.5</v>
      </c>
      <c r="I1733" s="7">
        <f>Table1[[#This Row],[Profit per unit]]*Table1[[#This Row],[QUANTITY_ORDERED]]</f>
        <v>1456</v>
      </c>
      <c r="J1733" s="2" t="str">
        <f t="shared" si="55"/>
        <v>Profit</v>
      </c>
      <c r="K1733" s="3">
        <v>38246</v>
      </c>
      <c r="L1733" s="2" t="str">
        <f>TEXT(Table1[[#This Row],[ORDER_DATE]], "mmm")</f>
        <v>Sep</v>
      </c>
      <c r="M1733" s="2">
        <v>2004</v>
      </c>
      <c r="N1733" s="2" t="s">
        <v>210</v>
      </c>
      <c r="O1733" s="2" t="s">
        <v>256</v>
      </c>
      <c r="P1733" s="2" t="s">
        <v>171</v>
      </c>
      <c r="Q1733" s="2" t="s">
        <v>172</v>
      </c>
      <c r="R1733" s="2" t="s">
        <v>16</v>
      </c>
    </row>
    <row r="1734" spans="1:18" x14ac:dyDescent="0.3">
      <c r="A1734" s="2">
        <v>11832</v>
      </c>
      <c r="B1734" s="2" t="s">
        <v>170</v>
      </c>
      <c r="C1734" s="2">
        <v>32</v>
      </c>
      <c r="D1734" s="7">
        <v>76</v>
      </c>
      <c r="E1734" s="7">
        <f t="shared" si="54"/>
        <v>38</v>
      </c>
      <c r="F1734" s="7">
        <v>65.510000000000005</v>
      </c>
      <c r="G1734" s="7">
        <f>Table1[[#This Row],[QUANTITY_ORDERED]]*Table1[[#This Row],[Selling price ]]</f>
        <v>2096.3200000000002</v>
      </c>
      <c r="H1734" s="7">
        <f>F1734-(Table1[[#This Row],[Estimated Cost Price (50%)	]])</f>
        <v>27.510000000000005</v>
      </c>
      <c r="I1734" s="7">
        <f>Table1[[#This Row],[Profit per unit]]*Table1[[#This Row],[QUANTITY_ORDERED]]</f>
        <v>880.32000000000016</v>
      </c>
      <c r="J1734" s="2" t="str">
        <f t="shared" si="55"/>
        <v>Profit</v>
      </c>
      <c r="K1734" s="3">
        <v>38246</v>
      </c>
      <c r="L1734" s="2" t="str">
        <f>TEXT(Table1[[#This Row],[ORDER_DATE]], "mmm")</f>
        <v>Sep</v>
      </c>
      <c r="M1734" s="2">
        <v>2004</v>
      </c>
      <c r="N1734" s="2" t="s">
        <v>5</v>
      </c>
      <c r="O1734" s="2" t="s">
        <v>258</v>
      </c>
      <c r="P1734" s="2" t="s">
        <v>171</v>
      </c>
      <c r="Q1734" s="2" t="s">
        <v>172</v>
      </c>
      <c r="R1734" s="2" t="s">
        <v>10</v>
      </c>
    </row>
    <row r="1735" spans="1:18" x14ac:dyDescent="0.3">
      <c r="A1735" s="2">
        <v>11833</v>
      </c>
      <c r="B1735" s="2" t="s">
        <v>170</v>
      </c>
      <c r="C1735" s="2">
        <v>23</v>
      </c>
      <c r="D1735" s="7">
        <v>72</v>
      </c>
      <c r="E1735" s="7">
        <f t="shared" si="54"/>
        <v>36</v>
      </c>
      <c r="F1735" s="7">
        <v>72.45</v>
      </c>
      <c r="G1735" s="7">
        <f>Table1[[#This Row],[QUANTITY_ORDERED]]*Table1[[#This Row],[Selling price ]]</f>
        <v>1666.3500000000001</v>
      </c>
      <c r="H1735" s="7">
        <f>F1735-(Table1[[#This Row],[Estimated Cost Price (50%)	]])</f>
        <v>36.450000000000003</v>
      </c>
      <c r="I1735" s="7">
        <f>Table1[[#This Row],[Profit per unit]]*Table1[[#This Row],[QUANTITY_ORDERED]]</f>
        <v>838.35</v>
      </c>
      <c r="J1735" s="2" t="str">
        <f t="shared" si="55"/>
        <v>Profit</v>
      </c>
      <c r="K1735" s="3">
        <v>38246</v>
      </c>
      <c r="L1735" s="2" t="str">
        <f>TEXT(Table1[[#This Row],[ORDER_DATE]], "mmm")</f>
        <v>Sep</v>
      </c>
      <c r="M1735" s="2">
        <v>2004</v>
      </c>
      <c r="N1735" s="2" t="s">
        <v>210</v>
      </c>
      <c r="O1735" s="2" t="s">
        <v>279</v>
      </c>
      <c r="P1735" s="2" t="s">
        <v>171</v>
      </c>
      <c r="Q1735" s="2" t="s">
        <v>172</v>
      </c>
      <c r="R1735" s="2" t="s">
        <v>10</v>
      </c>
    </row>
    <row r="1736" spans="1:18" x14ac:dyDescent="0.3">
      <c r="A1736" s="2">
        <v>11834</v>
      </c>
      <c r="B1736" s="2" t="s">
        <v>170</v>
      </c>
      <c r="C1736" s="2">
        <v>26</v>
      </c>
      <c r="D1736" s="7">
        <v>99</v>
      </c>
      <c r="E1736" s="7">
        <f t="shared" si="54"/>
        <v>49.5</v>
      </c>
      <c r="F1736" s="7">
        <v>100</v>
      </c>
      <c r="G1736" s="7">
        <f>Table1[[#This Row],[QUANTITY_ORDERED]]*Table1[[#This Row],[Selling price ]]</f>
        <v>2600</v>
      </c>
      <c r="H1736" s="7">
        <f>F1736-(Table1[[#This Row],[Estimated Cost Price (50%)	]])</f>
        <v>50.5</v>
      </c>
      <c r="I1736" s="7">
        <f>Table1[[#This Row],[Profit per unit]]*Table1[[#This Row],[QUANTITY_ORDERED]]</f>
        <v>1313</v>
      </c>
      <c r="J1736" s="2" t="str">
        <f t="shared" si="55"/>
        <v>Profit</v>
      </c>
      <c r="K1736" s="3">
        <v>38246</v>
      </c>
      <c r="L1736" s="2" t="str">
        <f>TEXT(Table1[[#This Row],[ORDER_DATE]], "mmm")</f>
        <v>Sep</v>
      </c>
      <c r="M1736" s="2">
        <v>2004</v>
      </c>
      <c r="N1736" s="2" t="s">
        <v>5</v>
      </c>
      <c r="O1736" s="2" t="s">
        <v>282</v>
      </c>
      <c r="P1736" s="2" t="s">
        <v>171</v>
      </c>
      <c r="Q1736" s="2" t="s">
        <v>172</v>
      </c>
      <c r="R1736" s="2" t="s">
        <v>10</v>
      </c>
    </row>
    <row r="1737" spans="1:18" x14ac:dyDescent="0.3">
      <c r="A1737" s="2">
        <v>11835</v>
      </c>
      <c r="B1737" s="2" t="s">
        <v>170</v>
      </c>
      <c r="C1737" s="2">
        <v>28</v>
      </c>
      <c r="D1737" s="7">
        <v>68</v>
      </c>
      <c r="E1737" s="7">
        <f t="shared" si="54"/>
        <v>34</v>
      </c>
      <c r="F1737" s="7">
        <v>79.8</v>
      </c>
      <c r="G1737" s="7">
        <f>Table1[[#This Row],[QUANTITY_ORDERED]]*Table1[[#This Row],[Selling price ]]</f>
        <v>2234.4</v>
      </c>
      <c r="H1737" s="7">
        <f>F1737-(Table1[[#This Row],[Estimated Cost Price (50%)	]])</f>
        <v>45.8</v>
      </c>
      <c r="I1737" s="7">
        <f>Table1[[#This Row],[Profit per unit]]*Table1[[#This Row],[QUANTITY_ORDERED]]</f>
        <v>1282.3999999999999</v>
      </c>
      <c r="J1737" s="2" t="str">
        <f t="shared" si="55"/>
        <v>Profit</v>
      </c>
      <c r="K1737" s="3">
        <v>38246</v>
      </c>
      <c r="L1737" s="2" t="str">
        <f>TEXT(Table1[[#This Row],[ORDER_DATE]], "mmm")</f>
        <v>Sep</v>
      </c>
      <c r="M1737" s="2">
        <v>2004</v>
      </c>
      <c r="N1737" s="2" t="s">
        <v>202</v>
      </c>
      <c r="O1737" s="2" t="s">
        <v>287</v>
      </c>
      <c r="P1737" s="2" t="s">
        <v>171</v>
      </c>
      <c r="Q1737" s="2" t="s">
        <v>172</v>
      </c>
      <c r="R1737" s="2" t="s">
        <v>10</v>
      </c>
    </row>
    <row r="1738" spans="1:18" x14ac:dyDescent="0.3">
      <c r="A1738" s="2">
        <v>11836</v>
      </c>
      <c r="B1738" s="2" t="s">
        <v>170</v>
      </c>
      <c r="C1738" s="2">
        <v>35</v>
      </c>
      <c r="D1738" s="7">
        <v>118</v>
      </c>
      <c r="E1738" s="7">
        <f t="shared" si="54"/>
        <v>59</v>
      </c>
      <c r="F1738" s="7">
        <v>100</v>
      </c>
      <c r="G1738" s="7">
        <f>Table1[[#This Row],[QUANTITY_ORDERED]]*Table1[[#This Row],[Selling price ]]</f>
        <v>3500</v>
      </c>
      <c r="H1738" s="7">
        <f>F1738-(Table1[[#This Row],[Estimated Cost Price (50%)	]])</f>
        <v>41</v>
      </c>
      <c r="I1738" s="7">
        <f>Table1[[#This Row],[Profit per unit]]*Table1[[#This Row],[QUANTITY_ORDERED]]</f>
        <v>1435</v>
      </c>
      <c r="J1738" s="2" t="str">
        <f t="shared" si="55"/>
        <v>Profit</v>
      </c>
      <c r="K1738" s="3">
        <v>38246</v>
      </c>
      <c r="L1738" s="2" t="str">
        <f>TEXT(Table1[[#This Row],[ORDER_DATE]], "mmm")</f>
        <v>Sep</v>
      </c>
      <c r="M1738" s="2">
        <v>2004</v>
      </c>
      <c r="N1738" s="2" t="s">
        <v>210</v>
      </c>
      <c r="O1738" s="2" t="s">
        <v>300</v>
      </c>
      <c r="P1738" s="2" t="s">
        <v>171</v>
      </c>
      <c r="Q1738" s="2" t="s">
        <v>172</v>
      </c>
      <c r="R1738" s="2" t="s">
        <v>16</v>
      </c>
    </row>
    <row r="1739" spans="1:18" x14ac:dyDescent="0.3">
      <c r="A1739" s="2">
        <v>11837</v>
      </c>
      <c r="B1739" s="2" t="s">
        <v>110</v>
      </c>
      <c r="C1739" s="2">
        <v>39</v>
      </c>
      <c r="D1739" s="7">
        <v>118</v>
      </c>
      <c r="E1739" s="7">
        <f t="shared" si="54"/>
        <v>59</v>
      </c>
      <c r="F1739" s="7">
        <v>96.34</v>
      </c>
      <c r="G1739" s="7">
        <f>Table1[[#This Row],[QUANTITY_ORDERED]]*Table1[[#This Row],[Selling price ]]</f>
        <v>3757.26</v>
      </c>
      <c r="H1739" s="7">
        <f>F1739-(Table1[[#This Row],[Estimated Cost Price (50%)	]])</f>
        <v>37.340000000000003</v>
      </c>
      <c r="I1739" s="7">
        <f>Table1[[#This Row],[Profit per unit]]*Table1[[#This Row],[QUANTITY_ORDERED]]</f>
        <v>1456.2600000000002</v>
      </c>
      <c r="J1739" s="2" t="str">
        <f t="shared" si="55"/>
        <v>Profit</v>
      </c>
      <c r="K1739" s="3">
        <v>38257</v>
      </c>
      <c r="L1739" s="2" t="str">
        <f>TEXT(Table1[[#This Row],[ORDER_DATE]], "mmm")</f>
        <v>Sep</v>
      </c>
      <c r="M1739" s="2">
        <v>2004</v>
      </c>
      <c r="N1739" s="2" t="s">
        <v>5</v>
      </c>
      <c r="O1739" s="2" t="s">
        <v>106</v>
      </c>
      <c r="P1739" s="2" t="s">
        <v>39</v>
      </c>
      <c r="Q1739" s="2" t="s">
        <v>13</v>
      </c>
      <c r="R1739" s="2" t="s">
        <v>16</v>
      </c>
    </row>
    <row r="1740" spans="1:18" x14ac:dyDescent="0.3">
      <c r="A1740" s="2">
        <v>11838</v>
      </c>
      <c r="B1740" s="2" t="s">
        <v>110</v>
      </c>
      <c r="C1740" s="2">
        <v>32</v>
      </c>
      <c r="D1740" s="7">
        <v>60</v>
      </c>
      <c r="E1740" s="7">
        <f t="shared" si="54"/>
        <v>30</v>
      </c>
      <c r="F1740" s="7">
        <v>48.46</v>
      </c>
      <c r="G1740" s="7">
        <f>Table1[[#This Row],[QUANTITY_ORDERED]]*Table1[[#This Row],[Selling price ]]</f>
        <v>1550.72</v>
      </c>
      <c r="H1740" s="7">
        <f>F1740-(Table1[[#This Row],[Estimated Cost Price (50%)	]])</f>
        <v>18.46</v>
      </c>
      <c r="I1740" s="7">
        <f>Table1[[#This Row],[Profit per unit]]*Table1[[#This Row],[QUANTITY_ORDERED]]</f>
        <v>590.72</v>
      </c>
      <c r="J1740" s="2" t="str">
        <f t="shared" si="55"/>
        <v>Profit</v>
      </c>
      <c r="K1740" s="3">
        <v>38257</v>
      </c>
      <c r="L1740" s="2" t="str">
        <f>TEXT(Table1[[#This Row],[ORDER_DATE]], "mmm")</f>
        <v>Sep</v>
      </c>
      <c r="M1740" s="2">
        <v>2004</v>
      </c>
      <c r="N1740" s="2" t="s">
        <v>5</v>
      </c>
      <c r="O1740" s="2" t="s">
        <v>226</v>
      </c>
      <c r="P1740" s="2" t="s">
        <v>39</v>
      </c>
      <c r="Q1740" s="2" t="s">
        <v>13</v>
      </c>
      <c r="R1740" s="2" t="s">
        <v>10</v>
      </c>
    </row>
    <row r="1741" spans="1:18" x14ac:dyDescent="0.3">
      <c r="A1741" s="2">
        <v>11839</v>
      </c>
      <c r="B1741" s="2" t="s">
        <v>42</v>
      </c>
      <c r="C1741" s="2">
        <v>23</v>
      </c>
      <c r="D1741" s="7">
        <v>95</v>
      </c>
      <c r="E1741" s="7">
        <f t="shared" si="54"/>
        <v>47.5</v>
      </c>
      <c r="F1741" s="7">
        <v>100</v>
      </c>
      <c r="G1741" s="7">
        <f>Table1[[#This Row],[QUANTITY_ORDERED]]*Table1[[#This Row],[Selling price ]]</f>
        <v>2300</v>
      </c>
      <c r="H1741" s="7">
        <f>F1741-(Table1[[#This Row],[Estimated Cost Price (50%)	]])</f>
        <v>52.5</v>
      </c>
      <c r="I1741" s="7">
        <f>Table1[[#This Row],[Profit per unit]]*Table1[[#This Row],[QUANTITY_ORDERED]]</f>
        <v>1207.5</v>
      </c>
      <c r="J1741" s="2" t="str">
        <f t="shared" si="55"/>
        <v>Profit</v>
      </c>
      <c r="K1741" s="3">
        <v>38260</v>
      </c>
      <c r="L1741" s="2" t="str">
        <f>TEXT(Table1[[#This Row],[ORDER_DATE]], "mmm")</f>
        <v>Sep</v>
      </c>
      <c r="M1741" s="2">
        <v>2004</v>
      </c>
      <c r="N1741" s="2" t="s">
        <v>5</v>
      </c>
      <c r="O1741" s="2" t="s">
        <v>6</v>
      </c>
      <c r="P1741" s="2" t="s">
        <v>43</v>
      </c>
      <c r="Q1741" s="2" t="s">
        <v>44</v>
      </c>
      <c r="R1741" s="2" t="s">
        <v>10</v>
      </c>
    </row>
    <row r="1742" spans="1:18" x14ac:dyDescent="0.3">
      <c r="A1742" s="2">
        <v>11840</v>
      </c>
      <c r="B1742" s="2" t="s">
        <v>42</v>
      </c>
      <c r="C1742" s="2">
        <v>29</v>
      </c>
      <c r="D1742" s="7">
        <v>193</v>
      </c>
      <c r="E1742" s="7">
        <f t="shared" si="54"/>
        <v>96.5</v>
      </c>
      <c r="F1742" s="7">
        <v>100</v>
      </c>
      <c r="G1742" s="7">
        <f>Table1[[#This Row],[QUANTITY_ORDERED]]*Table1[[#This Row],[Selling price ]]</f>
        <v>2900</v>
      </c>
      <c r="H1742" s="7">
        <f>F1742-(Table1[[#This Row],[Estimated Cost Price (50%)	]])</f>
        <v>3.5</v>
      </c>
      <c r="I1742" s="7">
        <f>Table1[[#This Row],[Profit per unit]]*Table1[[#This Row],[QUANTITY_ORDERED]]</f>
        <v>101.5</v>
      </c>
      <c r="J1742" s="2" t="str">
        <f t="shared" si="55"/>
        <v>Profit</v>
      </c>
      <c r="K1742" s="3">
        <v>38260</v>
      </c>
      <c r="L1742" s="2" t="str">
        <f>TEXT(Table1[[#This Row],[ORDER_DATE]], "mmm")</f>
        <v>Sep</v>
      </c>
      <c r="M1742" s="2">
        <v>2004</v>
      </c>
      <c r="N1742" s="2" t="s">
        <v>5</v>
      </c>
      <c r="O1742" s="2" t="s">
        <v>113</v>
      </c>
      <c r="P1742" s="2" t="s">
        <v>43</v>
      </c>
      <c r="Q1742" s="2" t="s">
        <v>44</v>
      </c>
      <c r="R1742" s="2" t="s">
        <v>16</v>
      </c>
    </row>
    <row r="1743" spans="1:18" x14ac:dyDescent="0.3">
      <c r="A1743" s="2">
        <v>11841</v>
      </c>
      <c r="B1743" s="2" t="s">
        <v>42</v>
      </c>
      <c r="C1743" s="2">
        <v>24</v>
      </c>
      <c r="D1743" s="7">
        <v>150</v>
      </c>
      <c r="E1743" s="7">
        <f t="shared" si="54"/>
        <v>75</v>
      </c>
      <c r="F1743" s="7">
        <v>100</v>
      </c>
      <c r="G1743" s="7">
        <f>Table1[[#This Row],[QUANTITY_ORDERED]]*Table1[[#This Row],[Selling price ]]</f>
        <v>2400</v>
      </c>
      <c r="H1743" s="7">
        <f>F1743-(Table1[[#This Row],[Estimated Cost Price (50%)	]])</f>
        <v>25</v>
      </c>
      <c r="I1743" s="7">
        <f>Table1[[#This Row],[Profit per unit]]*Table1[[#This Row],[QUANTITY_ORDERED]]</f>
        <v>600</v>
      </c>
      <c r="J1743" s="2" t="str">
        <f t="shared" si="55"/>
        <v>Profit</v>
      </c>
      <c r="K1743" s="3">
        <v>38260</v>
      </c>
      <c r="L1743" s="2" t="str">
        <f>TEXT(Table1[[#This Row],[ORDER_DATE]], "mmm")</f>
        <v>Sep</v>
      </c>
      <c r="M1743" s="2">
        <v>2004</v>
      </c>
      <c r="N1743" s="2" t="s">
        <v>5</v>
      </c>
      <c r="O1743" s="2" t="s">
        <v>180</v>
      </c>
      <c r="P1743" s="2" t="s">
        <v>43</v>
      </c>
      <c r="Q1743" s="2" t="s">
        <v>44</v>
      </c>
      <c r="R1743" s="2" t="s">
        <v>16</v>
      </c>
    </row>
    <row r="1744" spans="1:18" x14ac:dyDescent="0.3">
      <c r="A1744" s="2">
        <v>11842</v>
      </c>
      <c r="B1744" s="2" t="s">
        <v>42</v>
      </c>
      <c r="C1744" s="2">
        <v>39</v>
      </c>
      <c r="D1744" s="7">
        <v>62</v>
      </c>
      <c r="E1744" s="7">
        <f t="shared" si="54"/>
        <v>31</v>
      </c>
      <c r="F1744" s="7">
        <v>55.95</v>
      </c>
      <c r="G1744" s="7">
        <f>Table1[[#This Row],[QUANTITY_ORDERED]]*Table1[[#This Row],[Selling price ]]</f>
        <v>2182.0500000000002</v>
      </c>
      <c r="H1744" s="7">
        <f>F1744-(Table1[[#This Row],[Estimated Cost Price (50%)	]])</f>
        <v>24.950000000000003</v>
      </c>
      <c r="I1744" s="7">
        <f>Table1[[#This Row],[Profit per unit]]*Table1[[#This Row],[QUANTITY_ORDERED]]</f>
        <v>973.05000000000007</v>
      </c>
      <c r="J1744" s="2" t="str">
        <f t="shared" si="55"/>
        <v>Profit</v>
      </c>
      <c r="K1744" s="3">
        <v>38260</v>
      </c>
      <c r="L1744" s="2" t="str">
        <f>TEXT(Table1[[#This Row],[ORDER_DATE]], "mmm")</f>
        <v>Sep</v>
      </c>
      <c r="M1744" s="2">
        <v>2004</v>
      </c>
      <c r="N1744" s="2" t="s">
        <v>5</v>
      </c>
      <c r="O1744" s="2" t="s">
        <v>243</v>
      </c>
      <c r="P1744" s="2" t="s">
        <v>43</v>
      </c>
      <c r="Q1744" s="2" t="s">
        <v>44</v>
      </c>
      <c r="R1744" s="2" t="s">
        <v>10</v>
      </c>
    </row>
    <row r="1745" spans="1:18" x14ac:dyDescent="0.3">
      <c r="A1745" s="2">
        <v>11843</v>
      </c>
      <c r="B1745" s="2" t="s">
        <v>42</v>
      </c>
      <c r="C1745" s="2">
        <v>49</v>
      </c>
      <c r="D1745" s="7">
        <v>148</v>
      </c>
      <c r="E1745" s="7">
        <f t="shared" si="54"/>
        <v>74</v>
      </c>
      <c r="F1745" s="7">
        <v>100</v>
      </c>
      <c r="G1745" s="7">
        <f>Table1[[#This Row],[QUANTITY_ORDERED]]*Table1[[#This Row],[Selling price ]]</f>
        <v>4900</v>
      </c>
      <c r="H1745" s="7">
        <f>F1745-(Table1[[#This Row],[Estimated Cost Price (50%)	]])</f>
        <v>26</v>
      </c>
      <c r="I1745" s="7">
        <f>Table1[[#This Row],[Profit per unit]]*Table1[[#This Row],[QUANTITY_ORDERED]]</f>
        <v>1274</v>
      </c>
      <c r="J1745" s="2" t="str">
        <f t="shared" si="55"/>
        <v>Profit</v>
      </c>
      <c r="K1745" s="3">
        <v>38260</v>
      </c>
      <c r="L1745" s="2" t="str">
        <f>TEXT(Table1[[#This Row],[ORDER_DATE]], "mmm")</f>
        <v>Sep</v>
      </c>
      <c r="M1745" s="2">
        <v>2004</v>
      </c>
      <c r="N1745" s="2" t="s">
        <v>63</v>
      </c>
      <c r="O1745" s="2" t="s">
        <v>250</v>
      </c>
      <c r="P1745" s="2" t="s">
        <v>43</v>
      </c>
      <c r="Q1745" s="2" t="s">
        <v>44</v>
      </c>
      <c r="R1745" s="2" t="s">
        <v>52</v>
      </c>
    </row>
    <row r="1746" spans="1:18" x14ac:dyDescent="0.3">
      <c r="A1746" s="2">
        <v>11844</v>
      </c>
      <c r="B1746" s="2" t="s">
        <v>42</v>
      </c>
      <c r="C1746" s="2">
        <v>47</v>
      </c>
      <c r="D1746" s="7">
        <v>112</v>
      </c>
      <c r="E1746" s="7">
        <f t="shared" si="54"/>
        <v>56</v>
      </c>
      <c r="F1746" s="7">
        <v>100</v>
      </c>
      <c r="G1746" s="7">
        <f>Table1[[#This Row],[QUANTITY_ORDERED]]*Table1[[#This Row],[Selling price ]]</f>
        <v>4700</v>
      </c>
      <c r="H1746" s="7">
        <f>F1746-(Table1[[#This Row],[Estimated Cost Price (50%)	]])</f>
        <v>44</v>
      </c>
      <c r="I1746" s="7">
        <f>Table1[[#This Row],[Profit per unit]]*Table1[[#This Row],[QUANTITY_ORDERED]]</f>
        <v>2068</v>
      </c>
      <c r="J1746" s="2" t="str">
        <f t="shared" si="55"/>
        <v>Profit</v>
      </c>
      <c r="K1746" s="3">
        <v>38260</v>
      </c>
      <c r="L1746" s="2" t="str">
        <f>TEXT(Table1[[#This Row],[ORDER_DATE]], "mmm")</f>
        <v>Sep</v>
      </c>
      <c r="M1746" s="2">
        <v>2004</v>
      </c>
      <c r="N1746" s="2" t="s">
        <v>5</v>
      </c>
      <c r="O1746" s="2" t="s">
        <v>254</v>
      </c>
      <c r="P1746" s="2" t="s">
        <v>43</v>
      </c>
      <c r="Q1746" s="2" t="s">
        <v>44</v>
      </c>
      <c r="R1746" s="2" t="s">
        <v>16</v>
      </c>
    </row>
    <row r="1747" spans="1:18" x14ac:dyDescent="0.3">
      <c r="A1747" s="2">
        <v>11845</v>
      </c>
      <c r="B1747" s="2" t="s">
        <v>42</v>
      </c>
      <c r="C1747" s="2">
        <v>33</v>
      </c>
      <c r="D1747" s="7">
        <v>69</v>
      </c>
      <c r="E1747" s="7">
        <f t="shared" si="54"/>
        <v>34.5</v>
      </c>
      <c r="F1747" s="7">
        <v>66.489999999999995</v>
      </c>
      <c r="G1747" s="7">
        <f>Table1[[#This Row],[QUANTITY_ORDERED]]*Table1[[#This Row],[Selling price ]]</f>
        <v>2194.1699999999996</v>
      </c>
      <c r="H1747" s="7">
        <f>F1747-(Table1[[#This Row],[Estimated Cost Price (50%)	]])</f>
        <v>31.989999999999995</v>
      </c>
      <c r="I1747" s="7">
        <f>Table1[[#This Row],[Profit per unit]]*Table1[[#This Row],[QUANTITY_ORDERED]]</f>
        <v>1055.6699999999998</v>
      </c>
      <c r="J1747" s="2" t="str">
        <f t="shared" si="55"/>
        <v>Profit</v>
      </c>
      <c r="K1747" s="3">
        <v>38260</v>
      </c>
      <c r="L1747" s="2" t="str">
        <f>TEXT(Table1[[#This Row],[ORDER_DATE]], "mmm")</f>
        <v>Sep</v>
      </c>
      <c r="M1747" s="2">
        <v>2004</v>
      </c>
      <c r="N1747" s="2" t="s">
        <v>5</v>
      </c>
      <c r="O1747" s="2" t="s">
        <v>262</v>
      </c>
      <c r="P1747" s="2" t="s">
        <v>43</v>
      </c>
      <c r="Q1747" s="2" t="s">
        <v>44</v>
      </c>
      <c r="R1747" s="2" t="s">
        <v>10</v>
      </c>
    </row>
    <row r="1748" spans="1:18" x14ac:dyDescent="0.3">
      <c r="A1748" s="2">
        <v>11846</v>
      </c>
      <c r="B1748" s="2" t="s">
        <v>42</v>
      </c>
      <c r="C1748" s="2">
        <v>32</v>
      </c>
      <c r="D1748" s="7">
        <v>80</v>
      </c>
      <c r="E1748" s="7">
        <f t="shared" si="54"/>
        <v>40</v>
      </c>
      <c r="F1748" s="7">
        <v>80.84</v>
      </c>
      <c r="G1748" s="7">
        <f>Table1[[#This Row],[QUANTITY_ORDERED]]*Table1[[#This Row],[Selling price ]]</f>
        <v>2586.88</v>
      </c>
      <c r="H1748" s="7">
        <f>F1748-(Table1[[#This Row],[Estimated Cost Price (50%)	]])</f>
        <v>40.840000000000003</v>
      </c>
      <c r="I1748" s="7">
        <f>Table1[[#This Row],[Profit per unit]]*Table1[[#This Row],[QUANTITY_ORDERED]]</f>
        <v>1306.8800000000001</v>
      </c>
      <c r="J1748" s="2" t="str">
        <f t="shared" si="55"/>
        <v>Profit</v>
      </c>
      <c r="K1748" s="3">
        <v>38260</v>
      </c>
      <c r="L1748" s="2" t="str">
        <f>TEXT(Table1[[#This Row],[ORDER_DATE]], "mmm")</f>
        <v>Sep</v>
      </c>
      <c r="M1748" s="2">
        <v>2004</v>
      </c>
      <c r="N1748" s="2" t="s">
        <v>63</v>
      </c>
      <c r="O1748" s="2" t="s">
        <v>280</v>
      </c>
      <c r="P1748" s="2" t="s">
        <v>43</v>
      </c>
      <c r="Q1748" s="2" t="s">
        <v>44</v>
      </c>
      <c r="R1748" s="2" t="s">
        <v>10</v>
      </c>
    </row>
    <row r="1749" spans="1:18" x14ac:dyDescent="0.3">
      <c r="A1749" s="2">
        <v>11847</v>
      </c>
      <c r="B1749" s="2" t="s">
        <v>42</v>
      </c>
      <c r="C1749" s="2">
        <v>24</v>
      </c>
      <c r="D1749" s="7">
        <v>40</v>
      </c>
      <c r="E1749" s="7">
        <f t="shared" si="54"/>
        <v>20</v>
      </c>
      <c r="F1749" s="7">
        <v>42.24</v>
      </c>
      <c r="G1749" s="7">
        <f>Table1[[#This Row],[QUANTITY_ORDERED]]*Table1[[#This Row],[Selling price ]]</f>
        <v>1013.76</v>
      </c>
      <c r="H1749" s="7">
        <f>F1749-(Table1[[#This Row],[Estimated Cost Price (50%)	]])</f>
        <v>22.240000000000002</v>
      </c>
      <c r="I1749" s="7">
        <f>Table1[[#This Row],[Profit per unit]]*Table1[[#This Row],[QUANTITY_ORDERED]]</f>
        <v>533.76</v>
      </c>
      <c r="J1749" s="2" t="str">
        <f t="shared" si="55"/>
        <v>Profit</v>
      </c>
      <c r="K1749" s="3">
        <v>38260</v>
      </c>
      <c r="L1749" s="2" t="str">
        <f>TEXT(Table1[[#This Row],[ORDER_DATE]], "mmm")</f>
        <v>Sep</v>
      </c>
      <c r="M1749" s="2">
        <v>2004</v>
      </c>
      <c r="N1749" s="2" t="s">
        <v>5</v>
      </c>
      <c r="O1749" s="2" t="s">
        <v>283</v>
      </c>
      <c r="P1749" s="2" t="s">
        <v>43</v>
      </c>
      <c r="Q1749" s="2" t="s">
        <v>44</v>
      </c>
      <c r="R1749" s="2" t="s">
        <v>10</v>
      </c>
    </row>
    <row r="1750" spans="1:18" x14ac:dyDescent="0.3">
      <c r="A1750" s="2">
        <v>11848</v>
      </c>
      <c r="B1750" s="2" t="s">
        <v>42</v>
      </c>
      <c r="C1750" s="2">
        <v>38</v>
      </c>
      <c r="D1750" s="7">
        <v>102</v>
      </c>
      <c r="E1750" s="7">
        <f t="shared" si="54"/>
        <v>51</v>
      </c>
      <c r="F1750" s="7">
        <v>100</v>
      </c>
      <c r="G1750" s="7">
        <f>Table1[[#This Row],[QUANTITY_ORDERED]]*Table1[[#This Row],[Selling price ]]</f>
        <v>3800</v>
      </c>
      <c r="H1750" s="7">
        <f>F1750-(Table1[[#This Row],[Estimated Cost Price (50%)	]])</f>
        <v>49</v>
      </c>
      <c r="I1750" s="7">
        <f>Table1[[#This Row],[Profit per unit]]*Table1[[#This Row],[QUANTITY_ORDERED]]</f>
        <v>1862</v>
      </c>
      <c r="J1750" s="2" t="str">
        <f t="shared" si="55"/>
        <v>Profit</v>
      </c>
      <c r="K1750" s="3">
        <v>38260</v>
      </c>
      <c r="L1750" s="2" t="str">
        <f>TEXT(Table1[[#This Row],[ORDER_DATE]], "mmm")</f>
        <v>Sep</v>
      </c>
      <c r="M1750" s="2">
        <v>2004</v>
      </c>
      <c r="N1750" s="2" t="s">
        <v>5</v>
      </c>
      <c r="O1750" s="2" t="s">
        <v>288</v>
      </c>
      <c r="P1750" s="2" t="s">
        <v>43</v>
      </c>
      <c r="Q1750" s="2" t="s">
        <v>44</v>
      </c>
      <c r="R1750" s="2" t="s">
        <v>16</v>
      </c>
    </row>
    <row r="1751" spans="1:18" x14ac:dyDescent="0.3">
      <c r="A1751" s="2">
        <v>11849</v>
      </c>
      <c r="B1751" s="2" t="s">
        <v>42</v>
      </c>
      <c r="C1751" s="2">
        <v>44</v>
      </c>
      <c r="D1751" s="7">
        <v>81</v>
      </c>
      <c r="E1751" s="7">
        <f t="shared" si="54"/>
        <v>40.5</v>
      </c>
      <c r="F1751" s="7">
        <v>80.55</v>
      </c>
      <c r="G1751" s="7">
        <f>Table1[[#This Row],[QUANTITY_ORDERED]]*Table1[[#This Row],[Selling price ]]</f>
        <v>3544.2</v>
      </c>
      <c r="H1751" s="7">
        <f>F1751-(Table1[[#This Row],[Estimated Cost Price (50%)	]])</f>
        <v>40.049999999999997</v>
      </c>
      <c r="I1751" s="7">
        <f>Table1[[#This Row],[Profit per unit]]*Table1[[#This Row],[QUANTITY_ORDERED]]</f>
        <v>1762.1999999999998</v>
      </c>
      <c r="J1751" s="2" t="str">
        <f t="shared" si="55"/>
        <v>Profit</v>
      </c>
      <c r="K1751" s="3">
        <v>38260</v>
      </c>
      <c r="L1751" s="2" t="str">
        <f>TEXT(Table1[[#This Row],[ORDER_DATE]], "mmm")</f>
        <v>Sep</v>
      </c>
      <c r="M1751" s="2">
        <v>2004</v>
      </c>
      <c r="N1751" s="2" t="s">
        <v>5</v>
      </c>
      <c r="O1751" s="2" t="s">
        <v>292</v>
      </c>
      <c r="P1751" s="2" t="s">
        <v>43</v>
      </c>
      <c r="Q1751" s="2" t="s">
        <v>44</v>
      </c>
      <c r="R1751" s="2" t="s">
        <v>16</v>
      </c>
    </row>
    <row r="1752" spans="1:18" x14ac:dyDescent="0.3">
      <c r="A1752" s="2">
        <v>11850</v>
      </c>
      <c r="B1752" s="2" t="s">
        <v>164</v>
      </c>
      <c r="C1752" s="2">
        <v>33</v>
      </c>
      <c r="D1752" s="7">
        <v>194</v>
      </c>
      <c r="E1752" s="7">
        <f t="shared" si="54"/>
        <v>97</v>
      </c>
      <c r="F1752" s="7">
        <v>100</v>
      </c>
      <c r="G1752" s="7">
        <f>Table1[[#This Row],[QUANTITY_ORDERED]]*Table1[[#This Row],[Selling price ]]</f>
        <v>3300</v>
      </c>
      <c r="H1752" s="7">
        <f>F1752-(Table1[[#This Row],[Estimated Cost Price (50%)	]])</f>
        <v>3</v>
      </c>
      <c r="I1752" s="7">
        <f>Table1[[#This Row],[Profit per unit]]*Table1[[#This Row],[QUANTITY_ORDERED]]</f>
        <v>99</v>
      </c>
      <c r="J1752" s="2" t="str">
        <f t="shared" si="55"/>
        <v>Profit</v>
      </c>
      <c r="K1752" s="3">
        <v>37721</v>
      </c>
      <c r="L1752" s="2" t="str">
        <f>TEXT(Table1[[#This Row],[ORDER_DATE]], "mmm")</f>
        <v>Apr</v>
      </c>
      <c r="M1752" s="2">
        <v>2003</v>
      </c>
      <c r="N1752" s="2" t="s">
        <v>63</v>
      </c>
      <c r="O1752" s="2" t="s">
        <v>149</v>
      </c>
      <c r="P1752" s="2" t="s">
        <v>165</v>
      </c>
      <c r="Q1752" s="2" t="s">
        <v>157</v>
      </c>
      <c r="R1752" s="2" t="s">
        <v>16</v>
      </c>
    </row>
    <row r="1753" spans="1:18" x14ac:dyDescent="0.3">
      <c r="A1753" s="2">
        <v>11851</v>
      </c>
      <c r="B1753" s="2" t="s">
        <v>164</v>
      </c>
      <c r="C1753" s="2">
        <v>29</v>
      </c>
      <c r="D1753" s="7">
        <v>117</v>
      </c>
      <c r="E1753" s="7">
        <f t="shared" si="54"/>
        <v>58.5</v>
      </c>
      <c r="F1753" s="7">
        <v>100</v>
      </c>
      <c r="G1753" s="7">
        <f>Table1[[#This Row],[QUANTITY_ORDERED]]*Table1[[#This Row],[Selling price ]]</f>
        <v>2900</v>
      </c>
      <c r="H1753" s="7">
        <f>F1753-(Table1[[#This Row],[Estimated Cost Price (50%)	]])</f>
        <v>41.5</v>
      </c>
      <c r="I1753" s="7">
        <f>Table1[[#This Row],[Profit per unit]]*Table1[[#This Row],[QUANTITY_ORDERED]]</f>
        <v>1203.5</v>
      </c>
      <c r="J1753" s="2" t="str">
        <f t="shared" si="55"/>
        <v>Profit</v>
      </c>
      <c r="K1753" s="3">
        <v>37721</v>
      </c>
      <c r="L1753" s="2" t="str">
        <f>TEXT(Table1[[#This Row],[ORDER_DATE]], "mmm")</f>
        <v>Apr</v>
      </c>
      <c r="M1753" s="2">
        <v>2003</v>
      </c>
      <c r="N1753" s="2" t="s">
        <v>63</v>
      </c>
      <c r="O1753" s="2" t="s">
        <v>183</v>
      </c>
      <c r="P1753" s="2" t="s">
        <v>165</v>
      </c>
      <c r="Q1753" s="2" t="s">
        <v>157</v>
      </c>
      <c r="R1753" s="2" t="s">
        <v>16</v>
      </c>
    </row>
    <row r="1754" spans="1:18" x14ac:dyDescent="0.3">
      <c r="A1754" s="2">
        <v>11852</v>
      </c>
      <c r="B1754" s="2" t="s">
        <v>164</v>
      </c>
      <c r="C1754" s="2">
        <v>22</v>
      </c>
      <c r="D1754" s="7">
        <v>79</v>
      </c>
      <c r="E1754" s="7">
        <f t="shared" si="54"/>
        <v>39.5</v>
      </c>
      <c r="F1754" s="7">
        <v>76.61</v>
      </c>
      <c r="G1754" s="7">
        <f>Table1[[#This Row],[QUANTITY_ORDERED]]*Table1[[#This Row],[Selling price ]]</f>
        <v>1685.42</v>
      </c>
      <c r="H1754" s="7">
        <f>F1754-(Table1[[#This Row],[Estimated Cost Price (50%)	]])</f>
        <v>37.11</v>
      </c>
      <c r="I1754" s="7">
        <f>Table1[[#This Row],[Profit per unit]]*Table1[[#This Row],[QUANTITY_ORDERED]]</f>
        <v>816.42</v>
      </c>
      <c r="J1754" s="2" t="str">
        <f t="shared" si="55"/>
        <v>Profit</v>
      </c>
      <c r="K1754" s="3">
        <v>37721</v>
      </c>
      <c r="L1754" s="2" t="str">
        <f>TEXT(Table1[[#This Row],[ORDER_DATE]], "mmm")</f>
        <v>Apr</v>
      </c>
      <c r="M1754" s="2">
        <v>2003</v>
      </c>
      <c r="N1754" s="2" t="s">
        <v>63</v>
      </c>
      <c r="O1754" s="2" t="s">
        <v>187</v>
      </c>
      <c r="P1754" s="2" t="s">
        <v>165</v>
      </c>
      <c r="Q1754" s="2" t="s">
        <v>157</v>
      </c>
      <c r="R1754" s="2" t="s">
        <v>10</v>
      </c>
    </row>
    <row r="1755" spans="1:18" x14ac:dyDescent="0.3">
      <c r="A1755" s="2">
        <v>11853</v>
      </c>
      <c r="B1755" s="2" t="s">
        <v>164</v>
      </c>
      <c r="C1755" s="2">
        <v>23</v>
      </c>
      <c r="D1755" s="7">
        <v>115</v>
      </c>
      <c r="E1755" s="7">
        <f t="shared" si="54"/>
        <v>57.5</v>
      </c>
      <c r="F1755" s="7">
        <v>100</v>
      </c>
      <c r="G1755" s="7">
        <f>Table1[[#This Row],[QUANTITY_ORDERED]]*Table1[[#This Row],[Selling price ]]</f>
        <v>2300</v>
      </c>
      <c r="H1755" s="7">
        <f>F1755-(Table1[[#This Row],[Estimated Cost Price (50%)	]])</f>
        <v>42.5</v>
      </c>
      <c r="I1755" s="7">
        <f>Table1[[#This Row],[Profit per unit]]*Table1[[#This Row],[QUANTITY_ORDERED]]</f>
        <v>977.5</v>
      </c>
      <c r="J1755" s="2" t="str">
        <f t="shared" si="55"/>
        <v>Profit</v>
      </c>
      <c r="K1755" s="3">
        <v>37721</v>
      </c>
      <c r="L1755" s="2" t="str">
        <f>TEXT(Table1[[#This Row],[ORDER_DATE]], "mmm")</f>
        <v>Apr</v>
      </c>
      <c r="M1755" s="2">
        <v>2003</v>
      </c>
      <c r="N1755" s="2" t="s">
        <v>63</v>
      </c>
      <c r="O1755" s="2" t="s">
        <v>193</v>
      </c>
      <c r="P1755" s="2" t="s">
        <v>165</v>
      </c>
      <c r="Q1755" s="2" t="s">
        <v>157</v>
      </c>
      <c r="R1755" s="2" t="s">
        <v>10</v>
      </c>
    </row>
    <row r="1756" spans="1:18" x14ac:dyDescent="0.3">
      <c r="A1756" s="2">
        <v>11854</v>
      </c>
      <c r="B1756" s="2" t="s">
        <v>164</v>
      </c>
      <c r="C1756" s="2">
        <v>41</v>
      </c>
      <c r="D1756" s="7">
        <v>77</v>
      </c>
      <c r="E1756" s="7">
        <f t="shared" si="54"/>
        <v>38.5</v>
      </c>
      <c r="F1756" s="7">
        <v>92.4</v>
      </c>
      <c r="G1756" s="7">
        <f>Table1[[#This Row],[QUANTITY_ORDERED]]*Table1[[#This Row],[Selling price ]]</f>
        <v>3788.4</v>
      </c>
      <c r="H1756" s="7">
        <f>F1756-(Table1[[#This Row],[Estimated Cost Price (50%)	]])</f>
        <v>53.900000000000006</v>
      </c>
      <c r="I1756" s="7">
        <f>Table1[[#This Row],[Profit per unit]]*Table1[[#This Row],[QUANTITY_ORDERED]]</f>
        <v>2209.9</v>
      </c>
      <c r="J1756" s="2" t="str">
        <f t="shared" si="55"/>
        <v>Profit</v>
      </c>
      <c r="K1756" s="3">
        <v>37721</v>
      </c>
      <c r="L1756" s="2" t="str">
        <f>TEXT(Table1[[#This Row],[ORDER_DATE]], "mmm")</f>
        <v>Apr</v>
      </c>
      <c r="M1756" s="2">
        <v>2003</v>
      </c>
      <c r="N1756" s="2" t="s">
        <v>63</v>
      </c>
      <c r="O1756" s="2" t="s">
        <v>218</v>
      </c>
      <c r="P1756" s="2" t="s">
        <v>165</v>
      </c>
      <c r="Q1756" s="2" t="s">
        <v>157</v>
      </c>
      <c r="R1756" s="2" t="s">
        <v>16</v>
      </c>
    </row>
    <row r="1757" spans="1:18" x14ac:dyDescent="0.3">
      <c r="A1757" s="2">
        <v>11855</v>
      </c>
      <c r="B1757" s="2" t="s">
        <v>164</v>
      </c>
      <c r="C1757" s="2">
        <v>49</v>
      </c>
      <c r="D1757" s="7">
        <v>80</v>
      </c>
      <c r="E1757" s="7">
        <f t="shared" si="54"/>
        <v>40</v>
      </c>
      <c r="F1757" s="7">
        <v>78.8</v>
      </c>
      <c r="G1757" s="7">
        <f>Table1[[#This Row],[QUANTITY_ORDERED]]*Table1[[#This Row],[Selling price ]]</f>
        <v>3861.2</v>
      </c>
      <c r="H1757" s="7">
        <f>F1757-(Table1[[#This Row],[Estimated Cost Price (50%)	]])</f>
        <v>38.799999999999997</v>
      </c>
      <c r="I1757" s="7">
        <f>Table1[[#This Row],[Profit per unit]]*Table1[[#This Row],[QUANTITY_ORDERED]]</f>
        <v>1901.1999999999998</v>
      </c>
      <c r="J1757" s="2" t="str">
        <f t="shared" si="55"/>
        <v>Profit</v>
      </c>
      <c r="K1757" s="3">
        <v>37721</v>
      </c>
      <c r="L1757" s="2" t="str">
        <f>TEXT(Table1[[#This Row],[ORDER_DATE]], "mmm")</f>
        <v>Apr</v>
      </c>
      <c r="M1757" s="2">
        <v>2003</v>
      </c>
      <c r="N1757" s="2" t="s">
        <v>63</v>
      </c>
      <c r="O1757" s="2" t="s">
        <v>239</v>
      </c>
      <c r="P1757" s="2" t="s">
        <v>165</v>
      </c>
      <c r="Q1757" s="2" t="s">
        <v>157</v>
      </c>
      <c r="R1757" s="2" t="s">
        <v>16</v>
      </c>
    </row>
    <row r="1758" spans="1:18" x14ac:dyDescent="0.3">
      <c r="A1758" s="2">
        <v>11856</v>
      </c>
      <c r="B1758" s="2" t="s">
        <v>164</v>
      </c>
      <c r="C1758" s="2">
        <v>23</v>
      </c>
      <c r="D1758" s="7">
        <v>146</v>
      </c>
      <c r="E1758" s="7">
        <f t="shared" si="54"/>
        <v>73</v>
      </c>
      <c r="F1758" s="7">
        <v>100</v>
      </c>
      <c r="G1758" s="7">
        <f>Table1[[#This Row],[QUANTITY_ORDERED]]*Table1[[#This Row],[Selling price ]]</f>
        <v>2300</v>
      </c>
      <c r="H1758" s="7">
        <f>F1758-(Table1[[#This Row],[Estimated Cost Price (50%)	]])</f>
        <v>27</v>
      </c>
      <c r="I1758" s="7">
        <f>Table1[[#This Row],[Profit per unit]]*Table1[[#This Row],[QUANTITY_ORDERED]]</f>
        <v>621</v>
      </c>
      <c r="J1758" s="2" t="str">
        <f t="shared" si="55"/>
        <v>Profit</v>
      </c>
      <c r="K1758" s="3">
        <v>37721</v>
      </c>
      <c r="L1758" s="2" t="str">
        <f>TEXT(Table1[[#This Row],[ORDER_DATE]], "mmm")</f>
        <v>Apr</v>
      </c>
      <c r="M1758" s="2">
        <v>2003</v>
      </c>
      <c r="N1758" s="2" t="s">
        <v>63</v>
      </c>
      <c r="O1758" s="2" t="s">
        <v>241</v>
      </c>
      <c r="P1758" s="2" t="s">
        <v>165</v>
      </c>
      <c r="Q1758" s="2" t="s">
        <v>157</v>
      </c>
      <c r="R1758" s="2" t="s">
        <v>16</v>
      </c>
    </row>
    <row r="1759" spans="1:18" x14ac:dyDescent="0.3">
      <c r="A1759" s="2">
        <v>11857</v>
      </c>
      <c r="B1759" s="2" t="s">
        <v>164</v>
      </c>
      <c r="C1759" s="2">
        <v>31</v>
      </c>
      <c r="D1759" s="7">
        <v>61</v>
      </c>
      <c r="E1759" s="7">
        <f t="shared" si="54"/>
        <v>30.5</v>
      </c>
      <c r="F1759" s="7">
        <v>58.78</v>
      </c>
      <c r="G1759" s="7">
        <f>Table1[[#This Row],[QUANTITY_ORDERED]]*Table1[[#This Row],[Selling price ]]</f>
        <v>1822.18</v>
      </c>
      <c r="H1759" s="7">
        <f>F1759-(Table1[[#This Row],[Estimated Cost Price (50%)	]])</f>
        <v>28.28</v>
      </c>
      <c r="I1759" s="7">
        <f>Table1[[#This Row],[Profit per unit]]*Table1[[#This Row],[QUANTITY_ORDERED]]</f>
        <v>876.68000000000006</v>
      </c>
      <c r="J1759" s="2" t="str">
        <f t="shared" si="55"/>
        <v>Profit</v>
      </c>
      <c r="K1759" s="3">
        <v>37721</v>
      </c>
      <c r="L1759" s="2" t="str">
        <f>TEXT(Table1[[#This Row],[ORDER_DATE]], "mmm")</f>
        <v>Apr</v>
      </c>
      <c r="M1759" s="2">
        <v>2003</v>
      </c>
      <c r="N1759" s="2" t="s">
        <v>63</v>
      </c>
      <c r="O1759" s="2" t="s">
        <v>270</v>
      </c>
      <c r="P1759" s="2" t="s">
        <v>165</v>
      </c>
      <c r="Q1759" s="2" t="s">
        <v>157</v>
      </c>
      <c r="R1759" s="2" t="s">
        <v>10</v>
      </c>
    </row>
    <row r="1760" spans="1:18" x14ac:dyDescent="0.3">
      <c r="A1760" s="2">
        <v>11858</v>
      </c>
      <c r="B1760" s="2" t="s">
        <v>200</v>
      </c>
      <c r="C1760" s="2">
        <v>37</v>
      </c>
      <c r="D1760" s="7">
        <v>141</v>
      </c>
      <c r="E1760" s="7">
        <f t="shared" si="54"/>
        <v>70.5</v>
      </c>
      <c r="F1760" s="7">
        <v>100</v>
      </c>
      <c r="G1760" s="7">
        <f>Table1[[#This Row],[QUANTITY_ORDERED]]*Table1[[#This Row],[Selling price ]]</f>
        <v>3700</v>
      </c>
      <c r="H1760" s="7">
        <f>F1760-(Table1[[#This Row],[Estimated Cost Price (50%)	]])</f>
        <v>29.5</v>
      </c>
      <c r="I1760" s="7">
        <f>Table1[[#This Row],[Profit per unit]]*Table1[[#This Row],[QUANTITY_ORDERED]]</f>
        <v>1091.5</v>
      </c>
      <c r="J1760" s="2" t="str">
        <f t="shared" si="55"/>
        <v>Profit</v>
      </c>
      <c r="K1760" s="3">
        <v>37751</v>
      </c>
      <c r="L1760" s="2" t="str">
        <f>TEXT(Table1[[#This Row],[ORDER_DATE]], "mmm")</f>
        <v>May</v>
      </c>
      <c r="M1760" s="2">
        <v>2003</v>
      </c>
      <c r="N1760" s="2" t="s">
        <v>63</v>
      </c>
      <c r="O1760" s="2" t="s">
        <v>197</v>
      </c>
      <c r="P1760" s="2" t="s">
        <v>201</v>
      </c>
      <c r="Q1760" s="2" t="s">
        <v>27</v>
      </c>
      <c r="R1760" s="2" t="s">
        <v>16</v>
      </c>
    </row>
    <row r="1761" spans="1:18" x14ac:dyDescent="0.3">
      <c r="A1761" s="2">
        <v>11859</v>
      </c>
      <c r="B1761" s="2" t="s">
        <v>200</v>
      </c>
      <c r="C1761" s="2">
        <v>32</v>
      </c>
      <c r="D1761" s="7">
        <v>124</v>
      </c>
      <c r="E1761" s="7">
        <f t="shared" si="54"/>
        <v>62</v>
      </c>
      <c r="F1761" s="7">
        <v>100</v>
      </c>
      <c r="G1761" s="7">
        <f>Table1[[#This Row],[QUANTITY_ORDERED]]*Table1[[#This Row],[Selling price ]]</f>
        <v>3200</v>
      </c>
      <c r="H1761" s="7">
        <f>F1761-(Table1[[#This Row],[Estimated Cost Price (50%)	]])</f>
        <v>38</v>
      </c>
      <c r="I1761" s="7">
        <f>Table1[[#This Row],[Profit per unit]]*Table1[[#This Row],[QUANTITY_ORDERED]]</f>
        <v>1216</v>
      </c>
      <c r="J1761" s="2" t="str">
        <f t="shared" si="55"/>
        <v>Profit</v>
      </c>
      <c r="K1761" s="3">
        <v>37751</v>
      </c>
      <c r="L1761" s="2" t="str">
        <f>TEXT(Table1[[#This Row],[ORDER_DATE]], "mmm")</f>
        <v>May</v>
      </c>
      <c r="M1761" s="2">
        <v>2003</v>
      </c>
      <c r="N1761" s="2" t="s">
        <v>63</v>
      </c>
      <c r="O1761" s="2" t="s">
        <v>209</v>
      </c>
      <c r="P1761" s="2" t="s">
        <v>201</v>
      </c>
      <c r="Q1761" s="2" t="s">
        <v>27</v>
      </c>
      <c r="R1761" s="2" t="s">
        <v>16</v>
      </c>
    </row>
    <row r="1762" spans="1:18" x14ac:dyDescent="0.3">
      <c r="A1762" s="2">
        <v>11860</v>
      </c>
      <c r="B1762" s="2" t="s">
        <v>200</v>
      </c>
      <c r="C1762" s="2">
        <v>47</v>
      </c>
      <c r="D1762" s="7">
        <v>142</v>
      </c>
      <c r="E1762" s="7">
        <f t="shared" si="54"/>
        <v>71</v>
      </c>
      <c r="F1762" s="7">
        <v>100</v>
      </c>
      <c r="G1762" s="7">
        <f>Table1[[#This Row],[QUANTITY_ORDERED]]*Table1[[#This Row],[Selling price ]]</f>
        <v>4700</v>
      </c>
      <c r="H1762" s="7">
        <f>F1762-(Table1[[#This Row],[Estimated Cost Price (50%)	]])</f>
        <v>29</v>
      </c>
      <c r="I1762" s="7">
        <f>Table1[[#This Row],[Profit per unit]]*Table1[[#This Row],[QUANTITY_ORDERED]]</f>
        <v>1363</v>
      </c>
      <c r="J1762" s="2" t="str">
        <f t="shared" si="55"/>
        <v>Profit</v>
      </c>
      <c r="K1762" s="3">
        <v>37751</v>
      </c>
      <c r="L1762" s="2" t="str">
        <f>TEXT(Table1[[#This Row],[ORDER_DATE]], "mmm")</f>
        <v>May</v>
      </c>
      <c r="M1762" s="2">
        <v>2003</v>
      </c>
      <c r="N1762" s="2" t="s">
        <v>63</v>
      </c>
      <c r="O1762" s="2" t="s">
        <v>219</v>
      </c>
      <c r="P1762" s="2" t="s">
        <v>201</v>
      </c>
      <c r="Q1762" s="2" t="s">
        <v>27</v>
      </c>
      <c r="R1762" s="2" t="s">
        <v>52</v>
      </c>
    </row>
    <row r="1763" spans="1:18" x14ac:dyDescent="0.3">
      <c r="A1763" s="2">
        <v>11861</v>
      </c>
      <c r="B1763" s="2" t="s">
        <v>200</v>
      </c>
      <c r="C1763" s="2">
        <v>22</v>
      </c>
      <c r="D1763" s="7">
        <v>132</v>
      </c>
      <c r="E1763" s="7">
        <f t="shared" si="54"/>
        <v>66</v>
      </c>
      <c r="F1763" s="7">
        <v>100</v>
      </c>
      <c r="G1763" s="7">
        <f>Table1[[#This Row],[QUANTITY_ORDERED]]*Table1[[#This Row],[Selling price ]]</f>
        <v>2200</v>
      </c>
      <c r="H1763" s="7">
        <f>F1763-(Table1[[#This Row],[Estimated Cost Price (50%)	]])</f>
        <v>34</v>
      </c>
      <c r="I1763" s="7">
        <f>Table1[[#This Row],[Profit per unit]]*Table1[[#This Row],[QUANTITY_ORDERED]]</f>
        <v>748</v>
      </c>
      <c r="J1763" s="2" t="str">
        <f t="shared" si="55"/>
        <v>Profit</v>
      </c>
      <c r="K1763" s="3">
        <v>37751</v>
      </c>
      <c r="L1763" s="2" t="str">
        <f>TEXT(Table1[[#This Row],[ORDER_DATE]], "mmm")</f>
        <v>May</v>
      </c>
      <c r="M1763" s="2">
        <v>2003</v>
      </c>
      <c r="N1763" s="2" t="s">
        <v>63</v>
      </c>
      <c r="O1763" s="2" t="s">
        <v>228</v>
      </c>
      <c r="P1763" s="2" t="s">
        <v>201</v>
      </c>
      <c r="Q1763" s="2" t="s">
        <v>27</v>
      </c>
      <c r="R1763" s="2" t="s">
        <v>16</v>
      </c>
    </row>
    <row r="1764" spans="1:18" x14ac:dyDescent="0.3">
      <c r="A1764" s="2">
        <v>11862</v>
      </c>
      <c r="B1764" s="2" t="s">
        <v>200</v>
      </c>
      <c r="C1764" s="2">
        <v>23</v>
      </c>
      <c r="D1764" s="7">
        <v>169</v>
      </c>
      <c r="E1764" s="7">
        <f t="shared" si="54"/>
        <v>84.5</v>
      </c>
      <c r="F1764" s="7">
        <v>100</v>
      </c>
      <c r="G1764" s="7">
        <f>Table1[[#This Row],[QUANTITY_ORDERED]]*Table1[[#This Row],[Selling price ]]</f>
        <v>2300</v>
      </c>
      <c r="H1764" s="7">
        <f>F1764-(Table1[[#This Row],[Estimated Cost Price (50%)	]])</f>
        <v>15.5</v>
      </c>
      <c r="I1764" s="7">
        <f>Table1[[#This Row],[Profit per unit]]*Table1[[#This Row],[QUANTITY_ORDERED]]</f>
        <v>356.5</v>
      </c>
      <c r="J1764" s="2" t="str">
        <f t="shared" si="55"/>
        <v>Profit</v>
      </c>
      <c r="K1764" s="3">
        <v>37751</v>
      </c>
      <c r="L1764" s="2" t="str">
        <f>TEXT(Table1[[#This Row],[ORDER_DATE]], "mmm")</f>
        <v>May</v>
      </c>
      <c r="M1764" s="2">
        <v>2003</v>
      </c>
      <c r="N1764" s="2" t="s">
        <v>63</v>
      </c>
      <c r="O1764" s="2" t="s">
        <v>236</v>
      </c>
      <c r="P1764" s="2" t="s">
        <v>201</v>
      </c>
      <c r="Q1764" s="2" t="s">
        <v>27</v>
      </c>
      <c r="R1764" s="2" t="s">
        <v>16</v>
      </c>
    </row>
    <row r="1765" spans="1:18" x14ac:dyDescent="0.3">
      <c r="A1765" s="2">
        <v>11863</v>
      </c>
      <c r="B1765" s="2" t="s">
        <v>200</v>
      </c>
      <c r="C1765" s="2">
        <v>39</v>
      </c>
      <c r="D1765" s="7">
        <v>141</v>
      </c>
      <c r="E1765" s="7">
        <f t="shared" si="54"/>
        <v>70.5</v>
      </c>
      <c r="F1765" s="7">
        <v>100</v>
      </c>
      <c r="G1765" s="7">
        <f>Table1[[#This Row],[QUANTITY_ORDERED]]*Table1[[#This Row],[Selling price ]]</f>
        <v>3900</v>
      </c>
      <c r="H1765" s="7">
        <f>F1765-(Table1[[#This Row],[Estimated Cost Price (50%)	]])</f>
        <v>29.5</v>
      </c>
      <c r="I1765" s="7">
        <f>Table1[[#This Row],[Profit per unit]]*Table1[[#This Row],[QUANTITY_ORDERED]]</f>
        <v>1150.5</v>
      </c>
      <c r="J1765" s="2" t="str">
        <f t="shared" si="55"/>
        <v>Profit</v>
      </c>
      <c r="K1765" s="3">
        <v>37751</v>
      </c>
      <c r="L1765" s="2" t="str">
        <f>TEXT(Table1[[#This Row],[ORDER_DATE]], "mmm")</f>
        <v>May</v>
      </c>
      <c r="M1765" s="2">
        <v>2003</v>
      </c>
      <c r="N1765" s="2" t="s">
        <v>63</v>
      </c>
      <c r="O1765" s="2" t="s">
        <v>242</v>
      </c>
      <c r="P1765" s="2" t="s">
        <v>201</v>
      </c>
      <c r="Q1765" s="2" t="s">
        <v>27</v>
      </c>
      <c r="R1765" s="2" t="s">
        <v>16</v>
      </c>
    </row>
    <row r="1766" spans="1:18" x14ac:dyDescent="0.3">
      <c r="A1766" s="2">
        <v>11864</v>
      </c>
      <c r="B1766" s="2" t="s">
        <v>200</v>
      </c>
      <c r="C1766" s="2">
        <v>27</v>
      </c>
      <c r="D1766" s="7">
        <v>73</v>
      </c>
      <c r="E1766" s="7">
        <f t="shared" si="54"/>
        <v>36.5</v>
      </c>
      <c r="F1766" s="7">
        <v>72.02</v>
      </c>
      <c r="G1766" s="7">
        <f>Table1[[#This Row],[QUANTITY_ORDERED]]*Table1[[#This Row],[Selling price ]]</f>
        <v>1944.54</v>
      </c>
      <c r="H1766" s="7">
        <f>F1766-(Table1[[#This Row],[Estimated Cost Price (50%)	]])</f>
        <v>35.519999999999996</v>
      </c>
      <c r="I1766" s="7">
        <f>Table1[[#This Row],[Profit per unit]]*Table1[[#This Row],[QUANTITY_ORDERED]]</f>
        <v>959.03999999999985</v>
      </c>
      <c r="J1766" s="2" t="str">
        <f t="shared" si="55"/>
        <v>Profit</v>
      </c>
      <c r="K1766" s="3">
        <v>37751</v>
      </c>
      <c r="L1766" s="2" t="str">
        <f>TEXT(Table1[[#This Row],[ORDER_DATE]], "mmm")</f>
        <v>May</v>
      </c>
      <c r="M1766" s="2">
        <v>2003</v>
      </c>
      <c r="N1766" s="2" t="s">
        <v>63</v>
      </c>
      <c r="O1766" s="2" t="s">
        <v>252</v>
      </c>
      <c r="P1766" s="2" t="s">
        <v>201</v>
      </c>
      <c r="Q1766" s="2" t="s">
        <v>27</v>
      </c>
      <c r="R1766" s="2" t="s">
        <v>10</v>
      </c>
    </row>
    <row r="1767" spans="1:18" x14ac:dyDescent="0.3">
      <c r="A1767" s="2">
        <v>11865</v>
      </c>
      <c r="B1767" s="2" t="s">
        <v>200</v>
      </c>
      <c r="C1767" s="2">
        <v>22</v>
      </c>
      <c r="D1767" s="7">
        <v>50</v>
      </c>
      <c r="E1767" s="7">
        <f t="shared" si="54"/>
        <v>25</v>
      </c>
      <c r="F1767" s="7">
        <v>51.32</v>
      </c>
      <c r="G1767" s="7">
        <f>Table1[[#This Row],[QUANTITY_ORDERED]]*Table1[[#This Row],[Selling price ]]</f>
        <v>1129.04</v>
      </c>
      <c r="H1767" s="7">
        <f>F1767-(Table1[[#This Row],[Estimated Cost Price (50%)	]])</f>
        <v>26.32</v>
      </c>
      <c r="I1767" s="7">
        <f>Table1[[#This Row],[Profit per unit]]*Table1[[#This Row],[QUANTITY_ORDERED]]</f>
        <v>579.04</v>
      </c>
      <c r="J1767" s="2" t="str">
        <f t="shared" si="55"/>
        <v>Profit</v>
      </c>
      <c r="K1767" s="3">
        <v>37751</v>
      </c>
      <c r="L1767" s="2" t="str">
        <f>TEXT(Table1[[#This Row],[ORDER_DATE]], "mmm")</f>
        <v>May</v>
      </c>
      <c r="M1767" s="2">
        <v>2003</v>
      </c>
      <c r="N1767" s="2" t="s">
        <v>63</v>
      </c>
      <c r="O1767" s="2" t="s">
        <v>255</v>
      </c>
      <c r="P1767" s="2" t="s">
        <v>201</v>
      </c>
      <c r="Q1767" s="2" t="s">
        <v>27</v>
      </c>
      <c r="R1767" s="2" t="s">
        <v>10</v>
      </c>
    </row>
    <row r="1768" spans="1:18" x14ac:dyDescent="0.3">
      <c r="A1768" s="2">
        <v>11866</v>
      </c>
      <c r="B1768" s="2" t="s">
        <v>200</v>
      </c>
      <c r="C1768" s="2">
        <v>48</v>
      </c>
      <c r="D1768" s="7">
        <v>37</v>
      </c>
      <c r="E1768" s="7">
        <f t="shared" si="54"/>
        <v>18.5</v>
      </c>
      <c r="F1768" s="7">
        <v>34.36</v>
      </c>
      <c r="G1768" s="7">
        <f>Table1[[#This Row],[QUANTITY_ORDERED]]*Table1[[#This Row],[Selling price ]]</f>
        <v>1649.28</v>
      </c>
      <c r="H1768" s="7">
        <f>F1768-(Table1[[#This Row],[Estimated Cost Price (50%)	]])</f>
        <v>15.86</v>
      </c>
      <c r="I1768" s="7">
        <f>Table1[[#This Row],[Profit per unit]]*Table1[[#This Row],[QUANTITY_ORDERED]]</f>
        <v>761.28</v>
      </c>
      <c r="J1768" s="2" t="str">
        <f t="shared" si="55"/>
        <v>Profit</v>
      </c>
      <c r="K1768" s="3">
        <v>37751</v>
      </c>
      <c r="L1768" s="2" t="str">
        <f>TEXT(Table1[[#This Row],[ORDER_DATE]], "mmm")</f>
        <v>May</v>
      </c>
      <c r="M1768" s="2">
        <v>2003</v>
      </c>
      <c r="N1768" s="2" t="s">
        <v>63</v>
      </c>
      <c r="O1768" s="2" t="s">
        <v>267</v>
      </c>
      <c r="P1768" s="2" t="s">
        <v>201</v>
      </c>
      <c r="Q1768" s="2" t="s">
        <v>27</v>
      </c>
      <c r="R1768" s="2" t="s">
        <v>10</v>
      </c>
    </row>
    <row r="1769" spans="1:18" x14ac:dyDescent="0.3">
      <c r="A1769" s="2">
        <v>11867</v>
      </c>
      <c r="B1769" s="2" t="s">
        <v>200</v>
      </c>
      <c r="C1769" s="2">
        <v>22</v>
      </c>
      <c r="D1769" s="7">
        <v>107</v>
      </c>
      <c r="E1769" s="7">
        <f t="shared" si="54"/>
        <v>53.5</v>
      </c>
      <c r="F1769" s="7">
        <v>96.37</v>
      </c>
      <c r="G1769" s="7">
        <f>Table1[[#This Row],[QUANTITY_ORDERED]]*Table1[[#This Row],[Selling price ]]</f>
        <v>2120.1400000000003</v>
      </c>
      <c r="H1769" s="7">
        <f>F1769-(Table1[[#This Row],[Estimated Cost Price (50%)	]])</f>
        <v>42.870000000000005</v>
      </c>
      <c r="I1769" s="7">
        <f>Table1[[#This Row],[Profit per unit]]*Table1[[#This Row],[QUANTITY_ORDERED]]</f>
        <v>943.1400000000001</v>
      </c>
      <c r="J1769" s="2" t="str">
        <f t="shared" si="55"/>
        <v>Profit</v>
      </c>
      <c r="K1769" s="3">
        <v>37751</v>
      </c>
      <c r="L1769" s="2" t="str">
        <f>TEXT(Table1[[#This Row],[ORDER_DATE]], "mmm")</f>
        <v>May</v>
      </c>
      <c r="M1769" s="2">
        <v>2003</v>
      </c>
      <c r="N1769" s="2" t="s">
        <v>63</v>
      </c>
      <c r="O1769" s="2" t="s">
        <v>272</v>
      </c>
      <c r="P1769" s="2" t="s">
        <v>201</v>
      </c>
      <c r="Q1769" s="2" t="s">
        <v>27</v>
      </c>
      <c r="R1769" s="2" t="s">
        <v>10</v>
      </c>
    </row>
    <row r="1770" spans="1:18" x14ac:dyDescent="0.3">
      <c r="A1770" s="2">
        <v>11868</v>
      </c>
      <c r="B1770" s="2" t="s">
        <v>200</v>
      </c>
      <c r="C1770" s="2">
        <v>50</v>
      </c>
      <c r="D1770" s="7">
        <v>140</v>
      </c>
      <c r="E1770" s="7">
        <f t="shared" si="54"/>
        <v>70</v>
      </c>
      <c r="F1770" s="7">
        <v>100</v>
      </c>
      <c r="G1770" s="7">
        <f>Table1[[#This Row],[QUANTITY_ORDERED]]*Table1[[#This Row],[Selling price ]]</f>
        <v>5000</v>
      </c>
      <c r="H1770" s="7">
        <f>F1770-(Table1[[#This Row],[Estimated Cost Price (50%)	]])</f>
        <v>30</v>
      </c>
      <c r="I1770" s="7">
        <f>Table1[[#This Row],[Profit per unit]]*Table1[[#This Row],[QUANTITY_ORDERED]]</f>
        <v>1500</v>
      </c>
      <c r="J1770" s="2" t="str">
        <f t="shared" si="55"/>
        <v>Profit</v>
      </c>
      <c r="K1770" s="3">
        <v>37751</v>
      </c>
      <c r="L1770" s="2" t="str">
        <f>TEXT(Table1[[#This Row],[ORDER_DATE]], "mmm")</f>
        <v>May</v>
      </c>
      <c r="M1770" s="2">
        <v>2003</v>
      </c>
      <c r="N1770" s="2" t="s">
        <v>63</v>
      </c>
      <c r="O1770" s="2" t="s">
        <v>274</v>
      </c>
      <c r="P1770" s="2" t="s">
        <v>201</v>
      </c>
      <c r="Q1770" s="2" t="s">
        <v>27</v>
      </c>
      <c r="R1770" s="2" t="s">
        <v>52</v>
      </c>
    </row>
    <row r="1771" spans="1:18" x14ac:dyDescent="0.3">
      <c r="A1771" s="2">
        <v>11869</v>
      </c>
      <c r="B1771" s="2" t="s">
        <v>57</v>
      </c>
      <c r="C1771" s="2">
        <v>43</v>
      </c>
      <c r="D1771" s="7">
        <v>170</v>
      </c>
      <c r="E1771" s="7">
        <f t="shared" si="54"/>
        <v>85</v>
      </c>
      <c r="F1771" s="7">
        <v>100</v>
      </c>
      <c r="G1771" s="7">
        <f>Table1[[#This Row],[QUANTITY_ORDERED]]*Table1[[#This Row],[Selling price ]]</f>
        <v>4300</v>
      </c>
      <c r="H1771" s="7">
        <f>F1771-(Table1[[#This Row],[Estimated Cost Price (50%)	]])</f>
        <v>15</v>
      </c>
      <c r="I1771" s="7">
        <f>Table1[[#This Row],[Profit per unit]]*Table1[[#This Row],[QUANTITY_ORDERED]]</f>
        <v>645</v>
      </c>
      <c r="J1771" s="2" t="str">
        <f t="shared" si="55"/>
        <v>Profit</v>
      </c>
      <c r="K1771" s="3">
        <v>37782</v>
      </c>
      <c r="L1771" s="2" t="str">
        <f>TEXT(Table1[[#This Row],[ORDER_DATE]], "mmm")</f>
        <v>Jun</v>
      </c>
      <c r="M1771" s="2">
        <v>2003</v>
      </c>
      <c r="N1771" s="2" t="s">
        <v>202</v>
      </c>
      <c r="O1771" s="2" t="s">
        <v>217</v>
      </c>
      <c r="P1771" s="2" t="s">
        <v>58</v>
      </c>
      <c r="Q1771" s="2" t="s">
        <v>59</v>
      </c>
      <c r="R1771" s="2" t="s">
        <v>52</v>
      </c>
    </row>
    <row r="1772" spans="1:18" x14ac:dyDescent="0.3">
      <c r="A1772" s="2">
        <v>11870</v>
      </c>
      <c r="B1772" s="2" t="s">
        <v>57</v>
      </c>
      <c r="C1772" s="2">
        <v>38</v>
      </c>
      <c r="D1772" s="7">
        <v>92</v>
      </c>
      <c r="E1772" s="7">
        <f t="shared" si="54"/>
        <v>46</v>
      </c>
      <c r="F1772" s="7">
        <v>89.27</v>
      </c>
      <c r="G1772" s="7">
        <f>Table1[[#This Row],[QUANTITY_ORDERED]]*Table1[[#This Row],[Selling price ]]</f>
        <v>3392.2599999999998</v>
      </c>
      <c r="H1772" s="7">
        <f>F1772-(Table1[[#This Row],[Estimated Cost Price (50%)	]])</f>
        <v>43.269999999999996</v>
      </c>
      <c r="I1772" s="7">
        <f>Table1[[#This Row],[Profit per unit]]*Table1[[#This Row],[QUANTITY_ORDERED]]</f>
        <v>1644.2599999999998</v>
      </c>
      <c r="J1772" s="2" t="str">
        <f t="shared" si="55"/>
        <v>Profit</v>
      </c>
      <c r="K1772" s="3">
        <v>37782</v>
      </c>
      <c r="L1772" s="2" t="str">
        <f>TEXT(Table1[[#This Row],[ORDER_DATE]], "mmm")</f>
        <v>Jun</v>
      </c>
      <c r="M1772" s="2">
        <v>2003</v>
      </c>
      <c r="N1772" s="2" t="s">
        <v>202</v>
      </c>
      <c r="O1772" s="2" t="s">
        <v>246</v>
      </c>
      <c r="P1772" s="2" t="s">
        <v>58</v>
      </c>
      <c r="Q1772" s="2" t="s">
        <v>59</v>
      </c>
      <c r="R1772" s="2" t="s">
        <v>16</v>
      </c>
    </row>
    <row r="1773" spans="1:18" x14ac:dyDescent="0.3">
      <c r="A1773" s="2">
        <v>11871</v>
      </c>
      <c r="B1773" s="2" t="s">
        <v>57</v>
      </c>
      <c r="C1773" s="2">
        <v>23</v>
      </c>
      <c r="D1773" s="7">
        <v>71</v>
      </c>
      <c r="E1773" s="7">
        <f t="shared" si="54"/>
        <v>35.5</v>
      </c>
      <c r="F1773" s="7">
        <v>72.7</v>
      </c>
      <c r="G1773" s="7">
        <f>Table1[[#This Row],[QUANTITY_ORDERED]]*Table1[[#This Row],[Selling price ]]</f>
        <v>1672.1000000000001</v>
      </c>
      <c r="H1773" s="7">
        <f>F1773-(Table1[[#This Row],[Estimated Cost Price (50%)	]])</f>
        <v>37.200000000000003</v>
      </c>
      <c r="I1773" s="7">
        <f>Table1[[#This Row],[Profit per unit]]*Table1[[#This Row],[QUANTITY_ORDERED]]</f>
        <v>855.6</v>
      </c>
      <c r="J1773" s="2" t="str">
        <f t="shared" si="55"/>
        <v>Profit</v>
      </c>
      <c r="K1773" s="3">
        <v>37782</v>
      </c>
      <c r="L1773" s="2" t="str">
        <f>TEXT(Table1[[#This Row],[ORDER_DATE]], "mmm")</f>
        <v>Jun</v>
      </c>
      <c r="M1773" s="2">
        <v>2003</v>
      </c>
      <c r="N1773" s="2" t="s">
        <v>63</v>
      </c>
      <c r="O1773" s="2" t="s">
        <v>251</v>
      </c>
      <c r="P1773" s="2" t="s">
        <v>58</v>
      </c>
      <c r="Q1773" s="2" t="s">
        <v>59</v>
      </c>
      <c r="R1773" s="2" t="s">
        <v>10</v>
      </c>
    </row>
    <row r="1774" spans="1:18" x14ac:dyDescent="0.3">
      <c r="A1774" s="2">
        <v>11872</v>
      </c>
      <c r="B1774" s="2" t="s">
        <v>57</v>
      </c>
      <c r="C1774" s="2">
        <v>49</v>
      </c>
      <c r="D1774" s="7">
        <v>90</v>
      </c>
      <c r="E1774" s="7">
        <f t="shared" si="54"/>
        <v>45</v>
      </c>
      <c r="F1774" s="7">
        <v>100</v>
      </c>
      <c r="G1774" s="7">
        <f>Table1[[#This Row],[QUANTITY_ORDERED]]*Table1[[#This Row],[Selling price ]]</f>
        <v>4900</v>
      </c>
      <c r="H1774" s="7">
        <f>F1774-(Table1[[#This Row],[Estimated Cost Price (50%)	]])</f>
        <v>55</v>
      </c>
      <c r="I1774" s="7">
        <f>Table1[[#This Row],[Profit per unit]]*Table1[[#This Row],[QUANTITY_ORDERED]]</f>
        <v>2695</v>
      </c>
      <c r="J1774" s="2" t="str">
        <f t="shared" si="55"/>
        <v>Profit</v>
      </c>
      <c r="K1774" s="3">
        <v>37782</v>
      </c>
      <c r="L1774" s="2" t="str">
        <f>TEXT(Table1[[#This Row],[ORDER_DATE]], "mmm")</f>
        <v>Jun</v>
      </c>
      <c r="M1774" s="2">
        <v>2003</v>
      </c>
      <c r="N1774" s="2" t="s">
        <v>63</v>
      </c>
      <c r="O1774" s="2" t="s">
        <v>263</v>
      </c>
      <c r="P1774" s="2" t="s">
        <v>58</v>
      </c>
      <c r="Q1774" s="2" t="s">
        <v>59</v>
      </c>
      <c r="R1774" s="2" t="s">
        <v>16</v>
      </c>
    </row>
    <row r="1775" spans="1:18" x14ac:dyDescent="0.3">
      <c r="A1775" s="2">
        <v>11873</v>
      </c>
      <c r="B1775" s="2" t="s">
        <v>57</v>
      </c>
      <c r="C1775" s="2">
        <v>45</v>
      </c>
      <c r="D1775" s="7">
        <v>117</v>
      </c>
      <c r="E1775" s="7">
        <f t="shared" si="54"/>
        <v>58.5</v>
      </c>
      <c r="F1775" s="7">
        <v>100</v>
      </c>
      <c r="G1775" s="7">
        <f>Table1[[#This Row],[QUANTITY_ORDERED]]*Table1[[#This Row],[Selling price ]]</f>
        <v>4500</v>
      </c>
      <c r="H1775" s="7">
        <f>F1775-(Table1[[#This Row],[Estimated Cost Price (50%)	]])</f>
        <v>41.5</v>
      </c>
      <c r="I1775" s="7">
        <f>Table1[[#This Row],[Profit per unit]]*Table1[[#This Row],[QUANTITY_ORDERED]]</f>
        <v>1867.5</v>
      </c>
      <c r="J1775" s="2" t="str">
        <f t="shared" si="55"/>
        <v>Profit</v>
      </c>
      <c r="K1775" s="3">
        <v>37782</v>
      </c>
      <c r="L1775" s="2" t="str">
        <f>TEXT(Table1[[#This Row],[ORDER_DATE]], "mmm")</f>
        <v>Jun</v>
      </c>
      <c r="M1775" s="2">
        <v>2003</v>
      </c>
      <c r="N1775" s="2" t="s">
        <v>63</v>
      </c>
      <c r="O1775" s="2" t="s">
        <v>266</v>
      </c>
      <c r="P1775" s="2" t="s">
        <v>58</v>
      </c>
      <c r="Q1775" s="2" t="s">
        <v>59</v>
      </c>
      <c r="R1775" s="2" t="s">
        <v>16</v>
      </c>
    </row>
    <row r="1776" spans="1:18" x14ac:dyDescent="0.3">
      <c r="A1776" s="2">
        <v>11874</v>
      </c>
      <c r="B1776" s="2" t="s">
        <v>57</v>
      </c>
      <c r="C1776" s="2">
        <v>48</v>
      </c>
      <c r="D1776" s="7">
        <v>85</v>
      </c>
      <c r="E1776" s="7">
        <f t="shared" si="54"/>
        <v>42.5</v>
      </c>
      <c r="F1776" s="7">
        <v>74.48</v>
      </c>
      <c r="G1776" s="7">
        <f>Table1[[#This Row],[QUANTITY_ORDERED]]*Table1[[#This Row],[Selling price ]]</f>
        <v>3575.04</v>
      </c>
      <c r="H1776" s="7">
        <f>F1776-(Table1[[#This Row],[Estimated Cost Price (50%)	]])</f>
        <v>31.980000000000004</v>
      </c>
      <c r="I1776" s="7">
        <f>Table1[[#This Row],[Profit per unit]]*Table1[[#This Row],[QUANTITY_ORDERED]]</f>
        <v>1535.0400000000002</v>
      </c>
      <c r="J1776" s="2" t="str">
        <f t="shared" si="55"/>
        <v>Profit</v>
      </c>
      <c r="K1776" s="3">
        <v>37782</v>
      </c>
      <c r="L1776" s="2" t="str">
        <f>TEXT(Table1[[#This Row],[ORDER_DATE]], "mmm")</f>
        <v>Jun</v>
      </c>
      <c r="M1776" s="2">
        <v>2003</v>
      </c>
      <c r="N1776" s="2" t="s">
        <v>63</v>
      </c>
      <c r="O1776" s="2" t="s">
        <v>269</v>
      </c>
      <c r="P1776" s="2" t="s">
        <v>58</v>
      </c>
      <c r="Q1776" s="2" t="s">
        <v>59</v>
      </c>
      <c r="R1776" s="2" t="s">
        <v>16</v>
      </c>
    </row>
    <row r="1777" spans="1:18" x14ac:dyDescent="0.3">
      <c r="A1777" s="2">
        <v>11875</v>
      </c>
      <c r="B1777" s="2" t="s">
        <v>189</v>
      </c>
      <c r="C1777" s="2">
        <v>46</v>
      </c>
      <c r="D1777" s="7">
        <v>60</v>
      </c>
      <c r="E1777" s="7">
        <f t="shared" si="54"/>
        <v>30</v>
      </c>
      <c r="F1777" s="7">
        <v>49.04</v>
      </c>
      <c r="G1777" s="7">
        <f>Table1[[#This Row],[QUANTITY_ORDERED]]*Table1[[#This Row],[Selling price ]]</f>
        <v>2255.84</v>
      </c>
      <c r="H1777" s="7">
        <f>F1777-(Table1[[#This Row],[Estimated Cost Price (50%)	]])</f>
        <v>19.04</v>
      </c>
      <c r="I1777" s="7">
        <f>Table1[[#This Row],[Profit per unit]]*Table1[[#This Row],[QUANTITY_ORDERED]]</f>
        <v>875.83999999999992</v>
      </c>
      <c r="J1777" s="2" t="str">
        <f t="shared" si="55"/>
        <v>Profit</v>
      </c>
      <c r="K1777" s="3">
        <v>38148</v>
      </c>
      <c r="L1777" s="2" t="str">
        <f>TEXT(Table1[[#This Row],[ORDER_DATE]], "mmm")</f>
        <v>Jun</v>
      </c>
      <c r="M1777" s="2">
        <v>2004</v>
      </c>
      <c r="N1777" s="2" t="s">
        <v>202</v>
      </c>
      <c r="O1777" s="2" t="s">
        <v>221</v>
      </c>
      <c r="P1777" s="2" t="s">
        <v>190</v>
      </c>
      <c r="Q1777" s="2" t="s">
        <v>62</v>
      </c>
      <c r="R1777" s="2" t="s">
        <v>10</v>
      </c>
    </row>
    <row r="1778" spans="1:18" x14ac:dyDescent="0.3">
      <c r="A1778" s="2">
        <v>11876</v>
      </c>
      <c r="B1778" s="2" t="s">
        <v>189</v>
      </c>
      <c r="C1778" s="2">
        <v>24</v>
      </c>
      <c r="D1778" s="7">
        <v>41</v>
      </c>
      <c r="E1778" s="7">
        <f t="shared" si="54"/>
        <v>20.5</v>
      </c>
      <c r="F1778" s="7">
        <v>40.21</v>
      </c>
      <c r="G1778" s="7">
        <f>Table1[[#This Row],[QUANTITY_ORDERED]]*Table1[[#This Row],[Selling price ]]</f>
        <v>965.04</v>
      </c>
      <c r="H1778" s="7">
        <f>F1778-(Table1[[#This Row],[Estimated Cost Price (50%)	]])</f>
        <v>19.71</v>
      </c>
      <c r="I1778" s="7">
        <f>Table1[[#This Row],[Profit per unit]]*Table1[[#This Row],[QUANTITY_ORDERED]]</f>
        <v>473.04</v>
      </c>
      <c r="J1778" s="2" t="str">
        <f t="shared" si="55"/>
        <v>Profit</v>
      </c>
      <c r="K1778" s="3">
        <v>38148</v>
      </c>
      <c r="L1778" s="2" t="str">
        <f>TEXT(Table1[[#This Row],[ORDER_DATE]], "mmm")</f>
        <v>Jun</v>
      </c>
      <c r="M1778" s="2">
        <v>2004</v>
      </c>
      <c r="N1778" s="2" t="s">
        <v>202</v>
      </c>
      <c r="O1778" s="2" t="s">
        <v>276</v>
      </c>
      <c r="P1778" s="2" t="s">
        <v>190</v>
      </c>
      <c r="Q1778" s="2" t="s">
        <v>62</v>
      </c>
      <c r="R1778" s="2" t="s">
        <v>10</v>
      </c>
    </row>
    <row r="1779" spans="1:18" x14ac:dyDescent="0.3">
      <c r="A1779" s="2">
        <v>11877</v>
      </c>
      <c r="B1779" s="2" t="s">
        <v>94</v>
      </c>
      <c r="C1779" s="2">
        <v>47</v>
      </c>
      <c r="D1779" s="7">
        <v>214</v>
      </c>
      <c r="E1779" s="7">
        <f t="shared" si="54"/>
        <v>107</v>
      </c>
      <c r="F1779" s="7">
        <v>100</v>
      </c>
      <c r="G1779" s="7">
        <f>Table1[[#This Row],[QUANTITY_ORDERED]]*Table1[[#This Row],[Selling price ]]</f>
        <v>4700</v>
      </c>
      <c r="H1779" s="7">
        <f>F1779-(Table1[[#This Row],[Estimated Cost Price (50%)	]])</f>
        <v>-7</v>
      </c>
      <c r="I1779" s="7">
        <f>Table1[[#This Row],[Profit per unit]]*Table1[[#This Row],[QUANTITY_ORDERED]]</f>
        <v>-329</v>
      </c>
      <c r="J1779" s="2" t="str">
        <f t="shared" si="55"/>
        <v>Loss</v>
      </c>
      <c r="K1779" s="3">
        <v>38301</v>
      </c>
      <c r="L1779" s="2" t="str">
        <f>TEXT(Table1[[#This Row],[ORDER_DATE]], "mmm")</f>
        <v>Nov</v>
      </c>
      <c r="M1779" s="2">
        <v>2004</v>
      </c>
      <c r="N1779" s="2" t="s">
        <v>63</v>
      </c>
      <c r="O1779" s="2" t="s">
        <v>64</v>
      </c>
      <c r="P1779" s="2" t="s">
        <v>95</v>
      </c>
      <c r="Q1779" s="2" t="s">
        <v>13</v>
      </c>
      <c r="R1779" s="2" t="s">
        <v>52</v>
      </c>
    </row>
    <row r="1780" spans="1:18" x14ac:dyDescent="0.3">
      <c r="A1780" s="2">
        <v>11878</v>
      </c>
      <c r="B1780" s="2" t="s">
        <v>94</v>
      </c>
      <c r="C1780" s="2">
        <v>39</v>
      </c>
      <c r="D1780" s="7">
        <v>136</v>
      </c>
      <c r="E1780" s="7">
        <f t="shared" si="54"/>
        <v>68</v>
      </c>
      <c r="F1780" s="7">
        <v>100</v>
      </c>
      <c r="G1780" s="7">
        <f>Table1[[#This Row],[QUANTITY_ORDERED]]*Table1[[#This Row],[Selling price ]]</f>
        <v>3900</v>
      </c>
      <c r="H1780" s="7">
        <f>F1780-(Table1[[#This Row],[Estimated Cost Price (50%)	]])</f>
        <v>32</v>
      </c>
      <c r="I1780" s="7">
        <f>Table1[[#This Row],[Profit per unit]]*Table1[[#This Row],[QUANTITY_ORDERED]]</f>
        <v>1248</v>
      </c>
      <c r="J1780" s="2" t="str">
        <f t="shared" si="55"/>
        <v>Profit</v>
      </c>
      <c r="K1780" s="3">
        <v>38301</v>
      </c>
      <c r="L1780" s="2" t="str">
        <f>TEXT(Table1[[#This Row],[ORDER_DATE]], "mmm")</f>
        <v>Nov</v>
      </c>
      <c r="M1780" s="2">
        <v>2004</v>
      </c>
      <c r="N1780" s="2" t="s">
        <v>178</v>
      </c>
      <c r="O1780" s="2" t="s">
        <v>179</v>
      </c>
      <c r="P1780" s="2" t="s">
        <v>95</v>
      </c>
      <c r="Q1780" s="2" t="s">
        <v>13</v>
      </c>
      <c r="R1780" s="2" t="s">
        <v>16</v>
      </c>
    </row>
    <row r="1781" spans="1:18" x14ac:dyDescent="0.3">
      <c r="A1781" s="2">
        <v>11879</v>
      </c>
      <c r="B1781" s="2" t="s">
        <v>94</v>
      </c>
      <c r="C1781" s="2">
        <v>46</v>
      </c>
      <c r="D1781" s="7">
        <v>116</v>
      </c>
      <c r="E1781" s="7">
        <f t="shared" si="54"/>
        <v>58</v>
      </c>
      <c r="F1781" s="7">
        <v>98</v>
      </c>
      <c r="G1781" s="7">
        <f>Table1[[#This Row],[QUANTITY_ORDERED]]*Table1[[#This Row],[Selling price ]]</f>
        <v>4508</v>
      </c>
      <c r="H1781" s="7">
        <f>F1781-(Table1[[#This Row],[Estimated Cost Price (50%)	]])</f>
        <v>40</v>
      </c>
      <c r="I1781" s="7">
        <f>Table1[[#This Row],[Profit per unit]]*Table1[[#This Row],[QUANTITY_ORDERED]]</f>
        <v>1840</v>
      </c>
      <c r="J1781" s="2" t="str">
        <f t="shared" si="55"/>
        <v>Profit</v>
      </c>
      <c r="K1781" s="3">
        <v>38301</v>
      </c>
      <c r="L1781" s="2" t="str">
        <f>TEXT(Table1[[#This Row],[ORDER_DATE]], "mmm")</f>
        <v>Nov</v>
      </c>
      <c r="M1781" s="2">
        <v>2004</v>
      </c>
      <c r="N1781" s="2" t="s">
        <v>178</v>
      </c>
      <c r="O1781" s="2" t="s">
        <v>196</v>
      </c>
      <c r="P1781" s="2" t="s">
        <v>95</v>
      </c>
      <c r="Q1781" s="2" t="s">
        <v>13</v>
      </c>
      <c r="R1781" s="2" t="s">
        <v>16</v>
      </c>
    </row>
    <row r="1782" spans="1:18" x14ac:dyDescent="0.3">
      <c r="A1782" s="2">
        <v>11880</v>
      </c>
      <c r="B1782" s="2" t="s">
        <v>94</v>
      </c>
      <c r="C1782" s="2">
        <v>37</v>
      </c>
      <c r="D1782" s="7">
        <v>102</v>
      </c>
      <c r="E1782" s="7">
        <f t="shared" si="54"/>
        <v>51</v>
      </c>
      <c r="F1782" s="7">
        <v>95.55</v>
      </c>
      <c r="G1782" s="7">
        <f>Table1[[#This Row],[QUANTITY_ORDERED]]*Table1[[#This Row],[Selling price ]]</f>
        <v>3535.35</v>
      </c>
      <c r="H1782" s="7">
        <f>F1782-(Table1[[#This Row],[Estimated Cost Price (50%)	]])</f>
        <v>44.55</v>
      </c>
      <c r="I1782" s="7">
        <f>Table1[[#This Row],[Profit per unit]]*Table1[[#This Row],[QUANTITY_ORDERED]]</f>
        <v>1648.35</v>
      </c>
      <c r="J1782" s="2" t="str">
        <f t="shared" si="55"/>
        <v>Profit</v>
      </c>
      <c r="K1782" s="3">
        <v>38301</v>
      </c>
      <c r="L1782" s="2" t="str">
        <f>TEXT(Table1[[#This Row],[ORDER_DATE]], "mmm")</f>
        <v>Nov</v>
      </c>
      <c r="M1782" s="2">
        <v>2004</v>
      </c>
      <c r="N1782" s="2" t="s">
        <v>202</v>
      </c>
      <c r="O1782" s="2" t="s">
        <v>203</v>
      </c>
      <c r="P1782" s="2" t="s">
        <v>95</v>
      </c>
      <c r="Q1782" s="2" t="s">
        <v>13</v>
      </c>
      <c r="R1782" s="2" t="s">
        <v>16</v>
      </c>
    </row>
    <row r="1783" spans="1:18" x14ac:dyDescent="0.3">
      <c r="A1783" s="2">
        <v>11881</v>
      </c>
      <c r="B1783" s="2" t="s">
        <v>94</v>
      </c>
      <c r="C1783" s="2">
        <v>37</v>
      </c>
      <c r="D1783" s="7">
        <v>53</v>
      </c>
      <c r="E1783" s="7">
        <f t="shared" si="54"/>
        <v>26.5</v>
      </c>
      <c r="F1783" s="7">
        <v>48.52</v>
      </c>
      <c r="G1783" s="7">
        <f>Table1[[#This Row],[QUANTITY_ORDERED]]*Table1[[#This Row],[Selling price ]]</f>
        <v>1795.24</v>
      </c>
      <c r="H1783" s="7">
        <f>F1783-(Table1[[#This Row],[Estimated Cost Price (50%)	]])</f>
        <v>22.020000000000003</v>
      </c>
      <c r="I1783" s="7">
        <f>Table1[[#This Row],[Profit per unit]]*Table1[[#This Row],[QUANTITY_ORDERED]]</f>
        <v>814.74000000000012</v>
      </c>
      <c r="J1783" s="2" t="str">
        <f t="shared" si="55"/>
        <v>Profit</v>
      </c>
      <c r="K1783" s="3">
        <v>38301</v>
      </c>
      <c r="L1783" s="2" t="str">
        <f>TEXT(Table1[[#This Row],[ORDER_DATE]], "mmm")</f>
        <v>Nov</v>
      </c>
      <c r="M1783" s="2">
        <v>2004</v>
      </c>
      <c r="N1783" s="2" t="s">
        <v>202</v>
      </c>
      <c r="O1783" s="2" t="s">
        <v>208</v>
      </c>
      <c r="P1783" s="2" t="s">
        <v>95</v>
      </c>
      <c r="Q1783" s="2" t="s">
        <v>13</v>
      </c>
      <c r="R1783" s="2" t="s">
        <v>10</v>
      </c>
    </row>
    <row r="1784" spans="1:18" x14ac:dyDescent="0.3">
      <c r="A1784" s="2">
        <v>11882</v>
      </c>
      <c r="B1784" s="2" t="s">
        <v>94</v>
      </c>
      <c r="C1784" s="2">
        <v>24</v>
      </c>
      <c r="D1784" s="7">
        <v>127</v>
      </c>
      <c r="E1784" s="7">
        <f t="shared" si="54"/>
        <v>63.5</v>
      </c>
      <c r="F1784" s="7">
        <v>100</v>
      </c>
      <c r="G1784" s="7">
        <f>Table1[[#This Row],[QUANTITY_ORDERED]]*Table1[[#This Row],[Selling price ]]</f>
        <v>2400</v>
      </c>
      <c r="H1784" s="7">
        <f>F1784-(Table1[[#This Row],[Estimated Cost Price (50%)	]])</f>
        <v>36.5</v>
      </c>
      <c r="I1784" s="7">
        <f>Table1[[#This Row],[Profit per unit]]*Table1[[#This Row],[QUANTITY_ORDERED]]</f>
        <v>876</v>
      </c>
      <c r="J1784" s="2" t="str">
        <f t="shared" si="55"/>
        <v>Profit</v>
      </c>
      <c r="K1784" s="3">
        <v>38301</v>
      </c>
      <c r="L1784" s="2" t="str">
        <f>TEXT(Table1[[#This Row],[ORDER_DATE]], "mmm")</f>
        <v>Nov</v>
      </c>
      <c r="M1784" s="2">
        <v>2004</v>
      </c>
      <c r="N1784" s="2" t="s">
        <v>202</v>
      </c>
      <c r="O1784" s="2" t="s">
        <v>223</v>
      </c>
      <c r="P1784" s="2" t="s">
        <v>95</v>
      </c>
      <c r="Q1784" s="2" t="s">
        <v>13</v>
      </c>
      <c r="R1784" s="2" t="s">
        <v>10</v>
      </c>
    </row>
    <row r="1785" spans="1:18" x14ac:dyDescent="0.3">
      <c r="A1785" s="2">
        <v>11883</v>
      </c>
      <c r="B1785" s="2" t="s">
        <v>94</v>
      </c>
      <c r="C1785" s="2">
        <v>20</v>
      </c>
      <c r="D1785" s="7">
        <v>168</v>
      </c>
      <c r="E1785" s="7">
        <f t="shared" si="54"/>
        <v>84</v>
      </c>
      <c r="F1785" s="7">
        <v>100</v>
      </c>
      <c r="G1785" s="7">
        <f>Table1[[#This Row],[QUANTITY_ORDERED]]*Table1[[#This Row],[Selling price ]]</f>
        <v>2000</v>
      </c>
      <c r="H1785" s="7">
        <f>F1785-(Table1[[#This Row],[Estimated Cost Price (50%)	]])</f>
        <v>16</v>
      </c>
      <c r="I1785" s="7">
        <f>Table1[[#This Row],[Profit per unit]]*Table1[[#This Row],[QUANTITY_ORDERED]]</f>
        <v>320</v>
      </c>
      <c r="J1785" s="2" t="str">
        <f t="shared" si="55"/>
        <v>Profit</v>
      </c>
      <c r="K1785" s="3">
        <v>38301</v>
      </c>
      <c r="L1785" s="2" t="str">
        <f>TEXT(Table1[[#This Row],[ORDER_DATE]], "mmm")</f>
        <v>Nov</v>
      </c>
      <c r="M1785" s="2">
        <v>2004</v>
      </c>
      <c r="N1785" s="2" t="s">
        <v>202</v>
      </c>
      <c r="O1785" s="2" t="s">
        <v>227</v>
      </c>
      <c r="P1785" s="2" t="s">
        <v>95</v>
      </c>
      <c r="Q1785" s="2" t="s">
        <v>13</v>
      </c>
      <c r="R1785" s="2" t="s">
        <v>16</v>
      </c>
    </row>
    <row r="1786" spans="1:18" x14ac:dyDescent="0.3">
      <c r="A1786" s="2">
        <v>11884</v>
      </c>
      <c r="B1786" s="2" t="s">
        <v>94</v>
      </c>
      <c r="C1786" s="2">
        <v>46</v>
      </c>
      <c r="D1786" s="7">
        <v>101</v>
      </c>
      <c r="E1786" s="7">
        <f t="shared" si="54"/>
        <v>50.5</v>
      </c>
      <c r="F1786" s="7">
        <v>100</v>
      </c>
      <c r="G1786" s="7">
        <f>Table1[[#This Row],[QUANTITY_ORDERED]]*Table1[[#This Row],[Selling price ]]</f>
        <v>4600</v>
      </c>
      <c r="H1786" s="7">
        <f>F1786-(Table1[[#This Row],[Estimated Cost Price (50%)	]])</f>
        <v>49.5</v>
      </c>
      <c r="I1786" s="7">
        <f>Table1[[#This Row],[Profit per unit]]*Table1[[#This Row],[QUANTITY_ORDERED]]</f>
        <v>2277</v>
      </c>
      <c r="J1786" s="2" t="str">
        <f t="shared" si="55"/>
        <v>Profit</v>
      </c>
      <c r="K1786" s="3">
        <v>38301</v>
      </c>
      <c r="L1786" s="2" t="str">
        <f>TEXT(Table1[[#This Row],[ORDER_DATE]], "mmm")</f>
        <v>Nov</v>
      </c>
      <c r="M1786" s="2">
        <v>2004</v>
      </c>
      <c r="N1786" s="2" t="s">
        <v>202</v>
      </c>
      <c r="O1786" s="2" t="s">
        <v>229</v>
      </c>
      <c r="P1786" s="2" t="s">
        <v>95</v>
      </c>
      <c r="Q1786" s="2" t="s">
        <v>13</v>
      </c>
      <c r="R1786" s="2" t="s">
        <v>16</v>
      </c>
    </row>
    <row r="1787" spans="1:18" x14ac:dyDescent="0.3">
      <c r="A1787" s="2">
        <v>11885</v>
      </c>
      <c r="B1787" s="2" t="s">
        <v>94</v>
      </c>
      <c r="C1787" s="2">
        <v>24</v>
      </c>
      <c r="D1787" s="7">
        <v>62</v>
      </c>
      <c r="E1787" s="7">
        <f t="shared" si="54"/>
        <v>31</v>
      </c>
      <c r="F1787" s="7">
        <v>64.959999999999994</v>
      </c>
      <c r="G1787" s="7">
        <f>Table1[[#This Row],[QUANTITY_ORDERED]]*Table1[[#This Row],[Selling price ]]</f>
        <v>1559.04</v>
      </c>
      <c r="H1787" s="7">
        <f>F1787-(Table1[[#This Row],[Estimated Cost Price (50%)	]])</f>
        <v>33.959999999999994</v>
      </c>
      <c r="I1787" s="7">
        <f>Table1[[#This Row],[Profit per unit]]*Table1[[#This Row],[QUANTITY_ORDERED]]</f>
        <v>815.03999999999985</v>
      </c>
      <c r="J1787" s="2" t="str">
        <f t="shared" si="55"/>
        <v>Profit</v>
      </c>
      <c r="K1787" s="3">
        <v>38301</v>
      </c>
      <c r="L1787" s="2" t="str">
        <f>TEXT(Table1[[#This Row],[ORDER_DATE]], "mmm")</f>
        <v>Nov</v>
      </c>
      <c r="M1787" s="2">
        <v>2004</v>
      </c>
      <c r="N1787" s="2" t="s">
        <v>202</v>
      </c>
      <c r="O1787" s="2" t="s">
        <v>230</v>
      </c>
      <c r="P1787" s="2" t="s">
        <v>95</v>
      </c>
      <c r="Q1787" s="2" t="s">
        <v>13</v>
      </c>
      <c r="R1787" s="2" t="s">
        <v>10</v>
      </c>
    </row>
    <row r="1788" spans="1:18" x14ac:dyDescent="0.3">
      <c r="A1788" s="2">
        <v>11886</v>
      </c>
      <c r="B1788" s="2" t="s">
        <v>94</v>
      </c>
      <c r="C1788" s="2">
        <v>26</v>
      </c>
      <c r="D1788" s="7">
        <v>104</v>
      </c>
      <c r="E1788" s="7">
        <f t="shared" si="54"/>
        <v>52</v>
      </c>
      <c r="F1788" s="7">
        <v>85.87</v>
      </c>
      <c r="G1788" s="7">
        <f>Table1[[#This Row],[QUANTITY_ORDERED]]*Table1[[#This Row],[Selling price ]]</f>
        <v>2232.62</v>
      </c>
      <c r="H1788" s="7">
        <f>F1788-(Table1[[#This Row],[Estimated Cost Price (50%)	]])</f>
        <v>33.870000000000005</v>
      </c>
      <c r="I1788" s="7">
        <f>Table1[[#This Row],[Profit per unit]]*Table1[[#This Row],[QUANTITY_ORDERED]]</f>
        <v>880.62000000000012</v>
      </c>
      <c r="J1788" s="2" t="str">
        <f t="shared" si="55"/>
        <v>Profit</v>
      </c>
      <c r="K1788" s="3">
        <v>38301</v>
      </c>
      <c r="L1788" s="2" t="str">
        <f>TEXT(Table1[[#This Row],[ORDER_DATE]], "mmm")</f>
        <v>Nov</v>
      </c>
      <c r="M1788" s="2">
        <v>2004</v>
      </c>
      <c r="N1788" s="2" t="s">
        <v>202</v>
      </c>
      <c r="O1788" s="2" t="s">
        <v>234</v>
      </c>
      <c r="P1788" s="2" t="s">
        <v>95</v>
      </c>
      <c r="Q1788" s="2" t="s">
        <v>13</v>
      </c>
      <c r="R1788" s="2" t="s">
        <v>10</v>
      </c>
    </row>
    <row r="1789" spans="1:18" x14ac:dyDescent="0.3">
      <c r="A1789" s="2">
        <v>11887</v>
      </c>
      <c r="B1789" s="2" t="s">
        <v>94</v>
      </c>
      <c r="C1789" s="2">
        <v>38</v>
      </c>
      <c r="D1789" s="7">
        <v>99</v>
      </c>
      <c r="E1789" s="7">
        <f t="shared" si="54"/>
        <v>49.5</v>
      </c>
      <c r="F1789" s="7">
        <v>100</v>
      </c>
      <c r="G1789" s="7">
        <f>Table1[[#This Row],[QUANTITY_ORDERED]]*Table1[[#This Row],[Selling price ]]</f>
        <v>3800</v>
      </c>
      <c r="H1789" s="7">
        <f>F1789-(Table1[[#This Row],[Estimated Cost Price (50%)	]])</f>
        <v>50.5</v>
      </c>
      <c r="I1789" s="7">
        <f>Table1[[#This Row],[Profit per unit]]*Table1[[#This Row],[QUANTITY_ORDERED]]</f>
        <v>1919</v>
      </c>
      <c r="J1789" s="2" t="str">
        <f t="shared" si="55"/>
        <v>Profit</v>
      </c>
      <c r="K1789" s="3">
        <v>38301</v>
      </c>
      <c r="L1789" s="2" t="str">
        <f>TEXT(Table1[[#This Row],[ORDER_DATE]], "mmm")</f>
        <v>Nov</v>
      </c>
      <c r="M1789" s="2">
        <v>2004</v>
      </c>
      <c r="N1789" s="2" t="s">
        <v>202</v>
      </c>
      <c r="O1789" s="2" t="s">
        <v>240</v>
      </c>
      <c r="P1789" s="2" t="s">
        <v>95</v>
      </c>
      <c r="Q1789" s="2" t="s">
        <v>13</v>
      </c>
      <c r="R1789" s="2" t="s">
        <v>16</v>
      </c>
    </row>
    <row r="1790" spans="1:18" x14ac:dyDescent="0.3">
      <c r="A1790" s="2">
        <v>11888</v>
      </c>
      <c r="B1790" s="2" t="s">
        <v>94</v>
      </c>
      <c r="C1790" s="2">
        <v>34</v>
      </c>
      <c r="D1790" s="7">
        <v>50</v>
      </c>
      <c r="E1790" s="7">
        <f t="shared" si="54"/>
        <v>25</v>
      </c>
      <c r="F1790" s="7">
        <v>49.3</v>
      </c>
      <c r="G1790" s="7">
        <f>Table1[[#This Row],[QUANTITY_ORDERED]]*Table1[[#This Row],[Selling price ]]</f>
        <v>1676.1999999999998</v>
      </c>
      <c r="H1790" s="7">
        <f>F1790-(Table1[[#This Row],[Estimated Cost Price (50%)	]])</f>
        <v>24.299999999999997</v>
      </c>
      <c r="I1790" s="7">
        <f>Table1[[#This Row],[Profit per unit]]*Table1[[#This Row],[QUANTITY_ORDERED]]</f>
        <v>826.19999999999993</v>
      </c>
      <c r="J1790" s="2" t="str">
        <f t="shared" si="55"/>
        <v>Profit</v>
      </c>
      <c r="K1790" s="3">
        <v>38301</v>
      </c>
      <c r="L1790" s="2" t="str">
        <f>TEXT(Table1[[#This Row],[ORDER_DATE]], "mmm")</f>
        <v>Nov</v>
      </c>
      <c r="M1790" s="2">
        <v>2004</v>
      </c>
      <c r="N1790" s="2" t="s">
        <v>202</v>
      </c>
      <c r="O1790" s="2" t="s">
        <v>249</v>
      </c>
      <c r="P1790" s="2" t="s">
        <v>95</v>
      </c>
      <c r="Q1790" s="2" t="s">
        <v>13</v>
      </c>
      <c r="R1790" s="2" t="s">
        <v>10</v>
      </c>
    </row>
    <row r="1791" spans="1:18" x14ac:dyDescent="0.3">
      <c r="A1791" s="2">
        <v>11889</v>
      </c>
      <c r="B1791" s="2" t="s">
        <v>94</v>
      </c>
      <c r="C1791" s="2">
        <v>23</v>
      </c>
      <c r="D1791" s="7">
        <v>33</v>
      </c>
      <c r="E1791" s="7">
        <f t="shared" si="54"/>
        <v>16.5</v>
      </c>
      <c r="F1791" s="7">
        <v>30.2</v>
      </c>
      <c r="G1791" s="7">
        <f>Table1[[#This Row],[QUANTITY_ORDERED]]*Table1[[#This Row],[Selling price ]]</f>
        <v>694.6</v>
      </c>
      <c r="H1791" s="7">
        <f>F1791-(Table1[[#This Row],[Estimated Cost Price (50%)	]])</f>
        <v>13.7</v>
      </c>
      <c r="I1791" s="7">
        <f>Table1[[#This Row],[Profit per unit]]*Table1[[#This Row],[QUANTITY_ORDERED]]</f>
        <v>315.09999999999997</v>
      </c>
      <c r="J1791" s="2" t="str">
        <f t="shared" si="55"/>
        <v>Profit</v>
      </c>
      <c r="K1791" s="3">
        <v>38301</v>
      </c>
      <c r="L1791" s="2" t="str">
        <f>TEXT(Table1[[#This Row],[ORDER_DATE]], "mmm")</f>
        <v>Nov</v>
      </c>
      <c r="M1791" s="2">
        <v>2004</v>
      </c>
      <c r="N1791" s="2" t="s">
        <v>202</v>
      </c>
      <c r="O1791" s="2" t="s">
        <v>257</v>
      </c>
      <c r="P1791" s="2" t="s">
        <v>95</v>
      </c>
      <c r="Q1791" s="2" t="s">
        <v>13</v>
      </c>
      <c r="R1791" s="2" t="s">
        <v>10</v>
      </c>
    </row>
    <row r="1792" spans="1:18" x14ac:dyDescent="0.3">
      <c r="A1792" s="2">
        <v>11890</v>
      </c>
      <c r="B1792" s="2" t="s">
        <v>94</v>
      </c>
      <c r="C1792" s="2">
        <v>44</v>
      </c>
      <c r="D1792" s="7">
        <v>44</v>
      </c>
      <c r="E1792" s="7">
        <f t="shared" si="54"/>
        <v>22</v>
      </c>
      <c r="F1792" s="7">
        <v>39.42</v>
      </c>
      <c r="G1792" s="7">
        <f>Table1[[#This Row],[QUANTITY_ORDERED]]*Table1[[#This Row],[Selling price ]]</f>
        <v>1734.48</v>
      </c>
      <c r="H1792" s="7">
        <f>F1792-(Table1[[#This Row],[Estimated Cost Price (50%)	]])</f>
        <v>17.420000000000002</v>
      </c>
      <c r="I1792" s="7">
        <f>Table1[[#This Row],[Profit per unit]]*Table1[[#This Row],[QUANTITY_ORDERED]]</f>
        <v>766.48</v>
      </c>
      <c r="J1792" s="2" t="str">
        <f t="shared" si="55"/>
        <v>Profit</v>
      </c>
      <c r="K1792" s="3">
        <v>38301</v>
      </c>
      <c r="L1792" s="2" t="str">
        <f>TEXT(Table1[[#This Row],[ORDER_DATE]], "mmm")</f>
        <v>Nov</v>
      </c>
      <c r="M1792" s="2">
        <v>2004</v>
      </c>
      <c r="N1792" s="2" t="s">
        <v>202</v>
      </c>
      <c r="O1792" s="2" t="s">
        <v>260</v>
      </c>
      <c r="P1792" s="2" t="s">
        <v>95</v>
      </c>
      <c r="Q1792" s="2" t="s">
        <v>13</v>
      </c>
      <c r="R1792" s="2" t="s">
        <v>10</v>
      </c>
    </row>
    <row r="1793" spans="1:18" x14ac:dyDescent="0.3">
      <c r="A1793" s="2">
        <v>11891</v>
      </c>
      <c r="B1793" s="2" t="s">
        <v>94</v>
      </c>
      <c r="C1793" s="2">
        <v>33</v>
      </c>
      <c r="D1793" s="7">
        <v>97</v>
      </c>
      <c r="E1793" s="7">
        <f t="shared" si="54"/>
        <v>48.5</v>
      </c>
      <c r="F1793" s="7">
        <v>100</v>
      </c>
      <c r="G1793" s="7">
        <f>Table1[[#This Row],[QUANTITY_ORDERED]]*Table1[[#This Row],[Selling price ]]</f>
        <v>3300</v>
      </c>
      <c r="H1793" s="7">
        <f>F1793-(Table1[[#This Row],[Estimated Cost Price (50%)	]])</f>
        <v>51.5</v>
      </c>
      <c r="I1793" s="7">
        <f>Table1[[#This Row],[Profit per unit]]*Table1[[#This Row],[QUANTITY_ORDERED]]</f>
        <v>1699.5</v>
      </c>
      <c r="J1793" s="2" t="str">
        <f t="shared" si="55"/>
        <v>Profit</v>
      </c>
      <c r="K1793" s="3">
        <v>38301</v>
      </c>
      <c r="L1793" s="2" t="str">
        <f>TEXT(Table1[[#This Row],[ORDER_DATE]], "mmm")</f>
        <v>Nov</v>
      </c>
      <c r="M1793" s="2">
        <v>2004</v>
      </c>
      <c r="N1793" s="2" t="s">
        <v>202</v>
      </c>
      <c r="O1793" s="2" t="s">
        <v>278</v>
      </c>
      <c r="P1793" s="2" t="s">
        <v>95</v>
      </c>
      <c r="Q1793" s="2" t="s">
        <v>13</v>
      </c>
      <c r="R1793" s="2" t="s">
        <v>16</v>
      </c>
    </row>
    <row r="1794" spans="1:18" x14ac:dyDescent="0.3">
      <c r="A1794" s="2">
        <v>11892</v>
      </c>
      <c r="B1794" s="2" t="s">
        <v>94</v>
      </c>
      <c r="C1794" s="2">
        <v>36</v>
      </c>
      <c r="D1794" s="7">
        <v>64</v>
      </c>
      <c r="E1794" s="7">
        <f t="shared" ref="E1794:E1857" si="56">D1794 * 0.5</f>
        <v>32</v>
      </c>
      <c r="F1794" s="7">
        <v>73.040000000000006</v>
      </c>
      <c r="G1794" s="7">
        <f>Table1[[#This Row],[QUANTITY_ORDERED]]*Table1[[#This Row],[Selling price ]]</f>
        <v>2629.44</v>
      </c>
      <c r="H1794" s="7">
        <f>F1794-(Table1[[#This Row],[Estimated Cost Price (50%)	]])</f>
        <v>41.040000000000006</v>
      </c>
      <c r="I1794" s="7">
        <f>Table1[[#This Row],[Profit per unit]]*Table1[[#This Row],[QUANTITY_ORDERED]]</f>
        <v>1477.4400000000003</v>
      </c>
      <c r="J1794" s="2" t="str">
        <f t="shared" ref="J1794:J1857" si="57">IF(H1794 &gt; 0, "Profit", IF(H1794 &lt; 0, "Loss", "No Profit No Loss"))</f>
        <v>Profit</v>
      </c>
      <c r="K1794" s="3">
        <v>38301</v>
      </c>
      <c r="L1794" s="2" t="str">
        <f>TEXT(Table1[[#This Row],[ORDER_DATE]], "mmm")</f>
        <v>Nov</v>
      </c>
      <c r="M1794" s="2">
        <v>2004</v>
      </c>
      <c r="N1794" s="2" t="s">
        <v>178</v>
      </c>
      <c r="O1794" s="2" t="s">
        <v>286</v>
      </c>
      <c r="P1794" s="2" t="s">
        <v>95</v>
      </c>
      <c r="Q1794" s="2" t="s">
        <v>13</v>
      </c>
      <c r="R1794" s="2" t="s">
        <v>10</v>
      </c>
    </row>
    <row r="1795" spans="1:18" x14ac:dyDescent="0.3">
      <c r="A1795" s="2">
        <v>11893</v>
      </c>
      <c r="B1795" s="2" t="s">
        <v>94</v>
      </c>
      <c r="C1795" s="2">
        <v>40</v>
      </c>
      <c r="D1795" s="7">
        <v>101</v>
      </c>
      <c r="E1795" s="7">
        <f t="shared" si="56"/>
        <v>50.5</v>
      </c>
      <c r="F1795" s="7">
        <v>100</v>
      </c>
      <c r="G1795" s="7">
        <f>Table1[[#This Row],[QUANTITY_ORDERED]]*Table1[[#This Row],[Selling price ]]</f>
        <v>4000</v>
      </c>
      <c r="H1795" s="7">
        <f>F1795-(Table1[[#This Row],[Estimated Cost Price (50%)	]])</f>
        <v>49.5</v>
      </c>
      <c r="I1795" s="7">
        <f>Table1[[#This Row],[Profit per unit]]*Table1[[#This Row],[QUANTITY_ORDERED]]</f>
        <v>1980</v>
      </c>
      <c r="J1795" s="2" t="str">
        <f t="shared" si="57"/>
        <v>Profit</v>
      </c>
      <c r="K1795" s="3">
        <v>38301</v>
      </c>
      <c r="L1795" s="2" t="str">
        <f>TEXT(Table1[[#This Row],[ORDER_DATE]], "mmm")</f>
        <v>Nov</v>
      </c>
      <c r="M1795" s="2">
        <v>2004</v>
      </c>
      <c r="N1795" s="2" t="s">
        <v>63</v>
      </c>
      <c r="O1795" s="2" t="s">
        <v>299</v>
      </c>
      <c r="P1795" s="2" t="s">
        <v>95</v>
      </c>
      <c r="Q1795" s="2" t="s">
        <v>13</v>
      </c>
      <c r="R1795" s="2" t="s">
        <v>16</v>
      </c>
    </row>
    <row r="1796" spans="1:18" x14ac:dyDescent="0.3">
      <c r="A1796" s="2">
        <v>11894</v>
      </c>
      <c r="B1796" s="2" t="s">
        <v>40</v>
      </c>
      <c r="C1796" s="2">
        <v>38</v>
      </c>
      <c r="D1796" s="7">
        <v>147</v>
      </c>
      <c r="E1796" s="7">
        <f t="shared" si="56"/>
        <v>73.5</v>
      </c>
      <c r="F1796" s="7">
        <v>100</v>
      </c>
      <c r="G1796" s="7">
        <f>Table1[[#This Row],[QUANTITY_ORDERED]]*Table1[[#This Row],[Selling price ]]</f>
        <v>3800</v>
      </c>
      <c r="H1796" s="7">
        <f>F1796-(Table1[[#This Row],[Estimated Cost Price (50%)	]])</f>
        <v>26.5</v>
      </c>
      <c r="I1796" s="7">
        <f>Table1[[#This Row],[Profit per unit]]*Table1[[#This Row],[QUANTITY_ORDERED]]</f>
        <v>1007</v>
      </c>
      <c r="J1796" s="2" t="str">
        <f t="shared" si="57"/>
        <v>Profit</v>
      </c>
      <c r="K1796" s="3">
        <v>38273</v>
      </c>
      <c r="L1796" s="2" t="str">
        <f>TEXT(Table1[[#This Row],[ORDER_DATE]], "mmm")</f>
        <v>Oct</v>
      </c>
      <c r="M1796" s="2">
        <v>2004</v>
      </c>
      <c r="N1796" s="2" t="s">
        <v>63</v>
      </c>
      <c r="O1796" s="2" t="s">
        <v>143</v>
      </c>
      <c r="P1796" s="2" t="s">
        <v>41</v>
      </c>
      <c r="Q1796" s="2" t="s">
        <v>9</v>
      </c>
      <c r="R1796" s="2" t="s">
        <v>16</v>
      </c>
    </row>
    <row r="1797" spans="1:18" x14ac:dyDescent="0.3">
      <c r="A1797" s="2">
        <v>11895</v>
      </c>
      <c r="B1797" s="2" t="s">
        <v>40</v>
      </c>
      <c r="C1797" s="2">
        <v>38</v>
      </c>
      <c r="D1797" s="7">
        <v>118</v>
      </c>
      <c r="E1797" s="7">
        <f t="shared" si="56"/>
        <v>59</v>
      </c>
      <c r="F1797" s="7">
        <v>100</v>
      </c>
      <c r="G1797" s="7">
        <f>Table1[[#This Row],[QUANTITY_ORDERED]]*Table1[[#This Row],[Selling price ]]</f>
        <v>3800</v>
      </c>
      <c r="H1797" s="7">
        <f>F1797-(Table1[[#This Row],[Estimated Cost Price (50%)	]])</f>
        <v>41</v>
      </c>
      <c r="I1797" s="7">
        <f>Table1[[#This Row],[Profit per unit]]*Table1[[#This Row],[QUANTITY_ORDERED]]</f>
        <v>1558</v>
      </c>
      <c r="J1797" s="2" t="str">
        <f t="shared" si="57"/>
        <v>Profit</v>
      </c>
      <c r="K1797" s="3">
        <v>38273</v>
      </c>
      <c r="L1797" s="2" t="str">
        <f>TEXT(Table1[[#This Row],[ORDER_DATE]], "mmm")</f>
        <v>Oct</v>
      </c>
      <c r="M1797" s="2">
        <v>2004</v>
      </c>
      <c r="N1797" s="2" t="s">
        <v>178</v>
      </c>
      <c r="O1797" s="2" t="s">
        <v>188</v>
      </c>
      <c r="P1797" s="2" t="s">
        <v>41</v>
      </c>
      <c r="Q1797" s="2" t="s">
        <v>9</v>
      </c>
      <c r="R1797" s="2" t="s">
        <v>16</v>
      </c>
    </row>
    <row r="1798" spans="1:18" x14ac:dyDescent="0.3">
      <c r="A1798" s="2">
        <v>11896</v>
      </c>
      <c r="B1798" s="2" t="s">
        <v>40</v>
      </c>
      <c r="C1798" s="2">
        <v>27</v>
      </c>
      <c r="D1798" s="7">
        <v>163</v>
      </c>
      <c r="E1798" s="7">
        <f t="shared" si="56"/>
        <v>81.5</v>
      </c>
      <c r="F1798" s="7">
        <v>100</v>
      </c>
      <c r="G1798" s="7">
        <f>Table1[[#This Row],[QUANTITY_ORDERED]]*Table1[[#This Row],[Selling price ]]</f>
        <v>2700</v>
      </c>
      <c r="H1798" s="7">
        <f>F1798-(Table1[[#This Row],[Estimated Cost Price (50%)	]])</f>
        <v>18.5</v>
      </c>
      <c r="I1798" s="7">
        <f>Table1[[#This Row],[Profit per unit]]*Table1[[#This Row],[QUANTITY_ORDERED]]</f>
        <v>499.5</v>
      </c>
      <c r="J1798" s="2" t="str">
        <f t="shared" si="57"/>
        <v>Profit</v>
      </c>
      <c r="K1798" s="3">
        <v>38273</v>
      </c>
      <c r="L1798" s="2" t="str">
        <f>TEXT(Table1[[#This Row],[ORDER_DATE]], "mmm")</f>
        <v>Oct</v>
      </c>
      <c r="M1798" s="2">
        <v>2004</v>
      </c>
      <c r="N1798" s="2" t="s">
        <v>63</v>
      </c>
      <c r="O1798" s="2" t="s">
        <v>220</v>
      </c>
      <c r="P1798" s="2" t="s">
        <v>41</v>
      </c>
      <c r="Q1798" s="2" t="s">
        <v>9</v>
      </c>
      <c r="R1798" s="2" t="s">
        <v>16</v>
      </c>
    </row>
    <row r="1799" spans="1:18" x14ac:dyDescent="0.3">
      <c r="A1799" s="2">
        <v>11897</v>
      </c>
      <c r="B1799" s="2" t="s">
        <v>40</v>
      </c>
      <c r="C1799" s="2">
        <v>36</v>
      </c>
      <c r="D1799" s="7">
        <v>122</v>
      </c>
      <c r="E1799" s="7">
        <f t="shared" si="56"/>
        <v>61</v>
      </c>
      <c r="F1799" s="7">
        <v>100</v>
      </c>
      <c r="G1799" s="7">
        <f>Table1[[#This Row],[QUANTITY_ORDERED]]*Table1[[#This Row],[Selling price ]]</f>
        <v>3600</v>
      </c>
      <c r="H1799" s="7">
        <f>F1799-(Table1[[#This Row],[Estimated Cost Price (50%)	]])</f>
        <v>39</v>
      </c>
      <c r="I1799" s="7">
        <f>Table1[[#This Row],[Profit per unit]]*Table1[[#This Row],[QUANTITY_ORDERED]]</f>
        <v>1404</v>
      </c>
      <c r="J1799" s="2" t="str">
        <f t="shared" si="57"/>
        <v>Profit</v>
      </c>
      <c r="K1799" s="3">
        <v>38273</v>
      </c>
      <c r="L1799" s="2" t="str">
        <f>TEXT(Table1[[#This Row],[ORDER_DATE]], "mmm")</f>
        <v>Oct</v>
      </c>
      <c r="M1799" s="2">
        <v>2004</v>
      </c>
      <c r="N1799" s="2" t="s">
        <v>178</v>
      </c>
      <c r="O1799" s="2" t="s">
        <v>222</v>
      </c>
      <c r="P1799" s="2" t="s">
        <v>41</v>
      </c>
      <c r="Q1799" s="2" t="s">
        <v>9</v>
      </c>
      <c r="R1799" s="2" t="s">
        <v>16</v>
      </c>
    </row>
    <row r="1800" spans="1:18" x14ac:dyDescent="0.3">
      <c r="A1800" s="2">
        <v>11898</v>
      </c>
      <c r="B1800" s="2" t="s">
        <v>40</v>
      </c>
      <c r="C1800" s="2">
        <v>41</v>
      </c>
      <c r="D1800" s="7">
        <v>60</v>
      </c>
      <c r="E1800" s="7">
        <f t="shared" si="56"/>
        <v>30</v>
      </c>
      <c r="F1800" s="7">
        <v>53.48</v>
      </c>
      <c r="G1800" s="7">
        <f>Table1[[#This Row],[QUANTITY_ORDERED]]*Table1[[#This Row],[Selling price ]]</f>
        <v>2192.6799999999998</v>
      </c>
      <c r="H1800" s="7">
        <f>F1800-(Table1[[#This Row],[Estimated Cost Price (50%)	]])</f>
        <v>23.479999999999997</v>
      </c>
      <c r="I1800" s="7">
        <f>Table1[[#This Row],[Profit per unit]]*Table1[[#This Row],[QUANTITY_ORDERED]]</f>
        <v>962.67999999999984</v>
      </c>
      <c r="J1800" s="2" t="str">
        <f t="shared" si="57"/>
        <v>Profit</v>
      </c>
      <c r="K1800" s="3">
        <v>38273</v>
      </c>
      <c r="L1800" s="2" t="str">
        <f>TEXT(Table1[[#This Row],[ORDER_DATE]], "mmm")</f>
        <v>Oct</v>
      </c>
      <c r="M1800" s="2">
        <v>2004</v>
      </c>
      <c r="N1800" s="2" t="s">
        <v>178</v>
      </c>
      <c r="O1800" s="2" t="s">
        <v>224</v>
      </c>
      <c r="P1800" s="2" t="s">
        <v>41</v>
      </c>
      <c r="Q1800" s="2" t="s">
        <v>9</v>
      </c>
      <c r="R1800" s="2" t="s">
        <v>10</v>
      </c>
    </row>
    <row r="1801" spans="1:18" x14ac:dyDescent="0.3">
      <c r="A1801" s="2">
        <v>11899</v>
      </c>
      <c r="B1801" s="2" t="s">
        <v>40</v>
      </c>
      <c r="C1801" s="2">
        <v>37</v>
      </c>
      <c r="D1801" s="7">
        <v>169</v>
      </c>
      <c r="E1801" s="7">
        <f t="shared" si="56"/>
        <v>84.5</v>
      </c>
      <c r="F1801" s="7">
        <v>100</v>
      </c>
      <c r="G1801" s="7">
        <f>Table1[[#This Row],[QUANTITY_ORDERED]]*Table1[[#This Row],[Selling price ]]</f>
        <v>3700</v>
      </c>
      <c r="H1801" s="7">
        <f>F1801-(Table1[[#This Row],[Estimated Cost Price (50%)	]])</f>
        <v>15.5</v>
      </c>
      <c r="I1801" s="7">
        <f>Table1[[#This Row],[Profit per unit]]*Table1[[#This Row],[QUANTITY_ORDERED]]</f>
        <v>573.5</v>
      </c>
      <c r="J1801" s="2" t="str">
        <f t="shared" si="57"/>
        <v>Profit</v>
      </c>
      <c r="K1801" s="3">
        <v>38273</v>
      </c>
      <c r="L1801" s="2" t="str">
        <f>TEXT(Table1[[#This Row],[ORDER_DATE]], "mmm")</f>
        <v>Oct</v>
      </c>
      <c r="M1801" s="2">
        <v>2004</v>
      </c>
      <c r="N1801" s="2" t="s">
        <v>63</v>
      </c>
      <c r="O1801" s="2" t="s">
        <v>236</v>
      </c>
      <c r="P1801" s="2" t="s">
        <v>41</v>
      </c>
      <c r="Q1801" s="2" t="s">
        <v>9</v>
      </c>
      <c r="R1801" s="2" t="s">
        <v>52</v>
      </c>
    </row>
    <row r="1802" spans="1:18" x14ac:dyDescent="0.3">
      <c r="A1802" s="2">
        <v>11900</v>
      </c>
      <c r="B1802" s="2" t="s">
        <v>40</v>
      </c>
      <c r="C1802" s="2">
        <v>22</v>
      </c>
      <c r="D1802" s="7">
        <v>121</v>
      </c>
      <c r="E1802" s="7">
        <f t="shared" si="56"/>
        <v>60.5</v>
      </c>
      <c r="F1802" s="7">
        <v>99.29</v>
      </c>
      <c r="G1802" s="7">
        <f>Table1[[#This Row],[QUANTITY_ORDERED]]*Table1[[#This Row],[Selling price ]]</f>
        <v>2184.38</v>
      </c>
      <c r="H1802" s="7">
        <f>F1802-(Table1[[#This Row],[Estimated Cost Price (50%)	]])</f>
        <v>38.790000000000006</v>
      </c>
      <c r="I1802" s="7">
        <f>Table1[[#This Row],[Profit per unit]]*Table1[[#This Row],[QUANTITY_ORDERED]]</f>
        <v>853.38000000000011</v>
      </c>
      <c r="J1802" s="2" t="str">
        <f t="shared" si="57"/>
        <v>Profit</v>
      </c>
      <c r="K1802" s="3">
        <v>38273</v>
      </c>
      <c r="L1802" s="2" t="str">
        <f>TEXT(Table1[[#This Row],[ORDER_DATE]], "mmm")</f>
        <v>Oct</v>
      </c>
      <c r="M1802" s="2">
        <v>2004</v>
      </c>
      <c r="N1802" s="2" t="s">
        <v>178</v>
      </c>
      <c r="O1802" s="2" t="s">
        <v>248</v>
      </c>
      <c r="P1802" s="2" t="s">
        <v>41</v>
      </c>
      <c r="Q1802" s="2" t="s">
        <v>9</v>
      </c>
      <c r="R1802" s="2" t="s">
        <v>10</v>
      </c>
    </row>
    <row r="1803" spans="1:18" x14ac:dyDescent="0.3">
      <c r="A1803" s="2">
        <v>11901</v>
      </c>
      <c r="B1803" s="2" t="s">
        <v>40</v>
      </c>
      <c r="C1803" s="2">
        <v>45</v>
      </c>
      <c r="D1803" s="7">
        <v>57</v>
      </c>
      <c r="E1803" s="7">
        <f t="shared" si="56"/>
        <v>28.5</v>
      </c>
      <c r="F1803" s="7">
        <v>61.85</v>
      </c>
      <c r="G1803" s="7">
        <f>Table1[[#This Row],[QUANTITY_ORDERED]]*Table1[[#This Row],[Selling price ]]</f>
        <v>2783.25</v>
      </c>
      <c r="H1803" s="7">
        <f>F1803-(Table1[[#This Row],[Estimated Cost Price (50%)	]])</f>
        <v>33.35</v>
      </c>
      <c r="I1803" s="7">
        <f>Table1[[#This Row],[Profit per unit]]*Table1[[#This Row],[QUANTITY_ORDERED]]</f>
        <v>1500.75</v>
      </c>
      <c r="J1803" s="2" t="str">
        <f t="shared" si="57"/>
        <v>Profit</v>
      </c>
      <c r="K1803" s="3">
        <v>38273</v>
      </c>
      <c r="L1803" s="2" t="str">
        <f>TEXT(Table1[[#This Row],[ORDER_DATE]], "mmm")</f>
        <v>Oct</v>
      </c>
      <c r="M1803" s="2">
        <v>2004</v>
      </c>
      <c r="N1803" s="2" t="s">
        <v>63</v>
      </c>
      <c r="O1803" s="2" t="s">
        <v>253</v>
      </c>
      <c r="P1803" s="2" t="s">
        <v>41</v>
      </c>
      <c r="Q1803" s="2" t="s">
        <v>9</v>
      </c>
      <c r="R1803" s="2" t="s">
        <v>10</v>
      </c>
    </row>
    <row r="1804" spans="1:18" x14ac:dyDescent="0.3">
      <c r="A1804" s="2">
        <v>11902</v>
      </c>
      <c r="B1804" s="2" t="s">
        <v>40</v>
      </c>
      <c r="C1804" s="2">
        <v>24</v>
      </c>
      <c r="D1804" s="7">
        <v>127</v>
      </c>
      <c r="E1804" s="7">
        <f t="shared" si="56"/>
        <v>63.5</v>
      </c>
      <c r="F1804" s="7">
        <v>100</v>
      </c>
      <c r="G1804" s="7">
        <f>Table1[[#This Row],[QUANTITY_ORDERED]]*Table1[[#This Row],[Selling price ]]</f>
        <v>2400</v>
      </c>
      <c r="H1804" s="7">
        <f>F1804-(Table1[[#This Row],[Estimated Cost Price (50%)	]])</f>
        <v>36.5</v>
      </c>
      <c r="I1804" s="7">
        <f>Table1[[#This Row],[Profit per unit]]*Table1[[#This Row],[QUANTITY_ORDERED]]</f>
        <v>876</v>
      </c>
      <c r="J1804" s="2" t="str">
        <f t="shared" si="57"/>
        <v>Profit</v>
      </c>
      <c r="K1804" s="3">
        <v>38273</v>
      </c>
      <c r="L1804" s="2" t="str">
        <f>TEXT(Table1[[#This Row],[ORDER_DATE]], "mmm")</f>
        <v>Oct</v>
      </c>
      <c r="M1804" s="2">
        <v>2004</v>
      </c>
      <c r="N1804" s="2" t="s">
        <v>178</v>
      </c>
      <c r="O1804" s="2" t="s">
        <v>261</v>
      </c>
      <c r="P1804" s="2" t="s">
        <v>41</v>
      </c>
      <c r="Q1804" s="2" t="s">
        <v>9</v>
      </c>
      <c r="R1804" s="2" t="s">
        <v>16</v>
      </c>
    </row>
    <row r="1805" spans="1:18" x14ac:dyDescent="0.3">
      <c r="A1805" s="2">
        <v>11903</v>
      </c>
      <c r="B1805" s="2" t="s">
        <v>40</v>
      </c>
      <c r="C1805" s="2">
        <v>48</v>
      </c>
      <c r="D1805" s="7">
        <v>35</v>
      </c>
      <c r="E1805" s="7">
        <f t="shared" si="56"/>
        <v>17.5</v>
      </c>
      <c r="F1805" s="7">
        <v>31.47</v>
      </c>
      <c r="G1805" s="7">
        <f>Table1[[#This Row],[QUANTITY_ORDERED]]*Table1[[#This Row],[Selling price ]]</f>
        <v>1510.56</v>
      </c>
      <c r="H1805" s="7">
        <f>F1805-(Table1[[#This Row],[Estimated Cost Price (50%)	]])</f>
        <v>13.969999999999999</v>
      </c>
      <c r="I1805" s="7">
        <f>Table1[[#This Row],[Profit per unit]]*Table1[[#This Row],[QUANTITY_ORDERED]]</f>
        <v>670.56</v>
      </c>
      <c r="J1805" s="2" t="str">
        <f t="shared" si="57"/>
        <v>Profit</v>
      </c>
      <c r="K1805" s="3">
        <v>38273</v>
      </c>
      <c r="L1805" s="2" t="str">
        <f>TEXT(Table1[[#This Row],[ORDER_DATE]], "mmm")</f>
        <v>Oct</v>
      </c>
      <c r="M1805" s="2">
        <v>2004</v>
      </c>
      <c r="N1805" s="2" t="s">
        <v>63</v>
      </c>
      <c r="O1805" s="2" t="s">
        <v>264</v>
      </c>
      <c r="P1805" s="2" t="s">
        <v>41</v>
      </c>
      <c r="Q1805" s="2" t="s">
        <v>9</v>
      </c>
      <c r="R1805" s="2" t="s">
        <v>10</v>
      </c>
    </row>
    <row r="1806" spans="1:18" x14ac:dyDescent="0.3">
      <c r="A1806" s="2">
        <v>11904</v>
      </c>
      <c r="B1806" s="2" t="s">
        <v>40</v>
      </c>
      <c r="C1806" s="2">
        <v>36</v>
      </c>
      <c r="D1806" s="7">
        <v>118</v>
      </c>
      <c r="E1806" s="7">
        <f t="shared" si="56"/>
        <v>59</v>
      </c>
      <c r="F1806" s="7">
        <v>100</v>
      </c>
      <c r="G1806" s="7">
        <f>Table1[[#This Row],[QUANTITY_ORDERED]]*Table1[[#This Row],[Selling price ]]</f>
        <v>3600</v>
      </c>
      <c r="H1806" s="7">
        <f>F1806-(Table1[[#This Row],[Estimated Cost Price (50%)	]])</f>
        <v>41</v>
      </c>
      <c r="I1806" s="7">
        <f>Table1[[#This Row],[Profit per unit]]*Table1[[#This Row],[QUANTITY_ORDERED]]</f>
        <v>1476</v>
      </c>
      <c r="J1806" s="2" t="str">
        <f t="shared" si="57"/>
        <v>Profit</v>
      </c>
      <c r="K1806" s="3">
        <v>38273</v>
      </c>
      <c r="L1806" s="2" t="str">
        <f>TEXT(Table1[[#This Row],[ORDER_DATE]], "mmm")</f>
        <v>Oct</v>
      </c>
      <c r="M1806" s="2">
        <v>2004</v>
      </c>
      <c r="N1806" s="2" t="s">
        <v>63</v>
      </c>
      <c r="O1806" s="2" t="s">
        <v>277</v>
      </c>
      <c r="P1806" s="2" t="s">
        <v>41</v>
      </c>
      <c r="Q1806" s="2" t="s">
        <v>9</v>
      </c>
      <c r="R1806" s="2" t="s">
        <v>16</v>
      </c>
    </row>
    <row r="1807" spans="1:18" x14ac:dyDescent="0.3">
      <c r="A1807" s="2">
        <v>11905</v>
      </c>
      <c r="B1807" s="2" t="s">
        <v>40</v>
      </c>
      <c r="C1807" s="2">
        <v>28</v>
      </c>
      <c r="D1807" s="7">
        <v>96</v>
      </c>
      <c r="E1807" s="7">
        <f t="shared" si="56"/>
        <v>48</v>
      </c>
      <c r="F1807" s="7">
        <v>100</v>
      </c>
      <c r="G1807" s="7">
        <f>Table1[[#This Row],[QUANTITY_ORDERED]]*Table1[[#This Row],[Selling price ]]</f>
        <v>2800</v>
      </c>
      <c r="H1807" s="7">
        <f>F1807-(Table1[[#This Row],[Estimated Cost Price (50%)	]])</f>
        <v>52</v>
      </c>
      <c r="I1807" s="7">
        <f>Table1[[#This Row],[Profit per unit]]*Table1[[#This Row],[QUANTITY_ORDERED]]</f>
        <v>1456</v>
      </c>
      <c r="J1807" s="2" t="str">
        <f t="shared" si="57"/>
        <v>Profit</v>
      </c>
      <c r="K1807" s="3">
        <v>38273</v>
      </c>
      <c r="L1807" s="2" t="str">
        <f>TEXT(Table1[[#This Row],[ORDER_DATE]], "mmm")</f>
        <v>Oct</v>
      </c>
      <c r="M1807" s="2">
        <v>2004</v>
      </c>
      <c r="N1807" s="2" t="s">
        <v>178</v>
      </c>
      <c r="O1807" s="2" t="s">
        <v>281</v>
      </c>
      <c r="P1807" s="2" t="s">
        <v>41</v>
      </c>
      <c r="Q1807" s="2" t="s">
        <v>9</v>
      </c>
      <c r="R1807" s="2" t="s">
        <v>16</v>
      </c>
    </row>
    <row r="1808" spans="1:18" x14ac:dyDescent="0.3">
      <c r="A1808" s="2">
        <v>11906</v>
      </c>
      <c r="B1808" s="2" t="s">
        <v>40</v>
      </c>
      <c r="C1808" s="2">
        <v>40</v>
      </c>
      <c r="D1808" s="7">
        <v>54</v>
      </c>
      <c r="E1808" s="7">
        <f t="shared" si="56"/>
        <v>27</v>
      </c>
      <c r="F1808" s="7">
        <v>57.9</v>
      </c>
      <c r="G1808" s="7">
        <f>Table1[[#This Row],[QUANTITY_ORDERED]]*Table1[[#This Row],[Selling price ]]</f>
        <v>2316</v>
      </c>
      <c r="H1808" s="7">
        <f>F1808-(Table1[[#This Row],[Estimated Cost Price (50%)	]])</f>
        <v>30.9</v>
      </c>
      <c r="I1808" s="7">
        <f>Table1[[#This Row],[Profit per unit]]*Table1[[#This Row],[QUANTITY_ORDERED]]</f>
        <v>1236</v>
      </c>
      <c r="J1808" s="2" t="str">
        <f t="shared" si="57"/>
        <v>Profit</v>
      </c>
      <c r="K1808" s="3">
        <v>38273</v>
      </c>
      <c r="L1808" s="2" t="str">
        <f>TEXT(Table1[[#This Row],[ORDER_DATE]], "mmm")</f>
        <v>Oct</v>
      </c>
      <c r="M1808" s="2">
        <v>2004</v>
      </c>
      <c r="N1808" s="2" t="s">
        <v>178</v>
      </c>
      <c r="O1808" s="2" t="s">
        <v>284</v>
      </c>
      <c r="P1808" s="2" t="s">
        <v>41</v>
      </c>
      <c r="Q1808" s="2" t="s">
        <v>9</v>
      </c>
      <c r="R1808" s="2" t="s">
        <v>10</v>
      </c>
    </row>
    <row r="1809" spans="1:18" x14ac:dyDescent="0.3">
      <c r="A1809" s="2">
        <v>11907</v>
      </c>
      <c r="B1809" s="2" t="s">
        <v>40</v>
      </c>
      <c r="C1809" s="2">
        <v>42</v>
      </c>
      <c r="D1809" s="7">
        <v>115</v>
      </c>
      <c r="E1809" s="7">
        <f t="shared" si="56"/>
        <v>57.5</v>
      </c>
      <c r="F1809" s="7">
        <v>100</v>
      </c>
      <c r="G1809" s="7">
        <f>Table1[[#This Row],[QUANTITY_ORDERED]]*Table1[[#This Row],[Selling price ]]</f>
        <v>4200</v>
      </c>
      <c r="H1809" s="7">
        <f>F1809-(Table1[[#This Row],[Estimated Cost Price (50%)	]])</f>
        <v>42.5</v>
      </c>
      <c r="I1809" s="7">
        <f>Table1[[#This Row],[Profit per unit]]*Table1[[#This Row],[QUANTITY_ORDERED]]</f>
        <v>1785</v>
      </c>
      <c r="J1809" s="2" t="str">
        <f t="shared" si="57"/>
        <v>Profit</v>
      </c>
      <c r="K1809" s="3">
        <v>38273</v>
      </c>
      <c r="L1809" s="2" t="str">
        <f>TEXT(Table1[[#This Row],[ORDER_DATE]], "mmm")</f>
        <v>Oct</v>
      </c>
      <c r="M1809" s="2">
        <v>2004</v>
      </c>
      <c r="N1809" s="2" t="s">
        <v>178</v>
      </c>
      <c r="O1809" s="2" t="s">
        <v>290</v>
      </c>
      <c r="P1809" s="2" t="s">
        <v>41</v>
      </c>
      <c r="Q1809" s="2" t="s">
        <v>9</v>
      </c>
      <c r="R1809" s="2" t="s">
        <v>16</v>
      </c>
    </row>
    <row r="1810" spans="1:18" x14ac:dyDescent="0.3">
      <c r="A1810" s="2">
        <v>11908</v>
      </c>
      <c r="B1810" s="2" t="s">
        <v>174</v>
      </c>
      <c r="C1810" s="2">
        <v>31</v>
      </c>
      <c r="D1810" s="7">
        <v>207</v>
      </c>
      <c r="E1810" s="7">
        <f t="shared" si="56"/>
        <v>103.5</v>
      </c>
      <c r="F1810" s="7">
        <v>100</v>
      </c>
      <c r="G1810" s="7">
        <f>Table1[[#This Row],[QUANTITY_ORDERED]]*Table1[[#This Row],[Selling price ]]</f>
        <v>3100</v>
      </c>
      <c r="H1810" s="7">
        <f>F1810-(Table1[[#This Row],[Estimated Cost Price (50%)	]])</f>
        <v>-3.5</v>
      </c>
      <c r="I1810" s="7">
        <f>Table1[[#This Row],[Profit per unit]]*Table1[[#This Row],[QUANTITY_ORDERED]]</f>
        <v>-108.5</v>
      </c>
      <c r="J1810" s="2" t="str">
        <f t="shared" si="57"/>
        <v>Loss</v>
      </c>
      <c r="K1810" s="3">
        <v>38274</v>
      </c>
      <c r="L1810" s="2" t="str">
        <f>TEXT(Table1[[#This Row],[ORDER_DATE]], "mmm")</f>
        <v>Oct</v>
      </c>
      <c r="M1810" s="2">
        <v>2004</v>
      </c>
      <c r="N1810" s="2" t="s">
        <v>63</v>
      </c>
      <c r="O1810" s="2" t="s">
        <v>168</v>
      </c>
      <c r="P1810" s="2" t="s">
        <v>175</v>
      </c>
      <c r="Q1810" s="2" t="s">
        <v>59</v>
      </c>
      <c r="R1810" s="2" t="s">
        <v>16</v>
      </c>
    </row>
    <row r="1811" spans="1:18" x14ac:dyDescent="0.3">
      <c r="A1811" s="2">
        <v>11909</v>
      </c>
      <c r="B1811" s="2" t="s">
        <v>174</v>
      </c>
      <c r="C1811" s="2">
        <v>34</v>
      </c>
      <c r="D1811" s="7">
        <v>151</v>
      </c>
      <c r="E1811" s="7">
        <f t="shared" si="56"/>
        <v>75.5</v>
      </c>
      <c r="F1811" s="7">
        <v>100</v>
      </c>
      <c r="G1811" s="7">
        <f>Table1[[#This Row],[QUANTITY_ORDERED]]*Table1[[#This Row],[Selling price ]]</f>
        <v>3400</v>
      </c>
      <c r="H1811" s="7">
        <f>F1811-(Table1[[#This Row],[Estimated Cost Price (50%)	]])</f>
        <v>24.5</v>
      </c>
      <c r="I1811" s="7">
        <f>Table1[[#This Row],[Profit per unit]]*Table1[[#This Row],[QUANTITY_ORDERED]]</f>
        <v>833</v>
      </c>
      <c r="J1811" s="2" t="str">
        <f t="shared" si="57"/>
        <v>Profit</v>
      </c>
      <c r="K1811" s="3">
        <v>38274</v>
      </c>
      <c r="L1811" s="2" t="str">
        <f>TEXT(Table1[[#This Row],[ORDER_DATE]], "mmm")</f>
        <v>Oct</v>
      </c>
      <c r="M1811" s="2">
        <v>2004</v>
      </c>
      <c r="N1811" s="2" t="s">
        <v>63</v>
      </c>
      <c r="O1811" s="2" t="s">
        <v>182</v>
      </c>
      <c r="P1811" s="2" t="s">
        <v>175</v>
      </c>
      <c r="Q1811" s="2" t="s">
        <v>59</v>
      </c>
      <c r="R1811" s="2" t="s">
        <v>16</v>
      </c>
    </row>
    <row r="1812" spans="1:18" x14ac:dyDescent="0.3">
      <c r="A1812" s="2">
        <v>11910</v>
      </c>
      <c r="B1812" s="2" t="s">
        <v>174</v>
      </c>
      <c r="C1812" s="2">
        <v>20</v>
      </c>
      <c r="D1812" s="7">
        <v>173</v>
      </c>
      <c r="E1812" s="7">
        <f t="shared" si="56"/>
        <v>86.5</v>
      </c>
      <c r="F1812" s="7">
        <v>100</v>
      </c>
      <c r="G1812" s="7">
        <f>Table1[[#This Row],[QUANTITY_ORDERED]]*Table1[[#This Row],[Selling price ]]</f>
        <v>2000</v>
      </c>
      <c r="H1812" s="7">
        <f>F1812-(Table1[[#This Row],[Estimated Cost Price (50%)	]])</f>
        <v>13.5</v>
      </c>
      <c r="I1812" s="7">
        <f>Table1[[#This Row],[Profit per unit]]*Table1[[#This Row],[QUANTITY_ORDERED]]</f>
        <v>270</v>
      </c>
      <c r="J1812" s="2" t="str">
        <f t="shared" si="57"/>
        <v>Profit</v>
      </c>
      <c r="K1812" s="3">
        <v>38274</v>
      </c>
      <c r="L1812" s="2" t="str">
        <f>TEXT(Table1[[#This Row],[ORDER_DATE]], "mmm")</f>
        <v>Oct</v>
      </c>
      <c r="M1812" s="2">
        <v>2004</v>
      </c>
      <c r="N1812" s="2" t="s">
        <v>63</v>
      </c>
      <c r="O1812" s="2" t="s">
        <v>186</v>
      </c>
      <c r="P1812" s="2" t="s">
        <v>175</v>
      </c>
      <c r="Q1812" s="2" t="s">
        <v>59</v>
      </c>
      <c r="R1812" s="2" t="s">
        <v>16</v>
      </c>
    </row>
    <row r="1813" spans="1:18" x14ac:dyDescent="0.3">
      <c r="A1813" s="2">
        <v>11911</v>
      </c>
      <c r="B1813" s="2" t="s">
        <v>174</v>
      </c>
      <c r="C1813" s="2">
        <v>32</v>
      </c>
      <c r="D1813" s="7">
        <v>136</v>
      </c>
      <c r="E1813" s="7">
        <f t="shared" si="56"/>
        <v>68</v>
      </c>
      <c r="F1813" s="7">
        <v>100</v>
      </c>
      <c r="G1813" s="7">
        <f>Table1[[#This Row],[QUANTITY_ORDERED]]*Table1[[#This Row],[Selling price ]]</f>
        <v>3200</v>
      </c>
      <c r="H1813" s="7">
        <f>F1813-(Table1[[#This Row],[Estimated Cost Price (50%)	]])</f>
        <v>32</v>
      </c>
      <c r="I1813" s="7">
        <f>Table1[[#This Row],[Profit per unit]]*Table1[[#This Row],[QUANTITY_ORDERED]]</f>
        <v>1024</v>
      </c>
      <c r="J1813" s="2" t="str">
        <f t="shared" si="57"/>
        <v>Profit</v>
      </c>
      <c r="K1813" s="3">
        <v>38274</v>
      </c>
      <c r="L1813" s="2" t="str">
        <f>TEXT(Table1[[#This Row],[ORDER_DATE]], "mmm")</f>
        <v>Oct</v>
      </c>
      <c r="M1813" s="2">
        <v>2004</v>
      </c>
      <c r="N1813" s="2" t="s">
        <v>202</v>
      </c>
      <c r="O1813" s="2" t="s">
        <v>235</v>
      </c>
      <c r="P1813" s="2" t="s">
        <v>175</v>
      </c>
      <c r="Q1813" s="2" t="s">
        <v>59</v>
      </c>
      <c r="R1813" s="2" t="s">
        <v>16</v>
      </c>
    </row>
    <row r="1814" spans="1:18" x14ac:dyDescent="0.3">
      <c r="A1814" s="2">
        <v>11912</v>
      </c>
      <c r="B1814" s="2" t="s">
        <v>174</v>
      </c>
      <c r="C1814" s="2">
        <v>40</v>
      </c>
      <c r="D1814" s="7">
        <v>100</v>
      </c>
      <c r="E1814" s="7">
        <f t="shared" si="56"/>
        <v>50</v>
      </c>
      <c r="F1814" s="7">
        <v>91.76</v>
      </c>
      <c r="G1814" s="7">
        <f>Table1[[#This Row],[QUANTITY_ORDERED]]*Table1[[#This Row],[Selling price ]]</f>
        <v>3670.4</v>
      </c>
      <c r="H1814" s="7">
        <f>F1814-(Table1[[#This Row],[Estimated Cost Price (50%)	]])</f>
        <v>41.760000000000005</v>
      </c>
      <c r="I1814" s="7">
        <f>Table1[[#This Row],[Profit per unit]]*Table1[[#This Row],[QUANTITY_ORDERED]]</f>
        <v>1670.4</v>
      </c>
      <c r="J1814" s="2" t="str">
        <f t="shared" si="57"/>
        <v>Profit</v>
      </c>
      <c r="K1814" s="3">
        <v>38274</v>
      </c>
      <c r="L1814" s="2" t="str">
        <f>TEXT(Table1[[#This Row],[ORDER_DATE]], "mmm")</f>
        <v>Oct</v>
      </c>
      <c r="M1814" s="2">
        <v>2004</v>
      </c>
      <c r="N1814" s="2" t="s">
        <v>237</v>
      </c>
      <c r="O1814" s="2" t="s">
        <v>238</v>
      </c>
      <c r="P1814" s="2" t="s">
        <v>175</v>
      </c>
      <c r="Q1814" s="2" t="s">
        <v>59</v>
      </c>
      <c r="R1814" s="2" t="s">
        <v>16</v>
      </c>
    </row>
    <row r="1815" spans="1:18" x14ac:dyDescent="0.3">
      <c r="A1815" s="2">
        <v>11913</v>
      </c>
      <c r="B1815" s="2" t="s">
        <v>174</v>
      </c>
      <c r="C1815" s="2">
        <v>23</v>
      </c>
      <c r="D1815" s="7">
        <v>143</v>
      </c>
      <c r="E1815" s="7">
        <f t="shared" si="56"/>
        <v>71.5</v>
      </c>
      <c r="F1815" s="7">
        <v>100</v>
      </c>
      <c r="G1815" s="7">
        <f>Table1[[#This Row],[QUANTITY_ORDERED]]*Table1[[#This Row],[Selling price ]]</f>
        <v>2300</v>
      </c>
      <c r="H1815" s="7">
        <f>F1815-(Table1[[#This Row],[Estimated Cost Price (50%)	]])</f>
        <v>28.5</v>
      </c>
      <c r="I1815" s="7">
        <f>Table1[[#This Row],[Profit per unit]]*Table1[[#This Row],[QUANTITY_ORDERED]]</f>
        <v>655.5</v>
      </c>
      <c r="J1815" s="2" t="str">
        <f t="shared" si="57"/>
        <v>Profit</v>
      </c>
      <c r="K1815" s="3">
        <v>38274</v>
      </c>
      <c r="L1815" s="2" t="str">
        <f>TEXT(Table1[[#This Row],[ORDER_DATE]], "mmm")</f>
        <v>Oct</v>
      </c>
      <c r="M1815" s="2">
        <v>2004</v>
      </c>
      <c r="N1815" s="2" t="s">
        <v>63</v>
      </c>
      <c r="O1815" s="2" t="s">
        <v>245</v>
      </c>
      <c r="P1815" s="2" t="s">
        <v>175</v>
      </c>
      <c r="Q1815" s="2" t="s">
        <v>59</v>
      </c>
      <c r="R1815" s="2" t="s">
        <v>16</v>
      </c>
    </row>
    <row r="1816" spans="1:18" x14ac:dyDescent="0.3">
      <c r="A1816" s="2">
        <v>11914</v>
      </c>
      <c r="B1816" s="2" t="s">
        <v>174</v>
      </c>
      <c r="C1816" s="2">
        <v>39</v>
      </c>
      <c r="D1816" s="7">
        <v>87</v>
      </c>
      <c r="E1816" s="7">
        <f t="shared" si="56"/>
        <v>43.5</v>
      </c>
      <c r="F1816" s="7">
        <v>90.4</v>
      </c>
      <c r="G1816" s="7">
        <f>Table1[[#This Row],[QUANTITY_ORDERED]]*Table1[[#This Row],[Selling price ]]</f>
        <v>3525.6000000000004</v>
      </c>
      <c r="H1816" s="7">
        <f>F1816-(Table1[[#This Row],[Estimated Cost Price (50%)	]])</f>
        <v>46.900000000000006</v>
      </c>
      <c r="I1816" s="7">
        <f>Table1[[#This Row],[Profit per unit]]*Table1[[#This Row],[QUANTITY_ORDERED]]</f>
        <v>1829.1000000000001</v>
      </c>
      <c r="J1816" s="2" t="str">
        <f t="shared" si="57"/>
        <v>Profit</v>
      </c>
      <c r="K1816" s="3">
        <v>38274</v>
      </c>
      <c r="L1816" s="2" t="str">
        <f>TEXT(Table1[[#This Row],[ORDER_DATE]], "mmm")</f>
        <v>Oct</v>
      </c>
      <c r="M1816" s="2">
        <v>2004</v>
      </c>
      <c r="N1816" s="2" t="s">
        <v>202</v>
      </c>
      <c r="O1816" s="2" t="s">
        <v>247</v>
      </c>
      <c r="P1816" s="2" t="s">
        <v>175</v>
      </c>
      <c r="Q1816" s="2" t="s">
        <v>59</v>
      </c>
      <c r="R1816" s="2" t="s">
        <v>16</v>
      </c>
    </row>
    <row r="1817" spans="1:18" x14ac:dyDescent="0.3">
      <c r="A1817" s="2">
        <v>11915</v>
      </c>
      <c r="B1817" s="2" t="s">
        <v>174</v>
      </c>
      <c r="C1817" s="2">
        <v>29</v>
      </c>
      <c r="D1817" s="7">
        <v>122</v>
      </c>
      <c r="E1817" s="7">
        <f t="shared" si="56"/>
        <v>61</v>
      </c>
      <c r="F1817" s="7">
        <v>100</v>
      </c>
      <c r="G1817" s="7">
        <f>Table1[[#This Row],[QUANTITY_ORDERED]]*Table1[[#This Row],[Selling price ]]</f>
        <v>2900</v>
      </c>
      <c r="H1817" s="7">
        <f>F1817-(Table1[[#This Row],[Estimated Cost Price (50%)	]])</f>
        <v>39</v>
      </c>
      <c r="I1817" s="7">
        <f>Table1[[#This Row],[Profit per unit]]*Table1[[#This Row],[QUANTITY_ORDERED]]</f>
        <v>1131</v>
      </c>
      <c r="J1817" s="2" t="str">
        <f t="shared" si="57"/>
        <v>Profit</v>
      </c>
      <c r="K1817" s="3">
        <v>38274</v>
      </c>
      <c r="L1817" s="2" t="str">
        <f>TEXT(Table1[[#This Row],[ORDER_DATE]], "mmm")</f>
        <v>Oct</v>
      </c>
      <c r="M1817" s="2">
        <v>2004</v>
      </c>
      <c r="N1817" s="2" t="s">
        <v>231</v>
      </c>
      <c r="O1817" s="2" t="s">
        <v>259</v>
      </c>
      <c r="P1817" s="2" t="s">
        <v>175</v>
      </c>
      <c r="Q1817" s="2" t="s">
        <v>59</v>
      </c>
      <c r="R1817" s="2" t="s">
        <v>16</v>
      </c>
    </row>
    <row r="1818" spans="1:18" x14ac:dyDescent="0.3">
      <c r="A1818" s="2">
        <v>11916</v>
      </c>
      <c r="B1818" s="2" t="s">
        <v>174</v>
      </c>
      <c r="C1818" s="2">
        <v>31</v>
      </c>
      <c r="D1818" s="7">
        <v>88</v>
      </c>
      <c r="E1818" s="7">
        <f t="shared" si="56"/>
        <v>44</v>
      </c>
      <c r="F1818" s="7">
        <v>84.08</v>
      </c>
      <c r="G1818" s="7">
        <f>Table1[[#This Row],[QUANTITY_ORDERED]]*Table1[[#This Row],[Selling price ]]</f>
        <v>2606.48</v>
      </c>
      <c r="H1818" s="7">
        <f>F1818-(Table1[[#This Row],[Estimated Cost Price (50%)	]])</f>
        <v>40.08</v>
      </c>
      <c r="I1818" s="7">
        <f>Table1[[#This Row],[Profit per unit]]*Table1[[#This Row],[QUANTITY_ORDERED]]</f>
        <v>1242.48</v>
      </c>
      <c r="J1818" s="2" t="str">
        <f t="shared" si="57"/>
        <v>Profit</v>
      </c>
      <c r="K1818" s="3">
        <v>38274</v>
      </c>
      <c r="L1818" s="2" t="str">
        <f>TEXT(Table1[[#This Row],[ORDER_DATE]], "mmm")</f>
        <v>Oct</v>
      </c>
      <c r="M1818" s="2">
        <v>2004</v>
      </c>
      <c r="N1818" s="2" t="s">
        <v>202</v>
      </c>
      <c r="O1818" s="2" t="s">
        <v>268</v>
      </c>
      <c r="P1818" s="2" t="s">
        <v>175</v>
      </c>
      <c r="Q1818" s="2" t="s">
        <v>59</v>
      </c>
      <c r="R1818" s="2" t="s">
        <v>10</v>
      </c>
    </row>
    <row r="1819" spans="1:18" x14ac:dyDescent="0.3">
      <c r="A1819" s="2">
        <v>11917</v>
      </c>
      <c r="B1819" s="2" t="s">
        <v>174</v>
      </c>
      <c r="C1819" s="2">
        <v>46</v>
      </c>
      <c r="D1819" s="7">
        <v>62</v>
      </c>
      <c r="E1819" s="7">
        <f t="shared" si="56"/>
        <v>31</v>
      </c>
      <c r="F1819" s="7">
        <v>50.33</v>
      </c>
      <c r="G1819" s="7">
        <f>Table1[[#This Row],[QUANTITY_ORDERED]]*Table1[[#This Row],[Selling price ]]</f>
        <v>2315.1799999999998</v>
      </c>
      <c r="H1819" s="7">
        <f>F1819-(Table1[[#This Row],[Estimated Cost Price (50%)	]])</f>
        <v>19.329999999999998</v>
      </c>
      <c r="I1819" s="7">
        <f>Table1[[#This Row],[Profit per unit]]*Table1[[#This Row],[QUANTITY_ORDERED]]</f>
        <v>889.18</v>
      </c>
      <c r="J1819" s="2" t="str">
        <f t="shared" si="57"/>
        <v>Profit</v>
      </c>
      <c r="K1819" s="3">
        <v>38274</v>
      </c>
      <c r="L1819" s="2" t="str">
        <f>TEXT(Table1[[#This Row],[ORDER_DATE]], "mmm")</f>
        <v>Oct</v>
      </c>
      <c r="M1819" s="2">
        <v>2004</v>
      </c>
      <c r="N1819" s="2" t="s">
        <v>237</v>
      </c>
      <c r="O1819" s="2" t="s">
        <v>285</v>
      </c>
      <c r="P1819" s="2" t="s">
        <v>175</v>
      </c>
      <c r="Q1819" s="2" t="s">
        <v>59</v>
      </c>
      <c r="R1819" s="2" t="s">
        <v>10</v>
      </c>
    </row>
    <row r="1820" spans="1:18" x14ac:dyDescent="0.3">
      <c r="A1820" s="2">
        <v>11918</v>
      </c>
      <c r="B1820" s="2" t="s">
        <v>174</v>
      </c>
      <c r="C1820" s="2">
        <v>34</v>
      </c>
      <c r="D1820" s="7">
        <v>58</v>
      </c>
      <c r="E1820" s="7">
        <f t="shared" si="56"/>
        <v>29</v>
      </c>
      <c r="F1820" s="7">
        <v>60.34</v>
      </c>
      <c r="G1820" s="7">
        <f>Table1[[#This Row],[QUANTITY_ORDERED]]*Table1[[#This Row],[Selling price ]]</f>
        <v>2051.56</v>
      </c>
      <c r="H1820" s="7">
        <f>F1820-(Table1[[#This Row],[Estimated Cost Price (50%)	]])</f>
        <v>31.340000000000003</v>
      </c>
      <c r="I1820" s="7">
        <f>Table1[[#This Row],[Profit per unit]]*Table1[[#This Row],[QUANTITY_ORDERED]]</f>
        <v>1065.5600000000002</v>
      </c>
      <c r="J1820" s="2" t="str">
        <f t="shared" si="57"/>
        <v>Profit</v>
      </c>
      <c r="K1820" s="3">
        <v>38274</v>
      </c>
      <c r="L1820" s="2" t="str">
        <f>TEXT(Table1[[#This Row],[ORDER_DATE]], "mmm")</f>
        <v>Oct</v>
      </c>
      <c r="M1820" s="2">
        <v>2004</v>
      </c>
      <c r="N1820" s="2" t="s">
        <v>237</v>
      </c>
      <c r="O1820" s="2" t="s">
        <v>291</v>
      </c>
      <c r="P1820" s="2" t="s">
        <v>175</v>
      </c>
      <c r="Q1820" s="2" t="s">
        <v>59</v>
      </c>
      <c r="R1820" s="2" t="s">
        <v>10</v>
      </c>
    </row>
    <row r="1821" spans="1:18" x14ac:dyDescent="0.3">
      <c r="A1821" s="2">
        <v>11919</v>
      </c>
      <c r="B1821" s="2" t="s">
        <v>174</v>
      </c>
      <c r="C1821" s="2">
        <v>50</v>
      </c>
      <c r="D1821" s="7">
        <v>66</v>
      </c>
      <c r="E1821" s="7">
        <f t="shared" si="56"/>
        <v>33</v>
      </c>
      <c r="F1821" s="7">
        <v>54</v>
      </c>
      <c r="G1821" s="7">
        <f>Table1[[#This Row],[QUANTITY_ORDERED]]*Table1[[#This Row],[Selling price ]]</f>
        <v>2700</v>
      </c>
      <c r="H1821" s="7">
        <f>F1821-(Table1[[#This Row],[Estimated Cost Price (50%)	]])</f>
        <v>21</v>
      </c>
      <c r="I1821" s="7">
        <f>Table1[[#This Row],[Profit per unit]]*Table1[[#This Row],[QUANTITY_ORDERED]]</f>
        <v>1050</v>
      </c>
      <c r="J1821" s="2" t="str">
        <f t="shared" si="57"/>
        <v>Profit</v>
      </c>
      <c r="K1821" s="3">
        <v>38274</v>
      </c>
      <c r="L1821" s="2" t="str">
        <f>TEXT(Table1[[#This Row],[ORDER_DATE]], "mmm")</f>
        <v>Oct</v>
      </c>
      <c r="M1821" s="2">
        <v>2004</v>
      </c>
      <c r="N1821" s="2" t="s">
        <v>231</v>
      </c>
      <c r="O1821" s="2" t="s">
        <v>293</v>
      </c>
      <c r="P1821" s="2" t="s">
        <v>175</v>
      </c>
      <c r="Q1821" s="2" t="s">
        <v>59</v>
      </c>
      <c r="R1821" s="2" t="s">
        <v>10</v>
      </c>
    </row>
    <row r="1822" spans="1:18" x14ac:dyDescent="0.3">
      <c r="A1822" s="2">
        <v>11920</v>
      </c>
      <c r="B1822" s="2" t="s">
        <v>174</v>
      </c>
      <c r="C1822" s="2">
        <v>38</v>
      </c>
      <c r="D1822" s="7">
        <v>86</v>
      </c>
      <c r="E1822" s="7">
        <f t="shared" si="56"/>
        <v>43</v>
      </c>
      <c r="F1822" s="7">
        <v>91.81</v>
      </c>
      <c r="G1822" s="7">
        <f>Table1[[#This Row],[QUANTITY_ORDERED]]*Table1[[#This Row],[Selling price ]]</f>
        <v>3488.78</v>
      </c>
      <c r="H1822" s="7">
        <f>F1822-(Table1[[#This Row],[Estimated Cost Price (50%)	]])</f>
        <v>48.81</v>
      </c>
      <c r="I1822" s="7">
        <f>Table1[[#This Row],[Profit per unit]]*Table1[[#This Row],[QUANTITY_ORDERED]]</f>
        <v>1854.7800000000002</v>
      </c>
      <c r="J1822" s="2" t="str">
        <f t="shared" si="57"/>
        <v>Profit</v>
      </c>
      <c r="K1822" s="3">
        <v>38274</v>
      </c>
      <c r="L1822" s="2" t="str">
        <f>TEXT(Table1[[#This Row],[ORDER_DATE]], "mmm")</f>
        <v>Oct</v>
      </c>
      <c r="M1822" s="2">
        <v>2004</v>
      </c>
      <c r="N1822" s="2" t="s">
        <v>231</v>
      </c>
      <c r="O1822" s="2" t="s">
        <v>295</v>
      </c>
      <c r="P1822" s="2" t="s">
        <v>175</v>
      </c>
      <c r="Q1822" s="2" t="s">
        <v>59</v>
      </c>
      <c r="R1822" s="2" t="s">
        <v>16</v>
      </c>
    </row>
    <row r="1823" spans="1:18" x14ac:dyDescent="0.3">
      <c r="A1823" s="2">
        <v>11921</v>
      </c>
      <c r="B1823" s="2" t="s">
        <v>174</v>
      </c>
      <c r="C1823" s="2">
        <v>43</v>
      </c>
      <c r="D1823" s="7">
        <v>72</v>
      </c>
      <c r="E1823" s="7">
        <f t="shared" si="56"/>
        <v>36</v>
      </c>
      <c r="F1823" s="7">
        <v>75.17</v>
      </c>
      <c r="G1823" s="7">
        <f>Table1[[#This Row],[QUANTITY_ORDERED]]*Table1[[#This Row],[Selling price ]]</f>
        <v>3232.31</v>
      </c>
      <c r="H1823" s="7">
        <f>F1823-(Table1[[#This Row],[Estimated Cost Price (50%)	]])</f>
        <v>39.17</v>
      </c>
      <c r="I1823" s="7">
        <f>Table1[[#This Row],[Profit per unit]]*Table1[[#This Row],[QUANTITY_ORDERED]]</f>
        <v>1684.3100000000002</v>
      </c>
      <c r="J1823" s="2" t="str">
        <f t="shared" si="57"/>
        <v>Profit</v>
      </c>
      <c r="K1823" s="3">
        <v>38274</v>
      </c>
      <c r="L1823" s="2" t="str">
        <f>TEXT(Table1[[#This Row],[ORDER_DATE]], "mmm")</f>
        <v>Oct</v>
      </c>
      <c r="M1823" s="2">
        <v>2004</v>
      </c>
      <c r="N1823" s="2" t="s">
        <v>231</v>
      </c>
      <c r="O1823" s="2" t="s">
        <v>298</v>
      </c>
      <c r="P1823" s="2" t="s">
        <v>175</v>
      </c>
      <c r="Q1823" s="2" t="s">
        <v>59</v>
      </c>
      <c r="R1823" s="2" t="s">
        <v>16</v>
      </c>
    </row>
    <row r="1824" spans="1:18" x14ac:dyDescent="0.3">
      <c r="A1824" s="2">
        <v>11922</v>
      </c>
      <c r="B1824" s="2" t="s">
        <v>174</v>
      </c>
      <c r="C1824" s="2">
        <v>32</v>
      </c>
      <c r="D1824" s="7">
        <v>100</v>
      </c>
      <c r="E1824" s="7">
        <f t="shared" si="56"/>
        <v>50</v>
      </c>
      <c r="F1824" s="7">
        <v>90.15</v>
      </c>
      <c r="G1824" s="7">
        <f>Table1[[#This Row],[QUANTITY_ORDERED]]*Table1[[#This Row],[Selling price ]]</f>
        <v>2884.8</v>
      </c>
      <c r="H1824" s="7">
        <f>F1824-(Table1[[#This Row],[Estimated Cost Price (50%)	]])</f>
        <v>40.150000000000006</v>
      </c>
      <c r="I1824" s="7">
        <f>Table1[[#This Row],[Profit per unit]]*Table1[[#This Row],[QUANTITY_ORDERED]]</f>
        <v>1284.8000000000002</v>
      </c>
      <c r="J1824" s="2" t="str">
        <f t="shared" si="57"/>
        <v>Profit</v>
      </c>
      <c r="K1824" s="3">
        <v>38274</v>
      </c>
      <c r="L1824" s="2" t="str">
        <f>TEXT(Table1[[#This Row],[ORDER_DATE]], "mmm")</f>
        <v>Oct</v>
      </c>
      <c r="M1824" s="2">
        <v>2004</v>
      </c>
      <c r="N1824" s="2" t="s">
        <v>231</v>
      </c>
      <c r="O1824" s="2" t="s">
        <v>302</v>
      </c>
      <c r="P1824" s="2" t="s">
        <v>175</v>
      </c>
      <c r="Q1824" s="2" t="s">
        <v>59</v>
      </c>
      <c r="R1824" s="2" t="s">
        <v>10</v>
      </c>
    </row>
    <row r="1825" spans="1:18" x14ac:dyDescent="0.3">
      <c r="A1825" s="2">
        <v>11923</v>
      </c>
      <c r="B1825" s="2" t="s">
        <v>174</v>
      </c>
      <c r="C1825" s="2">
        <v>30</v>
      </c>
      <c r="D1825" s="7">
        <v>99</v>
      </c>
      <c r="E1825" s="7">
        <f t="shared" si="56"/>
        <v>49.5</v>
      </c>
      <c r="F1825" s="7">
        <v>100</v>
      </c>
      <c r="G1825" s="7">
        <f>Table1[[#This Row],[QUANTITY_ORDERED]]*Table1[[#This Row],[Selling price ]]</f>
        <v>3000</v>
      </c>
      <c r="H1825" s="7">
        <f>F1825-(Table1[[#This Row],[Estimated Cost Price (50%)	]])</f>
        <v>50.5</v>
      </c>
      <c r="I1825" s="7">
        <f>Table1[[#This Row],[Profit per unit]]*Table1[[#This Row],[QUANTITY_ORDERED]]</f>
        <v>1515</v>
      </c>
      <c r="J1825" s="2" t="str">
        <f t="shared" si="57"/>
        <v>Profit</v>
      </c>
      <c r="K1825" s="3">
        <v>38274</v>
      </c>
      <c r="L1825" s="2" t="str">
        <f>TEXT(Table1[[#This Row],[ORDER_DATE]], "mmm")</f>
        <v>Oct</v>
      </c>
      <c r="M1825" s="2">
        <v>2004</v>
      </c>
      <c r="N1825" s="2" t="s">
        <v>231</v>
      </c>
      <c r="O1825" s="2" t="s">
        <v>303</v>
      </c>
      <c r="P1825" s="2" t="s">
        <v>175</v>
      </c>
      <c r="Q1825" s="2" t="s">
        <v>59</v>
      </c>
      <c r="R1825" s="2" t="s">
        <v>16</v>
      </c>
    </row>
    <row r="1826" spans="1:18" x14ac:dyDescent="0.3">
      <c r="A1826" s="2">
        <v>11924</v>
      </c>
      <c r="B1826" s="2" t="s">
        <v>174</v>
      </c>
      <c r="C1826" s="2">
        <v>35</v>
      </c>
      <c r="D1826" s="7">
        <v>54</v>
      </c>
      <c r="E1826" s="7">
        <f t="shared" si="56"/>
        <v>27</v>
      </c>
      <c r="F1826" s="7">
        <v>59.51</v>
      </c>
      <c r="G1826" s="7">
        <f>Table1[[#This Row],[QUANTITY_ORDERED]]*Table1[[#This Row],[Selling price ]]</f>
        <v>2082.85</v>
      </c>
      <c r="H1826" s="7">
        <f>F1826-(Table1[[#This Row],[Estimated Cost Price (50%)	]])</f>
        <v>32.51</v>
      </c>
      <c r="I1826" s="7">
        <f>Table1[[#This Row],[Profit per unit]]*Table1[[#This Row],[QUANTITY_ORDERED]]</f>
        <v>1137.8499999999999</v>
      </c>
      <c r="J1826" s="2" t="str">
        <f t="shared" si="57"/>
        <v>Profit</v>
      </c>
      <c r="K1826" s="3">
        <v>38274</v>
      </c>
      <c r="L1826" s="2" t="str">
        <f>TEXT(Table1[[#This Row],[ORDER_DATE]], "mmm")</f>
        <v>Oct</v>
      </c>
      <c r="M1826" s="2">
        <v>2004</v>
      </c>
      <c r="N1826" s="2" t="s">
        <v>231</v>
      </c>
      <c r="O1826" s="2" t="s">
        <v>306</v>
      </c>
      <c r="P1826" s="2" t="s">
        <v>175</v>
      </c>
      <c r="Q1826" s="2" t="s">
        <v>59</v>
      </c>
      <c r="R1826" s="2" t="s">
        <v>10</v>
      </c>
    </row>
    <row r="1827" spans="1:18" x14ac:dyDescent="0.3">
      <c r="A1827" s="2">
        <v>11925</v>
      </c>
      <c r="B1827" s="2" t="s">
        <v>75</v>
      </c>
      <c r="C1827" s="2">
        <v>22</v>
      </c>
      <c r="D1827" s="7">
        <v>136</v>
      </c>
      <c r="E1827" s="7">
        <f t="shared" si="56"/>
        <v>68</v>
      </c>
      <c r="F1827" s="7">
        <v>100</v>
      </c>
      <c r="G1827" s="7">
        <f>Table1[[#This Row],[QUANTITY_ORDERED]]*Table1[[#This Row],[Selling price ]]</f>
        <v>2200</v>
      </c>
      <c r="H1827" s="7">
        <f>F1827-(Table1[[#This Row],[Estimated Cost Price (50%)	]])</f>
        <v>32</v>
      </c>
      <c r="I1827" s="7">
        <f>Table1[[#This Row],[Profit per unit]]*Table1[[#This Row],[QUANTITY_ORDERED]]</f>
        <v>704</v>
      </c>
      <c r="J1827" s="2" t="str">
        <f t="shared" si="57"/>
        <v>Profit</v>
      </c>
      <c r="K1827" s="3">
        <v>38274</v>
      </c>
      <c r="L1827" s="2" t="str">
        <f>TEXT(Table1[[#This Row],[ORDER_DATE]], "mmm")</f>
        <v>Oct</v>
      </c>
      <c r="M1827" s="2">
        <v>2004</v>
      </c>
      <c r="N1827" s="2" t="s">
        <v>63</v>
      </c>
      <c r="O1827" s="2" t="s">
        <v>114</v>
      </c>
      <c r="P1827" s="2" t="s">
        <v>76</v>
      </c>
      <c r="Q1827" s="2" t="s">
        <v>9</v>
      </c>
      <c r="R1827" s="2" t="s">
        <v>10</v>
      </c>
    </row>
    <row r="1828" spans="1:18" x14ac:dyDescent="0.3">
      <c r="A1828" s="2">
        <v>11926</v>
      </c>
      <c r="B1828" s="2" t="s">
        <v>75</v>
      </c>
      <c r="C1828" s="2">
        <v>39</v>
      </c>
      <c r="D1828" s="7">
        <v>157</v>
      </c>
      <c r="E1828" s="7">
        <f t="shared" si="56"/>
        <v>78.5</v>
      </c>
      <c r="F1828" s="7">
        <v>100</v>
      </c>
      <c r="G1828" s="7">
        <f>Table1[[#This Row],[QUANTITY_ORDERED]]*Table1[[#This Row],[Selling price ]]</f>
        <v>3900</v>
      </c>
      <c r="H1828" s="7">
        <f>F1828-(Table1[[#This Row],[Estimated Cost Price (50%)	]])</f>
        <v>21.5</v>
      </c>
      <c r="I1828" s="7">
        <f>Table1[[#This Row],[Profit per unit]]*Table1[[#This Row],[QUANTITY_ORDERED]]</f>
        <v>838.5</v>
      </c>
      <c r="J1828" s="2" t="str">
        <f t="shared" si="57"/>
        <v>Profit</v>
      </c>
      <c r="K1828" s="3">
        <v>38274</v>
      </c>
      <c r="L1828" s="2" t="str">
        <f>TEXT(Table1[[#This Row],[ORDER_DATE]], "mmm")</f>
        <v>Oct</v>
      </c>
      <c r="M1828" s="2">
        <v>2004</v>
      </c>
      <c r="N1828" s="2" t="s">
        <v>210</v>
      </c>
      <c r="O1828" s="2" t="s">
        <v>211</v>
      </c>
      <c r="P1828" s="2" t="s">
        <v>76</v>
      </c>
      <c r="Q1828" s="2" t="s">
        <v>9</v>
      </c>
      <c r="R1828" s="2" t="s">
        <v>52</v>
      </c>
    </row>
    <row r="1829" spans="1:18" x14ac:dyDescent="0.3">
      <c r="A1829" s="2">
        <v>11927</v>
      </c>
      <c r="B1829" s="2" t="s">
        <v>75</v>
      </c>
      <c r="C1829" s="2">
        <v>31</v>
      </c>
      <c r="D1829" s="7">
        <v>86</v>
      </c>
      <c r="E1829" s="7">
        <f t="shared" si="56"/>
        <v>43</v>
      </c>
      <c r="F1829" s="7">
        <v>83.44</v>
      </c>
      <c r="G1829" s="7">
        <f>Table1[[#This Row],[QUANTITY_ORDERED]]*Table1[[#This Row],[Selling price ]]</f>
        <v>2586.64</v>
      </c>
      <c r="H1829" s="7">
        <f>F1829-(Table1[[#This Row],[Estimated Cost Price (50%)	]])</f>
        <v>40.44</v>
      </c>
      <c r="I1829" s="7">
        <f>Table1[[#This Row],[Profit per unit]]*Table1[[#This Row],[QUANTITY_ORDERED]]</f>
        <v>1253.6399999999999</v>
      </c>
      <c r="J1829" s="2" t="str">
        <f t="shared" si="57"/>
        <v>Profit</v>
      </c>
      <c r="K1829" s="3">
        <v>38274</v>
      </c>
      <c r="L1829" s="2" t="str">
        <f>TEXT(Table1[[#This Row],[ORDER_DATE]], "mmm")</f>
        <v>Oct</v>
      </c>
      <c r="M1829" s="2">
        <v>2004</v>
      </c>
      <c r="N1829" s="2" t="s">
        <v>231</v>
      </c>
      <c r="O1829" s="2" t="s">
        <v>232</v>
      </c>
      <c r="P1829" s="2" t="s">
        <v>76</v>
      </c>
      <c r="Q1829" s="2" t="s">
        <v>9</v>
      </c>
      <c r="R1829" s="2" t="s">
        <v>10</v>
      </c>
    </row>
    <row r="1830" spans="1:18" x14ac:dyDescent="0.3">
      <c r="A1830" s="2">
        <v>11928</v>
      </c>
      <c r="B1830" s="2" t="s">
        <v>75</v>
      </c>
      <c r="C1830" s="2">
        <v>48</v>
      </c>
      <c r="D1830" s="7">
        <v>105</v>
      </c>
      <c r="E1830" s="7">
        <f t="shared" si="56"/>
        <v>52.5</v>
      </c>
      <c r="F1830" s="7">
        <v>86.81</v>
      </c>
      <c r="G1830" s="7">
        <f>Table1[[#This Row],[QUANTITY_ORDERED]]*Table1[[#This Row],[Selling price ]]</f>
        <v>4166.88</v>
      </c>
      <c r="H1830" s="7">
        <f>F1830-(Table1[[#This Row],[Estimated Cost Price (50%)	]])</f>
        <v>34.31</v>
      </c>
      <c r="I1830" s="7">
        <f>Table1[[#This Row],[Profit per unit]]*Table1[[#This Row],[QUANTITY_ORDERED]]</f>
        <v>1646.88</v>
      </c>
      <c r="J1830" s="2" t="str">
        <f t="shared" si="57"/>
        <v>Profit</v>
      </c>
      <c r="K1830" s="3">
        <v>38274</v>
      </c>
      <c r="L1830" s="2" t="str">
        <f>TEXT(Table1[[#This Row],[ORDER_DATE]], "mmm")</f>
        <v>Oct</v>
      </c>
      <c r="M1830" s="2">
        <v>2004</v>
      </c>
      <c r="N1830" s="2" t="s">
        <v>202</v>
      </c>
      <c r="O1830" s="2" t="s">
        <v>244</v>
      </c>
      <c r="P1830" s="2" t="s">
        <v>76</v>
      </c>
      <c r="Q1830" s="2" t="s">
        <v>9</v>
      </c>
      <c r="R1830" s="2" t="s">
        <v>16</v>
      </c>
    </row>
    <row r="1831" spans="1:18" x14ac:dyDescent="0.3">
      <c r="A1831" s="2">
        <v>11929</v>
      </c>
      <c r="B1831" s="2" t="s">
        <v>75</v>
      </c>
      <c r="C1831" s="2">
        <v>25</v>
      </c>
      <c r="D1831" s="7">
        <v>68</v>
      </c>
      <c r="E1831" s="7">
        <f t="shared" si="56"/>
        <v>34</v>
      </c>
      <c r="F1831" s="7">
        <v>75.36</v>
      </c>
      <c r="G1831" s="7">
        <f>Table1[[#This Row],[QUANTITY_ORDERED]]*Table1[[#This Row],[Selling price ]]</f>
        <v>1884</v>
      </c>
      <c r="H1831" s="7">
        <f>F1831-(Table1[[#This Row],[Estimated Cost Price (50%)	]])</f>
        <v>41.36</v>
      </c>
      <c r="I1831" s="7">
        <f>Table1[[#This Row],[Profit per unit]]*Table1[[#This Row],[QUANTITY_ORDERED]]</f>
        <v>1034</v>
      </c>
      <c r="J1831" s="2" t="str">
        <f t="shared" si="57"/>
        <v>Profit</v>
      </c>
      <c r="K1831" s="3">
        <v>38274</v>
      </c>
      <c r="L1831" s="2" t="str">
        <f>TEXT(Table1[[#This Row],[ORDER_DATE]], "mmm")</f>
        <v>Oct</v>
      </c>
      <c r="M1831" s="2">
        <v>2004</v>
      </c>
      <c r="N1831" s="2" t="s">
        <v>210</v>
      </c>
      <c r="O1831" s="2" t="s">
        <v>265</v>
      </c>
      <c r="P1831" s="2" t="s">
        <v>76</v>
      </c>
      <c r="Q1831" s="2" t="s">
        <v>9</v>
      </c>
      <c r="R1831" s="2" t="s">
        <v>10</v>
      </c>
    </row>
    <row r="1832" spans="1:18" x14ac:dyDescent="0.3">
      <c r="A1832" s="2">
        <v>11930</v>
      </c>
      <c r="B1832" s="2" t="s">
        <v>75</v>
      </c>
      <c r="C1832" s="2">
        <v>22</v>
      </c>
      <c r="D1832" s="7">
        <v>65</v>
      </c>
      <c r="E1832" s="7">
        <f t="shared" si="56"/>
        <v>32.5</v>
      </c>
      <c r="F1832" s="7">
        <v>71.67</v>
      </c>
      <c r="G1832" s="7">
        <f>Table1[[#This Row],[QUANTITY_ORDERED]]*Table1[[#This Row],[Selling price ]]</f>
        <v>1576.74</v>
      </c>
      <c r="H1832" s="7">
        <f>F1832-(Table1[[#This Row],[Estimated Cost Price (50%)	]])</f>
        <v>39.17</v>
      </c>
      <c r="I1832" s="7">
        <f>Table1[[#This Row],[Profit per unit]]*Table1[[#This Row],[QUANTITY_ORDERED]]</f>
        <v>861.74</v>
      </c>
      <c r="J1832" s="2" t="str">
        <f t="shared" si="57"/>
        <v>Profit</v>
      </c>
      <c r="K1832" s="3">
        <v>38274</v>
      </c>
      <c r="L1832" s="2" t="str">
        <f>TEXT(Table1[[#This Row],[ORDER_DATE]], "mmm")</f>
        <v>Oct</v>
      </c>
      <c r="M1832" s="2">
        <v>2004</v>
      </c>
      <c r="N1832" s="2" t="s">
        <v>202</v>
      </c>
      <c r="O1832" s="2" t="s">
        <v>271</v>
      </c>
      <c r="P1832" s="2" t="s">
        <v>76</v>
      </c>
      <c r="Q1832" s="2" t="s">
        <v>9</v>
      </c>
      <c r="R1832" s="2" t="s">
        <v>10</v>
      </c>
    </row>
    <row r="1833" spans="1:18" x14ac:dyDescent="0.3">
      <c r="A1833" s="2">
        <v>11931</v>
      </c>
      <c r="B1833" s="2" t="s">
        <v>75</v>
      </c>
      <c r="C1833" s="2">
        <v>22</v>
      </c>
      <c r="D1833" s="7">
        <v>83</v>
      </c>
      <c r="E1833" s="7">
        <f t="shared" si="56"/>
        <v>41.5</v>
      </c>
      <c r="F1833" s="7">
        <v>91.41</v>
      </c>
      <c r="G1833" s="7">
        <f>Table1[[#This Row],[QUANTITY_ORDERED]]*Table1[[#This Row],[Selling price ]]</f>
        <v>2011.02</v>
      </c>
      <c r="H1833" s="7">
        <f>F1833-(Table1[[#This Row],[Estimated Cost Price (50%)	]])</f>
        <v>49.91</v>
      </c>
      <c r="I1833" s="7">
        <f>Table1[[#This Row],[Profit per unit]]*Table1[[#This Row],[QUANTITY_ORDERED]]</f>
        <v>1098.02</v>
      </c>
      <c r="J1833" s="2" t="str">
        <f t="shared" si="57"/>
        <v>Profit</v>
      </c>
      <c r="K1833" s="3">
        <v>38274</v>
      </c>
      <c r="L1833" s="2" t="str">
        <f>TEXT(Table1[[#This Row],[ORDER_DATE]], "mmm")</f>
        <v>Oct</v>
      </c>
      <c r="M1833" s="2">
        <v>2004</v>
      </c>
      <c r="N1833" s="2" t="s">
        <v>202</v>
      </c>
      <c r="O1833" s="2" t="s">
        <v>273</v>
      </c>
      <c r="P1833" s="2" t="s">
        <v>76</v>
      </c>
      <c r="Q1833" s="2" t="s">
        <v>9</v>
      </c>
      <c r="R1833" s="2" t="s">
        <v>10</v>
      </c>
    </row>
    <row r="1834" spans="1:18" x14ac:dyDescent="0.3">
      <c r="A1834" s="2">
        <v>11932</v>
      </c>
      <c r="B1834" s="2" t="s">
        <v>75</v>
      </c>
      <c r="C1834" s="2">
        <v>34</v>
      </c>
      <c r="D1834" s="7">
        <v>90</v>
      </c>
      <c r="E1834" s="7">
        <f t="shared" si="56"/>
        <v>45</v>
      </c>
      <c r="F1834" s="7">
        <v>97.76</v>
      </c>
      <c r="G1834" s="7">
        <f>Table1[[#This Row],[QUANTITY_ORDERED]]*Table1[[#This Row],[Selling price ]]</f>
        <v>3323.84</v>
      </c>
      <c r="H1834" s="7">
        <f>F1834-(Table1[[#This Row],[Estimated Cost Price (50%)	]])</f>
        <v>52.760000000000005</v>
      </c>
      <c r="I1834" s="7">
        <f>Table1[[#This Row],[Profit per unit]]*Table1[[#This Row],[QUANTITY_ORDERED]]</f>
        <v>1793.8400000000001</v>
      </c>
      <c r="J1834" s="2" t="str">
        <f t="shared" si="57"/>
        <v>Profit</v>
      </c>
      <c r="K1834" s="3">
        <v>38274</v>
      </c>
      <c r="L1834" s="2" t="str">
        <f>TEXT(Table1[[#This Row],[ORDER_DATE]], "mmm")</f>
        <v>Oct</v>
      </c>
      <c r="M1834" s="2">
        <v>2004</v>
      </c>
      <c r="N1834" s="2" t="s">
        <v>231</v>
      </c>
      <c r="O1834" s="2" t="s">
        <v>296</v>
      </c>
      <c r="P1834" s="2" t="s">
        <v>76</v>
      </c>
      <c r="Q1834" s="2" t="s">
        <v>9</v>
      </c>
      <c r="R1834" s="2" t="s">
        <v>16</v>
      </c>
    </row>
    <row r="1835" spans="1:18" x14ac:dyDescent="0.3">
      <c r="A1835" s="2">
        <v>11933</v>
      </c>
      <c r="B1835" s="2" t="s">
        <v>75</v>
      </c>
      <c r="C1835" s="2">
        <v>34</v>
      </c>
      <c r="D1835" s="7">
        <v>49</v>
      </c>
      <c r="E1835" s="7">
        <f t="shared" si="56"/>
        <v>24.5</v>
      </c>
      <c r="F1835" s="7">
        <v>53.63</v>
      </c>
      <c r="G1835" s="7">
        <f>Table1[[#This Row],[QUANTITY_ORDERED]]*Table1[[#This Row],[Selling price ]]</f>
        <v>1823.42</v>
      </c>
      <c r="H1835" s="7">
        <f>F1835-(Table1[[#This Row],[Estimated Cost Price (50%)	]])</f>
        <v>29.130000000000003</v>
      </c>
      <c r="I1835" s="7">
        <f>Table1[[#This Row],[Profit per unit]]*Table1[[#This Row],[QUANTITY_ORDERED]]</f>
        <v>990.42000000000007</v>
      </c>
      <c r="J1835" s="2" t="str">
        <f t="shared" si="57"/>
        <v>Profit</v>
      </c>
      <c r="K1835" s="3">
        <v>38274</v>
      </c>
      <c r="L1835" s="2" t="str">
        <f>TEXT(Table1[[#This Row],[ORDER_DATE]], "mmm")</f>
        <v>Oct</v>
      </c>
      <c r="M1835" s="2">
        <v>2004</v>
      </c>
      <c r="N1835" s="2" t="s">
        <v>210</v>
      </c>
      <c r="O1835" s="2" t="s">
        <v>305</v>
      </c>
      <c r="P1835" s="2" t="s">
        <v>76</v>
      </c>
      <c r="Q1835" s="2" t="s">
        <v>9</v>
      </c>
      <c r="R1835" s="2" t="s">
        <v>10</v>
      </c>
    </row>
    <row r="1836" spans="1:18" x14ac:dyDescent="0.3">
      <c r="A1836" s="2">
        <v>11934</v>
      </c>
      <c r="B1836" s="2" t="s">
        <v>111</v>
      </c>
      <c r="C1836" s="2">
        <v>34</v>
      </c>
      <c r="D1836" s="7">
        <v>118</v>
      </c>
      <c r="E1836" s="7">
        <f t="shared" si="56"/>
        <v>59</v>
      </c>
      <c r="F1836" s="7">
        <v>100</v>
      </c>
      <c r="G1836" s="7">
        <f>Table1[[#This Row],[QUANTITY_ORDERED]]*Table1[[#This Row],[Selling price ]]</f>
        <v>3400</v>
      </c>
      <c r="H1836" s="7">
        <f>F1836-(Table1[[#This Row],[Estimated Cost Price (50%)	]])</f>
        <v>41</v>
      </c>
      <c r="I1836" s="7">
        <f>Table1[[#This Row],[Profit per unit]]*Table1[[#This Row],[QUANTITY_ORDERED]]</f>
        <v>1394</v>
      </c>
      <c r="J1836" s="2" t="str">
        <f t="shared" si="57"/>
        <v>Profit</v>
      </c>
      <c r="K1836" s="3">
        <v>38275</v>
      </c>
      <c r="L1836" s="2" t="str">
        <f>TEXT(Table1[[#This Row],[ORDER_DATE]], "mmm")</f>
        <v>Oct</v>
      </c>
      <c r="M1836" s="2">
        <v>2004</v>
      </c>
      <c r="N1836" s="2" t="s">
        <v>5</v>
      </c>
      <c r="O1836" s="2" t="s">
        <v>106</v>
      </c>
      <c r="P1836" s="2" t="s">
        <v>112</v>
      </c>
      <c r="Q1836" s="2" t="s">
        <v>9</v>
      </c>
      <c r="R1836" s="2" t="s">
        <v>16</v>
      </c>
    </row>
    <row r="1837" spans="1:18" x14ac:dyDescent="0.3">
      <c r="A1837" s="2">
        <v>11935</v>
      </c>
      <c r="B1837" s="2" t="s">
        <v>111</v>
      </c>
      <c r="C1837" s="2">
        <v>20</v>
      </c>
      <c r="D1837" s="7">
        <v>193</v>
      </c>
      <c r="E1837" s="7">
        <f t="shared" si="56"/>
        <v>96.5</v>
      </c>
      <c r="F1837" s="7">
        <v>100</v>
      </c>
      <c r="G1837" s="7">
        <f>Table1[[#This Row],[QUANTITY_ORDERED]]*Table1[[#This Row],[Selling price ]]</f>
        <v>2000</v>
      </c>
      <c r="H1837" s="7">
        <f>F1837-(Table1[[#This Row],[Estimated Cost Price (50%)	]])</f>
        <v>3.5</v>
      </c>
      <c r="I1837" s="7">
        <f>Table1[[#This Row],[Profit per unit]]*Table1[[#This Row],[QUANTITY_ORDERED]]</f>
        <v>70</v>
      </c>
      <c r="J1837" s="2" t="str">
        <f t="shared" si="57"/>
        <v>Profit</v>
      </c>
      <c r="K1837" s="3">
        <v>38275</v>
      </c>
      <c r="L1837" s="2" t="str">
        <f>TEXT(Table1[[#This Row],[ORDER_DATE]], "mmm")</f>
        <v>Oct</v>
      </c>
      <c r="M1837" s="2">
        <v>2004</v>
      </c>
      <c r="N1837" s="2" t="s">
        <v>5</v>
      </c>
      <c r="O1837" s="2" t="s">
        <v>113</v>
      </c>
      <c r="P1837" s="2" t="s">
        <v>112</v>
      </c>
      <c r="Q1837" s="2" t="s">
        <v>9</v>
      </c>
      <c r="R1837" s="2" t="s">
        <v>16</v>
      </c>
    </row>
    <row r="1838" spans="1:18" x14ac:dyDescent="0.3">
      <c r="A1838" s="2">
        <v>11936</v>
      </c>
      <c r="B1838" s="2" t="s">
        <v>111</v>
      </c>
      <c r="C1838" s="2">
        <v>27</v>
      </c>
      <c r="D1838" s="7">
        <v>84</v>
      </c>
      <c r="E1838" s="7">
        <f t="shared" si="56"/>
        <v>42</v>
      </c>
      <c r="F1838" s="7">
        <v>82.79</v>
      </c>
      <c r="G1838" s="7">
        <f>Table1[[#This Row],[QUANTITY_ORDERED]]*Table1[[#This Row],[Selling price ]]</f>
        <v>2235.3300000000004</v>
      </c>
      <c r="H1838" s="7">
        <f>F1838-(Table1[[#This Row],[Estimated Cost Price (50%)	]])</f>
        <v>40.790000000000006</v>
      </c>
      <c r="I1838" s="7">
        <f>Table1[[#This Row],[Profit per unit]]*Table1[[#This Row],[QUANTITY_ORDERED]]</f>
        <v>1101.3300000000002</v>
      </c>
      <c r="J1838" s="2" t="str">
        <f t="shared" si="57"/>
        <v>Profit</v>
      </c>
      <c r="K1838" s="3">
        <v>38275</v>
      </c>
      <c r="L1838" s="2" t="str">
        <f>TEXT(Table1[[#This Row],[ORDER_DATE]], "mmm")</f>
        <v>Oct</v>
      </c>
      <c r="M1838" s="2">
        <v>2004</v>
      </c>
      <c r="N1838" s="2" t="s">
        <v>210</v>
      </c>
      <c r="O1838" s="2" t="s">
        <v>225</v>
      </c>
      <c r="P1838" s="2" t="s">
        <v>112</v>
      </c>
      <c r="Q1838" s="2" t="s">
        <v>9</v>
      </c>
      <c r="R1838" s="2" t="s">
        <v>10</v>
      </c>
    </row>
    <row r="1839" spans="1:18" x14ac:dyDescent="0.3">
      <c r="A1839" s="2">
        <v>11937</v>
      </c>
      <c r="B1839" s="2" t="s">
        <v>111</v>
      </c>
      <c r="C1839" s="2">
        <v>34</v>
      </c>
      <c r="D1839" s="7">
        <v>60</v>
      </c>
      <c r="E1839" s="7">
        <f t="shared" si="56"/>
        <v>30</v>
      </c>
      <c r="F1839" s="7">
        <v>52.09</v>
      </c>
      <c r="G1839" s="7">
        <f>Table1[[#This Row],[QUANTITY_ORDERED]]*Table1[[#This Row],[Selling price ]]</f>
        <v>1771.0600000000002</v>
      </c>
      <c r="H1839" s="7">
        <f>F1839-(Table1[[#This Row],[Estimated Cost Price (50%)	]])</f>
        <v>22.090000000000003</v>
      </c>
      <c r="I1839" s="7">
        <f>Table1[[#This Row],[Profit per unit]]*Table1[[#This Row],[QUANTITY_ORDERED]]</f>
        <v>751.06000000000017</v>
      </c>
      <c r="J1839" s="2" t="str">
        <f t="shared" si="57"/>
        <v>Profit</v>
      </c>
      <c r="K1839" s="3">
        <v>38275</v>
      </c>
      <c r="L1839" s="2" t="str">
        <f>TEXT(Table1[[#This Row],[ORDER_DATE]], "mmm")</f>
        <v>Oct</v>
      </c>
      <c r="M1839" s="2">
        <v>2004</v>
      </c>
      <c r="N1839" s="2" t="s">
        <v>5</v>
      </c>
      <c r="O1839" s="2" t="s">
        <v>226</v>
      </c>
      <c r="P1839" s="2" t="s">
        <v>112</v>
      </c>
      <c r="Q1839" s="2" t="s">
        <v>9</v>
      </c>
      <c r="R1839" s="2" t="s">
        <v>10</v>
      </c>
    </row>
    <row r="1840" spans="1:18" x14ac:dyDescent="0.3">
      <c r="A1840" s="2">
        <v>11938</v>
      </c>
      <c r="B1840" s="2" t="s">
        <v>111</v>
      </c>
      <c r="C1840" s="2">
        <v>31</v>
      </c>
      <c r="D1840" s="7">
        <v>109</v>
      </c>
      <c r="E1840" s="7">
        <f t="shared" si="56"/>
        <v>54.5</v>
      </c>
      <c r="F1840" s="7">
        <v>100</v>
      </c>
      <c r="G1840" s="7">
        <f>Table1[[#This Row],[QUANTITY_ORDERED]]*Table1[[#This Row],[Selling price ]]</f>
        <v>3100</v>
      </c>
      <c r="H1840" s="7">
        <f>F1840-(Table1[[#This Row],[Estimated Cost Price (50%)	]])</f>
        <v>45.5</v>
      </c>
      <c r="I1840" s="7">
        <f>Table1[[#This Row],[Profit per unit]]*Table1[[#This Row],[QUANTITY_ORDERED]]</f>
        <v>1410.5</v>
      </c>
      <c r="J1840" s="2" t="str">
        <f t="shared" si="57"/>
        <v>Profit</v>
      </c>
      <c r="K1840" s="3">
        <v>38275</v>
      </c>
      <c r="L1840" s="2" t="str">
        <f>TEXT(Table1[[#This Row],[ORDER_DATE]], "mmm")</f>
        <v>Oct</v>
      </c>
      <c r="M1840" s="2">
        <v>2004</v>
      </c>
      <c r="N1840" s="2" t="s">
        <v>210</v>
      </c>
      <c r="O1840" s="2" t="s">
        <v>256</v>
      </c>
      <c r="P1840" s="2" t="s">
        <v>112</v>
      </c>
      <c r="Q1840" s="2" t="s">
        <v>9</v>
      </c>
      <c r="R1840" s="2" t="s">
        <v>16</v>
      </c>
    </row>
    <row r="1841" spans="1:18" x14ac:dyDescent="0.3">
      <c r="A1841" s="2">
        <v>11939</v>
      </c>
      <c r="B1841" s="2" t="s">
        <v>111</v>
      </c>
      <c r="C1841" s="2">
        <v>47</v>
      </c>
      <c r="D1841" s="7">
        <v>76</v>
      </c>
      <c r="E1841" s="7">
        <f t="shared" si="56"/>
        <v>38</v>
      </c>
      <c r="F1841" s="7">
        <v>63.22</v>
      </c>
      <c r="G1841" s="7">
        <f>Table1[[#This Row],[QUANTITY_ORDERED]]*Table1[[#This Row],[Selling price ]]</f>
        <v>2971.34</v>
      </c>
      <c r="H1841" s="7">
        <f>F1841-(Table1[[#This Row],[Estimated Cost Price (50%)	]])</f>
        <v>25.22</v>
      </c>
      <c r="I1841" s="7">
        <f>Table1[[#This Row],[Profit per unit]]*Table1[[#This Row],[QUANTITY_ORDERED]]</f>
        <v>1185.3399999999999</v>
      </c>
      <c r="J1841" s="2" t="str">
        <f t="shared" si="57"/>
        <v>Profit</v>
      </c>
      <c r="K1841" s="3">
        <v>38275</v>
      </c>
      <c r="L1841" s="2" t="str">
        <f>TEXT(Table1[[#This Row],[ORDER_DATE]], "mmm")</f>
        <v>Oct</v>
      </c>
      <c r="M1841" s="2">
        <v>2004</v>
      </c>
      <c r="N1841" s="2" t="s">
        <v>5</v>
      </c>
      <c r="O1841" s="2" t="s">
        <v>258</v>
      </c>
      <c r="P1841" s="2" t="s">
        <v>112</v>
      </c>
      <c r="Q1841" s="2" t="s">
        <v>9</v>
      </c>
      <c r="R1841" s="2" t="s">
        <v>10</v>
      </c>
    </row>
    <row r="1842" spans="1:18" x14ac:dyDescent="0.3">
      <c r="A1842" s="2">
        <v>11940</v>
      </c>
      <c r="B1842" s="2" t="s">
        <v>111</v>
      </c>
      <c r="C1842" s="2">
        <v>43</v>
      </c>
      <c r="D1842" s="7">
        <v>68</v>
      </c>
      <c r="E1842" s="7">
        <f t="shared" si="56"/>
        <v>34</v>
      </c>
      <c r="F1842" s="7">
        <v>76.430000000000007</v>
      </c>
      <c r="G1842" s="7">
        <f>Table1[[#This Row],[QUANTITY_ORDERED]]*Table1[[#This Row],[Selling price ]]</f>
        <v>3286.4900000000002</v>
      </c>
      <c r="H1842" s="7">
        <f>F1842-(Table1[[#This Row],[Estimated Cost Price (50%)	]])</f>
        <v>42.430000000000007</v>
      </c>
      <c r="I1842" s="7">
        <f>Table1[[#This Row],[Profit per unit]]*Table1[[#This Row],[QUANTITY_ORDERED]]</f>
        <v>1824.4900000000002</v>
      </c>
      <c r="J1842" s="2" t="str">
        <f t="shared" si="57"/>
        <v>Profit</v>
      </c>
      <c r="K1842" s="3">
        <v>38275</v>
      </c>
      <c r="L1842" s="2" t="str">
        <f>TEXT(Table1[[#This Row],[ORDER_DATE]], "mmm")</f>
        <v>Oct</v>
      </c>
      <c r="M1842" s="2">
        <v>2004</v>
      </c>
      <c r="N1842" s="2" t="s">
        <v>210</v>
      </c>
      <c r="O1842" s="2" t="s">
        <v>275</v>
      </c>
      <c r="P1842" s="2" t="s">
        <v>112</v>
      </c>
      <c r="Q1842" s="2" t="s">
        <v>9</v>
      </c>
      <c r="R1842" s="2" t="s">
        <v>16</v>
      </c>
    </row>
    <row r="1843" spans="1:18" x14ac:dyDescent="0.3">
      <c r="A1843" s="2">
        <v>11941</v>
      </c>
      <c r="B1843" s="2" t="s">
        <v>111</v>
      </c>
      <c r="C1843" s="2">
        <v>44</v>
      </c>
      <c r="D1843" s="7">
        <v>72</v>
      </c>
      <c r="E1843" s="7">
        <f t="shared" si="56"/>
        <v>36</v>
      </c>
      <c r="F1843" s="7">
        <v>83.32</v>
      </c>
      <c r="G1843" s="7">
        <f>Table1[[#This Row],[QUANTITY_ORDERED]]*Table1[[#This Row],[Selling price ]]</f>
        <v>3666.08</v>
      </c>
      <c r="H1843" s="7">
        <f>F1843-(Table1[[#This Row],[Estimated Cost Price (50%)	]])</f>
        <v>47.319999999999993</v>
      </c>
      <c r="I1843" s="7">
        <f>Table1[[#This Row],[Profit per unit]]*Table1[[#This Row],[QUANTITY_ORDERED]]</f>
        <v>2082.08</v>
      </c>
      <c r="J1843" s="2" t="str">
        <f t="shared" si="57"/>
        <v>Profit</v>
      </c>
      <c r="K1843" s="3">
        <v>38275</v>
      </c>
      <c r="L1843" s="2" t="str">
        <f>TEXT(Table1[[#This Row],[ORDER_DATE]], "mmm")</f>
        <v>Oct</v>
      </c>
      <c r="M1843" s="2">
        <v>2004</v>
      </c>
      <c r="N1843" s="2" t="s">
        <v>210</v>
      </c>
      <c r="O1843" s="2" t="s">
        <v>279</v>
      </c>
      <c r="P1843" s="2" t="s">
        <v>112</v>
      </c>
      <c r="Q1843" s="2" t="s">
        <v>9</v>
      </c>
      <c r="R1843" s="2" t="s">
        <v>16</v>
      </c>
    </row>
    <row r="1844" spans="1:18" x14ac:dyDescent="0.3">
      <c r="A1844" s="2">
        <v>11942</v>
      </c>
      <c r="B1844" s="2" t="s">
        <v>111</v>
      </c>
      <c r="C1844" s="2">
        <v>24</v>
      </c>
      <c r="D1844" s="7">
        <v>99</v>
      </c>
      <c r="E1844" s="7">
        <f t="shared" si="56"/>
        <v>49.5</v>
      </c>
      <c r="F1844" s="7">
        <v>79.91</v>
      </c>
      <c r="G1844" s="7">
        <f>Table1[[#This Row],[QUANTITY_ORDERED]]*Table1[[#This Row],[Selling price ]]</f>
        <v>1917.84</v>
      </c>
      <c r="H1844" s="7">
        <f>F1844-(Table1[[#This Row],[Estimated Cost Price (50%)	]])</f>
        <v>30.409999999999997</v>
      </c>
      <c r="I1844" s="7">
        <f>Table1[[#This Row],[Profit per unit]]*Table1[[#This Row],[QUANTITY_ORDERED]]</f>
        <v>729.83999999999992</v>
      </c>
      <c r="J1844" s="2" t="str">
        <f t="shared" si="57"/>
        <v>Profit</v>
      </c>
      <c r="K1844" s="3">
        <v>38275</v>
      </c>
      <c r="L1844" s="2" t="str">
        <f>TEXT(Table1[[#This Row],[ORDER_DATE]], "mmm")</f>
        <v>Oct</v>
      </c>
      <c r="M1844" s="2">
        <v>2004</v>
      </c>
      <c r="N1844" s="2" t="s">
        <v>5</v>
      </c>
      <c r="O1844" s="2" t="s">
        <v>282</v>
      </c>
      <c r="P1844" s="2" t="s">
        <v>112</v>
      </c>
      <c r="Q1844" s="2" t="s">
        <v>9</v>
      </c>
      <c r="R1844" s="2" t="s">
        <v>10</v>
      </c>
    </row>
    <row r="1845" spans="1:18" x14ac:dyDescent="0.3">
      <c r="A1845" s="2">
        <v>11943</v>
      </c>
      <c r="B1845" s="2" t="s">
        <v>111</v>
      </c>
      <c r="C1845" s="2">
        <v>46</v>
      </c>
      <c r="D1845" s="7">
        <v>68</v>
      </c>
      <c r="E1845" s="7">
        <f t="shared" si="56"/>
        <v>34</v>
      </c>
      <c r="F1845" s="7">
        <v>66.040000000000006</v>
      </c>
      <c r="G1845" s="7">
        <f>Table1[[#This Row],[QUANTITY_ORDERED]]*Table1[[#This Row],[Selling price ]]</f>
        <v>3037.84</v>
      </c>
      <c r="H1845" s="7">
        <f>F1845-(Table1[[#This Row],[Estimated Cost Price (50%)	]])</f>
        <v>32.040000000000006</v>
      </c>
      <c r="I1845" s="7">
        <f>Table1[[#This Row],[Profit per unit]]*Table1[[#This Row],[QUANTITY_ORDERED]]</f>
        <v>1473.8400000000004</v>
      </c>
      <c r="J1845" s="2" t="str">
        <f t="shared" si="57"/>
        <v>Profit</v>
      </c>
      <c r="K1845" s="3">
        <v>38275</v>
      </c>
      <c r="L1845" s="2" t="str">
        <f>TEXT(Table1[[#This Row],[ORDER_DATE]], "mmm")</f>
        <v>Oct</v>
      </c>
      <c r="M1845" s="2">
        <v>2004</v>
      </c>
      <c r="N1845" s="2" t="s">
        <v>202</v>
      </c>
      <c r="O1845" s="2" t="s">
        <v>287</v>
      </c>
      <c r="P1845" s="2" t="s">
        <v>112</v>
      </c>
      <c r="Q1845" s="2" t="s">
        <v>9</v>
      </c>
      <c r="R1845" s="2" t="s">
        <v>16</v>
      </c>
    </row>
    <row r="1846" spans="1:18" x14ac:dyDescent="0.3">
      <c r="A1846" s="2">
        <v>11944</v>
      </c>
      <c r="B1846" s="2" t="s">
        <v>111</v>
      </c>
      <c r="C1846" s="2">
        <v>47</v>
      </c>
      <c r="D1846" s="7">
        <v>43</v>
      </c>
      <c r="E1846" s="7">
        <f t="shared" si="56"/>
        <v>21.5</v>
      </c>
      <c r="F1846" s="7">
        <v>43.64</v>
      </c>
      <c r="G1846" s="7">
        <f>Table1[[#This Row],[QUANTITY_ORDERED]]*Table1[[#This Row],[Selling price ]]</f>
        <v>2051.08</v>
      </c>
      <c r="H1846" s="7">
        <f>F1846-(Table1[[#This Row],[Estimated Cost Price (50%)	]])</f>
        <v>22.14</v>
      </c>
      <c r="I1846" s="7">
        <f>Table1[[#This Row],[Profit per unit]]*Table1[[#This Row],[QUANTITY_ORDERED]]</f>
        <v>1040.58</v>
      </c>
      <c r="J1846" s="2" t="str">
        <f t="shared" si="57"/>
        <v>Profit</v>
      </c>
      <c r="K1846" s="3">
        <v>38275</v>
      </c>
      <c r="L1846" s="2" t="str">
        <f>TEXT(Table1[[#This Row],[ORDER_DATE]], "mmm")</f>
        <v>Oct</v>
      </c>
      <c r="M1846" s="2">
        <v>2004</v>
      </c>
      <c r="N1846" s="2" t="s">
        <v>202</v>
      </c>
      <c r="O1846" s="2" t="s">
        <v>289</v>
      </c>
      <c r="P1846" s="2" t="s">
        <v>112</v>
      </c>
      <c r="Q1846" s="2" t="s">
        <v>9</v>
      </c>
      <c r="R1846" s="2" t="s">
        <v>10</v>
      </c>
    </row>
    <row r="1847" spans="1:18" x14ac:dyDescent="0.3">
      <c r="A1847" s="2">
        <v>11945</v>
      </c>
      <c r="B1847" s="2" t="s">
        <v>111</v>
      </c>
      <c r="C1847" s="2">
        <v>21</v>
      </c>
      <c r="D1847" s="7">
        <v>91</v>
      </c>
      <c r="E1847" s="7">
        <f t="shared" si="56"/>
        <v>45.5</v>
      </c>
      <c r="F1847" s="7">
        <v>100</v>
      </c>
      <c r="G1847" s="7">
        <f>Table1[[#This Row],[QUANTITY_ORDERED]]*Table1[[#This Row],[Selling price ]]</f>
        <v>2100</v>
      </c>
      <c r="H1847" s="7">
        <f>F1847-(Table1[[#This Row],[Estimated Cost Price (50%)	]])</f>
        <v>54.5</v>
      </c>
      <c r="I1847" s="7">
        <f>Table1[[#This Row],[Profit per unit]]*Table1[[#This Row],[QUANTITY_ORDERED]]</f>
        <v>1144.5</v>
      </c>
      <c r="J1847" s="2" t="str">
        <f t="shared" si="57"/>
        <v>Profit</v>
      </c>
      <c r="K1847" s="3">
        <v>38275</v>
      </c>
      <c r="L1847" s="2" t="str">
        <f>TEXT(Table1[[#This Row],[ORDER_DATE]], "mmm")</f>
        <v>Oct</v>
      </c>
      <c r="M1847" s="2">
        <v>2004</v>
      </c>
      <c r="N1847" s="2" t="s">
        <v>210</v>
      </c>
      <c r="O1847" s="2" t="s">
        <v>294</v>
      </c>
      <c r="P1847" s="2" t="s">
        <v>112</v>
      </c>
      <c r="Q1847" s="2" t="s">
        <v>9</v>
      </c>
      <c r="R1847" s="2" t="s">
        <v>10</v>
      </c>
    </row>
    <row r="1848" spans="1:18" x14ac:dyDescent="0.3">
      <c r="A1848" s="2">
        <v>11946</v>
      </c>
      <c r="B1848" s="2" t="s">
        <v>111</v>
      </c>
      <c r="C1848" s="2">
        <v>35</v>
      </c>
      <c r="D1848" s="7">
        <v>99</v>
      </c>
      <c r="E1848" s="7">
        <f t="shared" si="56"/>
        <v>49.5</v>
      </c>
      <c r="F1848" s="7">
        <v>88.75</v>
      </c>
      <c r="G1848" s="7">
        <f>Table1[[#This Row],[QUANTITY_ORDERED]]*Table1[[#This Row],[Selling price ]]</f>
        <v>3106.25</v>
      </c>
      <c r="H1848" s="7">
        <f>F1848-(Table1[[#This Row],[Estimated Cost Price (50%)	]])</f>
        <v>39.25</v>
      </c>
      <c r="I1848" s="7">
        <f>Table1[[#This Row],[Profit per unit]]*Table1[[#This Row],[QUANTITY_ORDERED]]</f>
        <v>1373.75</v>
      </c>
      <c r="J1848" s="2" t="str">
        <f t="shared" si="57"/>
        <v>Profit</v>
      </c>
      <c r="K1848" s="3">
        <v>38275</v>
      </c>
      <c r="L1848" s="2" t="str">
        <f>TEXT(Table1[[#This Row],[ORDER_DATE]], "mmm")</f>
        <v>Oct</v>
      </c>
      <c r="M1848" s="2">
        <v>2004</v>
      </c>
      <c r="N1848" s="2" t="s">
        <v>210</v>
      </c>
      <c r="O1848" s="2" t="s">
        <v>297</v>
      </c>
      <c r="P1848" s="2" t="s">
        <v>112</v>
      </c>
      <c r="Q1848" s="2" t="s">
        <v>9</v>
      </c>
      <c r="R1848" s="2" t="s">
        <v>16</v>
      </c>
    </row>
    <row r="1849" spans="1:18" x14ac:dyDescent="0.3">
      <c r="A1849" s="2">
        <v>11947</v>
      </c>
      <c r="B1849" s="2" t="s">
        <v>111</v>
      </c>
      <c r="C1849" s="2">
        <v>31</v>
      </c>
      <c r="D1849" s="7">
        <v>118</v>
      </c>
      <c r="E1849" s="7">
        <f t="shared" si="56"/>
        <v>59</v>
      </c>
      <c r="F1849" s="7">
        <v>100</v>
      </c>
      <c r="G1849" s="7">
        <f>Table1[[#This Row],[QUANTITY_ORDERED]]*Table1[[#This Row],[Selling price ]]</f>
        <v>3100</v>
      </c>
      <c r="H1849" s="7">
        <f>F1849-(Table1[[#This Row],[Estimated Cost Price (50%)	]])</f>
        <v>41</v>
      </c>
      <c r="I1849" s="7">
        <f>Table1[[#This Row],[Profit per unit]]*Table1[[#This Row],[QUANTITY_ORDERED]]</f>
        <v>1271</v>
      </c>
      <c r="J1849" s="2" t="str">
        <f t="shared" si="57"/>
        <v>Profit</v>
      </c>
      <c r="K1849" s="3">
        <v>38275</v>
      </c>
      <c r="L1849" s="2" t="str">
        <f>TEXT(Table1[[#This Row],[ORDER_DATE]], "mmm")</f>
        <v>Oct</v>
      </c>
      <c r="M1849" s="2">
        <v>2004</v>
      </c>
      <c r="N1849" s="2" t="s">
        <v>210</v>
      </c>
      <c r="O1849" s="2" t="s">
        <v>300</v>
      </c>
      <c r="P1849" s="2" t="s">
        <v>112</v>
      </c>
      <c r="Q1849" s="2" t="s">
        <v>9</v>
      </c>
      <c r="R1849" s="2" t="s">
        <v>16</v>
      </c>
    </row>
    <row r="1850" spans="1:18" x14ac:dyDescent="0.3">
      <c r="A1850" s="2">
        <v>11948</v>
      </c>
      <c r="B1850" s="2" t="s">
        <v>111</v>
      </c>
      <c r="C1850" s="2">
        <v>21</v>
      </c>
      <c r="D1850" s="7">
        <v>80</v>
      </c>
      <c r="E1850" s="7">
        <f t="shared" si="56"/>
        <v>40</v>
      </c>
      <c r="F1850" s="7">
        <v>87.2</v>
      </c>
      <c r="G1850" s="7">
        <f>Table1[[#This Row],[QUANTITY_ORDERED]]*Table1[[#This Row],[Selling price ]]</f>
        <v>1831.2</v>
      </c>
      <c r="H1850" s="7">
        <f>F1850-(Table1[[#This Row],[Estimated Cost Price (50%)	]])</f>
        <v>47.2</v>
      </c>
      <c r="I1850" s="7">
        <f>Table1[[#This Row],[Profit per unit]]*Table1[[#This Row],[QUANTITY_ORDERED]]</f>
        <v>991.2</v>
      </c>
      <c r="J1850" s="2" t="str">
        <f t="shared" si="57"/>
        <v>Profit</v>
      </c>
      <c r="K1850" s="3">
        <v>38275</v>
      </c>
      <c r="L1850" s="2" t="str">
        <f>TEXT(Table1[[#This Row],[ORDER_DATE]], "mmm")</f>
        <v>Oct</v>
      </c>
      <c r="M1850" s="2">
        <v>2004</v>
      </c>
      <c r="N1850" s="2" t="s">
        <v>210</v>
      </c>
      <c r="O1850" s="2" t="s">
        <v>301</v>
      </c>
      <c r="P1850" s="2" t="s">
        <v>112</v>
      </c>
      <c r="Q1850" s="2" t="s">
        <v>9</v>
      </c>
      <c r="R1850" s="2" t="s">
        <v>10</v>
      </c>
    </row>
    <row r="1851" spans="1:18" x14ac:dyDescent="0.3">
      <c r="A1851" s="2">
        <v>11949</v>
      </c>
      <c r="B1851" s="2" t="s">
        <v>111</v>
      </c>
      <c r="C1851" s="2">
        <v>39</v>
      </c>
      <c r="D1851" s="7">
        <v>74</v>
      </c>
      <c r="E1851" s="7">
        <f t="shared" si="56"/>
        <v>37</v>
      </c>
      <c r="F1851" s="7">
        <v>68.11</v>
      </c>
      <c r="G1851" s="7">
        <f>Table1[[#This Row],[QUANTITY_ORDERED]]*Table1[[#This Row],[Selling price ]]</f>
        <v>2656.29</v>
      </c>
      <c r="H1851" s="7">
        <f>F1851-(Table1[[#This Row],[Estimated Cost Price (50%)	]])</f>
        <v>31.11</v>
      </c>
      <c r="I1851" s="7">
        <f>Table1[[#This Row],[Profit per unit]]*Table1[[#This Row],[QUANTITY_ORDERED]]</f>
        <v>1213.29</v>
      </c>
      <c r="J1851" s="2" t="str">
        <f t="shared" si="57"/>
        <v>Profit</v>
      </c>
      <c r="K1851" s="3">
        <v>38275</v>
      </c>
      <c r="L1851" s="2" t="str">
        <f>TEXT(Table1[[#This Row],[ORDER_DATE]], "mmm")</f>
        <v>Oct</v>
      </c>
      <c r="M1851" s="2">
        <v>2004</v>
      </c>
      <c r="N1851" s="2" t="s">
        <v>210</v>
      </c>
      <c r="O1851" s="2" t="s">
        <v>304</v>
      </c>
      <c r="P1851" s="2" t="s">
        <v>112</v>
      </c>
      <c r="Q1851" s="2" t="s">
        <v>9</v>
      </c>
      <c r="R1851" s="2" t="s">
        <v>10</v>
      </c>
    </row>
    <row r="1852" spans="1:18" x14ac:dyDescent="0.3">
      <c r="A1852" s="2">
        <v>11950</v>
      </c>
      <c r="B1852" s="2" t="s">
        <v>45</v>
      </c>
      <c r="C1852" s="2">
        <v>41</v>
      </c>
      <c r="D1852" s="7">
        <v>95</v>
      </c>
      <c r="E1852" s="7">
        <f t="shared" si="56"/>
        <v>47.5</v>
      </c>
      <c r="F1852" s="7">
        <v>100</v>
      </c>
      <c r="G1852" s="7">
        <f>Table1[[#This Row],[QUANTITY_ORDERED]]*Table1[[#This Row],[Selling price ]]</f>
        <v>4100</v>
      </c>
      <c r="H1852" s="7">
        <f>F1852-(Table1[[#This Row],[Estimated Cost Price (50%)	]])</f>
        <v>52.5</v>
      </c>
      <c r="I1852" s="7">
        <f>Table1[[#This Row],[Profit per unit]]*Table1[[#This Row],[QUANTITY_ORDERED]]</f>
        <v>2152.5</v>
      </c>
      <c r="J1852" s="2" t="str">
        <f t="shared" si="57"/>
        <v>Profit</v>
      </c>
      <c r="K1852" s="3">
        <v>38275</v>
      </c>
      <c r="L1852" s="2" t="str">
        <f>TEXT(Table1[[#This Row],[ORDER_DATE]], "mmm")</f>
        <v>Oct</v>
      </c>
      <c r="M1852" s="2">
        <v>2004</v>
      </c>
      <c r="N1852" s="2" t="s">
        <v>5</v>
      </c>
      <c r="O1852" s="2" t="s">
        <v>6</v>
      </c>
      <c r="P1852" s="2" t="s">
        <v>46</v>
      </c>
      <c r="Q1852" s="2" t="s">
        <v>27</v>
      </c>
      <c r="R1852" s="2" t="s">
        <v>16</v>
      </c>
    </row>
    <row r="1853" spans="1:18" x14ac:dyDescent="0.3">
      <c r="A1853" s="2">
        <v>11951</v>
      </c>
      <c r="B1853" s="2" t="s">
        <v>45</v>
      </c>
      <c r="C1853" s="2">
        <v>26</v>
      </c>
      <c r="D1853" s="7">
        <v>150</v>
      </c>
      <c r="E1853" s="7">
        <f t="shared" si="56"/>
        <v>75</v>
      </c>
      <c r="F1853" s="7">
        <v>100</v>
      </c>
      <c r="G1853" s="7">
        <f>Table1[[#This Row],[QUANTITY_ORDERED]]*Table1[[#This Row],[Selling price ]]</f>
        <v>2600</v>
      </c>
      <c r="H1853" s="7">
        <f>F1853-(Table1[[#This Row],[Estimated Cost Price (50%)	]])</f>
        <v>25</v>
      </c>
      <c r="I1853" s="7">
        <f>Table1[[#This Row],[Profit per unit]]*Table1[[#This Row],[QUANTITY_ORDERED]]</f>
        <v>650</v>
      </c>
      <c r="J1853" s="2" t="str">
        <f t="shared" si="57"/>
        <v>Profit</v>
      </c>
      <c r="K1853" s="3">
        <v>38275</v>
      </c>
      <c r="L1853" s="2" t="str">
        <f>TEXT(Table1[[#This Row],[ORDER_DATE]], "mmm")</f>
        <v>Oct</v>
      </c>
      <c r="M1853" s="2">
        <v>2004</v>
      </c>
      <c r="N1853" s="2" t="s">
        <v>5</v>
      </c>
      <c r="O1853" s="2" t="s">
        <v>180</v>
      </c>
      <c r="P1853" s="2" t="s">
        <v>46</v>
      </c>
      <c r="Q1853" s="2" t="s">
        <v>27</v>
      </c>
      <c r="R1853" s="2" t="s">
        <v>16</v>
      </c>
    </row>
    <row r="1854" spans="1:18" x14ac:dyDescent="0.3">
      <c r="A1854" s="2">
        <v>11952</v>
      </c>
      <c r="B1854" s="2" t="s">
        <v>45</v>
      </c>
      <c r="C1854" s="2">
        <v>21</v>
      </c>
      <c r="D1854" s="7">
        <v>112</v>
      </c>
      <c r="E1854" s="7">
        <f t="shared" si="56"/>
        <v>56</v>
      </c>
      <c r="F1854" s="7">
        <v>100</v>
      </c>
      <c r="G1854" s="7">
        <f>Table1[[#This Row],[QUANTITY_ORDERED]]*Table1[[#This Row],[Selling price ]]</f>
        <v>2100</v>
      </c>
      <c r="H1854" s="7">
        <f>F1854-(Table1[[#This Row],[Estimated Cost Price (50%)	]])</f>
        <v>44</v>
      </c>
      <c r="I1854" s="7">
        <f>Table1[[#This Row],[Profit per unit]]*Table1[[#This Row],[QUANTITY_ORDERED]]</f>
        <v>924</v>
      </c>
      <c r="J1854" s="2" t="str">
        <f t="shared" si="57"/>
        <v>Profit</v>
      </c>
      <c r="K1854" s="3">
        <v>38275</v>
      </c>
      <c r="L1854" s="2" t="str">
        <f>TEXT(Table1[[#This Row],[ORDER_DATE]], "mmm")</f>
        <v>Oct</v>
      </c>
      <c r="M1854" s="2">
        <v>2004</v>
      </c>
      <c r="N1854" s="2" t="s">
        <v>5</v>
      </c>
      <c r="O1854" s="2" t="s">
        <v>254</v>
      </c>
      <c r="P1854" s="2" t="s">
        <v>46</v>
      </c>
      <c r="Q1854" s="2" t="s">
        <v>27</v>
      </c>
      <c r="R1854" s="2" t="s">
        <v>10</v>
      </c>
    </row>
    <row r="1855" spans="1:18" x14ac:dyDescent="0.3">
      <c r="A1855" s="2">
        <v>11953</v>
      </c>
      <c r="B1855" s="2" t="s">
        <v>45</v>
      </c>
      <c r="C1855" s="2">
        <v>24</v>
      </c>
      <c r="D1855" s="7">
        <v>69</v>
      </c>
      <c r="E1855" s="7">
        <f t="shared" si="56"/>
        <v>34.5</v>
      </c>
      <c r="F1855" s="7">
        <v>56.1</v>
      </c>
      <c r="G1855" s="7">
        <f>Table1[[#This Row],[QUANTITY_ORDERED]]*Table1[[#This Row],[Selling price ]]</f>
        <v>1346.4</v>
      </c>
      <c r="H1855" s="7">
        <f>F1855-(Table1[[#This Row],[Estimated Cost Price (50%)	]])</f>
        <v>21.6</v>
      </c>
      <c r="I1855" s="7">
        <f>Table1[[#This Row],[Profit per unit]]*Table1[[#This Row],[QUANTITY_ORDERED]]</f>
        <v>518.40000000000009</v>
      </c>
      <c r="J1855" s="2" t="str">
        <f t="shared" si="57"/>
        <v>Profit</v>
      </c>
      <c r="K1855" s="3">
        <v>38275</v>
      </c>
      <c r="L1855" s="2" t="str">
        <f>TEXT(Table1[[#This Row],[ORDER_DATE]], "mmm")</f>
        <v>Oct</v>
      </c>
      <c r="M1855" s="2">
        <v>2004</v>
      </c>
      <c r="N1855" s="2" t="s">
        <v>5</v>
      </c>
      <c r="O1855" s="2" t="s">
        <v>262</v>
      </c>
      <c r="P1855" s="2" t="s">
        <v>46</v>
      </c>
      <c r="Q1855" s="2" t="s">
        <v>27</v>
      </c>
      <c r="R1855" s="2" t="s">
        <v>10</v>
      </c>
    </row>
    <row r="1856" spans="1:18" x14ac:dyDescent="0.3">
      <c r="A1856" s="2">
        <v>11954</v>
      </c>
      <c r="B1856" s="2" t="s">
        <v>45</v>
      </c>
      <c r="C1856" s="2">
        <v>50</v>
      </c>
      <c r="D1856" s="7">
        <v>102</v>
      </c>
      <c r="E1856" s="7">
        <f t="shared" si="56"/>
        <v>51</v>
      </c>
      <c r="F1856" s="7">
        <v>84.7</v>
      </c>
      <c r="G1856" s="7">
        <f>Table1[[#This Row],[QUANTITY_ORDERED]]*Table1[[#This Row],[Selling price ]]</f>
        <v>4235</v>
      </c>
      <c r="H1856" s="7">
        <f>F1856-(Table1[[#This Row],[Estimated Cost Price (50%)	]])</f>
        <v>33.700000000000003</v>
      </c>
      <c r="I1856" s="7">
        <f>Table1[[#This Row],[Profit per unit]]*Table1[[#This Row],[QUANTITY_ORDERED]]</f>
        <v>1685.0000000000002</v>
      </c>
      <c r="J1856" s="2" t="str">
        <f t="shared" si="57"/>
        <v>Profit</v>
      </c>
      <c r="K1856" s="3">
        <v>38275</v>
      </c>
      <c r="L1856" s="2" t="str">
        <f>TEXT(Table1[[#This Row],[ORDER_DATE]], "mmm")</f>
        <v>Oct</v>
      </c>
      <c r="M1856" s="2">
        <v>2004</v>
      </c>
      <c r="N1856" s="2" t="s">
        <v>5</v>
      </c>
      <c r="O1856" s="2" t="s">
        <v>288</v>
      </c>
      <c r="P1856" s="2" t="s">
        <v>46</v>
      </c>
      <c r="Q1856" s="2" t="s">
        <v>27</v>
      </c>
      <c r="R1856" s="2" t="s">
        <v>16</v>
      </c>
    </row>
    <row r="1857" spans="1:18" x14ac:dyDescent="0.3">
      <c r="A1857" s="2">
        <v>11955</v>
      </c>
      <c r="B1857" s="2" t="s">
        <v>45</v>
      </c>
      <c r="C1857" s="2">
        <v>28</v>
      </c>
      <c r="D1857" s="7">
        <v>81</v>
      </c>
      <c r="E1857" s="7">
        <f t="shared" si="56"/>
        <v>40.5</v>
      </c>
      <c r="F1857" s="7">
        <v>88.68</v>
      </c>
      <c r="G1857" s="7">
        <f>Table1[[#This Row],[QUANTITY_ORDERED]]*Table1[[#This Row],[Selling price ]]</f>
        <v>2483.04</v>
      </c>
      <c r="H1857" s="7">
        <f>F1857-(Table1[[#This Row],[Estimated Cost Price (50%)	]])</f>
        <v>48.180000000000007</v>
      </c>
      <c r="I1857" s="7">
        <f>Table1[[#This Row],[Profit per unit]]*Table1[[#This Row],[QUANTITY_ORDERED]]</f>
        <v>1349.0400000000002</v>
      </c>
      <c r="J1857" s="2" t="str">
        <f t="shared" si="57"/>
        <v>Profit</v>
      </c>
      <c r="K1857" s="3">
        <v>38275</v>
      </c>
      <c r="L1857" s="2" t="str">
        <f>TEXT(Table1[[#This Row],[ORDER_DATE]], "mmm")</f>
        <v>Oct</v>
      </c>
      <c r="M1857" s="2">
        <v>2004</v>
      </c>
      <c r="N1857" s="2" t="s">
        <v>5</v>
      </c>
      <c r="O1857" s="2" t="s">
        <v>292</v>
      </c>
      <c r="P1857" s="2" t="s">
        <v>46</v>
      </c>
      <c r="Q1857" s="2" t="s">
        <v>27</v>
      </c>
      <c r="R1857" s="2" t="s">
        <v>10</v>
      </c>
    </row>
    <row r="1858" spans="1:18" x14ac:dyDescent="0.3">
      <c r="A1858" s="2">
        <v>11956</v>
      </c>
      <c r="B1858" s="2" t="s">
        <v>155</v>
      </c>
      <c r="C1858" s="2">
        <v>33</v>
      </c>
      <c r="D1858" s="7">
        <v>194</v>
      </c>
      <c r="E1858" s="7">
        <f t="shared" ref="E1858:E1921" si="58">D1858 * 0.5</f>
        <v>97</v>
      </c>
      <c r="F1858" s="7">
        <v>100</v>
      </c>
      <c r="G1858" s="7">
        <f>Table1[[#This Row],[QUANTITY_ORDERED]]*Table1[[#This Row],[Selling price ]]</f>
        <v>3300</v>
      </c>
      <c r="H1858" s="7">
        <f>F1858-(Table1[[#This Row],[Estimated Cost Price (50%)	]])</f>
        <v>3</v>
      </c>
      <c r="I1858" s="7">
        <f>Table1[[#This Row],[Profit per unit]]*Table1[[#This Row],[QUANTITY_ORDERED]]</f>
        <v>99</v>
      </c>
      <c r="J1858" s="2" t="str">
        <f t="shared" ref="J1858:J1921" si="59">IF(H1858 &gt; 0, "Profit", IF(H1858 &lt; 0, "Loss", "No Profit No Loss"))</f>
        <v>Profit</v>
      </c>
      <c r="K1858" s="3">
        <v>38276</v>
      </c>
      <c r="L1858" s="2" t="str">
        <f>TEXT(Table1[[#This Row],[ORDER_DATE]], "mmm")</f>
        <v>Oct</v>
      </c>
      <c r="M1858" s="2">
        <v>2004</v>
      </c>
      <c r="N1858" s="2" t="s">
        <v>63</v>
      </c>
      <c r="O1858" s="2" t="s">
        <v>149</v>
      </c>
      <c r="P1858" s="2" t="s">
        <v>156</v>
      </c>
      <c r="Q1858" s="2" t="s">
        <v>157</v>
      </c>
      <c r="R1858" s="2" t="s">
        <v>16</v>
      </c>
    </row>
    <row r="1859" spans="1:18" x14ac:dyDescent="0.3">
      <c r="A1859" s="2">
        <v>11957</v>
      </c>
      <c r="B1859" s="2" t="s">
        <v>155</v>
      </c>
      <c r="C1859" s="2">
        <v>24</v>
      </c>
      <c r="D1859" s="7">
        <v>117</v>
      </c>
      <c r="E1859" s="7">
        <f t="shared" si="58"/>
        <v>58.5</v>
      </c>
      <c r="F1859" s="7">
        <v>100</v>
      </c>
      <c r="G1859" s="7">
        <f>Table1[[#This Row],[QUANTITY_ORDERED]]*Table1[[#This Row],[Selling price ]]</f>
        <v>2400</v>
      </c>
      <c r="H1859" s="7">
        <f>F1859-(Table1[[#This Row],[Estimated Cost Price (50%)	]])</f>
        <v>41.5</v>
      </c>
      <c r="I1859" s="7">
        <f>Table1[[#This Row],[Profit per unit]]*Table1[[#This Row],[QUANTITY_ORDERED]]</f>
        <v>996</v>
      </c>
      <c r="J1859" s="2" t="str">
        <f t="shared" si="59"/>
        <v>Profit</v>
      </c>
      <c r="K1859" s="3">
        <v>38276</v>
      </c>
      <c r="L1859" s="2" t="str">
        <f>TEXT(Table1[[#This Row],[ORDER_DATE]], "mmm")</f>
        <v>Oct</v>
      </c>
      <c r="M1859" s="2">
        <v>2004</v>
      </c>
      <c r="N1859" s="2" t="s">
        <v>63</v>
      </c>
      <c r="O1859" s="2" t="s">
        <v>183</v>
      </c>
      <c r="P1859" s="2" t="s">
        <v>156</v>
      </c>
      <c r="Q1859" s="2" t="s">
        <v>157</v>
      </c>
      <c r="R1859" s="2" t="s">
        <v>16</v>
      </c>
    </row>
    <row r="1860" spans="1:18" x14ac:dyDescent="0.3">
      <c r="A1860" s="2">
        <v>11958</v>
      </c>
      <c r="B1860" s="2" t="s">
        <v>155</v>
      </c>
      <c r="C1860" s="2">
        <v>49</v>
      </c>
      <c r="D1860" s="7">
        <v>79</v>
      </c>
      <c r="E1860" s="7">
        <f t="shared" si="58"/>
        <v>39.5</v>
      </c>
      <c r="F1860" s="7">
        <v>81.400000000000006</v>
      </c>
      <c r="G1860" s="7">
        <f>Table1[[#This Row],[QUANTITY_ORDERED]]*Table1[[#This Row],[Selling price ]]</f>
        <v>3988.6000000000004</v>
      </c>
      <c r="H1860" s="7">
        <f>F1860-(Table1[[#This Row],[Estimated Cost Price (50%)	]])</f>
        <v>41.900000000000006</v>
      </c>
      <c r="I1860" s="7">
        <f>Table1[[#This Row],[Profit per unit]]*Table1[[#This Row],[QUANTITY_ORDERED]]</f>
        <v>2053.1000000000004</v>
      </c>
      <c r="J1860" s="2" t="str">
        <f t="shared" si="59"/>
        <v>Profit</v>
      </c>
      <c r="K1860" s="3">
        <v>38276</v>
      </c>
      <c r="L1860" s="2" t="str">
        <f>TEXT(Table1[[#This Row],[ORDER_DATE]], "mmm")</f>
        <v>Oct</v>
      </c>
      <c r="M1860" s="2">
        <v>2004</v>
      </c>
      <c r="N1860" s="2" t="s">
        <v>63</v>
      </c>
      <c r="O1860" s="2" t="s">
        <v>187</v>
      </c>
      <c r="P1860" s="2" t="s">
        <v>156</v>
      </c>
      <c r="Q1860" s="2" t="s">
        <v>157</v>
      </c>
      <c r="R1860" s="2" t="s">
        <v>16</v>
      </c>
    </row>
    <row r="1861" spans="1:18" x14ac:dyDescent="0.3">
      <c r="A1861" s="2">
        <v>11959</v>
      </c>
      <c r="B1861" s="2" t="s">
        <v>155</v>
      </c>
      <c r="C1861" s="2">
        <v>25</v>
      </c>
      <c r="D1861" s="7">
        <v>115</v>
      </c>
      <c r="E1861" s="7">
        <f t="shared" si="58"/>
        <v>57.5</v>
      </c>
      <c r="F1861" s="7">
        <v>100</v>
      </c>
      <c r="G1861" s="7">
        <f>Table1[[#This Row],[QUANTITY_ORDERED]]*Table1[[#This Row],[Selling price ]]</f>
        <v>2500</v>
      </c>
      <c r="H1861" s="7">
        <f>F1861-(Table1[[#This Row],[Estimated Cost Price (50%)	]])</f>
        <v>42.5</v>
      </c>
      <c r="I1861" s="7">
        <f>Table1[[#This Row],[Profit per unit]]*Table1[[#This Row],[QUANTITY_ORDERED]]</f>
        <v>1062.5</v>
      </c>
      <c r="J1861" s="2" t="str">
        <f t="shared" si="59"/>
        <v>Profit</v>
      </c>
      <c r="K1861" s="3">
        <v>38276</v>
      </c>
      <c r="L1861" s="2" t="str">
        <f>TEXT(Table1[[#This Row],[ORDER_DATE]], "mmm")</f>
        <v>Oct</v>
      </c>
      <c r="M1861" s="2">
        <v>2004</v>
      </c>
      <c r="N1861" s="2" t="s">
        <v>63</v>
      </c>
      <c r="O1861" s="2" t="s">
        <v>193</v>
      </c>
      <c r="P1861" s="2" t="s">
        <v>156</v>
      </c>
      <c r="Q1861" s="2" t="s">
        <v>157</v>
      </c>
      <c r="R1861" s="2" t="s">
        <v>10</v>
      </c>
    </row>
    <row r="1862" spans="1:18" x14ac:dyDescent="0.3">
      <c r="A1862" s="2">
        <v>11960</v>
      </c>
      <c r="B1862" s="2" t="s">
        <v>155</v>
      </c>
      <c r="C1862" s="2">
        <v>37</v>
      </c>
      <c r="D1862" s="7">
        <v>141</v>
      </c>
      <c r="E1862" s="7">
        <f t="shared" si="58"/>
        <v>70.5</v>
      </c>
      <c r="F1862" s="7">
        <v>100</v>
      </c>
      <c r="G1862" s="7">
        <f>Table1[[#This Row],[QUANTITY_ORDERED]]*Table1[[#This Row],[Selling price ]]</f>
        <v>3700</v>
      </c>
      <c r="H1862" s="7">
        <f>F1862-(Table1[[#This Row],[Estimated Cost Price (50%)	]])</f>
        <v>29.5</v>
      </c>
      <c r="I1862" s="7">
        <f>Table1[[#This Row],[Profit per unit]]*Table1[[#This Row],[QUANTITY_ORDERED]]</f>
        <v>1091.5</v>
      </c>
      <c r="J1862" s="2" t="str">
        <f t="shared" si="59"/>
        <v>Profit</v>
      </c>
      <c r="K1862" s="3">
        <v>38276</v>
      </c>
      <c r="L1862" s="2" t="str">
        <f>TEXT(Table1[[#This Row],[ORDER_DATE]], "mmm")</f>
        <v>Oct</v>
      </c>
      <c r="M1862" s="2">
        <v>2004</v>
      </c>
      <c r="N1862" s="2" t="s">
        <v>63</v>
      </c>
      <c r="O1862" s="2" t="s">
        <v>197</v>
      </c>
      <c r="P1862" s="2" t="s">
        <v>156</v>
      </c>
      <c r="Q1862" s="2" t="s">
        <v>157</v>
      </c>
      <c r="R1862" s="2" t="s">
        <v>16</v>
      </c>
    </row>
    <row r="1863" spans="1:18" x14ac:dyDescent="0.3">
      <c r="A1863" s="2">
        <v>11961</v>
      </c>
      <c r="B1863" s="2" t="s">
        <v>155</v>
      </c>
      <c r="C1863" s="2">
        <v>20</v>
      </c>
      <c r="D1863" s="7">
        <v>77</v>
      </c>
      <c r="E1863" s="7">
        <f t="shared" si="58"/>
        <v>38.5</v>
      </c>
      <c r="F1863" s="7">
        <v>91.63</v>
      </c>
      <c r="G1863" s="7">
        <f>Table1[[#This Row],[QUANTITY_ORDERED]]*Table1[[#This Row],[Selling price ]]</f>
        <v>1832.6</v>
      </c>
      <c r="H1863" s="7">
        <f>F1863-(Table1[[#This Row],[Estimated Cost Price (50%)	]])</f>
        <v>53.129999999999995</v>
      </c>
      <c r="I1863" s="7">
        <f>Table1[[#This Row],[Profit per unit]]*Table1[[#This Row],[QUANTITY_ORDERED]]</f>
        <v>1062.5999999999999</v>
      </c>
      <c r="J1863" s="2" t="str">
        <f t="shared" si="59"/>
        <v>Profit</v>
      </c>
      <c r="K1863" s="3">
        <v>38276</v>
      </c>
      <c r="L1863" s="2" t="str">
        <f>TEXT(Table1[[#This Row],[ORDER_DATE]], "mmm")</f>
        <v>Oct</v>
      </c>
      <c r="M1863" s="2">
        <v>2004</v>
      </c>
      <c r="N1863" s="2" t="s">
        <v>63</v>
      </c>
      <c r="O1863" s="2" t="s">
        <v>218</v>
      </c>
      <c r="P1863" s="2" t="s">
        <v>156</v>
      </c>
      <c r="Q1863" s="2" t="s">
        <v>157</v>
      </c>
      <c r="R1863" s="2" t="s">
        <v>10</v>
      </c>
    </row>
    <row r="1864" spans="1:18" x14ac:dyDescent="0.3">
      <c r="A1864" s="2">
        <v>11962</v>
      </c>
      <c r="B1864" s="2" t="s">
        <v>155</v>
      </c>
      <c r="C1864" s="2">
        <v>24</v>
      </c>
      <c r="D1864" s="7">
        <v>142</v>
      </c>
      <c r="E1864" s="7">
        <f t="shared" si="58"/>
        <v>71</v>
      </c>
      <c r="F1864" s="7">
        <v>100</v>
      </c>
      <c r="G1864" s="7">
        <f>Table1[[#This Row],[QUANTITY_ORDERED]]*Table1[[#This Row],[Selling price ]]</f>
        <v>2400</v>
      </c>
      <c r="H1864" s="7">
        <f>F1864-(Table1[[#This Row],[Estimated Cost Price (50%)	]])</f>
        <v>29</v>
      </c>
      <c r="I1864" s="7">
        <f>Table1[[#This Row],[Profit per unit]]*Table1[[#This Row],[QUANTITY_ORDERED]]</f>
        <v>696</v>
      </c>
      <c r="J1864" s="2" t="str">
        <f t="shared" si="59"/>
        <v>Profit</v>
      </c>
      <c r="K1864" s="3">
        <v>38276</v>
      </c>
      <c r="L1864" s="2" t="str">
        <f>TEXT(Table1[[#This Row],[ORDER_DATE]], "mmm")</f>
        <v>Oct</v>
      </c>
      <c r="M1864" s="2">
        <v>2004</v>
      </c>
      <c r="N1864" s="2" t="s">
        <v>63</v>
      </c>
      <c r="O1864" s="2" t="s">
        <v>219</v>
      </c>
      <c r="P1864" s="2" t="s">
        <v>156</v>
      </c>
      <c r="Q1864" s="2" t="s">
        <v>157</v>
      </c>
      <c r="R1864" s="2" t="s">
        <v>16</v>
      </c>
    </row>
    <row r="1865" spans="1:18" x14ac:dyDescent="0.3">
      <c r="A1865" s="2">
        <v>11963</v>
      </c>
      <c r="B1865" s="2" t="s">
        <v>155</v>
      </c>
      <c r="C1865" s="2">
        <v>48</v>
      </c>
      <c r="D1865" s="7">
        <v>169</v>
      </c>
      <c r="E1865" s="7">
        <f t="shared" si="58"/>
        <v>84.5</v>
      </c>
      <c r="F1865" s="7">
        <v>100</v>
      </c>
      <c r="G1865" s="7">
        <f>Table1[[#This Row],[QUANTITY_ORDERED]]*Table1[[#This Row],[Selling price ]]</f>
        <v>4800</v>
      </c>
      <c r="H1865" s="7">
        <f>F1865-(Table1[[#This Row],[Estimated Cost Price (50%)	]])</f>
        <v>15.5</v>
      </c>
      <c r="I1865" s="7">
        <f>Table1[[#This Row],[Profit per unit]]*Table1[[#This Row],[QUANTITY_ORDERED]]</f>
        <v>744</v>
      </c>
      <c r="J1865" s="2" t="str">
        <f t="shared" si="59"/>
        <v>Profit</v>
      </c>
      <c r="K1865" s="3">
        <v>38276</v>
      </c>
      <c r="L1865" s="2" t="str">
        <f>TEXT(Table1[[#This Row],[ORDER_DATE]], "mmm")</f>
        <v>Oct</v>
      </c>
      <c r="M1865" s="2">
        <v>2004</v>
      </c>
      <c r="N1865" s="2" t="s">
        <v>63</v>
      </c>
      <c r="O1865" s="2" t="s">
        <v>236</v>
      </c>
      <c r="P1865" s="2" t="s">
        <v>156</v>
      </c>
      <c r="Q1865" s="2" t="s">
        <v>157</v>
      </c>
      <c r="R1865" s="2" t="s">
        <v>52</v>
      </c>
    </row>
    <row r="1866" spans="1:18" x14ac:dyDescent="0.3">
      <c r="A1866" s="2">
        <v>11964</v>
      </c>
      <c r="B1866" s="2" t="s">
        <v>155</v>
      </c>
      <c r="C1866" s="2">
        <v>27</v>
      </c>
      <c r="D1866" s="7">
        <v>80</v>
      </c>
      <c r="E1866" s="7">
        <f t="shared" si="58"/>
        <v>40</v>
      </c>
      <c r="F1866" s="7">
        <v>80.41</v>
      </c>
      <c r="G1866" s="7">
        <f>Table1[[#This Row],[QUANTITY_ORDERED]]*Table1[[#This Row],[Selling price ]]</f>
        <v>2171.0699999999997</v>
      </c>
      <c r="H1866" s="7">
        <f>F1866-(Table1[[#This Row],[Estimated Cost Price (50%)	]])</f>
        <v>40.409999999999997</v>
      </c>
      <c r="I1866" s="7">
        <f>Table1[[#This Row],[Profit per unit]]*Table1[[#This Row],[QUANTITY_ORDERED]]</f>
        <v>1091.07</v>
      </c>
      <c r="J1866" s="2" t="str">
        <f t="shared" si="59"/>
        <v>Profit</v>
      </c>
      <c r="K1866" s="3">
        <v>38276</v>
      </c>
      <c r="L1866" s="2" t="str">
        <f>TEXT(Table1[[#This Row],[ORDER_DATE]], "mmm")</f>
        <v>Oct</v>
      </c>
      <c r="M1866" s="2">
        <v>2004</v>
      </c>
      <c r="N1866" s="2" t="s">
        <v>63</v>
      </c>
      <c r="O1866" s="2" t="s">
        <v>239</v>
      </c>
      <c r="P1866" s="2" t="s">
        <v>156</v>
      </c>
      <c r="Q1866" s="2" t="s">
        <v>157</v>
      </c>
      <c r="R1866" s="2" t="s">
        <v>10</v>
      </c>
    </row>
    <row r="1867" spans="1:18" x14ac:dyDescent="0.3">
      <c r="A1867" s="2">
        <v>11965</v>
      </c>
      <c r="B1867" s="2" t="s">
        <v>155</v>
      </c>
      <c r="C1867" s="2">
        <v>49</v>
      </c>
      <c r="D1867" s="7">
        <v>146</v>
      </c>
      <c r="E1867" s="7">
        <f t="shared" si="58"/>
        <v>73</v>
      </c>
      <c r="F1867" s="7">
        <v>100</v>
      </c>
      <c r="G1867" s="7">
        <f>Table1[[#This Row],[QUANTITY_ORDERED]]*Table1[[#This Row],[Selling price ]]</f>
        <v>4900</v>
      </c>
      <c r="H1867" s="7">
        <f>F1867-(Table1[[#This Row],[Estimated Cost Price (50%)	]])</f>
        <v>27</v>
      </c>
      <c r="I1867" s="7">
        <f>Table1[[#This Row],[Profit per unit]]*Table1[[#This Row],[QUANTITY_ORDERED]]</f>
        <v>1323</v>
      </c>
      <c r="J1867" s="2" t="str">
        <f t="shared" si="59"/>
        <v>Profit</v>
      </c>
      <c r="K1867" s="3">
        <v>38276</v>
      </c>
      <c r="L1867" s="2" t="str">
        <f>TEXT(Table1[[#This Row],[ORDER_DATE]], "mmm")</f>
        <v>Oct</v>
      </c>
      <c r="M1867" s="2">
        <v>2004</v>
      </c>
      <c r="N1867" s="2" t="s">
        <v>63</v>
      </c>
      <c r="O1867" s="2" t="s">
        <v>241</v>
      </c>
      <c r="P1867" s="2" t="s">
        <v>156</v>
      </c>
      <c r="Q1867" s="2" t="s">
        <v>157</v>
      </c>
      <c r="R1867" s="2" t="s">
        <v>16</v>
      </c>
    </row>
    <row r="1868" spans="1:18" x14ac:dyDescent="0.3">
      <c r="A1868" s="2">
        <v>11966</v>
      </c>
      <c r="B1868" s="2" t="s">
        <v>155</v>
      </c>
      <c r="C1868" s="2">
        <v>42</v>
      </c>
      <c r="D1868" s="7">
        <v>62</v>
      </c>
      <c r="E1868" s="7">
        <f t="shared" si="58"/>
        <v>31</v>
      </c>
      <c r="F1868" s="7">
        <v>67.14</v>
      </c>
      <c r="G1868" s="7">
        <f>Table1[[#This Row],[QUANTITY_ORDERED]]*Table1[[#This Row],[Selling price ]]</f>
        <v>2819.88</v>
      </c>
      <c r="H1868" s="7">
        <f>F1868-(Table1[[#This Row],[Estimated Cost Price (50%)	]])</f>
        <v>36.14</v>
      </c>
      <c r="I1868" s="7">
        <f>Table1[[#This Row],[Profit per unit]]*Table1[[#This Row],[QUANTITY_ORDERED]]</f>
        <v>1517.88</v>
      </c>
      <c r="J1868" s="2" t="str">
        <f t="shared" si="59"/>
        <v>Profit</v>
      </c>
      <c r="K1868" s="3">
        <v>38276</v>
      </c>
      <c r="L1868" s="2" t="str">
        <f>TEXT(Table1[[#This Row],[ORDER_DATE]], "mmm")</f>
        <v>Oct</v>
      </c>
      <c r="M1868" s="2">
        <v>2004</v>
      </c>
      <c r="N1868" s="2" t="s">
        <v>5</v>
      </c>
      <c r="O1868" s="2" t="s">
        <v>243</v>
      </c>
      <c r="P1868" s="2" t="s">
        <v>156</v>
      </c>
      <c r="Q1868" s="2" t="s">
        <v>157</v>
      </c>
      <c r="R1868" s="2" t="s">
        <v>10</v>
      </c>
    </row>
    <row r="1869" spans="1:18" x14ac:dyDescent="0.3">
      <c r="A1869" s="2">
        <v>11967</v>
      </c>
      <c r="B1869" s="2" t="s">
        <v>155</v>
      </c>
      <c r="C1869" s="2">
        <v>40</v>
      </c>
      <c r="D1869" s="7">
        <v>148</v>
      </c>
      <c r="E1869" s="7">
        <f t="shared" si="58"/>
        <v>74</v>
      </c>
      <c r="F1869" s="7">
        <v>100</v>
      </c>
      <c r="G1869" s="7">
        <f>Table1[[#This Row],[QUANTITY_ORDERED]]*Table1[[#This Row],[Selling price ]]</f>
        <v>4000</v>
      </c>
      <c r="H1869" s="7">
        <f>F1869-(Table1[[#This Row],[Estimated Cost Price (50%)	]])</f>
        <v>26</v>
      </c>
      <c r="I1869" s="7">
        <f>Table1[[#This Row],[Profit per unit]]*Table1[[#This Row],[QUANTITY_ORDERED]]</f>
        <v>1040</v>
      </c>
      <c r="J1869" s="2" t="str">
        <f t="shared" si="59"/>
        <v>Profit</v>
      </c>
      <c r="K1869" s="3">
        <v>38276</v>
      </c>
      <c r="L1869" s="2" t="str">
        <f>TEXT(Table1[[#This Row],[ORDER_DATE]], "mmm")</f>
        <v>Oct</v>
      </c>
      <c r="M1869" s="2">
        <v>2004</v>
      </c>
      <c r="N1869" s="2" t="s">
        <v>63</v>
      </c>
      <c r="O1869" s="2" t="s">
        <v>250</v>
      </c>
      <c r="P1869" s="2" t="s">
        <v>156</v>
      </c>
      <c r="Q1869" s="2" t="s">
        <v>157</v>
      </c>
      <c r="R1869" s="2" t="s">
        <v>16</v>
      </c>
    </row>
    <row r="1870" spans="1:18" x14ac:dyDescent="0.3">
      <c r="A1870" s="2">
        <v>11968</v>
      </c>
      <c r="B1870" s="2" t="s">
        <v>155</v>
      </c>
      <c r="C1870" s="2">
        <v>33</v>
      </c>
      <c r="D1870" s="7">
        <v>37</v>
      </c>
      <c r="E1870" s="7">
        <f t="shared" si="58"/>
        <v>18.5</v>
      </c>
      <c r="F1870" s="7">
        <v>41.91</v>
      </c>
      <c r="G1870" s="7">
        <f>Table1[[#This Row],[QUANTITY_ORDERED]]*Table1[[#This Row],[Selling price ]]</f>
        <v>1383.03</v>
      </c>
      <c r="H1870" s="7">
        <f>F1870-(Table1[[#This Row],[Estimated Cost Price (50%)	]])</f>
        <v>23.409999999999997</v>
      </c>
      <c r="I1870" s="7">
        <f>Table1[[#This Row],[Profit per unit]]*Table1[[#This Row],[QUANTITY_ORDERED]]</f>
        <v>772.52999999999986</v>
      </c>
      <c r="J1870" s="2" t="str">
        <f t="shared" si="59"/>
        <v>Profit</v>
      </c>
      <c r="K1870" s="3">
        <v>38276</v>
      </c>
      <c r="L1870" s="2" t="str">
        <f>TEXT(Table1[[#This Row],[ORDER_DATE]], "mmm")</f>
        <v>Oct</v>
      </c>
      <c r="M1870" s="2">
        <v>2004</v>
      </c>
      <c r="N1870" s="2" t="s">
        <v>63</v>
      </c>
      <c r="O1870" s="2" t="s">
        <v>267</v>
      </c>
      <c r="P1870" s="2" t="s">
        <v>156</v>
      </c>
      <c r="Q1870" s="2" t="s">
        <v>157</v>
      </c>
      <c r="R1870" s="2" t="s">
        <v>10</v>
      </c>
    </row>
    <row r="1871" spans="1:18" x14ac:dyDescent="0.3">
      <c r="A1871" s="2">
        <v>11969</v>
      </c>
      <c r="B1871" s="2" t="s">
        <v>155</v>
      </c>
      <c r="C1871" s="2">
        <v>38</v>
      </c>
      <c r="D1871" s="7">
        <v>61</v>
      </c>
      <c r="E1871" s="7">
        <f t="shared" si="58"/>
        <v>30.5</v>
      </c>
      <c r="F1871" s="7">
        <v>56.94</v>
      </c>
      <c r="G1871" s="7">
        <f>Table1[[#This Row],[QUANTITY_ORDERED]]*Table1[[#This Row],[Selling price ]]</f>
        <v>2163.7199999999998</v>
      </c>
      <c r="H1871" s="7">
        <f>F1871-(Table1[[#This Row],[Estimated Cost Price (50%)	]])</f>
        <v>26.439999999999998</v>
      </c>
      <c r="I1871" s="7">
        <f>Table1[[#This Row],[Profit per unit]]*Table1[[#This Row],[QUANTITY_ORDERED]]</f>
        <v>1004.7199999999999</v>
      </c>
      <c r="J1871" s="2" t="str">
        <f t="shared" si="59"/>
        <v>Profit</v>
      </c>
      <c r="K1871" s="3">
        <v>38276</v>
      </c>
      <c r="L1871" s="2" t="str">
        <f>TEXT(Table1[[#This Row],[ORDER_DATE]], "mmm")</f>
        <v>Oct</v>
      </c>
      <c r="M1871" s="2">
        <v>2004</v>
      </c>
      <c r="N1871" s="2" t="s">
        <v>63</v>
      </c>
      <c r="O1871" s="2" t="s">
        <v>270</v>
      </c>
      <c r="P1871" s="2" t="s">
        <v>156</v>
      </c>
      <c r="Q1871" s="2" t="s">
        <v>157</v>
      </c>
      <c r="R1871" s="2" t="s">
        <v>10</v>
      </c>
    </row>
    <row r="1872" spans="1:18" x14ac:dyDescent="0.3">
      <c r="A1872" s="2">
        <v>11970</v>
      </c>
      <c r="B1872" s="2" t="s">
        <v>155</v>
      </c>
      <c r="C1872" s="2">
        <v>45</v>
      </c>
      <c r="D1872" s="7">
        <v>140</v>
      </c>
      <c r="E1872" s="7">
        <f t="shared" si="58"/>
        <v>70</v>
      </c>
      <c r="F1872" s="7">
        <v>100</v>
      </c>
      <c r="G1872" s="7">
        <f>Table1[[#This Row],[QUANTITY_ORDERED]]*Table1[[#This Row],[Selling price ]]</f>
        <v>4500</v>
      </c>
      <c r="H1872" s="7">
        <f>F1872-(Table1[[#This Row],[Estimated Cost Price (50%)	]])</f>
        <v>30</v>
      </c>
      <c r="I1872" s="7">
        <f>Table1[[#This Row],[Profit per unit]]*Table1[[#This Row],[QUANTITY_ORDERED]]</f>
        <v>1350</v>
      </c>
      <c r="J1872" s="2" t="str">
        <f t="shared" si="59"/>
        <v>Profit</v>
      </c>
      <c r="K1872" s="3">
        <v>38276</v>
      </c>
      <c r="L1872" s="2" t="str">
        <f>TEXT(Table1[[#This Row],[ORDER_DATE]], "mmm")</f>
        <v>Oct</v>
      </c>
      <c r="M1872" s="2">
        <v>2004</v>
      </c>
      <c r="N1872" s="2" t="s">
        <v>63</v>
      </c>
      <c r="O1872" s="2" t="s">
        <v>274</v>
      </c>
      <c r="P1872" s="2" t="s">
        <v>156</v>
      </c>
      <c r="Q1872" s="2" t="s">
        <v>157</v>
      </c>
      <c r="R1872" s="2" t="s">
        <v>16</v>
      </c>
    </row>
    <row r="1873" spans="1:18" x14ac:dyDescent="0.3">
      <c r="A1873" s="2">
        <v>11971</v>
      </c>
      <c r="B1873" s="2" t="s">
        <v>155</v>
      </c>
      <c r="C1873" s="2">
        <v>49</v>
      </c>
      <c r="D1873" s="7">
        <v>80</v>
      </c>
      <c r="E1873" s="7">
        <f t="shared" si="58"/>
        <v>40</v>
      </c>
      <c r="F1873" s="7">
        <v>97.01</v>
      </c>
      <c r="G1873" s="7">
        <f>Table1[[#This Row],[QUANTITY_ORDERED]]*Table1[[#This Row],[Selling price ]]</f>
        <v>4753.4900000000007</v>
      </c>
      <c r="H1873" s="7">
        <f>F1873-(Table1[[#This Row],[Estimated Cost Price (50%)	]])</f>
        <v>57.010000000000005</v>
      </c>
      <c r="I1873" s="7">
        <f>Table1[[#This Row],[Profit per unit]]*Table1[[#This Row],[QUANTITY_ORDERED]]</f>
        <v>2793.4900000000002</v>
      </c>
      <c r="J1873" s="2" t="str">
        <f t="shared" si="59"/>
        <v>Profit</v>
      </c>
      <c r="K1873" s="3">
        <v>38276</v>
      </c>
      <c r="L1873" s="2" t="str">
        <f>TEXT(Table1[[#This Row],[ORDER_DATE]], "mmm")</f>
        <v>Oct</v>
      </c>
      <c r="M1873" s="2">
        <v>2004</v>
      </c>
      <c r="N1873" s="2" t="s">
        <v>63</v>
      </c>
      <c r="O1873" s="2" t="s">
        <v>280</v>
      </c>
      <c r="P1873" s="2" t="s">
        <v>156</v>
      </c>
      <c r="Q1873" s="2" t="s">
        <v>157</v>
      </c>
      <c r="R1873" s="2" t="s">
        <v>16</v>
      </c>
    </row>
    <row r="1874" spans="1:18" x14ac:dyDescent="0.3">
      <c r="A1874" s="2">
        <v>11972</v>
      </c>
      <c r="B1874" s="2" t="s">
        <v>155</v>
      </c>
      <c r="C1874" s="2">
        <v>36</v>
      </c>
      <c r="D1874" s="7">
        <v>40</v>
      </c>
      <c r="E1874" s="7">
        <f t="shared" si="58"/>
        <v>20</v>
      </c>
      <c r="F1874" s="7">
        <v>43.05</v>
      </c>
      <c r="G1874" s="7">
        <f>Table1[[#This Row],[QUANTITY_ORDERED]]*Table1[[#This Row],[Selling price ]]</f>
        <v>1549.8</v>
      </c>
      <c r="H1874" s="7">
        <f>F1874-(Table1[[#This Row],[Estimated Cost Price (50%)	]])</f>
        <v>23.049999999999997</v>
      </c>
      <c r="I1874" s="7">
        <f>Table1[[#This Row],[Profit per unit]]*Table1[[#This Row],[QUANTITY_ORDERED]]</f>
        <v>829.8</v>
      </c>
      <c r="J1874" s="2" t="str">
        <f t="shared" si="59"/>
        <v>Profit</v>
      </c>
      <c r="K1874" s="3">
        <v>38276</v>
      </c>
      <c r="L1874" s="2" t="str">
        <f>TEXT(Table1[[#This Row],[ORDER_DATE]], "mmm")</f>
        <v>Oct</v>
      </c>
      <c r="M1874" s="2">
        <v>2004</v>
      </c>
      <c r="N1874" s="2" t="s">
        <v>5</v>
      </c>
      <c r="O1874" s="2" t="s">
        <v>283</v>
      </c>
      <c r="P1874" s="2" t="s">
        <v>156</v>
      </c>
      <c r="Q1874" s="2" t="s">
        <v>157</v>
      </c>
      <c r="R1874" s="2" t="s">
        <v>10</v>
      </c>
    </row>
    <row r="1875" spans="1:18" x14ac:dyDescent="0.3">
      <c r="A1875" s="2">
        <v>11973</v>
      </c>
      <c r="B1875" s="2" t="s">
        <v>60</v>
      </c>
      <c r="C1875" s="2">
        <v>29</v>
      </c>
      <c r="D1875" s="7">
        <v>124</v>
      </c>
      <c r="E1875" s="7">
        <f t="shared" si="58"/>
        <v>62</v>
      </c>
      <c r="F1875" s="7">
        <v>100</v>
      </c>
      <c r="G1875" s="7">
        <f>Table1[[#This Row],[QUANTITY_ORDERED]]*Table1[[#This Row],[Selling price ]]</f>
        <v>2900</v>
      </c>
      <c r="H1875" s="7">
        <f>F1875-(Table1[[#This Row],[Estimated Cost Price (50%)	]])</f>
        <v>38</v>
      </c>
      <c r="I1875" s="7">
        <f>Table1[[#This Row],[Profit per unit]]*Table1[[#This Row],[QUANTITY_ORDERED]]</f>
        <v>1102</v>
      </c>
      <c r="J1875" s="2" t="str">
        <f t="shared" si="59"/>
        <v>Profit</v>
      </c>
      <c r="K1875" s="3">
        <v>38276</v>
      </c>
      <c r="L1875" s="2" t="str">
        <f>TEXT(Table1[[#This Row],[ORDER_DATE]], "mmm")</f>
        <v>Oct</v>
      </c>
      <c r="M1875" s="2">
        <v>2004</v>
      </c>
      <c r="N1875" s="2" t="s">
        <v>63</v>
      </c>
      <c r="O1875" s="2" t="s">
        <v>209</v>
      </c>
      <c r="P1875" s="2" t="s">
        <v>61</v>
      </c>
      <c r="Q1875" s="2" t="s">
        <v>62</v>
      </c>
      <c r="R1875" s="2" t="s">
        <v>10</v>
      </c>
    </row>
    <row r="1876" spans="1:18" x14ac:dyDescent="0.3">
      <c r="A1876" s="2">
        <v>11974</v>
      </c>
      <c r="B1876" s="2" t="s">
        <v>60</v>
      </c>
      <c r="C1876" s="2">
        <v>43</v>
      </c>
      <c r="D1876" s="7">
        <v>132</v>
      </c>
      <c r="E1876" s="7">
        <f t="shared" si="58"/>
        <v>66</v>
      </c>
      <c r="F1876" s="7">
        <v>100</v>
      </c>
      <c r="G1876" s="7">
        <f>Table1[[#This Row],[QUANTITY_ORDERED]]*Table1[[#This Row],[Selling price ]]</f>
        <v>4300</v>
      </c>
      <c r="H1876" s="7">
        <f>F1876-(Table1[[#This Row],[Estimated Cost Price (50%)	]])</f>
        <v>34</v>
      </c>
      <c r="I1876" s="7">
        <f>Table1[[#This Row],[Profit per unit]]*Table1[[#This Row],[QUANTITY_ORDERED]]</f>
        <v>1462</v>
      </c>
      <c r="J1876" s="2" t="str">
        <f t="shared" si="59"/>
        <v>Profit</v>
      </c>
      <c r="K1876" s="3">
        <v>38276</v>
      </c>
      <c r="L1876" s="2" t="str">
        <f>TEXT(Table1[[#This Row],[ORDER_DATE]], "mmm")</f>
        <v>Oct</v>
      </c>
      <c r="M1876" s="2">
        <v>2004</v>
      </c>
      <c r="N1876" s="2" t="s">
        <v>63</v>
      </c>
      <c r="O1876" s="2" t="s">
        <v>228</v>
      </c>
      <c r="P1876" s="2" t="s">
        <v>61</v>
      </c>
      <c r="Q1876" s="2" t="s">
        <v>62</v>
      </c>
      <c r="R1876" s="2" t="s">
        <v>16</v>
      </c>
    </row>
    <row r="1877" spans="1:18" x14ac:dyDescent="0.3">
      <c r="A1877" s="2">
        <v>11975</v>
      </c>
      <c r="B1877" s="2" t="s">
        <v>60</v>
      </c>
      <c r="C1877" s="2">
        <v>32</v>
      </c>
      <c r="D1877" s="7">
        <v>141</v>
      </c>
      <c r="E1877" s="7">
        <f t="shared" si="58"/>
        <v>70.5</v>
      </c>
      <c r="F1877" s="7">
        <v>100</v>
      </c>
      <c r="G1877" s="7">
        <f>Table1[[#This Row],[QUANTITY_ORDERED]]*Table1[[#This Row],[Selling price ]]</f>
        <v>3200</v>
      </c>
      <c r="H1877" s="7">
        <f>F1877-(Table1[[#This Row],[Estimated Cost Price (50%)	]])</f>
        <v>29.5</v>
      </c>
      <c r="I1877" s="7">
        <f>Table1[[#This Row],[Profit per unit]]*Table1[[#This Row],[QUANTITY_ORDERED]]</f>
        <v>944</v>
      </c>
      <c r="J1877" s="2" t="str">
        <f t="shared" si="59"/>
        <v>Profit</v>
      </c>
      <c r="K1877" s="3">
        <v>38276</v>
      </c>
      <c r="L1877" s="2" t="str">
        <f>TEXT(Table1[[#This Row],[ORDER_DATE]], "mmm")</f>
        <v>Oct</v>
      </c>
      <c r="M1877" s="2">
        <v>2004</v>
      </c>
      <c r="N1877" s="2" t="s">
        <v>63</v>
      </c>
      <c r="O1877" s="2" t="s">
        <v>242</v>
      </c>
      <c r="P1877" s="2" t="s">
        <v>61</v>
      </c>
      <c r="Q1877" s="2" t="s">
        <v>62</v>
      </c>
      <c r="R1877" s="2" t="s">
        <v>16</v>
      </c>
    </row>
    <row r="1878" spans="1:18" x14ac:dyDescent="0.3">
      <c r="A1878" s="2">
        <v>11976</v>
      </c>
      <c r="B1878" s="2" t="s">
        <v>60</v>
      </c>
      <c r="C1878" s="2">
        <v>41</v>
      </c>
      <c r="D1878" s="7">
        <v>92</v>
      </c>
      <c r="E1878" s="7">
        <f t="shared" si="58"/>
        <v>46</v>
      </c>
      <c r="F1878" s="7">
        <v>81.91</v>
      </c>
      <c r="G1878" s="7">
        <f>Table1[[#This Row],[QUANTITY_ORDERED]]*Table1[[#This Row],[Selling price ]]</f>
        <v>3358.31</v>
      </c>
      <c r="H1878" s="7">
        <f>F1878-(Table1[[#This Row],[Estimated Cost Price (50%)	]])</f>
        <v>35.909999999999997</v>
      </c>
      <c r="I1878" s="7">
        <f>Table1[[#This Row],[Profit per unit]]*Table1[[#This Row],[QUANTITY_ORDERED]]</f>
        <v>1472.31</v>
      </c>
      <c r="J1878" s="2" t="str">
        <f t="shared" si="59"/>
        <v>Profit</v>
      </c>
      <c r="K1878" s="3">
        <v>38276</v>
      </c>
      <c r="L1878" s="2" t="str">
        <f>TEXT(Table1[[#This Row],[ORDER_DATE]], "mmm")</f>
        <v>Oct</v>
      </c>
      <c r="M1878" s="2">
        <v>2004</v>
      </c>
      <c r="N1878" s="2" t="s">
        <v>202</v>
      </c>
      <c r="O1878" s="2" t="s">
        <v>246</v>
      </c>
      <c r="P1878" s="2" t="s">
        <v>61</v>
      </c>
      <c r="Q1878" s="2" t="s">
        <v>62</v>
      </c>
      <c r="R1878" s="2" t="s">
        <v>16</v>
      </c>
    </row>
    <row r="1879" spans="1:18" x14ac:dyDescent="0.3">
      <c r="A1879" s="2">
        <v>11977</v>
      </c>
      <c r="B1879" s="2" t="s">
        <v>60</v>
      </c>
      <c r="C1879" s="2">
        <v>25</v>
      </c>
      <c r="D1879" s="7">
        <v>71</v>
      </c>
      <c r="E1879" s="7">
        <f t="shared" si="58"/>
        <v>35.5</v>
      </c>
      <c r="F1879" s="7">
        <v>66.989999999999995</v>
      </c>
      <c r="G1879" s="7">
        <f>Table1[[#This Row],[QUANTITY_ORDERED]]*Table1[[#This Row],[Selling price ]]</f>
        <v>1674.7499999999998</v>
      </c>
      <c r="H1879" s="7">
        <f>F1879-(Table1[[#This Row],[Estimated Cost Price (50%)	]])</f>
        <v>31.489999999999995</v>
      </c>
      <c r="I1879" s="7">
        <f>Table1[[#This Row],[Profit per unit]]*Table1[[#This Row],[QUANTITY_ORDERED]]</f>
        <v>787.24999999999989</v>
      </c>
      <c r="J1879" s="2" t="str">
        <f t="shared" si="59"/>
        <v>Profit</v>
      </c>
      <c r="K1879" s="3">
        <v>38276</v>
      </c>
      <c r="L1879" s="2" t="str">
        <f>TEXT(Table1[[#This Row],[ORDER_DATE]], "mmm")</f>
        <v>Oct</v>
      </c>
      <c r="M1879" s="2">
        <v>2004</v>
      </c>
      <c r="N1879" s="2" t="s">
        <v>63</v>
      </c>
      <c r="O1879" s="2" t="s">
        <v>251</v>
      </c>
      <c r="P1879" s="2" t="s">
        <v>61</v>
      </c>
      <c r="Q1879" s="2" t="s">
        <v>62</v>
      </c>
      <c r="R1879" s="2" t="s">
        <v>10</v>
      </c>
    </row>
    <row r="1880" spans="1:18" x14ac:dyDescent="0.3">
      <c r="A1880" s="2">
        <v>11978</v>
      </c>
      <c r="B1880" s="2" t="s">
        <v>60</v>
      </c>
      <c r="C1880" s="2">
        <v>26</v>
      </c>
      <c r="D1880" s="7">
        <v>73</v>
      </c>
      <c r="E1880" s="7">
        <f t="shared" si="58"/>
        <v>36.5</v>
      </c>
      <c r="F1880" s="7">
        <v>87.45</v>
      </c>
      <c r="G1880" s="7">
        <f>Table1[[#This Row],[QUANTITY_ORDERED]]*Table1[[#This Row],[Selling price ]]</f>
        <v>2273.7000000000003</v>
      </c>
      <c r="H1880" s="7">
        <f>F1880-(Table1[[#This Row],[Estimated Cost Price (50%)	]])</f>
        <v>50.95</v>
      </c>
      <c r="I1880" s="7">
        <f>Table1[[#This Row],[Profit per unit]]*Table1[[#This Row],[QUANTITY_ORDERED]]</f>
        <v>1324.7</v>
      </c>
      <c r="J1880" s="2" t="str">
        <f t="shared" si="59"/>
        <v>Profit</v>
      </c>
      <c r="K1880" s="3">
        <v>38276</v>
      </c>
      <c r="L1880" s="2" t="str">
        <f>TEXT(Table1[[#This Row],[ORDER_DATE]], "mmm")</f>
        <v>Oct</v>
      </c>
      <c r="M1880" s="2">
        <v>2004</v>
      </c>
      <c r="N1880" s="2" t="s">
        <v>63</v>
      </c>
      <c r="O1880" s="2" t="s">
        <v>252</v>
      </c>
      <c r="P1880" s="2" t="s">
        <v>61</v>
      </c>
      <c r="Q1880" s="2" t="s">
        <v>62</v>
      </c>
      <c r="R1880" s="2" t="s">
        <v>10</v>
      </c>
    </row>
    <row r="1881" spans="1:18" x14ac:dyDescent="0.3">
      <c r="A1881" s="2">
        <v>11979</v>
      </c>
      <c r="B1881" s="2" t="s">
        <v>60</v>
      </c>
      <c r="C1881" s="2">
        <v>45</v>
      </c>
      <c r="D1881" s="7">
        <v>50</v>
      </c>
      <c r="E1881" s="7">
        <f t="shared" si="58"/>
        <v>25</v>
      </c>
      <c r="F1881" s="7">
        <v>49.3</v>
      </c>
      <c r="G1881" s="7">
        <f>Table1[[#This Row],[QUANTITY_ORDERED]]*Table1[[#This Row],[Selling price ]]</f>
        <v>2218.5</v>
      </c>
      <c r="H1881" s="7">
        <f>F1881-(Table1[[#This Row],[Estimated Cost Price (50%)	]])</f>
        <v>24.299999999999997</v>
      </c>
      <c r="I1881" s="7">
        <f>Table1[[#This Row],[Profit per unit]]*Table1[[#This Row],[QUANTITY_ORDERED]]</f>
        <v>1093.4999999999998</v>
      </c>
      <c r="J1881" s="2" t="str">
        <f t="shared" si="59"/>
        <v>Profit</v>
      </c>
      <c r="K1881" s="3">
        <v>38276</v>
      </c>
      <c r="L1881" s="2" t="str">
        <f>TEXT(Table1[[#This Row],[ORDER_DATE]], "mmm")</f>
        <v>Oct</v>
      </c>
      <c r="M1881" s="2">
        <v>2004</v>
      </c>
      <c r="N1881" s="2" t="s">
        <v>63</v>
      </c>
      <c r="O1881" s="2" t="s">
        <v>255</v>
      </c>
      <c r="P1881" s="2" t="s">
        <v>61</v>
      </c>
      <c r="Q1881" s="2" t="s">
        <v>62</v>
      </c>
      <c r="R1881" s="2" t="s">
        <v>10</v>
      </c>
    </row>
    <row r="1882" spans="1:18" x14ac:dyDescent="0.3">
      <c r="A1882" s="2">
        <v>11980</v>
      </c>
      <c r="B1882" s="2" t="s">
        <v>60</v>
      </c>
      <c r="C1882" s="2">
        <v>28</v>
      </c>
      <c r="D1882" s="7">
        <v>90</v>
      </c>
      <c r="E1882" s="7">
        <f t="shared" si="58"/>
        <v>45</v>
      </c>
      <c r="F1882" s="7">
        <v>93.6</v>
      </c>
      <c r="G1882" s="7">
        <f>Table1[[#This Row],[QUANTITY_ORDERED]]*Table1[[#This Row],[Selling price ]]</f>
        <v>2620.7999999999997</v>
      </c>
      <c r="H1882" s="7">
        <f>F1882-(Table1[[#This Row],[Estimated Cost Price (50%)	]])</f>
        <v>48.599999999999994</v>
      </c>
      <c r="I1882" s="7">
        <f>Table1[[#This Row],[Profit per unit]]*Table1[[#This Row],[QUANTITY_ORDERED]]</f>
        <v>1360.7999999999997</v>
      </c>
      <c r="J1882" s="2" t="str">
        <f t="shared" si="59"/>
        <v>Profit</v>
      </c>
      <c r="K1882" s="3">
        <v>38276</v>
      </c>
      <c r="L1882" s="2" t="str">
        <f>TEXT(Table1[[#This Row],[ORDER_DATE]], "mmm")</f>
        <v>Oct</v>
      </c>
      <c r="M1882" s="2">
        <v>2004</v>
      </c>
      <c r="N1882" s="2" t="s">
        <v>63</v>
      </c>
      <c r="O1882" s="2" t="s">
        <v>263</v>
      </c>
      <c r="P1882" s="2" t="s">
        <v>61</v>
      </c>
      <c r="Q1882" s="2" t="s">
        <v>62</v>
      </c>
      <c r="R1882" s="2" t="s">
        <v>10</v>
      </c>
    </row>
    <row r="1883" spans="1:18" x14ac:dyDescent="0.3">
      <c r="A1883" s="2">
        <v>11981</v>
      </c>
      <c r="B1883" s="2" t="s">
        <v>60</v>
      </c>
      <c r="C1883" s="2">
        <v>43</v>
      </c>
      <c r="D1883" s="7">
        <v>117</v>
      </c>
      <c r="E1883" s="7">
        <f t="shared" si="58"/>
        <v>58.5</v>
      </c>
      <c r="F1883" s="7">
        <v>100</v>
      </c>
      <c r="G1883" s="7">
        <f>Table1[[#This Row],[QUANTITY_ORDERED]]*Table1[[#This Row],[Selling price ]]</f>
        <v>4300</v>
      </c>
      <c r="H1883" s="7">
        <f>F1883-(Table1[[#This Row],[Estimated Cost Price (50%)	]])</f>
        <v>41.5</v>
      </c>
      <c r="I1883" s="7">
        <f>Table1[[#This Row],[Profit per unit]]*Table1[[#This Row],[QUANTITY_ORDERED]]</f>
        <v>1784.5</v>
      </c>
      <c r="J1883" s="2" t="str">
        <f t="shared" si="59"/>
        <v>Profit</v>
      </c>
      <c r="K1883" s="3">
        <v>38276</v>
      </c>
      <c r="L1883" s="2" t="str">
        <f>TEXT(Table1[[#This Row],[ORDER_DATE]], "mmm")</f>
        <v>Oct</v>
      </c>
      <c r="M1883" s="2">
        <v>2004</v>
      </c>
      <c r="N1883" s="2" t="s">
        <v>63</v>
      </c>
      <c r="O1883" s="2" t="s">
        <v>266</v>
      </c>
      <c r="P1883" s="2" t="s">
        <v>61</v>
      </c>
      <c r="Q1883" s="2" t="s">
        <v>62</v>
      </c>
      <c r="R1883" s="2" t="s">
        <v>16</v>
      </c>
    </row>
    <row r="1884" spans="1:18" x14ac:dyDescent="0.3">
      <c r="A1884" s="2">
        <v>11982</v>
      </c>
      <c r="B1884" s="2" t="s">
        <v>60</v>
      </c>
      <c r="C1884" s="2">
        <v>25</v>
      </c>
      <c r="D1884" s="7">
        <v>85</v>
      </c>
      <c r="E1884" s="7">
        <f t="shared" si="58"/>
        <v>42.5</v>
      </c>
      <c r="F1884" s="7">
        <v>83.04</v>
      </c>
      <c r="G1884" s="7">
        <f>Table1[[#This Row],[QUANTITY_ORDERED]]*Table1[[#This Row],[Selling price ]]</f>
        <v>2076</v>
      </c>
      <c r="H1884" s="7">
        <f>F1884-(Table1[[#This Row],[Estimated Cost Price (50%)	]])</f>
        <v>40.540000000000006</v>
      </c>
      <c r="I1884" s="7">
        <f>Table1[[#This Row],[Profit per unit]]*Table1[[#This Row],[QUANTITY_ORDERED]]</f>
        <v>1013.5000000000001</v>
      </c>
      <c r="J1884" s="2" t="str">
        <f t="shared" si="59"/>
        <v>Profit</v>
      </c>
      <c r="K1884" s="3">
        <v>38276</v>
      </c>
      <c r="L1884" s="2" t="str">
        <f>TEXT(Table1[[#This Row],[ORDER_DATE]], "mmm")</f>
        <v>Oct</v>
      </c>
      <c r="M1884" s="2">
        <v>2004</v>
      </c>
      <c r="N1884" s="2" t="s">
        <v>63</v>
      </c>
      <c r="O1884" s="2" t="s">
        <v>269</v>
      </c>
      <c r="P1884" s="2" t="s">
        <v>61</v>
      </c>
      <c r="Q1884" s="2" t="s">
        <v>62</v>
      </c>
      <c r="R1884" s="2" t="s">
        <v>10</v>
      </c>
    </row>
    <row r="1885" spans="1:18" x14ac:dyDescent="0.3">
      <c r="A1885" s="2">
        <v>11983</v>
      </c>
      <c r="B1885" s="2" t="s">
        <v>60</v>
      </c>
      <c r="C1885" s="2">
        <v>46</v>
      </c>
      <c r="D1885" s="7">
        <v>107</v>
      </c>
      <c r="E1885" s="7">
        <f t="shared" si="58"/>
        <v>53.5</v>
      </c>
      <c r="F1885" s="7">
        <v>92.09</v>
      </c>
      <c r="G1885" s="7">
        <f>Table1[[#This Row],[QUANTITY_ORDERED]]*Table1[[#This Row],[Selling price ]]</f>
        <v>4236.1400000000003</v>
      </c>
      <c r="H1885" s="7">
        <f>F1885-(Table1[[#This Row],[Estimated Cost Price (50%)	]])</f>
        <v>38.590000000000003</v>
      </c>
      <c r="I1885" s="7">
        <f>Table1[[#This Row],[Profit per unit]]*Table1[[#This Row],[QUANTITY_ORDERED]]</f>
        <v>1775.14</v>
      </c>
      <c r="J1885" s="2" t="str">
        <f t="shared" si="59"/>
        <v>Profit</v>
      </c>
      <c r="K1885" s="3">
        <v>38276</v>
      </c>
      <c r="L1885" s="2" t="str">
        <f>TEXT(Table1[[#This Row],[ORDER_DATE]], "mmm")</f>
        <v>Oct</v>
      </c>
      <c r="M1885" s="2">
        <v>2004</v>
      </c>
      <c r="N1885" s="2" t="s">
        <v>63</v>
      </c>
      <c r="O1885" s="2" t="s">
        <v>272</v>
      </c>
      <c r="P1885" s="2" t="s">
        <v>61</v>
      </c>
      <c r="Q1885" s="2" t="s">
        <v>62</v>
      </c>
      <c r="R1885" s="2" t="s">
        <v>16</v>
      </c>
    </row>
    <row r="1886" spans="1:18" x14ac:dyDescent="0.3">
      <c r="A1886" s="2">
        <v>11984</v>
      </c>
      <c r="B1886" s="2" t="s">
        <v>96</v>
      </c>
      <c r="C1886" s="2">
        <v>48</v>
      </c>
      <c r="D1886" s="7">
        <v>214</v>
      </c>
      <c r="E1886" s="7">
        <f t="shared" si="58"/>
        <v>107</v>
      </c>
      <c r="F1886" s="7">
        <v>100</v>
      </c>
      <c r="G1886" s="7">
        <f>Table1[[#This Row],[QUANTITY_ORDERED]]*Table1[[#This Row],[Selling price ]]</f>
        <v>4800</v>
      </c>
      <c r="H1886" s="7">
        <f>F1886-(Table1[[#This Row],[Estimated Cost Price (50%)	]])</f>
        <v>-7</v>
      </c>
      <c r="I1886" s="7">
        <f>Table1[[#This Row],[Profit per unit]]*Table1[[#This Row],[QUANTITY_ORDERED]]</f>
        <v>-336</v>
      </c>
      <c r="J1886" s="2" t="str">
        <f t="shared" si="59"/>
        <v>Loss</v>
      </c>
      <c r="K1886" s="3">
        <v>38281</v>
      </c>
      <c r="L1886" s="2" t="str">
        <f>TEXT(Table1[[#This Row],[ORDER_DATE]], "mmm")</f>
        <v>Oct</v>
      </c>
      <c r="M1886" s="2">
        <v>2004</v>
      </c>
      <c r="N1886" s="2" t="s">
        <v>63</v>
      </c>
      <c r="O1886" s="2" t="s">
        <v>64</v>
      </c>
      <c r="P1886" s="2" t="s">
        <v>97</v>
      </c>
      <c r="Q1886" s="2" t="s">
        <v>9</v>
      </c>
      <c r="R1886" s="2" t="s">
        <v>52</v>
      </c>
    </row>
    <row r="1887" spans="1:18" x14ac:dyDescent="0.3">
      <c r="A1887" s="2">
        <v>11985</v>
      </c>
      <c r="B1887" s="2" t="s">
        <v>96</v>
      </c>
      <c r="C1887" s="2">
        <v>32</v>
      </c>
      <c r="D1887" s="7">
        <v>116</v>
      </c>
      <c r="E1887" s="7">
        <f t="shared" si="58"/>
        <v>58</v>
      </c>
      <c r="F1887" s="7">
        <v>100</v>
      </c>
      <c r="G1887" s="7">
        <f>Table1[[#This Row],[QUANTITY_ORDERED]]*Table1[[#This Row],[Selling price ]]</f>
        <v>3200</v>
      </c>
      <c r="H1887" s="7">
        <f>F1887-(Table1[[#This Row],[Estimated Cost Price (50%)	]])</f>
        <v>42</v>
      </c>
      <c r="I1887" s="7">
        <f>Table1[[#This Row],[Profit per unit]]*Table1[[#This Row],[QUANTITY_ORDERED]]</f>
        <v>1344</v>
      </c>
      <c r="J1887" s="2" t="str">
        <f t="shared" si="59"/>
        <v>Profit</v>
      </c>
      <c r="K1887" s="3">
        <v>38281</v>
      </c>
      <c r="L1887" s="2" t="str">
        <f>TEXT(Table1[[#This Row],[ORDER_DATE]], "mmm")</f>
        <v>Oct</v>
      </c>
      <c r="M1887" s="2">
        <v>2004</v>
      </c>
      <c r="N1887" s="2" t="s">
        <v>178</v>
      </c>
      <c r="O1887" s="2" t="s">
        <v>196</v>
      </c>
      <c r="P1887" s="2" t="s">
        <v>97</v>
      </c>
      <c r="Q1887" s="2" t="s">
        <v>9</v>
      </c>
      <c r="R1887" s="2" t="s">
        <v>16</v>
      </c>
    </row>
    <row r="1888" spans="1:18" x14ac:dyDescent="0.3">
      <c r="A1888" s="2">
        <v>11986</v>
      </c>
      <c r="B1888" s="2" t="s">
        <v>96</v>
      </c>
      <c r="C1888" s="2">
        <v>43</v>
      </c>
      <c r="D1888" s="7">
        <v>102</v>
      </c>
      <c r="E1888" s="7">
        <f t="shared" si="58"/>
        <v>51</v>
      </c>
      <c r="F1888" s="7">
        <v>89.38</v>
      </c>
      <c r="G1888" s="7">
        <f>Table1[[#This Row],[QUANTITY_ORDERED]]*Table1[[#This Row],[Selling price ]]</f>
        <v>3843.3399999999997</v>
      </c>
      <c r="H1888" s="7">
        <f>F1888-(Table1[[#This Row],[Estimated Cost Price (50%)	]])</f>
        <v>38.379999999999995</v>
      </c>
      <c r="I1888" s="7">
        <f>Table1[[#This Row],[Profit per unit]]*Table1[[#This Row],[QUANTITY_ORDERED]]</f>
        <v>1650.3399999999997</v>
      </c>
      <c r="J1888" s="2" t="str">
        <f t="shared" si="59"/>
        <v>Profit</v>
      </c>
      <c r="K1888" s="3">
        <v>38281</v>
      </c>
      <c r="L1888" s="2" t="str">
        <f>TEXT(Table1[[#This Row],[ORDER_DATE]], "mmm")</f>
        <v>Oct</v>
      </c>
      <c r="M1888" s="2">
        <v>2004</v>
      </c>
      <c r="N1888" s="2" t="s">
        <v>202</v>
      </c>
      <c r="O1888" s="2" t="s">
        <v>203</v>
      </c>
      <c r="P1888" s="2" t="s">
        <v>97</v>
      </c>
      <c r="Q1888" s="2" t="s">
        <v>9</v>
      </c>
      <c r="R1888" s="2" t="s">
        <v>16</v>
      </c>
    </row>
    <row r="1889" spans="1:18" x14ac:dyDescent="0.3">
      <c r="A1889" s="2">
        <v>11987</v>
      </c>
      <c r="B1889" s="2" t="s">
        <v>96</v>
      </c>
      <c r="C1889" s="2">
        <v>25</v>
      </c>
      <c r="D1889" s="7">
        <v>53</v>
      </c>
      <c r="E1889" s="7">
        <f t="shared" si="58"/>
        <v>26.5</v>
      </c>
      <c r="F1889" s="7">
        <v>44.21</v>
      </c>
      <c r="G1889" s="7">
        <f>Table1[[#This Row],[QUANTITY_ORDERED]]*Table1[[#This Row],[Selling price ]]</f>
        <v>1105.25</v>
      </c>
      <c r="H1889" s="7">
        <f>F1889-(Table1[[#This Row],[Estimated Cost Price (50%)	]])</f>
        <v>17.71</v>
      </c>
      <c r="I1889" s="7">
        <f>Table1[[#This Row],[Profit per unit]]*Table1[[#This Row],[QUANTITY_ORDERED]]</f>
        <v>442.75</v>
      </c>
      <c r="J1889" s="2" t="str">
        <f t="shared" si="59"/>
        <v>Profit</v>
      </c>
      <c r="K1889" s="3">
        <v>38281</v>
      </c>
      <c r="L1889" s="2" t="str">
        <f>TEXT(Table1[[#This Row],[ORDER_DATE]], "mmm")</f>
        <v>Oct</v>
      </c>
      <c r="M1889" s="2">
        <v>2004</v>
      </c>
      <c r="N1889" s="2" t="s">
        <v>202</v>
      </c>
      <c r="O1889" s="2" t="s">
        <v>208</v>
      </c>
      <c r="P1889" s="2" t="s">
        <v>97</v>
      </c>
      <c r="Q1889" s="2" t="s">
        <v>9</v>
      </c>
      <c r="R1889" s="2" t="s">
        <v>10</v>
      </c>
    </row>
    <row r="1890" spans="1:18" x14ac:dyDescent="0.3">
      <c r="A1890" s="2">
        <v>11988</v>
      </c>
      <c r="B1890" s="2" t="s">
        <v>96</v>
      </c>
      <c r="C1890" s="2">
        <v>48</v>
      </c>
      <c r="D1890" s="7">
        <v>170</v>
      </c>
      <c r="E1890" s="7">
        <f t="shared" si="58"/>
        <v>85</v>
      </c>
      <c r="F1890" s="7">
        <v>100</v>
      </c>
      <c r="G1890" s="7">
        <f>Table1[[#This Row],[QUANTITY_ORDERED]]*Table1[[#This Row],[Selling price ]]</f>
        <v>4800</v>
      </c>
      <c r="H1890" s="7">
        <f>F1890-(Table1[[#This Row],[Estimated Cost Price (50%)	]])</f>
        <v>15</v>
      </c>
      <c r="I1890" s="7">
        <f>Table1[[#This Row],[Profit per unit]]*Table1[[#This Row],[QUANTITY_ORDERED]]</f>
        <v>720</v>
      </c>
      <c r="J1890" s="2" t="str">
        <f t="shared" si="59"/>
        <v>Profit</v>
      </c>
      <c r="K1890" s="3">
        <v>38281</v>
      </c>
      <c r="L1890" s="2" t="str">
        <f>TEXT(Table1[[#This Row],[ORDER_DATE]], "mmm")</f>
        <v>Oct</v>
      </c>
      <c r="M1890" s="2">
        <v>2004</v>
      </c>
      <c r="N1890" s="2" t="s">
        <v>202</v>
      </c>
      <c r="O1890" s="2" t="s">
        <v>217</v>
      </c>
      <c r="P1890" s="2" t="s">
        <v>97</v>
      </c>
      <c r="Q1890" s="2" t="s">
        <v>9</v>
      </c>
      <c r="R1890" s="2" t="s">
        <v>52</v>
      </c>
    </row>
    <row r="1891" spans="1:18" x14ac:dyDescent="0.3">
      <c r="A1891" s="2">
        <v>11989</v>
      </c>
      <c r="B1891" s="2" t="s">
        <v>96</v>
      </c>
      <c r="C1891" s="2">
        <v>30</v>
      </c>
      <c r="D1891" s="7">
        <v>60</v>
      </c>
      <c r="E1891" s="7">
        <f t="shared" si="58"/>
        <v>30</v>
      </c>
      <c r="F1891" s="7">
        <v>61.15</v>
      </c>
      <c r="G1891" s="7">
        <f>Table1[[#This Row],[QUANTITY_ORDERED]]*Table1[[#This Row],[Selling price ]]</f>
        <v>1834.5</v>
      </c>
      <c r="H1891" s="7">
        <f>F1891-(Table1[[#This Row],[Estimated Cost Price (50%)	]])</f>
        <v>31.15</v>
      </c>
      <c r="I1891" s="7">
        <f>Table1[[#This Row],[Profit per unit]]*Table1[[#This Row],[QUANTITY_ORDERED]]</f>
        <v>934.5</v>
      </c>
      <c r="J1891" s="2" t="str">
        <f t="shared" si="59"/>
        <v>Profit</v>
      </c>
      <c r="K1891" s="3">
        <v>38281</v>
      </c>
      <c r="L1891" s="2" t="str">
        <f>TEXT(Table1[[#This Row],[ORDER_DATE]], "mmm")</f>
        <v>Oct</v>
      </c>
      <c r="M1891" s="2">
        <v>2004</v>
      </c>
      <c r="N1891" s="2" t="s">
        <v>202</v>
      </c>
      <c r="O1891" s="2" t="s">
        <v>221</v>
      </c>
      <c r="P1891" s="2" t="s">
        <v>97</v>
      </c>
      <c r="Q1891" s="2" t="s">
        <v>9</v>
      </c>
      <c r="R1891" s="2" t="s">
        <v>10</v>
      </c>
    </row>
    <row r="1892" spans="1:18" x14ac:dyDescent="0.3">
      <c r="A1892" s="2">
        <v>11990</v>
      </c>
      <c r="B1892" s="2" t="s">
        <v>96</v>
      </c>
      <c r="C1892" s="2">
        <v>31</v>
      </c>
      <c r="D1892" s="7">
        <v>127</v>
      </c>
      <c r="E1892" s="7">
        <f t="shared" si="58"/>
        <v>63.5</v>
      </c>
      <c r="F1892" s="7">
        <v>100</v>
      </c>
      <c r="G1892" s="7">
        <f>Table1[[#This Row],[QUANTITY_ORDERED]]*Table1[[#This Row],[Selling price ]]</f>
        <v>3100</v>
      </c>
      <c r="H1892" s="7">
        <f>F1892-(Table1[[#This Row],[Estimated Cost Price (50%)	]])</f>
        <v>36.5</v>
      </c>
      <c r="I1892" s="7">
        <f>Table1[[#This Row],[Profit per unit]]*Table1[[#This Row],[QUANTITY_ORDERED]]</f>
        <v>1131.5</v>
      </c>
      <c r="J1892" s="2" t="str">
        <f t="shared" si="59"/>
        <v>Profit</v>
      </c>
      <c r="K1892" s="3">
        <v>38281</v>
      </c>
      <c r="L1892" s="2" t="str">
        <f>TEXT(Table1[[#This Row],[ORDER_DATE]], "mmm")</f>
        <v>Oct</v>
      </c>
      <c r="M1892" s="2">
        <v>2004</v>
      </c>
      <c r="N1892" s="2" t="s">
        <v>202</v>
      </c>
      <c r="O1892" s="2" t="s">
        <v>223</v>
      </c>
      <c r="P1892" s="2" t="s">
        <v>97</v>
      </c>
      <c r="Q1892" s="2" t="s">
        <v>9</v>
      </c>
      <c r="R1892" s="2" t="s">
        <v>16</v>
      </c>
    </row>
    <row r="1893" spans="1:18" x14ac:dyDescent="0.3">
      <c r="A1893" s="2">
        <v>11991</v>
      </c>
      <c r="B1893" s="2" t="s">
        <v>96</v>
      </c>
      <c r="C1893" s="2">
        <v>25</v>
      </c>
      <c r="D1893" s="7">
        <v>168</v>
      </c>
      <c r="E1893" s="7">
        <f t="shared" si="58"/>
        <v>84</v>
      </c>
      <c r="F1893" s="7">
        <v>100</v>
      </c>
      <c r="G1893" s="7">
        <f>Table1[[#This Row],[QUANTITY_ORDERED]]*Table1[[#This Row],[Selling price ]]</f>
        <v>2500</v>
      </c>
      <c r="H1893" s="7">
        <f>F1893-(Table1[[#This Row],[Estimated Cost Price (50%)	]])</f>
        <v>16</v>
      </c>
      <c r="I1893" s="7">
        <f>Table1[[#This Row],[Profit per unit]]*Table1[[#This Row],[QUANTITY_ORDERED]]</f>
        <v>400</v>
      </c>
      <c r="J1893" s="2" t="str">
        <f t="shared" si="59"/>
        <v>Profit</v>
      </c>
      <c r="K1893" s="3">
        <v>38281</v>
      </c>
      <c r="L1893" s="2" t="str">
        <f>TEXT(Table1[[#This Row],[ORDER_DATE]], "mmm")</f>
        <v>Oct</v>
      </c>
      <c r="M1893" s="2">
        <v>2004</v>
      </c>
      <c r="N1893" s="2" t="s">
        <v>202</v>
      </c>
      <c r="O1893" s="2" t="s">
        <v>227</v>
      </c>
      <c r="P1893" s="2" t="s">
        <v>97</v>
      </c>
      <c r="Q1893" s="2" t="s">
        <v>9</v>
      </c>
      <c r="R1893" s="2" t="s">
        <v>16</v>
      </c>
    </row>
    <row r="1894" spans="1:18" x14ac:dyDescent="0.3">
      <c r="A1894" s="2">
        <v>11992</v>
      </c>
      <c r="B1894" s="2" t="s">
        <v>96</v>
      </c>
      <c r="C1894" s="2">
        <v>37</v>
      </c>
      <c r="D1894" s="7">
        <v>101</v>
      </c>
      <c r="E1894" s="7">
        <f t="shared" si="58"/>
        <v>50.5</v>
      </c>
      <c r="F1894" s="7">
        <v>100</v>
      </c>
      <c r="G1894" s="7">
        <f>Table1[[#This Row],[QUANTITY_ORDERED]]*Table1[[#This Row],[Selling price ]]</f>
        <v>3700</v>
      </c>
      <c r="H1894" s="7">
        <f>F1894-(Table1[[#This Row],[Estimated Cost Price (50%)	]])</f>
        <v>49.5</v>
      </c>
      <c r="I1894" s="7">
        <f>Table1[[#This Row],[Profit per unit]]*Table1[[#This Row],[QUANTITY_ORDERED]]</f>
        <v>1831.5</v>
      </c>
      <c r="J1894" s="2" t="str">
        <f t="shared" si="59"/>
        <v>Profit</v>
      </c>
      <c r="K1894" s="3">
        <v>38281</v>
      </c>
      <c r="L1894" s="2" t="str">
        <f>TEXT(Table1[[#This Row],[ORDER_DATE]], "mmm")</f>
        <v>Oct</v>
      </c>
      <c r="M1894" s="2">
        <v>2004</v>
      </c>
      <c r="N1894" s="2" t="s">
        <v>202</v>
      </c>
      <c r="O1894" s="2" t="s">
        <v>229</v>
      </c>
      <c r="P1894" s="2" t="s">
        <v>97</v>
      </c>
      <c r="Q1894" s="2" t="s">
        <v>9</v>
      </c>
      <c r="R1894" s="2" t="s">
        <v>16</v>
      </c>
    </row>
    <row r="1895" spans="1:18" x14ac:dyDescent="0.3">
      <c r="A1895" s="2">
        <v>11993</v>
      </c>
      <c r="B1895" s="2" t="s">
        <v>96</v>
      </c>
      <c r="C1895" s="2">
        <v>35</v>
      </c>
      <c r="D1895" s="7">
        <v>62</v>
      </c>
      <c r="E1895" s="7">
        <f t="shared" si="58"/>
        <v>31</v>
      </c>
      <c r="F1895" s="7">
        <v>53.72</v>
      </c>
      <c r="G1895" s="7">
        <f>Table1[[#This Row],[QUANTITY_ORDERED]]*Table1[[#This Row],[Selling price ]]</f>
        <v>1880.2</v>
      </c>
      <c r="H1895" s="7">
        <f>F1895-(Table1[[#This Row],[Estimated Cost Price (50%)	]])</f>
        <v>22.72</v>
      </c>
      <c r="I1895" s="7">
        <f>Table1[[#This Row],[Profit per unit]]*Table1[[#This Row],[QUANTITY_ORDERED]]</f>
        <v>795.19999999999993</v>
      </c>
      <c r="J1895" s="2" t="str">
        <f t="shared" si="59"/>
        <v>Profit</v>
      </c>
      <c r="K1895" s="3">
        <v>38281</v>
      </c>
      <c r="L1895" s="2" t="str">
        <f>TEXT(Table1[[#This Row],[ORDER_DATE]], "mmm")</f>
        <v>Oct</v>
      </c>
      <c r="M1895" s="2">
        <v>2004</v>
      </c>
      <c r="N1895" s="2" t="s">
        <v>202</v>
      </c>
      <c r="O1895" s="2" t="s">
        <v>230</v>
      </c>
      <c r="P1895" s="2" t="s">
        <v>97</v>
      </c>
      <c r="Q1895" s="2" t="s">
        <v>9</v>
      </c>
      <c r="R1895" s="2" t="s">
        <v>10</v>
      </c>
    </row>
    <row r="1896" spans="1:18" x14ac:dyDescent="0.3">
      <c r="A1896" s="2">
        <v>11994</v>
      </c>
      <c r="B1896" s="2" t="s">
        <v>96</v>
      </c>
      <c r="C1896" s="2">
        <v>38</v>
      </c>
      <c r="D1896" s="7">
        <v>104</v>
      </c>
      <c r="E1896" s="7">
        <f t="shared" si="58"/>
        <v>52</v>
      </c>
      <c r="F1896" s="7">
        <v>100</v>
      </c>
      <c r="G1896" s="7">
        <f>Table1[[#This Row],[QUANTITY_ORDERED]]*Table1[[#This Row],[Selling price ]]</f>
        <v>3800</v>
      </c>
      <c r="H1896" s="7">
        <f>F1896-(Table1[[#This Row],[Estimated Cost Price (50%)	]])</f>
        <v>48</v>
      </c>
      <c r="I1896" s="7">
        <f>Table1[[#This Row],[Profit per unit]]*Table1[[#This Row],[QUANTITY_ORDERED]]</f>
        <v>1824</v>
      </c>
      <c r="J1896" s="2" t="str">
        <f t="shared" si="59"/>
        <v>Profit</v>
      </c>
      <c r="K1896" s="3">
        <v>38281</v>
      </c>
      <c r="L1896" s="2" t="str">
        <f>TEXT(Table1[[#This Row],[ORDER_DATE]], "mmm")</f>
        <v>Oct</v>
      </c>
      <c r="M1896" s="2">
        <v>2004</v>
      </c>
      <c r="N1896" s="2" t="s">
        <v>202</v>
      </c>
      <c r="O1896" s="2" t="s">
        <v>234</v>
      </c>
      <c r="P1896" s="2" t="s">
        <v>97</v>
      </c>
      <c r="Q1896" s="2" t="s">
        <v>9</v>
      </c>
      <c r="R1896" s="2" t="s">
        <v>16</v>
      </c>
    </row>
    <row r="1897" spans="1:18" x14ac:dyDescent="0.3">
      <c r="A1897" s="2">
        <v>11995</v>
      </c>
      <c r="B1897" s="2" t="s">
        <v>96</v>
      </c>
      <c r="C1897" s="2">
        <v>33</v>
      </c>
      <c r="D1897" s="7">
        <v>99</v>
      </c>
      <c r="E1897" s="7">
        <f t="shared" si="58"/>
        <v>49.5</v>
      </c>
      <c r="F1897" s="7">
        <v>100</v>
      </c>
      <c r="G1897" s="7">
        <f>Table1[[#This Row],[QUANTITY_ORDERED]]*Table1[[#This Row],[Selling price ]]</f>
        <v>3300</v>
      </c>
      <c r="H1897" s="7">
        <f>F1897-(Table1[[#This Row],[Estimated Cost Price (50%)	]])</f>
        <v>50.5</v>
      </c>
      <c r="I1897" s="7">
        <f>Table1[[#This Row],[Profit per unit]]*Table1[[#This Row],[QUANTITY_ORDERED]]</f>
        <v>1666.5</v>
      </c>
      <c r="J1897" s="2" t="str">
        <f t="shared" si="59"/>
        <v>Profit</v>
      </c>
      <c r="K1897" s="3">
        <v>38281</v>
      </c>
      <c r="L1897" s="2" t="str">
        <f>TEXT(Table1[[#This Row],[ORDER_DATE]], "mmm")</f>
        <v>Oct</v>
      </c>
      <c r="M1897" s="2">
        <v>2004</v>
      </c>
      <c r="N1897" s="2" t="s">
        <v>202</v>
      </c>
      <c r="O1897" s="2" t="s">
        <v>240</v>
      </c>
      <c r="P1897" s="2" t="s">
        <v>97</v>
      </c>
      <c r="Q1897" s="2" t="s">
        <v>9</v>
      </c>
      <c r="R1897" s="2" t="s">
        <v>16</v>
      </c>
    </row>
    <row r="1898" spans="1:18" x14ac:dyDescent="0.3">
      <c r="A1898" s="2">
        <v>11996</v>
      </c>
      <c r="B1898" s="2" t="s">
        <v>96</v>
      </c>
      <c r="C1898" s="2">
        <v>39</v>
      </c>
      <c r="D1898" s="7">
        <v>50</v>
      </c>
      <c r="E1898" s="7">
        <f t="shared" si="58"/>
        <v>25</v>
      </c>
      <c r="F1898" s="7">
        <v>56.85</v>
      </c>
      <c r="G1898" s="7">
        <f>Table1[[#This Row],[QUANTITY_ORDERED]]*Table1[[#This Row],[Selling price ]]</f>
        <v>2217.15</v>
      </c>
      <c r="H1898" s="7">
        <f>F1898-(Table1[[#This Row],[Estimated Cost Price (50%)	]])</f>
        <v>31.85</v>
      </c>
      <c r="I1898" s="7">
        <f>Table1[[#This Row],[Profit per unit]]*Table1[[#This Row],[QUANTITY_ORDERED]]</f>
        <v>1242.1500000000001</v>
      </c>
      <c r="J1898" s="2" t="str">
        <f t="shared" si="59"/>
        <v>Profit</v>
      </c>
      <c r="K1898" s="3">
        <v>38281</v>
      </c>
      <c r="L1898" s="2" t="str">
        <f>TEXT(Table1[[#This Row],[ORDER_DATE]], "mmm")</f>
        <v>Oct</v>
      </c>
      <c r="M1898" s="2">
        <v>2004</v>
      </c>
      <c r="N1898" s="2" t="s">
        <v>202</v>
      </c>
      <c r="O1898" s="2" t="s">
        <v>249</v>
      </c>
      <c r="P1898" s="2" t="s">
        <v>97</v>
      </c>
      <c r="Q1898" s="2" t="s">
        <v>9</v>
      </c>
      <c r="R1898" s="2" t="s">
        <v>10</v>
      </c>
    </row>
    <row r="1899" spans="1:18" x14ac:dyDescent="0.3">
      <c r="A1899" s="2">
        <v>11997</v>
      </c>
      <c r="B1899" s="2" t="s">
        <v>96</v>
      </c>
      <c r="C1899" s="2">
        <v>39</v>
      </c>
      <c r="D1899" s="7">
        <v>33</v>
      </c>
      <c r="E1899" s="7">
        <f t="shared" si="58"/>
        <v>16.5</v>
      </c>
      <c r="F1899" s="7">
        <v>29.54</v>
      </c>
      <c r="G1899" s="7">
        <f>Table1[[#This Row],[QUANTITY_ORDERED]]*Table1[[#This Row],[Selling price ]]</f>
        <v>1152.06</v>
      </c>
      <c r="H1899" s="7">
        <f>F1899-(Table1[[#This Row],[Estimated Cost Price (50%)	]])</f>
        <v>13.04</v>
      </c>
      <c r="I1899" s="7">
        <f>Table1[[#This Row],[Profit per unit]]*Table1[[#This Row],[QUANTITY_ORDERED]]</f>
        <v>508.55999999999995</v>
      </c>
      <c r="J1899" s="2" t="str">
        <f t="shared" si="59"/>
        <v>Profit</v>
      </c>
      <c r="K1899" s="3">
        <v>38281</v>
      </c>
      <c r="L1899" s="2" t="str">
        <f>TEXT(Table1[[#This Row],[ORDER_DATE]], "mmm")</f>
        <v>Oct</v>
      </c>
      <c r="M1899" s="2">
        <v>2004</v>
      </c>
      <c r="N1899" s="2" t="s">
        <v>202</v>
      </c>
      <c r="O1899" s="2" t="s">
        <v>257</v>
      </c>
      <c r="P1899" s="2" t="s">
        <v>97</v>
      </c>
      <c r="Q1899" s="2" t="s">
        <v>9</v>
      </c>
      <c r="R1899" s="2" t="s">
        <v>10</v>
      </c>
    </row>
    <row r="1900" spans="1:18" x14ac:dyDescent="0.3">
      <c r="A1900" s="2">
        <v>11998</v>
      </c>
      <c r="B1900" s="2" t="s">
        <v>96</v>
      </c>
      <c r="C1900" s="2">
        <v>23</v>
      </c>
      <c r="D1900" s="7">
        <v>44</v>
      </c>
      <c r="E1900" s="7">
        <f t="shared" si="58"/>
        <v>22</v>
      </c>
      <c r="F1900" s="7">
        <v>37.630000000000003</v>
      </c>
      <c r="G1900" s="7">
        <f>Table1[[#This Row],[QUANTITY_ORDERED]]*Table1[[#This Row],[Selling price ]]</f>
        <v>865.49</v>
      </c>
      <c r="H1900" s="7">
        <f>F1900-(Table1[[#This Row],[Estimated Cost Price (50%)	]])</f>
        <v>15.630000000000003</v>
      </c>
      <c r="I1900" s="7">
        <f>Table1[[#This Row],[Profit per unit]]*Table1[[#This Row],[QUANTITY_ORDERED]]</f>
        <v>359.49000000000007</v>
      </c>
      <c r="J1900" s="2" t="str">
        <f t="shared" si="59"/>
        <v>Profit</v>
      </c>
      <c r="K1900" s="3">
        <v>38281</v>
      </c>
      <c r="L1900" s="2" t="str">
        <f>TEXT(Table1[[#This Row],[ORDER_DATE]], "mmm")</f>
        <v>Oct</v>
      </c>
      <c r="M1900" s="2">
        <v>2004</v>
      </c>
      <c r="N1900" s="2" t="s">
        <v>202</v>
      </c>
      <c r="O1900" s="2" t="s">
        <v>260</v>
      </c>
      <c r="P1900" s="2" t="s">
        <v>97</v>
      </c>
      <c r="Q1900" s="2" t="s">
        <v>9</v>
      </c>
      <c r="R1900" s="2" t="s">
        <v>10</v>
      </c>
    </row>
    <row r="1901" spans="1:18" x14ac:dyDescent="0.3">
      <c r="A1901" s="2">
        <v>11999</v>
      </c>
      <c r="B1901" s="2" t="s">
        <v>96</v>
      </c>
      <c r="C1901" s="2">
        <v>31</v>
      </c>
      <c r="D1901" s="7">
        <v>41</v>
      </c>
      <c r="E1901" s="7">
        <f t="shared" si="58"/>
        <v>20.5</v>
      </c>
      <c r="F1901" s="7">
        <v>35.29</v>
      </c>
      <c r="G1901" s="7">
        <f>Table1[[#This Row],[QUANTITY_ORDERED]]*Table1[[#This Row],[Selling price ]]</f>
        <v>1093.99</v>
      </c>
      <c r="H1901" s="7">
        <f>F1901-(Table1[[#This Row],[Estimated Cost Price (50%)	]])</f>
        <v>14.79</v>
      </c>
      <c r="I1901" s="7">
        <f>Table1[[#This Row],[Profit per unit]]*Table1[[#This Row],[QUANTITY_ORDERED]]</f>
        <v>458.48999999999995</v>
      </c>
      <c r="J1901" s="2" t="str">
        <f t="shared" si="59"/>
        <v>Profit</v>
      </c>
      <c r="K1901" s="3">
        <v>38281</v>
      </c>
      <c r="L1901" s="2" t="str">
        <f>TEXT(Table1[[#This Row],[ORDER_DATE]], "mmm")</f>
        <v>Oct</v>
      </c>
      <c r="M1901" s="2">
        <v>2004</v>
      </c>
      <c r="N1901" s="2" t="s">
        <v>202</v>
      </c>
      <c r="O1901" s="2" t="s">
        <v>276</v>
      </c>
      <c r="P1901" s="2" t="s">
        <v>97</v>
      </c>
      <c r="Q1901" s="2" t="s">
        <v>9</v>
      </c>
      <c r="R1901" s="2" t="s">
        <v>10</v>
      </c>
    </row>
    <row r="1902" spans="1:18" x14ac:dyDescent="0.3">
      <c r="A1902" s="2">
        <v>12000</v>
      </c>
      <c r="B1902" s="2" t="s">
        <v>96</v>
      </c>
      <c r="C1902" s="2">
        <v>44</v>
      </c>
      <c r="D1902" s="7">
        <v>97</v>
      </c>
      <c r="E1902" s="7">
        <f t="shared" si="58"/>
        <v>48.5</v>
      </c>
      <c r="F1902" s="7">
        <v>100</v>
      </c>
      <c r="G1902" s="7">
        <f>Table1[[#This Row],[QUANTITY_ORDERED]]*Table1[[#This Row],[Selling price ]]</f>
        <v>4400</v>
      </c>
      <c r="H1902" s="7">
        <f>F1902-(Table1[[#This Row],[Estimated Cost Price (50%)	]])</f>
        <v>51.5</v>
      </c>
      <c r="I1902" s="7">
        <f>Table1[[#This Row],[Profit per unit]]*Table1[[#This Row],[QUANTITY_ORDERED]]</f>
        <v>2266</v>
      </c>
      <c r="J1902" s="2" t="str">
        <f t="shared" si="59"/>
        <v>Profit</v>
      </c>
      <c r="K1902" s="3">
        <v>38281</v>
      </c>
      <c r="L1902" s="2" t="str">
        <f>TEXT(Table1[[#This Row],[ORDER_DATE]], "mmm")</f>
        <v>Oct</v>
      </c>
      <c r="M1902" s="2">
        <v>2004</v>
      </c>
      <c r="N1902" s="2" t="s">
        <v>202</v>
      </c>
      <c r="O1902" s="2" t="s">
        <v>278</v>
      </c>
      <c r="P1902" s="2" t="s">
        <v>97</v>
      </c>
      <c r="Q1902" s="2" t="s">
        <v>9</v>
      </c>
      <c r="R1902" s="2" t="s">
        <v>16</v>
      </c>
    </row>
    <row r="1903" spans="1:18" x14ac:dyDescent="0.3">
      <c r="A1903" s="2">
        <v>12001</v>
      </c>
      <c r="B1903" s="2" t="s">
        <v>79</v>
      </c>
      <c r="C1903" s="2">
        <v>40</v>
      </c>
      <c r="D1903" s="7">
        <v>147</v>
      </c>
      <c r="E1903" s="7">
        <f t="shared" si="58"/>
        <v>73.5</v>
      </c>
      <c r="F1903" s="7">
        <v>100</v>
      </c>
      <c r="G1903" s="7">
        <f>Table1[[#This Row],[QUANTITY_ORDERED]]*Table1[[#This Row],[Selling price ]]</f>
        <v>4000</v>
      </c>
      <c r="H1903" s="7">
        <f>F1903-(Table1[[#This Row],[Estimated Cost Price (50%)	]])</f>
        <v>26.5</v>
      </c>
      <c r="I1903" s="7">
        <f>Table1[[#This Row],[Profit per unit]]*Table1[[#This Row],[QUANTITY_ORDERED]]</f>
        <v>1060</v>
      </c>
      <c r="J1903" s="2" t="str">
        <f t="shared" si="59"/>
        <v>Profit</v>
      </c>
      <c r="K1903" s="3">
        <v>38282</v>
      </c>
      <c r="L1903" s="2" t="str">
        <f>TEXT(Table1[[#This Row],[ORDER_DATE]], "mmm")</f>
        <v>Oct</v>
      </c>
      <c r="M1903" s="2">
        <v>2004</v>
      </c>
      <c r="N1903" s="2" t="s">
        <v>63</v>
      </c>
      <c r="O1903" s="2" t="s">
        <v>143</v>
      </c>
      <c r="P1903" s="2" t="s">
        <v>80</v>
      </c>
      <c r="Q1903" s="2" t="s">
        <v>81</v>
      </c>
      <c r="R1903" s="2" t="s">
        <v>16</v>
      </c>
    </row>
    <row r="1904" spans="1:18" x14ac:dyDescent="0.3">
      <c r="A1904" s="2">
        <v>12002</v>
      </c>
      <c r="B1904" s="2" t="s">
        <v>79</v>
      </c>
      <c r="C1904" s="2">
        <v>21</v>
      </c>
      <c r="D1904" s="7">
        <v>136</v>
      </c>
      <c r="E1904" s="7">
        <f t="shared" si="58"/>
        <v>68</v>
      </c>
      <c r="F1904" s="7">
        <v>100</v>
      </c>
      <c r="G1904" s="7">
        <f>Table1[[#This Row],[QUANTITY_ORDERED]]*Table1[[#This Row],[Selling price ]]</f>
        <v>2100</v>
      </c>
      <c r="H1904" s="7">
        <f>F1904-(Table1[[#This Row],[Estimated Cost Price (50%)	]])</f>
        <v>32</v>
      </c>
      <c r="I1904" s="7">
        <f>Table1[[#This Row],[Profit per unit]]*Table1[[#This Row],[QUANTITY_ORDERED]]</f>
        <v>672</v>
      </c>
      <c r="J1904" s="2" t="str">
        <f t="shared" si="59"/>
        <v>Profit</v>
      </c>
      <c r="K1904" s="3">
        <v>38282</v>
      </c>
      <c r="L1904" s="2" t="str">
        <f>TEXT(Table1[[#This Row],[ORDER_DATE]], "mmm")</f>
        <v>Oct</v>
      </c>
      <c r="M1904" s="2">
        <v>2004</v>
      </c>
      <c r="N1904" s="2" t="s">
        <v>178</v>
      </c>
      <c r="O1904" s="2" t="s">
        <v>179</v>
      </c>
      <c r="P1904" s="2" t="s">
        <v>80</v>
      </c>
      <c r="Q1904" s="2" t="s">
        <v>81</v>
      </c>
      <c r="R1904" s="2" t="s">
        <v>10</v>
      </c>
    </row>
    <row r="1905" spans="1:18" x14ac:dyDescent="0.3">
      <c r="A1905" s="2">
        <v>12003</v>
      </c>
      <c r="B1905" s="2" t="s">
        <v>79</v>
      </c>
      <c r="C1905" s="2">
        <v>29</v>
      </c>
      <c r="D1905" s="7">
        <v>122</v>
      </c>
      <c r="E1905" s="7">
        <f t="shared" si="58"/>
        <v>61</v>
      </c>
      <c r="F1905" s="7">
        <v>100</v>
      </c>
      <c r="G1905" s="7">
        <f>Table1[[#This Row],[QUANTITY_ORDERED]]*Table1[[#This Row],[Selling price ]]</f>
        <v>2900</v>
      </c>
      <c r="H1905" s="7">
        <f>F1905-(Table1[[#This Row],[Estimated Cost Price (50%)	]])</f>
        <v>39</v>
      </c>
      <c r="I1905" s="7">
        <f>Table1[[#This Row],[Profit per unit]]*Table1[[#This Row],[QUANTITY_ORDERED]]</f>
        <v>1131</v>
      </c>
      <c r="J1905" s="2" t="str">
        <f t="shared" si="59"/>
        <v>Profit</v>
      </c>
      <c r="K1905" s="3">
        <v>38282</v>
      </c>
      <c r="L1905" s="2" t="str">
        <f>TEXT(Table1[[#This Row],[ORDER_DATE]], "mmm")</f>
        <v>Oct</v>
      </c>
      <c r="M1905" s="2">
        <v>2004</v>
      </c>
      <c r="N1905" s="2" t="s">
        <v>178</v>
      </c>
      <c r="O1905" s="2" t="s">
        <v>222</v>
      </c>
      <c r="P1905" s="2" t="s">
        <v>80</v>
      </c>
      <c r="Q1905" s="2" t="s">
        <v>81</v>
      </c>
      <c r="R1905" s="2" t="s">
        <v>16</v>
      </c>
    </row>
    <row r="1906" spans="1:18" x14ac:dyDescent="0.3">
      <c r="A1906" s="2">
        <v>12004</v>
      </c>
      <c r="B1906" s="2" t="s">
        <v>79</v>
      </c>
      <c r="C1906" s="2">
        <v>34</v>
      </c>
      <c r="D1906" s="7">
        <v>60</v>
      </c>
      <c r="E1906" s="7">
        <f t="shared" si="58"/>
        <v>30</v>
      </c>
      <c r="F1906" s="7">
        <v>52.87</v>
      </c>
      <c r="G1906" s="7">
        <f>Table1[[#This Row],[QUANTITY_ORDERED]]*Table1[[#This Row],[Selling price ]]</f>
        <v>1797.58</v>
      </c>
      <c r="H1906" s="7">
        <f>F1906-(Table1[[#This Row],[Estimated Cost Price (50%)	]])</f>
        <v>22.869999999999997</v>
      </c>
      <c r="I1906" s="7">
        <f>Table1[[#This Row],[Profit per unit]]*Table1[[#This Row],[QUANTITY_ORDERED]]</f>
        <v>777.57999999999993</v>
      </c>
      <c r="J1906" s="2" t="str">
        <f t="shared" si="59"/>
        <v>Profit</v>
      </c>
      <c r="K1906" s="3">
        <v>38282</v>
      </c>
      <c r="L1906" s="2" t="str">
        <f>TEXT(Table1[[#This Row],[ORDER_DATE]], "mmm")</f>
        <v>Oct</v>
      </c>
      <c r="M1906" s="2">
        <v>2004</v>
      </c>
      <c r="N1906" s="2" t="s">
        <v>178</v>
      </c>
      <c r="O1906" s="2" t="s">
        <v>224</v>
      </c>
      <c r="P1906" s="2" t="s">
        <v>80</v>
      </c>
      <c r="Q1906" s="2" t="s">
        <v>81</v>
      </c>
      <c r="R1906" s="2" t="s">
        <v>10</v>
      </c>
    </row>
    <row r="1907" spans="1:18" x14ac:dyDescent="0.3">
      <c r="A1907" s="2">
        <v>12005</v>
      </c>
      <c r="B1907" s="2" t="s">
        <v>79</v>
      </c>
      <c r="C1907" s="2">
        <v>25</v>
      </c>
      <c r="D1907" s="7">
        <v>169</v>
      </c>
      <c r="E1907" s="7">
        <f t="shared" si="58"/>
        <v>84.5</v>
      </c>
      <c r="F1907" s="7">
        <v>100</v>
      </c>
      <c r="G1907" s="7">
        <f>Table1[[#This Row],[QUANTITY_ORDERED]]*Table1[[#This Row],[Selling price ]]</f>
        <v>2500</v>
      </c>
      <c r="H1907" s="7">
        <f>F1907-(Table1[[#This Row],[Estimated Cost Price (50%)	]])</f>
        <v>15.5</v>
      </c>
      <c r="I1907" s="7">
        <f>Table1[[#This Row],[Profit per unit]]*Table1[[#This Row],[QUANTITY_ORDERED]]</f>
        <v>387.5</v>
      </c>
      <c r="J1907" s="2" t="str">
        <f t="shared" si="59"/>
        <v>Profit</v>
      </c>
      <c r="K1907" s="3">
        <v>38282</v>
      </c>
      <c r="L1907" s="2" t="str">
        <f>TEXT(Table1[[#This Row],[ORDER_DATE]], "mmm")</f>
        <v>Oct</v>
      </c>
      <c r="M1907" s="2">
        <v>2004</v>
      </c>
      <c r="N1907" s="2" t="s">
        <v>63</v>
      </c>
      <c r="O1907" s="2" t="s">
        <v>236</v>
      </c>
      <c r="P1907" s="2" t="s">
        <v>80</v>
      </c>
      <c r="Q1907" s="2" t="s">
        <v>81</v>
      </c>
      <c r="R1907" s="2" t="s">
        <v>16</v>
      </c>
    </row>
    <row r="1908" spans="1:18" x14ac:dyDescent="0.3">
      <c r="A1908" s="2">
        <v>12006</v>
      </c>
      <c r="B1908" s="2" t="s">
        <v>79</v>
      </c>
      <c r="C1908" s="2">
        <v>28</v>
      </c>
      <c r="D1908" s="7">
        <v>121</v>
      </c>
      <c r="E1908" s="7">
        <f t="shared" si="58"/>
        <v>60.5</v>
      </c>
      <c r="F1908" s="7">
        <v>100</v>
      </c>
      <c r="G1908" s="7">
        <f>Table1[[#This Row],[QUANTITY_ORDERED]]*Table1[[#This Row],[Selling price ]]</f>
        <v>2800</v>
      </c>
      <c r="H1908" s="7">
        <f>F1908-(Table1[[#This Row],[Estimated Cost Price (50%)	]])</f>
        <v>39.5</v>
      </c>
      <c r="I1908" s="7">
        <f>Table1[[#This Row],[Profit per unit]]*Table1[[#This Row],[QUANTITY_ORDERED]]</f>
        <v>1106</v>
      </c>
      <c r="J1908" s="2" t="str">
        <f t="shared" si="59"/>
        <v>Profit</v>
      </c>
      <c r="K1908" s="3">
        <v>38282</v>
      </c>
      <c r="L1908" s="2" t="str">
        <f>TEXT(Table1[[#This Row],[ORDER_DATE]], "mmm")</f>
        <v>Oct</v>
      </c>
      <c r="M1908" s="2">
        <v>2004</v>
      </c>
      <c r="N1908" s="2" t="s">
        <v>178</v>
      </c>
      <c r="O1908" s="2" t="s">
        <v>248</v>
      </c>
      <c r="P1908" s="2" t="s">
        <v>80</v>
      </c>
      <c r="Q1908" s="2" t="s">
        <v>81</v>
      </c>
      <c r="R1908" s="2" t="s">
        <v>10</v>
      </c>
    </row>
    <row r="1909" spans="1:18" x14ac:dyDescent="0.3">
      <c r="A1909" s="2">
        <v>12007</v>
      </c>
      <c r="B1909" s="2" t="s">
        <v>79</v>
      </c>
      <c r="C1909" s="2">
        <v>42</v>
      </c>
      <c r="D1909" s="7">
        <v>127</v>
      </c>
      <c r="E1909" s="7">
        <f t="shared" si="58"/>
        <v>63.5</v>
      </c>
      <c r="F1909" s="7">
        <v>100</v>
      </c>
      <c r="G1909" s="7">
        <f>Table1[[#This Row],[QUANTITY_ORDERED]]*Table1[[#This Row],[Selling price ]]</f>
        <v>4200</v>
      </c>
      <c r="H1909" s="7">
        <f>F1909-(Table1[[#This Row],[Estimated Cost Price (50%)	]])</f>
        <v>36.5</v>
      </c>
      <c r="I1909" s="7">
        <f>Table1[[#This Row],[Profit per unit]]*Table1[[#This Row],[QUANTITY_ORDERED]]</f>
        <v>1533</v>
      </c>
      <c r="J1909" s="2" t="str">
        <f t="shared" si="59"/>
        <v>Profit</v>
      </c>
      <c r="K1909" s="3">
        <v>38282</v>
      </c>
      <c r="L1909" s="2" t="str">
        <f>TEXT(Table1[[#This Row],[ORDER_DATE]], "mmm")</f>
        <v>Oct</v>
      </c>
      <c r="M1909" s="2">
        <v>2004</v>
      </c>
      <c r="N1909" s="2" t="s">
        <v>178</v>
      </c>
      <c r="O1909" s="2" t="s">
        <v>261</v>
      </c>
      <c r="P1909" s="2" t="s">
        <v>80</v>
      </c>
      <c r="Q1909" s="2" t="s">
        <v>81</v>
      </c>
      <c r="R1909" s="2" t="s">
        <v>16</v>
      </c>
    </row>
    <row r="1910" spans="1:18" x14ac:dyDescent="0.3">
      <c r="A1910" s="2">
        <v>12008</v>
      </c>
      <c r="B1910" s="2" t="s">
        <v>79</v>
      </c>
      <c r="C1910" s="2">
        <v>27</v>
      </c>
      <c r="D1910" s="7">
        <v>96</v>
      </c>
      <c r="E1910" s="7">
        <f t="shared" si="58"/>
        <v>48</v>
      </c>
      <c r="F1910" s="7">
        <v>87.64</v>
      </c>
      <c r="G1910" s="7">
        <f>Table1[[#This Row],[QUANTITY_ORDERED]]*Table1[[#This Row],[Selling price ]]</f>
        <v>2366.2800000000002</v>
      </c>
      <c r="H1910" s="7">
        <f>F1910-(Table1[[#This Row],[Estimated Cost Price (50%)	]])</f>
        <v>39.64</v>
      </c>
      <c r="I1910" s="7">
        <f>Table1[[#This Row],[Profit per unit]]*Table1[[#This Row],[QUANTITY_ORDERED]]</f>
        <v>1070.28</v>
      </c>
      <c r="J1910" s="2" t="str">
        <f t="shared" si="59"/>
        <v>Profit</v>
      </c>
      <c r="K1910" s="3">
        <v>38282</v>
      </c>
      <c r="L1910" s="2" t="str">
        <f>TEXT(Table1[[#This Row],[ORDER_DATE]], "mmm")</f>
        <v>Oct</v>
      </c>
      <c r="M1910" s="2">
        <v>2004</v>
      </c>
      <c r="N1910" s="2" t="s">
        <v>178</v>
      </c>
      <c r="O1910" s="2" t="s">
        <v>281</v>
      </c>
      <c r="P1910" s="2" t="s">
        <v>80</v>
      </c>
      <c r="Q1910" s="2" t="s">
        <v>81</v>
      </c>
      <c r="R1910" s="2" t="s">
        <v>10</v>
      </c>
    </row>
    <row r="1911" spans="1:18" x14ac:dyDescent="0.3">
      <c r="A1911" s="2">
        <v>12009</v>
      </c>
      <c r="B1911" s="2" t="s">
        <v>79</v>
      </c>
      <c r="C1911" s="2">
        <v>38</v>
      </c>
      <c r="D1911" s="7">
        <v>54</v>
      </c>
      <c r="E1911" s="7">
        <f t="shared" si="58"/>
        <v>27</v>
      </c>
      <c r="F1911" s="7">
        <v>45.45</v>
      </c>
      <c r="G1911" s="7">
        <f>Table1[[#This Row],[QUANTITY_ORDERED]]*Table1[[#This Row],[Selling price ]]</f>
        <v>1727.1000000000001</v>
      </c>
      <c r="H1911" s="7">
        <f>F1911-(Table1[[#This Row],[Estimated Cost Price (50%)	]])</f>
        <v>18.450000000000003</v>
      </c>
      <c r="I1911" s="7">
        <f>Table1[[#This Row],[Profit per unit]]*Table1[[#This Row],[QUANTITY_ORDERED]]</f>
        <v>701.10000000000014</v>
      </c>
      <c r="J1911" s="2" t="str">
        <f t="shared" si="59"/>
        <v>Profit</v>
      </c>
      <c r="K1911" s="3">
        <v>38282</v>
      </c>
      <c r="L1911" s="2" t="str">
        <f>TEXT(Table1[[#This Row],[ORDER_DATE]], "mmm")</f>
        <v>Oct</v>
      </c>
      <c r="M1911" s="2">
        <v>2004</v>
      </c>
      <c r="N1911" s="2" t="s">
        <v>178</v>
      </c>
      <c r="O1911" s="2" t="s">
        <v>284</v>
      </c>
      <c r="P1911" s="2" t="s">
        <v>80</v>
      </c>
      <c r="Q1911" s="2" t="s">
        <v>81</v>
      </c>
      <c r="R1911" s="2" t="s">
        <v>10</v>
      </c>
    </row>
    <row r="1912" spans="1:18" x14ac:dyDescent="0.3">
      <c r="A1912" s="2">
        <v>12010</v>
      </c>
      <c r="B1912" s="2" t="s">
        <v>79</v>
      </c>
      <c r="C1912" s="2">
        <v>34</v>
      </c>
      <c r="D1912" s="7">
        <v>64</v>
      </c>
      <c r="E1912" s="7">
        <f t="shared" si="58"/>
        <v>32</v>
      </c>
      <c r="F1912" s="7">
        <v>56.24</v>
      </c>
      <c r="G1912" s="7">
        <f>Table1[[#This Row],[QUANTITY_ORDERED]]*Table1[[#This Row],[Selling price ]]</f>
        <v>1912.16</v>
      </c>
      <c r="H1912" s="7">
        <f>F1912-(Table1[[#This Row],[Estimated Cost Price (50%)	]])</f>
        <v>24.240000000000002</v>
      </c>
      <c r="I1912" s="7">
        <f>Table1[[#This Row],[Profit per unit]]*Table1[[#This Row],[QUANTITY_ORDERED]]</f>
        <v>824.16000000000008</v>
      </c>
      <c r="J1912" s="2" t="str">
        <f t="shared" si="59"/>
        <v>Profit</v>
      </c>
      <c r="K1912" s="3">
        <v>38282</v>
      </c>
      <c r="L1912" s="2" t="str">
        <f>TEXT(Table1[[#This Row],[ORDER_DATE]], "mmm")</f>
        <v>Oct</v>
      </c>
      <c r="M1912" s="2">
        <v>2004</v>
      </c>
      <c r="N1912" s="2" t="s">
        <v>178</v>
      </c>
      <c r="O1912" s="2" t="s">
        <v>286</v>
      </c>
      <c r="P1912" s="2" t="s">
        <v>80</v>
      </c>
      <c r="Q1912" s="2" t="s">
        <v>81</v>
      </c>
      <c r="R1912" s="2" t="s">
        <v>10</v>
      </c>
    </row>
    <row r="1913" spans="1:18" x14ac:dyDescent="0.3">
      <c r="A1913" s="2">
        <v>12011</v>
      </c>
      <c r="B1913" s="2" t="s">
        <v>79</v>
      </c>
      <c r="C1913" s="2">
        <v>30</v>
      </c>
      <c r="D1913" s="7">
        <v>101</v>
      </c>
      <c r="E1913" s="7">
        <f t="shared" si="58"/>
        <v>50.5</v>
      </c>
      <c r="F1913" s="7">
        <v>99.13</v>
      </c>
      <c r="G1913" s="7">
        <f>Table1[[#This Row],[QUANTITY_ORDERED]]*Table1[[#This Row],[Selling price ]]</f>
        <v>2973.8999999999996</v>
      </c>
      <c r="H1913" s="7">
        <f>F1913-(Table1[[#This Row],[Estimated Cost Price (50%)	]])</f>
        <v>48.629999999999995</v>
      </c>
      <c r="I1913" s="7">
        <f>Table1[[#This Row],[Profit per unit]]*Table1[[#This Row],[QUANTITY_ORDERED]]</f>
        <v>1458.8999999999999</v>
      </c>
      <c r="J1913" s="2" t="str">
        <f t="shared" si="59"/>
        <v>Profit</v>
      </c>
      <c r="K1913" s="3">
        <v>38282</v>
      </c>
      <c r="L1913" s="2" t="str">
        <f>TEXT(Table1[[#This Row],[ORDER_DATE]], "mmm")</f>
        <v>Oct</v>
      </c>
      <c r="M1913" s="2">
        <v>2004</v>
      </c>
      <c r="N1913" s="2" t="s">
        <v>63</v>
      </c>
      <c r="O1913" s="2" t="s">
        <v>299</v>
      </c>
      <c r="P1913" s="2" t="s">
        <v>80</v>
      </c>
      <c r="Q1913" s="2" t="s">
        <v>81</v>
      </c>
      <c r="R1913" s="2" t="s">
        <v>10</v>
      </c>
    </row>
    <row r="1914" spans="1:18" x14ac:dyDescent="0.3">
      <c r="A1914" s="2">
        <v>12012</v>
      </c>
      <c r="B1914" s="2" t="s">
        <v>176</v>
      </c>
      <c r="C1914" s="2">
        <v>38</v>
      </c>
      <c r="D1914" s="7">
        <v>207</v>
      </c>
      <c r="E1914" s="7">
        <f t="shared" si="58"/>
        <v>103.5</v>
      </c>
      <c r="F1914" s="7">
        <v>100</v>
      </c>
      <c r="G1914" s="7">
        <f>Table1[[#This Row],[QUANTITY_ORDERED]]*Table1[[#This Row],[Selling price ]]</f>
        <v>3800</v>
      </c>
      <c r="H1914" s="7">
        <f>F1914-(Table1[[#This Row],[Estimated Cost Price (50%)	]])</f>
        <v>-3.5</v>
      </c>
      <c r="I1914" s="7">
        <f>Table1[[#This Row],[Profit per unit]]*Table1[[#This Row],[QUANTITY_ORDERED]]</f>
        <v>-133</v>
      </c>
      <c r="J1914" s="2" t="str">
        <f t="shared" si="59"/>
        <v>Loss</v>
      </c>
      <c r="K1914" s="3">
        <v>38282</v>
      </c>
      <c r="L1914" s="2" t="str">
        <f>TEXT(Table1[[#This Row],[ORDER_DATE]], "mmm")</f>
        <v>Oct</v>
      </c>
      <c r="M1914" s="2">
        <v>2004</v>
      </c>
      <c r="N1914" s="2" t="s">
        <v>63</v>
      </c>
      <c r="O1914" s="2" t="s">
        <v>168</v>
      </c>
      <c r="P1914" s="2" t="s">
        <v>177</v>
      </c>
      <c r="Q1914" s="2" t="s">
        <v>117</v>
      </c>
      <c r="R1914" s="2" t="s">
        <v>52</v>
      </c>
    </row>
    <row r="1915" spans="1:18" x14ac:dyDescent="0.3">
      <c r="A1915" s="2">
        <v>12013</v>
      </c>
      <c r="B1915" s="2" t="s">
        <v>176</v>
      </c>
      <c r="C1915" s="2">
        <v>46</v>
      </c>
      <c r="D1915" s="7">
        <v>151</v>
      </c>
      <c r="E1915" s="7">
        <f t="shared" si="58"/>
        <v>75.5</v>
      </c>
      <c r="F1915" s="7">
        <v>100</v>
      </c>
      <c r="G1915" s="7">
        <f>Table1[[#This Row],[QUANTITY_ORDERED]]*Table1[[#This Row],[Selling price ]]</f>
        <v>4600</v>
      </c>
      <c r="H1915" s="7">
        <f>F1915-(Table1[[#This Row],[Estimated Cost Price (50%)	]])</f>
        <v>24.5</v>
      </c>
      <c r="I1915" s="7">
        <f>Table1[[#This Row],[Profit per unit]]*Table1[[#This Row],[QUANTITY_ORDERED]]</f>
        <v>1127</v>
      </c>
      <c r="J1915" s="2" t="str">
        <f t="shared" si="59"/>
        <v>Profit</v>
      </c>
      <c r="K1915" s="3">
        <v>38282</v>
      </c>
      <c r="L1915" s="2" t="str">
        <f>TEXT(Table1[[#This Row],[ORDER_DATE]], "mmm")</f>
        <v>Oct</v>
      </c>
      <c r="M1915" s="2">
        <v>2004</v>
      </c>
      <c r="N1915" s="2" t="s">
        <v>63</v>
      </c>
      <c r="O1915" s="2" t="s">
        <v>182</v>
      </c>
      <c r="P1915" s="2" t="s">
        <v>177</v>
      </c>
      <c r="Q1915" s="2" t="s">
        <v>117</v>
      </c>
      <c r="R1915" s="2" t="s">
        <v>16</v>
      </c>
    </row>
    <row r="1916" spans="1:18" x14ac:dyDescent="0.3">
      <c r="A1916" s="2">
        <v>12014</v>
      </c>
      <c r="B1916" s="2" t="s">
        <v>176</v>
      </c>
      <c r="C1916" s="2">
        <v>36</v>
      </c>
      <c r="D1916" s="7">
        <v>173</v>
      </c>
      <c r="E1916" s="7">
        <f t="shared" si="58"/>
        <v>86.5</v>
      </c>
      <c r="F1916" s="7">
        <v>100</v>
      </c>
      <c r="G1916" s="7">
        <f>Table1[[#This Row],[QUANTITY_ORDERED]]*Table1[[#This Row],[Selling price ]]</f>
        <v>3600</v>
      </c>
      <c r="H1916" s="7">
        <f>F1916-(Table1[[#This Row],[Estimated Cost Price (50%)	]])</f>
        <v>13.5</v>
      </c>
      <c r="I1916" s="7">
        <f>Table1[[#This Row],[Profit per unit]]*Table1[[#This Row],[QUANTITY_ORDERED]]</f>
        <v>486</v>
      </c>
      <c r="J1916" s="2" t="str">
        <f t="shared" si="59"/>
        <v>Profit</v>
      </c>
      <c r="K1916" s="3">
        <v>38282</v>
      </c>
      <c r="L1916" s="2" t="str">
        <f>TEXT(Table1[[#This Row],[ORDER_DATE]], "mmm")</f>
        <v>Oct</v>
      </c>
      <c r="M1916" s="2">
        <v>2004</v>
      </c>
      <c r="N1916" s="2" t="s">
        <v>63</v>
      </c>
      <c r="O1916" s="2" t="s">
        <v>186</v>
      </c>
      <c r="P1916" s="2" t="s">
        <v>177</v>
      </c>
      <c r="Q1916" s="2" t="s">
        <v>117</v>
      </c>
      <c r="R1916" s="2" t="s">
        <v>16</v>
      </c>
    </row>
    <row r="1917" spans="1:18" x14ac:dyDescent="0.3">
      <c r="A1917" s="2">
        <v>12015</v>
      </c>
      <c r="B1917" s="2" t="s">
        <v>176</v>
      </c>
      <c r="C1917" s="2">
        <v>45</v>
      </c>
      <c r="D1917" s="7">
        <v>118</v>
      </c>
      <c r="E1917" s="7">
        <f t="shared" si="58"/>
        <v>59</v>
      </c>
      <c r="F1917" s="7">
        <v>100</v>
      </c>
      <c r="G1917" s="7">
        <f>Table1[[#This Row],[QUANTITY_ORDERED]]*Table1[[#This Row],[Selling price ]]</f>
        <v>4500</v>
      </c>
      <c r="H1917" s="7">
        <f>F1917-(Table1[[#This Row],[Estimated Cost Price (50%)	]])</f>
        <v>41</v>
      </c>
      <c r="I1917" s="7">
        <f>Table1[[#This Row],[Profit per unit]]*Table1[[#This Row],[QUANTITY_ORDERED]]</f>
        <v>1845</v>
      </c>
      <c r="J1917" s="2" t="str">
        <f t="shared" si="59"/>
        <v>Profit</v>
      </c>
      <c r="K1917" s="3">
        <v>38282</v>
      </c>
      <c r="L1917" s="2" t="str">
        <f>TEXT(Table1[[#This Row],[ORDER_DATE]], "mmm")</f>
        <v>Oct</v>
      </c>
      <c r="M1917" s="2">
        <v>2004</v>
      </c>
      <c r="N1917" s="2" t="s">
        <v>178</v>
      </c>
      <c r="O1917" s="2" t="s">
        <v>188</v>
      </c>
      <c r="P1917" s="2" t="s">
        <v>177</v>
      </c>
      <c r="Q1917" s="2" t="s">
        <v>117</v>
      </c>
      <c r="R1917" s="2" t="s">
        <v>16</v>
      </c>
    </row>
    <row r="1918" spans="1:18" x14ac:dyDescent="0.3">
      <c r="A1918" s="2">
        <v>12016</v>
      </c>
      <c r="B1918" s="2" t="s">
        <v>176</v>
      </c>
      <c r="C1918" s="2">
        <v>42</v>
      </c>
      <c r="D1918" s="7">
        <v>163</v>
      </c>
      <c r="E1918" s="7">
        <f t="shared" si="58"/>
        <v>81.5</v>
      </c>
      <c r="F1918" s="7">
        <v>100</v>
      </c>
      <c r="G1918" s="7">
        <f>Table1[[#This Row],[QUANTITY_ORDERED]]*Table1[[#This Row],[Selling price ]]</f>
        <v>4200</v>
      </c>
      <c r="H1918" s="7">
        <f>F1918-(Table1[[#This Row],[Estimated Cost Price (50%)	]])</f>
        <v>18.5</v>
      </c>
      <c r="I1918" s="7">
        <f>Table1[[#This Row],[Profit per unit]]*Table1[[#This Row],[QUANTITY_ORDERED]]</f>
        <v>777</v>
      </c>
      <c r="J1918" s="2" t="str">
        <f t="shared" si="59"/>
        <v>Profit</v>
      </c>
      <c r="K1918" s="3">
        <v>38282</v>
      </c>
      <c r="L1918" s="2" t="str">
        <f>TEXT(Table1[[#This Row],[ORDER_DATE]], "mmm")</f>
        <v>Oct</v>
      </c>
      <c r="M1918" s="2">
        <v>2004</v>
      </c>
      <c r="N1918" s="2" t="s">
        <v>63</v>
      </c>
      <c r="O1918" s="2" t="s">
        <v>220</v>
      </c>
      <c r="P1918" s="2" t="s">
        <v>177</v>
      </c>
      <c r="Q1918" s="2" t="s">
        <v>117</v>
      </c>
      <c r="R1918" s="2" t="s">
        <v>16</v>
      </c>
    </row>
    <row r="1919" spans="1:18" x14ac:dyDescent="0.3">
      <c r="A1919" s="2">
        <v>12017</v>
      </c>
      <c r="B1919" s="2" t="s">
        <v>176</v>
      </c>
      <c r="C1919" s="2">
        <v>20</v>
      </c>
      <c r="D1919" s="7">
        <v>136</v>
      </c>
      <c r="E1919" s="7">
        <f t="shared" si="58"/>
        <v>68</v>
      </c>
      <c r="F1919" s="7">
        <v>100</v>
      </c>
      <c r="G1919" s="7">
        <f>Table1[[#This Row],[QUANTITY_ORDERED]]*Table1[[#This Row],[Selling price ]]</f>
        <v>2000</v>
      </c>
      <c r="H1919" s="7">
        <f>F1919-(Table1[[#This Row],[Estimated Cost Price (50%)	]])</f>
        <v>32</v>
      </c>
      <c r="I1919" s="7">
        <f>Table1[[#This Row],[Profit per unit]]*Table1[[#This Row],[QUANTITY_ORDERED]]</f>
        <v>640</v>
      </c>
      <c r="J1919" s="2" t="str">
        <f t="shared" si="59"/>
        <v>Profit</v>
      </c>
      <c r="K1919" s="3">
        <v>38282</v>
      </c>
      <c r="L1919" s="2" t="str">
        <f>TEXT(Table1[[#This Row],[ORDER_DATE]], "mmm")</f>
        <v>Oct</v>
      </c>
      <c r="M1919" s="2">
        <v>2004</v>
      </c>
      <c r="N1919" s="2" t="s">
        <v>202</v>
      </c>
      <c r="O1919" s="2" t="s">
        <v>235</v>
      </c>
      <c r="P1919" s="2" t="s">
        <v>177</v>
      </c>
      <c r="Q1919" s="2" t="s">
        <v>117</v>
      </c>
      <c r="R1919" s="2" t="s">
        <v>10</v>
      </c>
    </row>
    <row r="1920" spans="1:18" x14ac:dyDescent="0.3">
      <c r="A1920" s="2">
        <v>12018</v>
      </c>
      <c r="B1920" s="2" t="s">
        <v>176</v>
      </c>
      <c r="C1920" s="2">
        <v>23</v>
      </c>
      <c r="D1920" s="7">
        <v>100</v>
      </c>
      <c r="E1920" s="7">
        <f t="shared" si="58"/>
        <v>50</v>
      </c>
      <c r="F1920" s="7">
        <v>100</v>
      </c>
      <c r="G1920" s="7">
        <f>Table1[[#This Row],[QUANTITY_ORDERED]]*Table1[[#This Row],[Selling price ]]</f>
        <v>2300</v>
      </c>
      <c r="H1920" s="7">
        <f>F1920-(Table1[[#This Row],[Estimated Cost Price (50%)	]])</f>
        <v>50</v>
      </c>
      <c r="I1920" s="7">
        <f>Table1[[#This Row],[Profit per unit]]*Table1[[#This Row],[QUANTITY_ORDERED]]</f>
        <v>1150</v>
      </c>
      <c r="J1920" s="2" t="str">
        <f t="shared" si="59"/>
        <v>Profit</v>
      </c>
      <c r="K1920" s="3">
        <v>38282</v>
      </c>
      <c r="L1920" s="2" t="str">
        <f>TEXT(Table1[[#This Row],[ORDER_DATE]], "mmm")</f>
        <v>Oct</v>
      </c>
      <c r="M1920" s="2">
        <v>2004</v>
      </c>
      <c r="N1920" s="2" t="s">
        <v>237</v>
      </c>
      <c r="O1920" s="2" t="s">
        <v>238</v>
      </c>
      <c r="P1920" s="2" t="s">
        <v>177</v>
      </c>
      <c r="Q1920" s="2" t="s">
        <v>117</v>
      </c>
      <c r="R1920" s="2" t="s">
        <v>10</v>
      </c>
    </row>
    <row r="1921" spans="1:18" x14ac:dyDescent="0.3">
      <c r="A1921" s="2">
        <v>12019</v>
      </c>
      <c r="B1921" s="2" t="s">
        <v>176</v>
      </c>
      <c r="C1921" s="2">
        <v>29</v>
      </c>
      <c r="D1921" s="7">
        <v>143</v>
      </c>
      <c r="E1921" s="7">
        <f t="shared" si="58"/>
        <v>71.5</v>
      </c>
      <c r="F1921" s="7">
        <v>100</v>
      </c>
      <c r="G1921" s="7">
        <f>Table1[[#This Row],[QUANTITY_ORDERED]]*Table1[[#This Row],[Selling price ]]</f>
        <v>2900</v>
      </c>
      <c r="H1921" s="7">
        <f>F1921-(Table1[[#This Row],[Estimated Cost Price (50%)	]])</f>
        <v>28.5</v>
      </c>
      <c r="I1921" s="7">
        <f>Table1[[#This Row],[Profit per unit]]*Table1[[#This Row],[QUANTITY_ORDERED]]</f>
        <v>826.5</v>
      </c>
      <c r="J1921" s="2" t="str">
        <f t="shared" si="59"/>
        <v>Profit</v>
      </c>
      <c r="K1921" s="3">
        <v>38282</v>
      </c>
      <c r="L1921" s="2" t="str">
        <f>TEXT(Table1[[#This Row],[ORDER_DATE]], "mmm")</f>
        <v>Oct</v>
      </c>
      <c r="M1921" s="2">
        <v>2004</v>
      </c>
      <c r="N1921" s="2" t="s">
        <v>63</v>
      </c>
      <c r="O1921" s="2" t="s">
        <v>245</v>
      </c>
      <c r="P1921" s="2" t="s">
        <v>177</v>
      </c>
      <c r="Q1921" s="2" t="s">
        <v>117</v>
      </c>
      <c r="R1921" s="2" t="s">
        <v>16</v>
      </c>
    </row>
    <row r="1922" spans="1:18" x14ac:dyDescent="0.3">
      <c r="A1922" s="2">
        <v>12020</v>
      </c>
      <c r="B1922" s="2" t="s">
        <v>176</v>
      </c>
      <c r="C1922" s="2">
        <v>44</v>
      </c>
      <c r="D1922" s="7">
        <v>57</v>
      </c>
      <c r="E1922" s="7">
        <f t="shared" ref="E1922:E1985" si="60">D1922 * 0.5</f>
        <v>28.5</v>
      </c>
      <c r="F1922" s="7">
        <v>53.18</v>
      </c>
      <c r="G1922" s="7">
        <f>Table1[[#This Row],[QUANTITY_ORDERED]]*Table1[[#This Row],[Selling price ]]</f>
        <v>2339.92</v>
      </c>
      <c r="H1922" s="7">
        <f>F1922-(Table1[[#This Row],[Estimated Cost Price (50%)	]])</f>
        <v>24.68</v>
      </c>
      <c r="I1922" s="7">
        <f>Table1[[#This Row],[Profit per unit]]*Table1[[#This Row],[QUANTITY_ORDERED]]</f>
        <v>1085.92</v>
      </c>
      <c r="J1922" s="2" t="str">
        <f t="shared" ref="J1922:J1985" si="61">IF(H1922 &gt; 0, "Profit", IF(H1922 &lt; 0, "Loss", "No Profit No Loss"))</f>
        <v>Profit</v>
      </c>
      <c r="K1922" s="3">
        <v>38282</v>
      </c>
      <c r="L1922" s="2" t="str">
        <f>TEXT(Table1[[#This Row],[ORDER_DATE]], "mmm")</f>
        <v>Oct</v>
      </c>
      <c r="M1922" s="2">
        <v>2004</v>
      </c>
      <c r="N1922" s="2" t="s">
        <v>63</v>
      </c>
      <c r="O1922" s="2" t="s">
        <v>253</v>
      </c>
      <c r="P1922" s="2" t="s">
        <v>177</v>
      </c>
      <c r="Q1922" s="2" t="s">
        <v>117</v>
      </c>
      <c r="R1922" s="2" t="s">
        <v>10</v>
      </c>
    </row>
    <row r="1923" spans="1:18" x14ac:dyDescent="0.3">
      <c r="A1923" s="2">
        <v>12021</v>
      </c>
      <c r="B1923" s="2" t="s">
        <v>176</v>
      </c>
      <c r="C1923" s="2">
        <v>39</v>
      </c>
      <c r="D1923" s="7">
        <v>35</v>
      </c>
      <c r="E1923" s="7">
        <f t="shared" si="60"/>
        <v>17.5</v>
      </c>
      <c r="F1923" s="7">
        <v>37.130000000000003</v>
      </c>
      <c r="G1923" s="7">
        <f>Table1[[#This Row],[QUANTITY_ORDERED]]*Table1[[#This Row],[Selling price ]]</f>
        <v>1448.0700000000002</v>
      </c>
      <c r="H1923" s="7">
        <f>F1923-(Table1[[#This Row],[Estimated Cost Price (50%)	]])</f>
        <v>19.630000000000003</v>
      </c>
      <c r="I1923" s="7">
        <f>Table1[[#This Row],[Profit per unit]]*Table1[[#This Row],[QUANTITY_ORDERED]]</f>
        <v>765.57</v>
      </c>
      <c r="J1923" s="2" t="str">
        <f t="shared" si="61"/>
        <v>Profit</v>
      </c>
      <c r="K1923" s="3">
        <v>38282</v>
      </c>
      <c r="L1923" s="2" t="str">
        <f>TEXT(Table1[[#This Row],[ORDER_DATE]], "mmm")</f>
        <v>Oct</v>
      </c>
      <c r="M1923" s="2">
        <v>2004</v>
      </c>
      <c r="N1923" s="2" t="s">
        <v>63</v>
      </c>
      <c r="O1923" s="2" t="s">
        <v>264</v>
      </c>
      <c r="P1923" s="2" t="s">
        <v>177</v>
      </c>
      <c r="Q1923" s="2" t="s">
        <v>117</v>
      </c>
      <c r="R1923" s="2" t="s">
        <v>10</v>
      </c>
    </row>
    <row r="1924" spans="1:18" x14ac:dyDescent="0.3">
      <c r="A1924" s="2">
        <v>12022</v>
      </c>
      <c r="B1924" s="2" t="s">
        <v>176</v>
      </c>
      <c r="C1924" s="2">
        <v>38</v>
      </c>
      <c r="D1924" s="7">
        <v>118</v>
      </c>
      <c r="E1924" s="7">
        <f t="shared" si="60"/>
        <v>59</v>
      </c>
      <c r="F1924" s="7">
        <v>100</v>
      </c>
      <c r="G1924" s="7">
        <f>Table1[[#This Row],[QUANTITY_ORDERED]]*Table1[[#This Row],[Selling price ]]</f>
        <v>3800</v>
      </c>
      <c r="H1924" s="7">
        <f>F1924-(Table1[[#This Row],[Estimated Cost Price (50%)	]])</f>
        <v>41</v>
      </c>
      <c r="I1924" s="7">
        <f>Table1[[#This Row],[Profit per unit]]*Table1[[#This Row],[QUANTITY_ORDERED]]</f>
        <v>1558</v>
      </c>
      <c r="J1924" s="2" t="str">
        <f t="shared" si="61"/>
        <v>Profit</v>
      </c>
      <c r="K1924" s="3">
        <v>38282</v>
      </c>
      <c r="L1924" s="2" t="str">
        <f>TEXT(Table1[[#This Row],[ORDER_DATE]], "mmm")</f>
        <v>Oct</v>
      </c>
      <c r="M1924" s="2">
        <v>2004</v>
      </c>
      <c r="N1924" s="2" t="s">
        <v>63</v>
      </c>
      <c r="O1924" s="2" t="s">
        <v>277</v>
      </c>
      <c r="P1924" s="2" t="s">
        <v>177</v>
      </c>
      <c r="Q1924" s="2" t="s">
        <v>117</v>
      </c>
      <c r="R1924" s="2" t="s">
        <v>16</v>
      </c>
    </row>
    <row r="1925" spans="1:18" x14ac:dyDescent="0.3">
      <c r="A1925" s="2">
        <v>12023</v>
      </c>
      <c r="B1925" s="2" t="s">
        <v>176</v>
      </c>
      <c r="C1925" s="2">
        <v>35</v>
      </c>
      <c r="D1925" s="7">
        <v>62</v>
      </c>
      <c r="E1925" s="7">
        <f t="shared" si="60"/>
        <v>31</v>
      </c>
      <c r="F1925" s="7">
        <v>66.489999999999995</v>
      </c>
      <c r="G1925" s="7">
        <f>Table1[[#This Row],[QUANTITY_ORDERED]]*Table1[[#This Row],[Selling price ]]</f>
        <v>2327.1499999999996</v>
      </c>
      <c r="H1925" s="7">
        <f>F1925-(Table1[[#This Row],[Estimated Cost Price (50%)	]])</f>
        <v>35.489999999999995</v>
      </c>
      <c r="I1925" s="7">
        <f>Table1[[#This Row],[Profit per unit]]*Table1[[#This Row],[QUANTITY_ORDERED]]</f>
        <v>1242.1499999999999</v>
      </c>
      <c r="J1925" s="2" t="str">
        <f t="shared" si="61"/>
        <v>Profit</v>
      </c>
      <c r="K1925" s="3">
        <v>38282</v>
      </c>
      <c r="L1925" s="2" t="str">
        <f>TEXT(Table1[[#This Row],[ORDER_DATE]], "mmm")</f>
        <v>Oct</v>
      </c>
      <c r="M1925" s="2">
        <v>2004</v>
      </c>
      <c r="N1925" s="2" t="s">
        <v>237</v>
      </c>
      <c r="O1925" s="2" t="s">
        <v>285</v>
      </c>
      <c r="P1925" s="2" t="s">
        <v>177</v>
      </c>
      <c r="Q1925" s="2" t="s">
        <v>117</v>
      </c>
      <c r="R1925" s="2" t="s">
        <v>10</v>
      </c>
    </row>
    <row r="1926" spans="1:18" x14ac:dyDescent="0.3">
      <c r="A1926" s="2">
        <v>12024</v>
      </c>
      <c r="B1926" s="2" t="s">
        <v>176</v>
      </c>
      <c r="C1926" s="2">
        <v>28</v>
      </c>
      <c r="D1926" s="7">
        <v>115</v>
      </c>
      <c r="E1926" s="7">
        <f t="shared" si="60"/>
        <v>57.5</v>
      </c>
      <c r="F1926" s="7">
        <v>100</v>
      </c>
      <c r="G1926" s="7">
        <f>Table1[[#This Row],[QUANTITY_ORDERED]]*Table1[[#This Row],[Selling price ]]</f>
        <v>2800</v>
      </c>
      <c r="H1926" s="7">
        <f>F1926-(Table1[[#This Row],[Estimated Cost Price (50%)	]])</f>
        <v>42.5</v>
      </c>
      <c r="I1926" s="7">
        <f>Table1[[#This Row],[Profit per unit]]*Table1[[#This Row],[QUANTITY_ORDERED]]</f>
        <v>1190</v>
      </c>
      <c r="J1926" s="2" t="str">
        <f t="shared" si="61"/>
        <v>Profit</v>
      </c>
      <c r="K1926" s="3">
        <v>38282</v>
      </c>
      <c r="L1926" s="2" t="str">
        <f>TEXT(Table1[[#This Row],[ORDER_DATE]], "mmm")</f>
        <v>Oct</v>
      </c>
      <c r="M1926" s="2">
        <v>2004</v>
      </c>
      <c r="N1926" s="2" t="s">
        <v>178</v>
      </c>
      <c r="O1926" s="2" t="s">
        <v>290</v>
      </c>
      <c r="P1926" s="2" t="s">
        <v>177</v>
      </c>
      <c r="Q1926" s="2" t="s">
        <v>117</v>
      </c>
      <c r="R1926" s="2" t="s">
        <v>16</v>
      </c>
    </row>
    <row r="1927" spans="1:18" x14ac:dyDescent="0.3">
      <c r="A1927" s="2">
        <v>12025</v>
      </c>
      <c r="B1927" s="2" t="s">
        <v>176</v>
      </c>
      <c r="C1927" s="2">
        <v>38</v>
      </c>
      <c r="D1927" s="7">
        <v>58</v>
      </c>
      <c r="E1927" s="7">
        <f t="shared" si="60"/>
        <v>29</v>
      </c>
      <c r="F1927" s="7">
        <v>61.51</v>
      </c>
      <c r="G1927" s="7">
        <f>Table1[[#This Row],[QUANTITY_ORDERED]]*Table1[[#This Row],[Selling price ]]</f>
        <v>2337.38</v>
      </c>
      <c r="H1927" s="7">
        <f>F1927-(Table1[[#This Row],[Estimated Cost Price (50%)	]])</f>
        <v>32.51</v>
      </c>
      <c r="I1927" s="7">
        <f>Table1[[#This Row],[Profit per unit]]*Table1[[#This Row],[QUANTITY_ORDERED]]</f>
        <v>1235.3799999999999</v>
      </c>
      <c r="J1927" s="2" t="str">
        <f t="shared" si="61"/>
        <v>Profit</v>
      </c>
      <c r="K1927" s="3">
        <v>38282</v>
      </c>
      <c r="L1927" s="2" t="str">
        <f>TEXT(Table1[[#This Row],[ORDER_DATE]], "mmm")</f>
        <v>Oct</v>
      </c>
      <c r="M1927" s="2">
        <v>2004</v>
      </c>
      <c r="N1927" s="2" t="s">
        <v>237</v>
      </c>
      <c r="O1927" s="2" t="s">
        <v>291</v>
      </c>
      <c r="P1927" s="2" t="s">
        <v>177</v>
      </c>
      <c r="Q1927" s="2" t="s">
        <v>117</v>
      </c>
      <c r="R1927" s="2" t="s">
        <v>10</v>
      </c>
    </row>
    <row r="1928" spans="1:18" x14ac:dyDescent="0.3">
      <c r="A1928" s="2">
        <v>12026</v>
      </c>
      <c r="B1928" s="2" t="s">
        <v>176</v>
      </c>
      <c r="C1928" s="2">
        <v>23</v>
      </c>
      <c r="D1928" s="7">
        <v>86</v>
      </c>
      <c r="E1928" s="7">
        <f t="shared" si="60"/>
        <v>43</v>
      </c>
      <c r="F1928" s="7">
        <v>76.22</v>
      </c>
      <c r="G1928" s="7">
        <f>Table1[[#This Row],[QUANTITY_ORDERED]]*Table1[[#This Row],[Selling price ]]</f>
        <v>1753.06</v>
      </c>
      <c r="H1928" s="7">
        <f>F1928-(Table1[[#This Row],[Estimated Cost Price (50%)	]])</f>
        <v>33.22</v>
      </c>
      <c r="I1928" s="7">
        <f>Table1[[#This Row],[Profit per unit]]*Table1[[#This Row],[QUANTITY_ORDERED]]</f>
        <v>764.06</v>
      </c>
      <c r="J1928" s="2" t="str">
        <f t="shared" si="61"/>
        <v>Profit</v>
      </c>
      <c r="K1928" s="3">
        <v>38282</v>
      </c>
      <c r="L1928" s="2" t="str">
        <f>TEXT(Table1[[#This Row],[ORDER_DATE]], "mmm")</f>
        <v>Oct</v>
      </c>
      <c r="M1928" s="2">
        <v>2004</v>
      </c>
      <c r="N1928" s="2" t="s">
        <v>231</v>
      </c>
      <c r="O1928" s="2" t="s">
        <v>295</v>
      </c>
      <c r="P1928" s="2" t="s">
        <v>177</v>
      </c>
      <c r="Q1928" s="2" t="s">
        <v>117</v>
      </c>
      <c r="R1928" s="2" t="s">
        <v>10</v>
      </c>
    </row>
    <row r="1929" spans="1:18" x14ac:dyDescent="0.3">
      <c r="A1929" s="2">
        <v>12027</v>
      </c>
      <c r="B1929" s="2" t="s">
        <v>38</v>
      </c>
      <c r="C1929" s="2">
        <v>36</v>
      </c>
      <c r="D1929" s="7">
        <v>87</v>
      </c>
      <c r="E1929" s="7">
        <f t="shared" si="60"/>
        <v>43.5</v>
      </c>
      <c r="F1929" s="7">
        <v>100</v>
      </c>
      <c r="G1929" s="7">
        <f>Table1[[#This Row],[QUANTITY_ORDERED]]*Table1[[#This Row],[Selling price ]]</f>
        <v>3600</v>
      </c>
      <c r="H1929" s="7">
        <f>F1929-(Table1[[#This Row],[Estimated Cost Price (50%)	]])</f>
        <v>56.5</v>
      </c>
      <c r="I1929" s="7">
        <f>Table1[[#This Row],[Profit per unit]]*Table1[[#This Row],[QUANTITY_ORDERED]]</f>
        <v>2034</v>
      </c>
      <c r="J1929" s="2" t="str">
        <f t="shared" si="61"/>
        <v>Profit</v>
      </c>
      <c r="K1929" s="3">
        <v>38289</v>
      </c>
      <c r="L1929" s="2" t="str">
        <f>TEXT(Table1[[#This Row],[ORDER_DATE]], "mmm")</f>
        <v>Oct</v>
      </c>
      <c r="M1929" s="2">
        <v>2004</v>
      </c>
      <c r="N1929" s="2" t="s">
        <v>202</v>
      </c>
      <c r="O1929" s="2" t="s">
        <v>247</v>
      </c>
      <c r="P1929" s="2" t="s">
        <v>39</v>
      </c>
      <c r="Q1929" s="2" t="s">
        <v>13</v>
      </c>
      <c r="R1929" s="2" t="s">
        <v>16</v>
      </c>
    </row>
    <row r="1930" spans="1:18" x14ac:dyDescent="0.3">
      <c r="A1930" s="2">
        <v>12028</v>
      </c>
      <c r="B1930" s="2" t="s">
        <v>38</v>
      </c>
      <c r="C1930" s="2">
        <v>35</v>
      </c>
      <c r="D1930" s="7">
        <v>122</v>
      </c>
      <c r="E1930" s="7">
        <f t="shared" si="60"/>
        <v>61</v>
      </c>
      <c r="F1930" s="7">
        <v>100</v>
      </c>
      <c r="G1930" s="7">
        <f>Table1[[#This Row],[QUANTITY_ORDERED]]*Table1[[#This Row],[Selling price ]]</f>
        <v>3500</v>
      </c>
      <c r="H1930" s="7">
        <f>F1930-(Table1[[#This Row],[Estimated Cost Price (50%)	]])</f>
        <v>39</v>
      </c>
      <c r="I1930" s="7">
        <f>Table1[[#This Row],[Profit per unit]]*Table1[[#This Row],[QUANTITY_ORDERED]]</f>
        <v>1365</v>
      </c>
      <c r="J1930" s="2" t="str">
        <f t="shared" si="61"/>
        <v>Profit</v>
      </c>
      <c r="K1930" s="3">
        <v>38289</v>
      </c>
      <c r="L1930" s="2" t="str">
        <f>TEXT(Table1[[#This Row],[ORDER_DATE]], "mmm")</f>
        <v>Oct</v>
      </c>
      <c r="M1930" s="2">
        <v>2004</v>
      </c>
      <c r="N1930" s="2" t="s">
        <v>231</v>
      </c>
      <c r="O1930" s="2" t="s">
        <v>259</v>
      </c>
      <c r="P1930" s="2" t="s">
        <v>39</v>
      </c>
      <c r="Q1930" s="2" t="s">
        <v>13</v>
      </c>
      <c r="R1930" s="2" t="s">
        <v>16</v>
      </c>
    </row>
    <row r="1931" spans="1:18" x14ac:dyDescent="0.3">
      <c r="A1931" s="2">
        <v>12029</v>
      </c>
      <c r="B1931" s="2" t="s">
        <v>38</v>
      </c>
      <c r="C1931" s="2">
        <v>24</v>
      </c>
      <c r="D1931" s="7">
        <v>88</v>
      </c>
      <c r="E1931" s="7">
        <f t="shared" si="60"/>
        <v>44</v>
      </c>
      <c r="F1931" s="7">
        <v>86.74</v>
      </c>
      <c r="G1931" s="7">
        <f>Table1[[#This Row],[QUANTITY_ORDERED]]*Table1[[#This Row],[Selling price ]]</f>
        <v>2081.7599999999998</v>
      </c>
      <c r="H1931" s="7">
        <f>F1931-(Table1[[#This Row],[Estimated Cost Price (50%)	]])</f>
        <v>42.739999999999995</v>
      </c>
      <c r="I1931" s="7">
        <f>Table1[[#This Row],[Profit per unit]]*Table1[[#This Row],[QUANTITY_ORDERED]]</f>
        <v>1025.7599999999998</v>
      </c>
      <c r="J1931" s="2" t="str">
        <f t="shared" si="61"/>
        <v>Profit</v>
      </c>
      <c r="K1931" s="3">
        <v>38289</v>
      </c>
      <c r="L1931" s="2" t="str">
        <f>TEXT(Table1[[#This Row],[ORDER_DATE]], "mmm")</f>
        <v>Oct</v>
      </c>
      <c r="M1931" s="2">
        <v>2004</v>
      </c>
      <c r="N1931" s="2" t="s">
        <v>202</v>
      </c>
      <c r="O1931" s="2" t="s">
        <v>268</v>
      </c>
      <c r="P1931" s="2" t="s">
        <v>39</v>
      </c>
      <c r="Q1931" s="2" t="s">
        <v>13</v>
      </c>
      <c r="R1931" s="2" t="s">
        <v>10</v>
      </c>
    </row>
    <row r="1932" spans="1:18" x14ac:dyDescent="0.3">
      <c r="A1932" s="2">
        <v>12030</v>
      </c>
      <c r="B1932" s="2" t="s">
        <v>38</v>
      </c>
      <c r="C1932" s="2">
        <v>41</v>
      </c>
      <c r="D1932" s="7">
        <v>66</v>
      </c>
      <c r="E1932" s="7">
        <f t="shared" si="60"/>
        <v>33</v>
      </c>
      <c r="F1932" s="7">
        <v>62</v>
      </c>
      <c r="G1932" s="7">
        <f>Table1[[#This Row],[QUANTITY_ORDERED]]*Table1[[#This Row],[Selling price ]]</f>
        <v>2542</v>
      </c>
      <c r="H1932" s="7">
        <f>F1932-(Table1[[#This Row],[Estimated Cost Price (50%)	]])</f>
        <v>29</v>
      </c>
      <c r="I1932" s="7">
        <f>Table1[[#This Row],[Profit per unit]]*Table1[[#This Row],[QUANTITY_ORDERED]]</f>
        <v>1189</v>
      </c>
      <c r="J1932" s="2" t="str">
        <f t="shared" si="61"/>
        <v>Profit</v>
      </c>
      <c r="K1932" s="3">
        <v>38289</v>
      </c>
      <c r="L1932" s="2" t="str">
        <f>TEXT(Table1[[#This Row],[ORDER_DATE]], "mmm")</f>
        <v>Oct</v>
      </c>
      <c r="M1932" s="2">
        <v>2004</v>
      </c>
      <c r="N1932" s="2" t="s">
        <v>231</v>
      </c>
      <c r="O1932" s="2" t="s">
        <v>293</v>
      </c>
      <c r="P1932" s="2" t="s">
        <v>39</v>
      </c>
      <c r="Q1932" s="2" t="s">
        <v>13</v>
      </c>
      <c r="R1932" s="2" t="s">
        <v>10</v>
      </c>
    </row>
    <row r="1933" spans="1:18" x14ac:dyDescent="0.3">
      <c r="A1933" s="2">
        <v>12031</v>
      </c>
      <c r="B1933" s="2" t="s">
        <v>38</v>
      </c>
      <c r="C1933" s="2">
        <v>31</v>
      </c>
      <c r="D1933" s="7">
        <v>100</v>
      </c>
      <c r="E1933" s="7">
        <f t="shared" si="60"/>
        <v>50</v>
      </c>
      <c r="F1933" s="7">
        <v>86.15</v>
      </c>
      <c r="G1933" s="7">
        <f>Table1[[#This Row],[QUANTITY_ORDERED]]*Table1[[#This Row],[Selling price ]]</f>
        <v>2670.65</v>
      </c>
      <c r="H1933" s="7">
        <f>F1933-(Table1[[#This Row],[Estimated Cost Price (50%)	]])</f>
        <v>36.150000000000006</v>
      </c>
      <c r="I1933" s="7">
        <f>Table1[[#This Row],[Profit per unit]]*Table1[[#This Row],[QUANTITY_ORDERED]]</f>
        <v>1120.6500000000001</v>
      </c>
      <c r="J1933" s="2" t="str">
        <f t="shared" si="61"/>
        <v>Profit</v>
      </c>
      <c r="K1933" s="3">
        <v>38289</v>
      </c>
      <c r="L1933" s="2" t="str">
        <f>TEXT(Table1[[#This Row],[ORDER_DATE]], "mmm")</f>
        <v>Oct</v>
      </c>
      <c r="M1933" s="2">
        <v>2004</v>
      </c>
      <c r="N1933" s="2" t="s">
        <v>231</v>
      </c>
      <c r="O1933" s="2" t="s">
        <v>302</v>
      </c>
      <c r="P1933" s="2" t="s">
        <v>39</v>
      </c>
      <c r="Q1933" s="2" t="s">
        <v>13</v>
      </c>
      <c r="R1933" s="2" t="s">
        <v>10</v>
      </c>
    </row>
    <row r="1934" spans="1:18" x14ac:dyDescent="0.3">
      <c r="A1934" s="2">
        <v>12032</v>
      </c>
      <c r="B1934" s="2" t="s">
        <v>38</v>
      </c>
      <c r="C1934" s="2">
        <v>37</v>
      </c>
      <c r="D1934" s="7">
        <v>99</v>
      </c>
      <c r="E1934" s="7">
        <f t="shared" si="60"/>
        <v>49.5</v>
      </c>
      <c r="F1934" s="7">
        <v>91.37</v>
      </c>
      <c r="G1934" s="7">
        <f>Table1[[#This Row],[QUANTITY_ORDERED]]*Table1[[#This Row],[Selling price ]]</f>
        <v>3380.69</v>
      </c>
      <c r="H1934" s="7">
        <f>F1934-(Table1[[#This Row],[Estimated Cost Price (50%)	]])</f>
        <v>41.870000000000005</v>
      </c>
      <c r="I1934" s="7">
        <f>Table1[[#This Row],[Profit per unit]]*Table1[[#This Row],[QUANTITY_ORDERED]]</f>
        <v>1549.19</v>
      </c>
      <c r="J1934" s="2" t="str">
        <f t="shared" si="61"/>
        <v>Profit</v>
      </c>
      <c r="K1934" s="3">
        <v>38289</v>
      </c>
      <c r="L1934" s="2" t="str">
        <f>TEXT(Table1[[#This Row],[ORDER_DATE]], "mmm")</f>
        <v>Oct</v>
      </c>
      <c r="M1934" s="2">
        <v>2004</v>
      </c>
      <c r="N1934" s="2" t="s">
        <v>231</v>
      </c>
      <c r="O1934" s="2" t="s">
        <v>303</v>
      </c>
      <c r="P1934" s="2" t="s">
        <v>39</v>
      </c>
      <c r="Q1934" s="2" t="s">
        <v>13</v>
      </c>
      <c r="R1934" s="2" t="s">
        <v>16</v>
      </c>
    </row>
    <row r="1935" spans="1:18" x14ac:dyDescent="0.3">
      <c r="A1935" s="2">
        <v>12033</v>
      </c>
      <c r="B1935" s="2" t="s">
        <v>38</v>
      </c>
      <c r="C1935" s="2">
        <v>40</v>
      </c>
      <c r="D1935" s="7">
        <v>54</v>
      </c>
      <c r="E1935" s="7">
        <f t="shared" si="60"/>
        <v>27</v>
      </c>
      <c r="F1935" s="7">
        <v>55.69</v>
      </c>
      <c r="G1935" s="7">
        <f>Table1[[#This Row],[QUANTITY_ORDERED]]*Table1[[#This Row],[Selling price ]]</f>
        <v>2227.6</v>
      </c>
      <c r="H1935" s="7">
        <f>F1935-(Table1[[#This Row],[Estimated Cost Price (50%)	]])</f>
        <v>28.689999999999998</v>
      </c>
      <c r="I1935" s="7">
        <f>Table1[[#This Row],[Profit per unit]]*Table1[[#This Row],[QUANTITY_ORDERED]]</f>
        <v>1147.5999999999999</v>
      </c>
      <c r="J1935" s="2" t="str">
        <f t="shared" si="61"/>
        <v>Profit</v>
      </c>
      <c r="K1935" s="3">
        <v>38289</v>
      </c>
      <c r="L1935" s="2" t="str">
        <f>TEXT(Table1[[#This Row],[ORDER_DATE]], "mmm")</f>
        <v>Oct</v>
      </c>
      <c r="M1935" s="2">
        <v>2004</v>
      </c>
      <c r="N1935" s="2" t="s">
        <v>231</v>
      </c>
      <c r="O1935" s="2" t="s">
        <v>306</v>
      </c>
      <c r="P1935" s="2" t="s">
        <v>39</v>
      </c>
      <c r="Q1935" s="2" t="s">
        <v>13</v>
      </c>
      <c r="R1935" s="2" t="s">
        <v>10</v>
      </c>
    </row>
    <row r="1936" spans="1:18" x14ac:dyDescent="0.3">
      <c r="A1936" s="2">
        <v>12034</v>
      </c>
      <c r="B1936" s="2" t="s">
        <v>137</v>
      </c>
      <c r="C1936" s="2">
        <v>33</v>
      </c>
      <c r="D1936" s="7">
        <v>136</v>
      </c>
      <c r="E1936" s="7">
        <f t="shared" si="60"/>
        <v>68</v>
      </c>
      <c r="F1936" s="7">
        <v>100</v>
      </c>
      <c r="G1936" s="7">
        <f>Table1[[#This Row],[QUANTITY_ORDERED]]*Table1[[#This Row],[Selling price ]]</f>
        <v>3300</v>
      </c>
      <c r="H1936" s="7">
        <f>F1936-(Table1[[#This Row],[Estimated Cost Price (50%)	]])</f>
        <v>32</v>
      </c>
      <c r="I1936" s="7">
        <f>Table1[[#This Row],[Profit per unit]]*Table1[[#This Row],[QUANTITY_ORDERED]]</f>
        <v>1056</v>
      </c>
      <c r="J1936" s="2" t="str">
        <f t="shared" si="61"/>
        <v>Profit</v>
      </c>
      <c r="K1936" s="3">
        <v>37997</v>
      </c>
      <c r="L1936" s="2" t="str">
        <f>TEXT(Table1[[#This Row],[ORDER_DATE]], "mmm")</f>
        <v>Jan</v>
      </c>
      <c r="M1936" s="2">
        <v>2004</v>
      </c>
      <c r="N1936" s="2" t="s">
        <v>63</v>
      </c>
      <c r="O1936" s="2" t="s">
        <v>114</v>
      </c>
      <c r="P1936" s="2" t="s">
        <v>138</v>
      </c>
      <c r="Q1936" s="2" t="s">
        <v>59</v>
      </c>
      <c r="R1936" s="2" t="s">
        <v>16</v>
      </c>
    </row>
    <row r="1937" spans="1:18" x14ac:dyDescent="0.3">
      <c r="A1937" s="2">
        <v>12035</v>
      </c>
      <c r="B1937" s="2" t="s">
        <v>137</v>
      </c>
      <c r="C1937" s="2">
        <v>27</v>
      </c>
      <c r="D1937" s="7">
        <v>157</v>
      </c>
      <c r="E1937" s="7">
        <f t="shared" si="60"/>
        <v>78.5</v>
      </c>
      <c r="F1937" s="7">
        <v>100</v>
      </c>
      <c r="G1937" s="7">
        <f>Table1[[#This Row],[QUANTITY_ORDERED]]*Table1[[#This Row],[Selling price ]]</f>
        <v>2700</v>
      </c>
      <c r="H1937" s="7">
        <f>F1937-(Table1[[#This Row],[Estimated Cost Price (50%)	]])</f>
        <v>21.5</v>
      </c>
      <c r="I1937" s="7">
        <f>Table1[[#This Row],[Profit per unit]]*Table1[[#This Row],[QUANTITY_ORDERED]]</f>
        <v>580.5</v>
      </c>
      <c r="J1937" s="2" t="str">
        <f t="shared" si="61"/>
        <v>Profit</v>
      </c>
      <c r="K1937" s="3">
        <v>37997</v>
      </c>
      <c r="L1937" s="2" t="str">
        <f>TEXT(Table1[[#This Row],[ORDER_DATE]], "mmm")</f>
        <v>Jan</v>
      </c>
      <c r="M1937" s="2">
        <v>2004</v>
      </c>
      <c r="N1937" s="2" t="s">
        <v>210</v>
      </c>
      <c r="O1937" s="2" t="s">
        <v>211</v>
      </c>
      <c r="P1937" s="2" t="s">
        <v>138</v>
      </c>
      <c r="Q1937" s="2" t="s">
        <v>59</v>
      </c>
      <c r="R1937" s="2" t="s">
        <v>16</v>
      </c>
    </row>
    <row r="1938" spans="1:18" x14ac:dyDescent="0.3">
      <c r="A1938" s="2">
        <v>12036</v>
      </c>
      <c r="B1938" s="2" t="s">
        <v>137</v>
      </c>
      <c r="C1938" s="2">
        <v>21</v>
      </c>
      <c r="D1938" s="7">
        <v>86</v>
      </c>
      <c r="E1938" s="7">
        <f t="shared" si="60"/>
        <v>43</v>
      </c>
      <c r="F1938" s="7">
        <v>94.62</v>
      </c>
      <c r="G1938" s="7">
        <f>Table1[[#This Row],[QUANTITY_ORDERED]]*Table1[[#This Row],[Selling price ]]</f>
        <v>1987.02</v>
      </c>
      <c r="H1938" s="7">
        <f>F1938-(Table1[[#This Row],[Estimated Cost Price (50%)	]])</f>
        <v>51.620000000000005</v>
      </c>
      <c r="I1938" s="7">
        <f>Table1[[#This Row],[Profit per unit]]*Table1[[#This Row],[QUANTITY_ORDERED]]</f>
        <v>1084.02</v>
      </c>
      <c r="J1938" s="2" t="str">
        <f t="shared" si="61"/>
        <v>Profit</v>
      </c>
      <c r="K1938" s="3">
        <v>37997</v>
      </c>
      <c r="L1938" s="2" t="str">
        <f>TEXT(Table1[[#This Row],[ORDER_DATE]], "mmm")</f>
        <v>Jan</v>
      </c>
      <c r="M1938" s="2">
        <v>2004</v>
      </c>
      <c r="N1938" s="2" t="s">
        <v>231</v>
      </c>
      <c r="O1938" s="2" t="s">
        <v>232</v>
      </c>
      <c r="P1938" s="2" t="s">
        <v>138</v>
      </c>
      <c r="Q1938" s="2" t="s">
        <v>59</v>
      </c>
      <c r="R1938" s="2" t="s">
        <v>10</v>
      </c>
    </row>
    <row r="1939" spans="1:18" x14ac:dyDescent="0.3">
      <c r="A1939" s="2">
        <v>12037</v>
      </c>
      <c r="B1939" s="2" t="s">
        <v>137</v>
      </c>
      <c r="C1939" s="2">
        <v>47</v>
      </c>
      <c r="D1939" s="7">
        <v>105</v>
      </c>
      <c r="E1939" s="7">
        <f t="shared" si="60"/>
        <v>52.5</v>
      </c>
      <c r="F1939" s="7">
        <v>86.81</v>
      </c>
      <c r="G1939" s="7">
        <f>Table1[[#This Row],[QUANTITY_ORDERED]]*Table1[[#This Row],[Selling price ]]</f>
        <v>4080.07</v>
      </c>
      <c r="H1939" s="7">
        <f>F1939-(Table1[[#This Row],[Estimated Cost Price (50%)	]])</f>
        <v>34.31</v>
      </c>
      <c r="I1939" s="7">
        <f>Table1[[#This Row],[Profit per unit]]*Table1[[#This Row],[QUANTITY_ORDERED]]</f>
        <v>1612.5700000000002</v>
      </c>
      <c r="J1939" s="2" t="str">
        <f t="shared" si="61"/>
        <v>Profit</v>
      </c>
      <c r="K1939" s="3">
        <v>37997</v>
      </c>
      <c r="L1939" s="2" t="str">
        <f>TEXT(Table1[[#This Row],[ORDER_DATE]], "mmm")</f>
        <v>Jan</v>
      </c>
      <c r="M1939" s="2">
        <v>2004</v>
      </c>
      <c r="N1939" s="2" t="s">
        <v>202</v>
      </c>
      <c r="O1939" s="2" t="s">
        <v>244</v>
      </c>
      <c r="P1939" s="2" t="s">
        <v>138</v>
      </c>
      <c r="Q1939" s="2" t="s">
        <v>59</v>
      </c>
      <c r="R1939" s="2" t="s">
        <v>16</v>
      </c>
    </row>
    <row r="1940" spans="1:18" x14ac:dyDescent="0.3">
      <c r="A1940" s="2">
        <v>12038</v>
      </c>
      <c r="B1940" s="2" t="s">
        <v>137</v>
      </c>
      <c r="C1940" s="2">
        <v>25</v>
      </c>
      <c r="D1940" s="7">
        <v>109</v>
      </c>
      <c r="E1940" s="7">
        <f t="shared" si="60"/>
        <v>54.5</v>
      </c>
      <c r="F1940" s="7">
        <v>100</v>
      </c>
      <c r="G1940" s="7">
        <f>Table1[[#This Row],[QUANTITY_ORDERED]]*Table1[[#This Row],[Selling price ]]</f>
        <v>2500</v>
      </c>
      <c r="H1940" s="7">
        <f>F1940-(Table1[[#This Row],[Estimated Cost Price (50%)	]])</f>
        <v>45.5</v>
      </c>
      <c r="I1940" s="7">
        <f>Table1[[#This Row],[Profit per unit]]*Table1[[#This Row],[QUANTITY_ORDERED]]</f>
        <v>1137.5</v>
      </c>
      <c r="J1940" s="2" t="str">
        <f t="shared" si="61"/>
        <v>Profit</v>
      </c>
      <c r="K1940" s="3">
        <v>37997</v>
      </c>
      <c r="L1940" s="2" t="str">
        <f>TEXT(Table1[[#This Row],[ORDER_DATE]], "mmm")</f>
        <v>Jan</v>
      </c>
      <c r="M1940" s="2">
        <v>2004</v>
      </c>
      <c r="N1940" s="2" t="s">
        <v>210</v>
      </c>
      <c r="O1940" s="2" t="s">
        <v>256</v>
      </c>
      <c r="P1940" s="2" t="s">
        <v>138</v>
      </c>
      <c r="Q1940" s="2" t="s">
        <v>59</v>
      </c>
      <c r="R1940" s="2" t="s">
        <v>10</v>
      </c>
    </row>
    <row r="1941" spans="1:18" x14ac:dyDescent="0.3">
      <c r="A1941" s="2">
        <v>12039</v>
      </c>
      <c r="B1941" s="2" t="s">
        <v>137</v>
      </c>
      <c r="C1941" s="2">
        <v>34</v>
      </c>
      <c r="D1941" s="7">
        <v>68</v>
      </c>
      <c r="E1941" s="7">
        <f t="shared" si="60"/>
        <v>34</v>
      </c>
      <c r="F1941" s="7">
        <v>63.71</v>
      </c>
      <c r="G1941" s="7">
        <f>Table1[[#This Row],[QUANTITY_ORDERED]]*Table1[[#This Row],[Selling price ]]</f>
        <v>2166.14</v>
      </c>
      <c r="H1941" s="7">
        <f>F1941-(Table1[[#This Row],[Estimated Cost Price (50%)	]])</f>
        <v>29.71</v>
      </c>
      <c r="I1941" s="7">
        <f>Table1[[#This Row],[Profit per unit]]*Table1[[#This Row],[QUANTITY_ORDERED]]</f>
        <v>1010.14</v>
      </c>
      <c r="J1941" s="2" t="str">
        <f t="shared" si="61"/>
        <v>Profit</v>
      </c>
      <c r="K1941" s="3">
        <v>37997</v>
      </c>
      <c r="L1941" s="2" t="str">
        <f>TEXT(Table1[[#This Row],[ORDER_DATE]], "mmm")</f>
        <v>Jan</v>
      </c>
      <c r="M1941" s="2">
        <v>2004</v>
      </c>
      <c r="N1941" s="2" t="s">
        <v>210</v>
      </c>
      <c r="O1941" s="2" t="s">
        <v>265</v>
      </c>
      <c r="P1941" s="2" t="s">
        <v>138</v>
      </c>
      <c r="Q1941" s="2" t="s">
        <v>59</v>
      </c>
      <c r="R1941" s="2" t="s">
        <v>10</v>
      </c>
    </row>
    <row r="1942" spans="1:18" x14ac:dyDescent="0.3">
      <c r="A1942" s="2">
        <v>12040</v>
      </c>
      <c r="B1942" s="2" t="s">
        <v>137</v>
      </c>
      <c r="C1942" s="2">
        <v>47</v>
      </c>
      <c r="D1942" s="7">
        <v>65</v>
      </c>
      <c r="E1942" s="7">
        <f t="shared" si="60"/>
        <v>32.5</v>
      </c>
      <c r="F1942" s="7">
        <v>76.930000000000007</v>
      </c>
      <c r="G1942" s="7">
        <f>Table1[[#This Row],[QUANTITY_ORDERED]]*Table1[[#This Row],[Selling price ]]</f>
        <v>3615.7100000000005</v>
      </c>
      <c r="H1942" s="7">
        <f>F1942-(Table1[[#This Row],[Estimated Cost Price (50%)	]])</f>
        <v>44.430000000000007</v>
      </c>
      <c r="I1942" s="7">
        <f>Table1[[#This Row],[Profit per unit]]*Table1[[#This Row],[QUANTITY_ORDERED]]</f>
        <v>2088.2100000000005</v>
      </c>
      <c r="J1942" s="2" t="str">
        <f t="shared" si="61"/>
        <v>Profit</v>
      </c>
      <c r="K1942" s="3">
        <v>37997</v>
      </c>
      <c r="L1942" s="2" t="str">
        <f>TEXT(Table1[[#This Row],[ORDER_DATE]], "mmm")</f>
        <v>Jan</v>
      </c>
      <c r="M1942" s="2">
        <v>2004</v>
      </c>
      <c r="N1942" s="2" t="s">
        <v>202</v>
      </c>
      <c r="O1942" s="2" t="s">
        <v>271</v>
      </c>
      <c r="P1942" s="2" t="s">
        <v>138</v>
      </c>
      <c r="Q1942" s="2" t="s">
        <v>59</v>
      </c>
      <c r="R1942" s="2" t="s">
        <v>16</v>
      </c>
    </row>
    <row r="1943" spans="1:18" x14ac:dyDescent="0.3">
      <c r="A1943" s="2">
        <v>12041</v>
      </c>
      <c r="B1943" s="2" t="s">
        <v>137</v>
      </c>
      <c r="C1943" s="2">
        <v>25</v>
      </c>
      <c r="D1943" s="7">
        <v>83</v>
      </c>
      <c r="E1943" s="7">
        <f t="shared" si="60"/>
        <v>41.5</v>
      </c>
      <c r="F1943" s="7">
        <v>92.25</v>
      </c>
      <c r="G1943" s="7">
        <f>Table1[[#This Row],[QUANTITY_ORDERED]]*Table1[[#This Row],[Selling price ]]</f>
        <v>2306.25</v>
      </c>
      <c r="H1943" s="7">
        <f>F1943-(Table1[[#This Row],[Estimated Cost Price (50%)	]])</f>
        <v>50.75</v>
      </c>
      <c r="I1943" s="7">
        <f>Table1[[#This Row],[Profit per unit]]*Table1[[#This Row],[QUANTITY_ORDERED]]</f>
        <v>1268.75</v>
      </c>
      <c r="J1943" s="2" t="str">
        <f t="shared" si="61"/>
        <v>Profit</v>
      </c>
      <c r="K1943" s="3">
        <v>37997</v>
      </c>
      <c r="L1943" s="2" t="str">
        <f>TEXT(Table1[[#This Row],[ORDER_DATE]], "mmm")</f>
        <v>Jan</v>
      </c>
      <c r="M1943" s="2">
        <v>2004</v>
      </c>
      <c r="N1943" s="2" t="s">
        <v>202</v>
      </c>
      <c r="O1943" s="2" t="s">
        <v>273</v>
      </c>
      <c r="P1943" s="2" t="s">
        <v>138</v>
      </c>
      <c r="Q1943" s="2" t="s">
        <v>59</v>
      </c>
      <c r="R1943" s="2" t="s">
        <v>10</v>
      </c>
    </row>
    <row r="1944" spans="1:18" x14ac:dyDescent="0.3">
      <c r="A1944" s="2">
        <v>12042</v>
      </c>
      <c r="B1944" s="2" t="s">
        <v>137</v>
      </c>
      <c r="C1944" s="2">
        <v>30</v>
      </c>
      <c r="D1944" s="7">
        <v>68</v>
      </c>
      <c r="E1944" s="7">
        <f t="shared" si="60"/>
        <v>34</v>
      </c>
      <c r="F1944" s="7">
        <v>77.790000000000006</v>
      </c>
      <c r="G1944" s="7">
        <f>Table1[[#This Row],[QUANTITY_ORDERED]]*Table1[[#This Row],[Selling price ]]</f>
        <v>2333.7000000000003</v>
      </c>
      <c r="H1944" s="7">
        <f>F1944-(Table1[[#This Row],[Estimated Cost Price (50%)	]])</f>
        <v>43.790000000000006</v>
      </c>
      <c r="I1944" s="7">
        <f>Table1[[#This Row],[Profit per unit]]*Table1[[#This Row],[QUANTITY_ORDERED]]</f>
        <v>1313.7000000000003</v>
      </c>
      <c r="J1944" s="2" t="str">
        <f t="shared" si="61"/>
        <v>Profit</v>
      </c>
      <c r="K1944" s="3">
        <v>37997</v>
      </c>
      <c r="L1944" s="2" t="str">
        <f>TEXT(Table1[[#This Row],[ORDER_DATE]], "mmm")</f>
        <v>Jan</v>
      </c>
      <c r="M1944" s="2">
        <v>2004</v>
      </c>
      <c r="N1944" s="2" t="s">
        <v>210</v>
      </c>
      <c r="O1944" s="2" t="s">
        <v>275</v>
      </c>
      <c r="P1944" s="2" t="s">
        <v>138</v>
      </c>
      <c r="Q1944" s="2" t="s">
        <v>59</v>
      </c>
      <c r="R1944" s="2" t="s">
        <v>10</v>
      </c>
    </row>
    <row r="1945" spans="1:18" x14ac:dyDescent="0.3">
      <c r="A1945" s="2">
        <v>12043</v>
      </c>
      <c r="B1945" s="2" t="s">
        <v>137</v>
      </c>
      <c r="C1945" s="2">
        <v>24</v>
      </c>
      <c r="D1945" s="7">
        <v>68</v>
      </c>
      <c r="E1945" s="7">
        <f t="shared" si="60"/>
        <v>34</v>
      </c>
      <c r="F1945" s="7">
        <v>59.16</v>
      </c>
      <c r="G1945" s="7">
        <f>Table1[[#This Row],[QUANTITY_ORDERED]]*Table1[[#This Row],[Selling price ]]</f>
        <v>1419.84</v>
      </c>
      <c r="H1945" s="7">
        <f>F1945-(Table1[[#This Row],[Estimated Cost Price (50%)	]])</f>
        <v>25.159999999999997</v>
      </c>
      <c r="I1945" s="7">
        <f>Table1[[#This Row],[Profit per unit]]*Table1[[#This Row],[QUANTITY_ORDERED]]</f>
        <v>603.83999999999992</v>
      </c>
      <c r="J1945" s="2" t="str">
        <f t="shared" si="61"/>
        <v>Profit</v>
      </c>
      <c r="K1945" s="3">
        <v>37997</v>
      </c>
      <c r="L1945" s="2" t="str">
        <f>TEXT(Table1[[#This Row],[ORDER_DATE]], "mmm")</f>
        <v>Jan</v>
      </c>
      <c r="M1945" s="2">
        <v>2004</v>
      </c>
      <c r="N1945" s="2" t="s">
        <v>202</v>
      </c>
      <c r="O1945" s="2" t="s">
        <v>287</v>
      </c>
      <c r="P1945" s="2" t="s">
        <v>138</v>
      </c>
      <c r="Q1945" s="2" t="s">
        <v>59</v>
      </c>
      <c r="R1945" s="2" t="s">
        <v>10</v>
      </c>
    </row>
    <row r="1946" spans="1:18" x14ac:dyDescent="0.3">
      <c r="A1946" s="2">
        <v>12044</v>
      </c>
      <c r="B1946" s="2" t="s">
        <v>137</v>
      </c>
      <c r="C1946" s="2">
        <v>34</v>
      </c>
      <c r="D1946" s="7">
        <v>43</v>
      </c>
      <c r="E1946" s="7">
        <f t="shared" si="60"/>
        <v>21.5</v>
      </c>
      <c r="F1946" s="7">
        <v>47.57</v>
      </c>
      <c r="G1946" s="7">
        <f>Table1[[#This Row],[QUANTITY_ORDERED]]*Table1[[#This Row],[Selling price ]]</f>
        <v>1617.38</v>
      </c>
      <c r="H1946" s="7">
        <f>F1946-(Table1[[#This Row],[Estimated Cost Price (50%)	]])</f>
        <v>26.07</v>
      </c>
      <c r="I1946" s="7">
        <f>Table1[[#This Row],[Profit per unit]]*Table1[[#This Row],[QUANTITY_ORDERED]]</f>
        <v>886.38</v>
      </c>
      <c r="J1946" s="2" t="str">
        <f t="shared" si="61"/>
        <v>Profit</v>
      </c>
      <c r="K1946" s="3">
        <v>37997</v>
      </c>
      <c r="L1946" s="2" t="str">
        <f>TEXT(Table1[[#This Row],[ORDER_DATE]], "mmm")</f>
        <v>Jan</v>
      </c>
      <c r="M1946" s="2">
        <v>2004</v>
      </c>
      <c r="N1946" s="2" t="s">
        <v>202</v>
      </c>
      <c r="O1946" s="2" t="s">
        <v>289</v>
      </c>
      <c r="P1946" s="2" t="s">
        <v>138</v>
      </c>
      <c r="Q1946" s="2" t="s">
        <v>59</v>
      </c>
      <c r="R1946" s="2" t="s">
        <v>10</v>
      </c>
    </row>
    <row r="1947" spans="1:18" x14ac:dyDescent="0.3">
      <c r="A1947" s="2">
        <v>12045</v>
      </c>
      <c r="B1947" s="2" t="s">
        <v>137</v>
      </c>
      <c r="C1947" s="2">
        <v>34</v>
      </c>
      <c r="D1947" s="7">
        <v>91</v>
      </c>
      <c r="E1947" s="7">
        <f t="shared" si="60"/>
        <v>45.5</v>
      </c>
      <c r="F1947" s="7">
        <v>82.21</v>
      </c>
      <c r="G1947" s="7">
        <f>Table1[[#This Row],[QUANTITY_ORDERED]]*Table1[[#This Row],[Selling price ]]</f>
        <v>2795.14</v>
      </c>
      <c r="H1947" s="7">
        <f>F1947-(Table1[[#This Row],[Estimated Cost Price (50%)	]])</f>
        <v>36.709999999999994</v>
      </c>
      <c r="I1947" s="7">
        <f>Table1[[#This Row],[Profit per unit]]*Table1[[#This Row],[QUANTITY_ORDERED]]</f>
        <v>1248.1399999999999</v>
      </c>
      <c r="J1947" s="2" t="str">
        <f t="shared" si="61"/>
        <v>Profit</v>
      </c>
      <c r="K1947" s="3">
        <v>37997</v>
      </c>
      <c r="L1947" s="2" t="str">
        <f>TEXT(Table1[[#This Row],[ORDER_DATE]], "mmm")</f>
        <v>Jan</v>
      </c>
      <c r="M1947" s="2">
        <v>2004</v>
      </c>
      <c r="N1947" s="2" t="s">
        <v>210</v>
      </c>
      <c r="O1947" s="2" t="s">
        <v>294</v>
      </c>
      <c r="P1947" s="2" t="s">
        <v>138</v>
      </c>
      <c r="Q1947" s="2" t="s">
        <v>59</v>
      </c>
      <c r="R1947" s="2" t="s">
        <v>10</v>
      </c>
    </row>
    <row r="1948" spans="1:18" x14ac:dyDescent="0.3">
      <c r="A1948" s="2">
        <v>12046</v>
      </c>
      <c r="B1948" s="2" t="s">
        <v>137</v>
      </c>
      <c r="C1948" s="2">
        <v>45</v>
      </c>
      <c r="D1948" s="7">
        <v>90</v>
      </c>
      <c r="E1948" s="7">
        <f t="shared" si="60"/>
        <v>45</v>
      </c>
      <c r="F1948" s="7">
        <v>93.24</v>
      </c>
      <c r="G1948" s="7">
        <f>Table1[[#This Row],[QUANTITY_ORDERED]]*Table1[[#This Row],[Selling price ]]</f>
        <v>4195.8</v>
      </c>
      <c r="H1948" s="7">
        <f>F1948-(Table1[[#This Row],[Estimated Cost Price (50%)	]])</f>
        <v>48.239999999999995</v>
      </c>
      <c r="I1948" s="7">
        <f>Table1[[#This Row],[Profit per unit]]*Table1[[#This Row],[QUANTITY_ORDERED]]</f>
        <v>2170.7999999999997</v>
      </c>
      <c r="J1948" s="2" t="str">
        <f t="shared" si="61"/>
        <v>Profit</v>
      </c>
      <c r="K1948" s="3">
        <v>37997</v>
      </c>
      <c r="L1948" s="2" t="str">
        <f>TEXT(Table1[[#This Row],[ORDER_DATE]], "mmm")</f>
        <v>Jan</v>
      </c>
      <c r="M1948" s="2">
        <v>2004</v>
      </c>
      <c r="N1948" s="2" t="s">
        <v>231</v>
      </c>
      <c r="O1948" s="2" t="s">
        <v>296</v>
      </c>
      <c r="P1948" s="2" t="s">
        <v>138</v>
      </c>
      <c r="Q1948" s="2" t="s">
        <v>59</v>
      </c>
      <c r="R1948" s="2" t="s">
        <v>16</v>
      </c>
    </row>
    <row r="1949" spans="1:18" x14ac:dyDescent="0.3">
      <c r="A1949" s="2">
        <v>12047</v>
      </c>
      <c r="B1949" s="2" t="s">
        <v>137</v>
      </c>
      <c r="C1949" s="2">
        <v>23</v>
      </c>
      <c r="D1949" s="7">
        <v>99</v>
      </c>
      <c r="E1949" s="7">
        <f t="shared" si="60"/>
        <v>49.5</v>
      </c>
      <c r="F1949" s="7">
        <v>100</v>
      </c>
      <c r="G1949" s="7">
        <f>Table1[[#This Row],[QUANTITY_ORDERED]]*Table1[[#This Row],[Selling price ]]</f>
        <v>2300</v>
      </c>
      <c r="H1949" s="7">
        <f>F1949-(Table1[[#This Row],[Estimated Cost Price (50%)	]])</f>
        <v>50.5</v>
      </c>
      <c r="I1949" s="7">
        <f>Table1[[#This Row],[Profit per unit]]*Table1[[#This Row],[QUANTITY_ORDERED]]</f>
        <v>1161.5</v>
      </c>
      <c r="J1949" s="2" t="str">
        <f t="shared" si="61"/>
        <v>Profit</v>
      </c>
      <c r="K1949" s="3">
        <v>37997</v>
      </c>
      <c r="L1949" s="2" t="str">
        <f>TEXT(Table1[[#This Row],[ORDER_DATE]], "mmm")</f>
        <v>Jan</v>
      </c>
      <c r="M1949" s="2">
        <v>2004</v>
      </c>
      <c r="N1949" s="2" t="s">
        <v>210</v>
      </c>
      <c r="O1949" s="2" t="s">
        <v>297</v>
      </c>
      <c r="P1949" s="2" t="s">
        <v>138</v>
      </c>
      <c r="Q1949" s="2" t="s">
        <v>59</v>
      </c>
      <c r="R1949" s="2" t="s">
        <v>10</v>
      </c>
    </row>
    <row r="1950" spans="1:18" x14ac:dyDescent="0.3">
      <c r="A1950" s="2">
        <v>12048</v>
      </c>
      <c r="B1950" s="2" t="s">
        <v>137</v>
      </c>
      <c r="C1950" s="2">
        <v>48</v>
      </c>
      <c r="D1950" s="7">
        <v>72</v>
      </c>
      <c r="E1950" s="7">
        <f t="shared" si="60"/>
        <v>36</v>
      </c>
      <c r="F1950" s="7">
        <v>74.45</v>
      </c>
      <c r="G1950" s="7">
        <f>Table1[[#This Row],[QUANTITY_ORDERED]]*Table1[[#This Row],[Selling price ]]</f>
        <v>3573.6000000000004</v>
      </c>
      <c r="H1950" s="7">
        <f>F1950-(Table1[[#This Row],[Estimated Cost Price (50%)	]])</f>
        <v>38.450000000000003</v>
      </c>
      <c r="I1950" s="7">
        <f>Table1[[#This Row],[Profit per unit]]*Table1[[#This Row],[QUANTITY_ORDERED]]</f>
        <v>1845.6000000000001</v>
      </c>
      <c r="J1950" s="2" t="str">
        <f t="shared" si="61"/>
        <v>Profit</v>
      </c>
      <c r="K1950" s="3">
        <v>37997</v>
      </c>
      <c r="L1950" s="2" t="str">
        <f>TEXT(Table1[[#This Row],[ORDER_DATE]], "mmm")</f>
        <v>Jan</v>
      </c>
      <c r="M1950" s="2">
        <v>2004</v>
      </c>
      <c r="N1950" s="2" t="s">
        <v>231</v>
      </c>
      <c r="O1950" s="2" t="s">
        <v>298</v>
      </c>
      <c r="P1950" s="2" t="s">
        <v>138</v>
      </c>
      <c r="Q1950" s="2" t="s">
        <v>59</v>
      </c>
      <c r="R1950" s="2" t="s">
        <v>16</v>
      </c>
    </row>
    <row r="1951" spans="1:18" x14ac:dyDescent="0.3">
      <c r="A1951" s="2">
        <v>12049</v>
      </c>
      <c r="B1951" s="2" t="s">
        <v>137</v>
      </c>
      <c r="C1951" s="2">
        <v>48</v>
      </c>
      <c r="D1951" s="7">
        <v>80</v>
      </c>
      <c r="E1951" s="7">
        <f t="shared" si="60"/>
        <v>40</v>
      </c>
      <c r="F1951" s="7">
        <v>75.2</v>
      </c>
      <c r="G1951" s="7">
        <f>Table1[[#This Row],[QUANTITY_ORDERED]]*Table1[[#This Row],[Selling price ]]</f>
        <v>3609.6000000000004</v>
      </c>
      <c r="H1951" s="7">
        <f>F1951-(Table1[[#This Row],[Estimated Cost Price (50%)	]])</f>
        <v>35.200000000000003</v>
      </c>
      <c r="I1951" s="7">
        <f>Table1[[#This Row],[Profit per unit]]*Table1[[#This Row],[QUANTITY_ORDERED]]</f>
        <v>1689.6000000000001</v>
      </c>
      <c r="J1951" s="2" t="str">
        <f t="shared" si="61"/>
        <v>Profit</v>
      </c>
      <c r="K1951" s="3">
        <v>37997</v>
      </c>
      <c r="L1951" s="2" t="str">
        <f>TEXT(Table1[[#This Row],[ORDER_DATE]], "mmm")</f>
        <v>Jan</v>
      </c>
      <c r="M1951" s="2">
        <v>2004</v>
      </c>
      <c r="N1951" s="2" t="s">
        <v>210</v>
      </c>
      <c r="O1951" s="2" t="s">
        <v>301</v>
      </c>
      <c r="P1951" s="2" t="s">
        <v>138</v>
      </c>
      <c r="Q1951" s="2" t="s">
        <v>59</v>
      </c>
      <c r="R1951" s="2" t="s">
        <v>16</v>
      </c>
    </row>
    <row r="1952" spans="1:18" x14ac:dyDescent="0.3">
      <c r="A1952" s="2">
        <v>12050</v>
      </c>
      <c r="B1952" s="2" t="s">
        <v>137</v>
      </c>
      <c r="C1952" s="2">
        <v>44</v>
      </c>
      <c r="D1952" s="7">
        <v>74</v>
      </c>
      <c r="E1952" s="7">
        <f t="shared" si="60"/>
        <v>37</v>
      </c>
      <c r="F1952" s="7">
        <v>62.19</v>
      </c>
      <c r="G1952" s="7">
        <f>Table1[[#This Row],[QUANTITY_ORDERED]]*Table1[[#This Row],[Selling price ]]</f>
        <v>2736.3599999999997</v>
      </c>
      <c r="H1952" s="7">
        <f>F1952-(Table1[[#This Row],[Estimated Cost Price (50%)	]])</f>
        <v>25.189999999999998</v>
      </c>
      <c r="I1952" s="7">
        <f>Table1[[#This Row],[Profit per unit]]*Table1[[#This Row],[QUANTITY_ORDERED]]</f>
        <v>1108.3599999999999</v>
      </c>
      <c r="J1952" s="2" t="str">
        <f t="shared" si="61"/>
        <v>Profit</v>
      </c>
      <c r="K1952" s="3">
        <v>37997</v>
      </c>
      <c r="L1952" s="2" t="str">
        <f>TEXT(Table1[[#This Row],[ORDER_DATE]], "mmm")</f>
        <v>Jan</v>
      </c>
      <c r="M1952" s="2">
        <v>2004</v>
      </c>
      <c r="N1952" s="2" t="s">
        <v>210</v>
      </c>
      <c r="O1952" s="2" t="s">
        <v>304</v>
      </c>
      <c r="P1952" s="2" t="s">
        <v>138</v>
      </c>
      <c r="Q1952" s="2" t="s">
        <v>59</v>
      </c>
      <c r="R1952" s="2" t="s">
        <v>10</v>
      </c>
    </row>
    <row r="1953" spans="1:18" x14ac:dyDescent="0.3">
      <c r="A1953" s="2">
        <v>12051</v>
      </c>
      <c r="B1953" s="2" t="s">
        <v>137</v>
      </c>
      <c r="C1953" s="2">
        <v>34</v>
      </c>
      <c r="D1953" s="7">
        <v>49</v>
      </c>
      <c r="E1953" s="7">
        <f t="shared" si="60"/>
        <v>24.5</v>
      </c>
      <c r="F1953" s="7">
        <v>43.7</v>
      </c>
      <c r="G1953" s="7">
        <f>Table1[[#This Row],[QUANTITY_ORDERED]]*Table1[[#This Row],[Selling price ]]</f>
        <v>1485.8000000000002</v>
      </c>
      <c r="H1953" s="7">
        <f>F1953-(Table1[[#This Row],[Estimated Cost Price (50%)	]])</f>
        <v>19.200000000000003</v>
      </c>
      <c r="I1953" s="7">
        <f>Table1[[#This Row],[Profit per unit]]*Table1[[#This Row],[QUANTITY_ORDERED]]</f>
        <v>652.80000000000007</v>
      </c>
      <c r="J1953" s="2" t="str">
        <f t="shared" si="61"/>
        <v>Profit</v>
      </c>
      <c r="K1953" s="3">
        <v>37997</v>
      </c>
      <c r="L1953" s="2" t="str">
        <f>TEXT(Table1[[#This Row],[ORDER_DATE]], "mmm")</f>
        <v>Jan</v>
      </c>
      <c r="M1953" s="2">
        <v>2004</v>
      </c>
      <c r="N1953" s="2" t="s">
        <v>210</v>
      </c>
      <c r="O1953" s="2" t="s">
        <v>305</v>
      </c>
      <c r="P1953" s="2" t="s">
        <v>138</v>
      </c>
      <c r="Q1953" s="2" t="s">
        <v>59</v>
      </c>
      <c r="R1953" s="2" t="s">
        <v>10</v>
      </c>
    </row>
    <row r="1954" spans="1:18" x14ac:dyDescent="0.3">
      <c r="A1954" s="2">
        <v>12052</v>
      </c>
      <c r="B1954" s="2" t="s">
        <v>21</v>
      </c>
      <c r="C1954" s="2">
        <v>35</v>
      </c>
      <c r="D1954" s="7">
        <v>72</v>
      </c>
      <c r="E1954" s="7">
        <f t="shared" si="60"/>
        <v>36</v>
      </c>
      <c r="F1954" s="7">
        <v>83.32</v>
      </c>
      <c r="G1954" s="7">
        <f>Table1[[#This Row],[QUANTITY_ORDERED]]*Table1[[#This Row],[Selling price ]]</f>
        <v>2916.2</v>
      </c>
      <c r="H1954" s="7">
        <f>F1954-(Table1[[#This Row],[Estimated Cost Price (50%)	]])</f>
        <v>47.319999999999993</v>
      </c>
      <c r="I1954" s="7">
        <f>Table1[[#This Row],[Profit per unit]]*Table1[[#This Row],[QUANTITY_ORDERED]]</f>
        <v>1656.1999999999998</v>
      </c>
      <c r="J1954" s="2" t="str">
        <f t="shared" si="61"/>
        <v>Profit</v>
      </c>
      <c r="K1954" s="3">
        <v>38028</v>
      </c>
      <c r="L1954" s="2" t="str">
        <f>TEXT(Table1[[#This Row],[ORDER_DATE]], "mmm")</f>
        <v>Feb</v>
      </c>
      <c r="M1954" s="2">
        <v>2004</v>
      </c>
      <c r="N1954" s="2" t="s">
        <v>210</v>
      </c>
      <c r="O1954" s="2" t="s">
        <v>279</v>
      </c>
      <c r="P1954" s="2" t="s">
        <v>22</v>
      </c>
      <c r="Q1954" s="2" t="s">
        <v>9</v>
      </c>
      <c r="R1954" s="2" t="s">
        <v>10</v>
      </c>
    </row>
    <row r="1955" spans="1:18" x14ac:dyDescent="0.3">
      <c r="A1955" s="2">
        <v>12053</v>
      </c>
      <c r="B1955" s="2" t="s">
        <v>47</v>
      </c>
      <c r="C1955" s="2">
        <v>46</v>
      </c>
      <c r="D1955" s="7">
        <v>95</v>
      </c>
      <c r="E1955" s="7">
        <f t="shared" si="60"/>
        <v>47.5</v>
      </c>
      <c r="F1955" s="7">
        <v>94.74</v>
      </c>
      <c r="G1955" s="7">
        <f>Table1[[#This Row],[QUANTITY_ORDERED]]*Table1[[#This Row],[Selling price ]]</f>
        <v>4358.04</v>
      </c>
      <c r="H1955" s="7">
        <f>F1955-(Table1[[#This Row],[Estimated Cost Price (50%)	]])</f>
        <v>47.239999999999995</v>
      </c>
      <c r="I1955" s="7">
        <f>Table1[[#This Row],[Profit per unit]]*Table1[[#This Row],[QUANTITY_ORDERED]]</f>
        <v>2173.04</v>
      </c>
      <c r="J1955" s="2" t="str">
        <f t="shared" si="61"/>
        <v>Profit</v>
      </c>
      <c r="K1955" s="3">
        <v>38028</v>
      </c>
      <c r="L1955" s="2" t="str">
        <f>TEXT(Table1[[#This Row],[ORDER_DATE]], "mmm")</f>
        <v>Feb</v>
      </c>
      <c r="M1955" s="2">
        <v>2004</v>
      </c>
      <c r="N1955" s="2" t="s">
        <v>5</v>
      </c>
      <c r="O1955" s="2" t="s">
        <v>6</v>
      </c>
      <c r="P1955" s="2" t="s">
        <v>48</v>
      </c>
      <c r="Q1955" s="2" t="s">
        <v>9</v>
      </c>
      <c r="R1955" s="2" t="s">
        <v>16</v>
      </c>
    </row>
    <row r="1956" spans="1:18" x14ac:dyDescent="0.3">
      <c r="A1956" s="2">
        <v>12054</v>
      </c>
      <c r="B1956" s="2" t="s">
        <v>47</v>
      </c>
      <c r="C1956" s="2">
        <v>45</v>
      </c>
      <c r="D1956" s="7">
        <v>118</v>
      </c>
      <c r="E1956" s="7">
        <f t="shared" si="60"/>
        <v>59</v>
      </c>
      <c r="F1956" s="7">
        <v>100</v>
      </c>
      <c r="G1956" s="7">
        <f>Table1[[#This Row],[QUANTITY_ORDERED]]*Table1[[#This Row],[Selling price ]]</f>
        <v>4500</v>
      </c>
      <c r="H1956" s="7">
        <f>F1956-(Table1[[#This Row],[Estimated Cost Price (50%)	]])</f>
        <v>41</v>
      </c>
      <c r="I1956" s="7">
        <f>Table1[[#This Row],[Profit per unit]]*Table1[[#This Row],[QUANTITY_ORDERED]]</f>
        <v>1845</v>
      </c>
      <c r="J1956" s="2" t="str">
        <f t="shared" si="61"/>
        <v>Profit</v>
      </c>
      <c r="K1956" s="3">
        <v>38028</v>
      </c>
      <c r="L1956" s="2" t="str">
        <f>TEXT(Table1[[#This Row],[ORDER_DATE]], "mmm")</f>
        <v>Feb</v>
      </c>
      <c r="M1956" s="2">
        <v>2004</v>
      </c>
      <c r="N1956" s="2" t="s">
        <v>5</v>
      </c>
      <c r="O1956" s="2" t="s">
        <v>106</v>
      </c>
      <c r="P1956" s="2" t="s">
        <v>48</v>
      </c>
      <c r="Q1956" s="2" t="s">
        <v>9</v>
      </c>
      <c r="R1956" s="2" t="s">
        <v>16</v>
      </c>
    </row>
    <row r="1957" spans="1:18" x14ac:dyDescent="0.3">
      <c r="A1957" s="2">
        <v>12055</v>
      </c>
      <c r="B1957" s="2" t="s">
        <v>47</v>
      </c>
      <c r="C1957" s="2">
        <v>37</v>
      </c>
      <c r="D1957" s="7">
        <v>193</v>
      </c>
      <c r="E1957" s="7">
        <f t="shared" si="60"/>
        <v>96.5</v>
      </c>
      <c r="F1957" s="7">
        <v>100</v>
      </c>
      <c r="G1957" s="7">
        <f>Table1[[#This Row],[QUANTITY_ORDERED]]*Table1[[#This Row],[Selling price ]]</f>
        <v>3700</v>
      </c>
      <c r="H1957" s="7">
        <f>F1957-(Table1[[#This Row],[Estimated Cost Price (50%)	]])</f>
        <v>3.5</v>
      </c>
      <c r="I1957" s="7">
        <f>Table1[[#This Row],[Profit per unit]]*Table1[[#This Row],[QUANTITY_ORDERED]]</f>
        <v>129.5</v>
      </c>
      <c r="J1957" s="2" t="str">
        <f t="shared" si="61"/>
        <v>Profit</v>
      </c>
      <c r="K1957" s="3">
        <v>38028</v>
      </c>
      <c r="L1957" s="2" t="str">
        <f>TEXT(Table1[[#This Row],[ORDER_DATE]], "mmm")</f>
        <v>Feb</v>
      </c>
      <c r="M1957" s="2">
        <v>2004</v>
      </c>
      <c r="N1957" s="2" t="s">
        <v>5</v>
      </c>
      <c r="O1957" s="2" t="s">
        <v>113</v>
      </c>
      <c r="P1957" s="2" t="s">
        <v>48</v>
      </c>
      <c r="Q1957" s="2" t="s">
        <v>9</v>
      </c>
      <c r="R1957" s="2" t="s">
        <v>52</v>
      </c>
    </row>
    <row r="1958" spans="1:18" x14ac:dyDescent="0.3">
      <c r="A1958" s="2">
        <v>12056</v>
      </c>
      <c r="B1958" s="2" t="s">
        <v>47</v>
      </c>
      <c r="C1958" s="2">
        <v>31</v>
      </c>
      <c r="D1958" s="7">
        <v>84</v>
      </c>
      <c r="E1958" s="7">
        <f t="shared" si="60"/>
        <v>42</v>
      </c>
      <c r="F1958" s="7">
        <v>100</v>
      </c>
      <c r="G1958" s="7">
        <f>Table1[[#This Row],[QUANTITY_ORDERED]]*Table1[[#This Row],[Selling price ]]</f>
        <v>3100</v>
      </c>
      <c r="H1958" s="7">
        <f>F1958-(Table1[[#This Row],[Estimated Cost Price (50%)	]])</f>
        <v>58</v>
      </c>
      <c r="I1958" s="7">
        <f>Table1[[#This Row],[Profit per unit]]*Table1[[#This Row],[QUANTITY_ORDERED]]</f>
        <v>1798</v>
      </c>
      <c r="J1958" s="2" t="str">
        <f t="shared" si="61"/>
        <v>Profit</v>
      </c>
      <c r="K1958" s="3">
        <v>38028</v>
      </c>
      <c r="L1958" s="2" t="str">
        <f>TEXT(Table1[[#This Row],[ORDER_DATE]], "mmm")</f>
        <v>Feb</v>
      </c>
      <c r="M1958" s="2">
        <v>2004</v>
      </c>
      <c r="N1958" s="2" t="s">
        <v>210</v>
      </c>
      <c r="O1958" s="2" t="s">
        <v>225</v>
      </c>
      <c r="P1958" s="2" t="s">
        <v>48</v>
      </c>
      <c r="Q1958" s="2" t="s">
        <v>9</v>
      </c>
      <c r="R1958" s="2" t="s">
        <v>16</v>
      </c>
    </row>
    <row r="1959" spans="1:18" x14ac:dyDescent="0.3">
      <c r="A1959" s="2">
        <v>12057</v>
      </c>
      <c r="B1959" s="2" t="s">
        <v>47</v>
      </c>
      <c r="C1959" s="2">
        <v>42</v>
      </c>
      <c r="D1959" s="7">
        <v>60</v>
      </c>
      <c r="E1959" s="7">
        <f t="shared" si="60"/>
        <v>30</v>
      </c>
      <c r="F1959" s="7">
        <v>52.7</v>
      </c>
      <c r="G1959" s="7">
        <f>Table1[[#This Row],[QUANTITY_ORDERED]]*Table1[[#This Row],[Selling price ]]</f>
        <v>2213.4</v>
      </c>
      <c r="H1959" s="7">
        <f>F1959-(Table1[[#This Row],[Estimated Cost Price (50%)	]])</f>
        <v>22.700000000000003</v>
      </c>
      <c r="I1959" s="7">
        <f>Table1[[#This Row],[Profit per unit]]*Table1[[#This Row],[QUANTITY_ORDERED]]</f>
        <v>953.40000000000009</v>
      </c>
      <c r="J1959" s="2" t="str">
        <f t="shared" si="61"/>
        <v>Profit</v>
      </c>
      <c r="K1959" s="3">
        <v>38028</v>
      </c>
      <c r="L1959" s="2" t="str">
        <f>TEXT(Table1[[#This Row],[ORDER_DATE]], "mmm")</f>
        <v>Feb</v>
      </c>
      <c r="M1959" s="2">
        <v>2004</v>
      </c>
      <c r="N1959" s="2" t="s">
        <v>5</v>
      </c>
      <c r="O1959" s="2" t="s">
        <v>226</v>
      </c>
      <c r="P1959" s="2" t="s">
        <v>48</v>
      </c>
      <c r="Q1959" s="2" t="s">
        <v>9</v>
      </c>
      <c r="R1959" s="2" t="s">
        <v>10</v>
      </c>
    </row>
    <row r="1960" spans="1:18" x14ac:dyDescent="0.3">
      <c r="A1960" s="2">
        <v>12058</v>
      </c>
      <c r="B1960" s="2" t="s">
        <v>47</v>
      </c>
      <c r="C1960" s="2">
        <v>48</v>
      </c>
      <c r="D1960" s="7">
        <v>112</v>
      </c>
      <c r="E1960" s="7">
        <f t="shared" si="60"/>
        <v>56</v>
      </c>
      <c r="F1960" s="7">
        <v>100</v>
      </c>
      <c r="G1960" s="7">
        <f>Table1[[#This Row],[QUANTITY_ORDERED]]*Table1[[#This Row],[Selling price ]]</f>
        <v>4800</v>
      </c>
      <c r="H1960" s="7">
        <f>F1960-(Table1[[#This Row],[Estimated Cost Price (50%)	]])</f>
        <v>44</v>
      </c>
      <c r="I1960" s="7">
        <f>Table1[[#This Row],[Profit per unit]]*Table1[[#This Row],[QUANTITY_ORDERED]]</f>
        <v>2112</v>
      </c>
      <c r="J1960" s="2" t="str">
        <f t="shared" si="61"/>
        <v>Profit</v>
      </c>
      <c r="K1960" s="3">
        <v>38028</v>
      </c>
      <c r="L1960" s="2" t="str">
        <f>TEXT(Table1[[#This Row],[ORDER_DATE]], "mmm")</f>
        <v>Feb</v>
      </c>
      <c r="M1960" s="2">
        <v>2004</v>
      </c>
      <c r="N1960" s="2" t="s">
        <v>5</v>
      </c>
      <c r="O1960" s="2" t="s">
        <v>254</v>
      </c>
      <c r="P1960" s="2" t="s">
        <v>48</v>
      </c>
      <c r="Q1960" s="2" t="s">
        <v>9</v>
      </c>
      <c r="R1960" s="2" t="s">
        <v>16</v>
      </c>
    </row>
    <row r="1961" spans="1:18" x14ac:dyDescent="0.3">
      <c r="A1961" s="2">
        <v>12059</v>
      </c>
      <c r="B1961" s="2" t="s">
        <v>47</v>
      </c>
      <c r="C1961" s="2">
        <v>26</v>
      </c>
      <c r="D1961" s="7">
        <v>76</v>
      </c>
      <c r="E1961" s="7">
        <f t="shared" si="60"/>
        <v>38</v>
      </c>
      <c r="F1961" s="7">
        <v>86.83</v>
      </c>
      <c r="G1961" s="7">
        <f>Table1[[#This Row],[QUANTITY_ORDERED]]*Table1[[#This Row],[Selling price ]]</f>
        <v>2257.58</v>
      </c>
      <c r="H1961" s="7">
        <f>F1961-(Table1[[#This Row],[Estimated Cost Price (50%)	]])</f>
        <v>48.83</v>
      </c>
      <c r="I1961" s="7">
        <f>Table1[[#This Row],[Profit per unit]]*Table1[[#This Row],[QUANTITY_ORDERED]]</f>
        <v>1269.58</v>
      </c>
      <c r="J1961" s="2" t="str">
        <f t="shared" si="61"/>
        <v>Profit</v>
      </c>
      <c r="K1961" s="3">
        <v>38028</v>
      </c>
      <c r="L1961" s="2" t="str">
        <f>TEXT(Table1[[#This Row],[ORDER_DATE]], "mmm")</f>
        <v>Feb</v>
      </c>
      <c r="M1961" s="2">
        <v>2004</v>
      </c>
      <c r="N1961" s="2" t="s">
        <v>5</v>
      </c>
      <c r="O1961" s="2" t="s">
        <v>258</v>
      </c>
      <c r="P1961" s="2" t="s">
        <v>48</v>
      </c>
      <c r="Q1961" s="2" t="s">
        <v>9</v>
      </c>
      <c r="R1961" s="2" t="s">
        <v>10</v>
      </c>
    </row>
    <row r="1962" spans="1:18" x14ac:dyDescent="0.3">
      <c r="A1962" s="2">
        <v>12060</v>
      </c>
      <c r="B1962" s="2" t="s">
        <v>47</v>
      </c>
      <c r="C1962" s="2">
        <v>47</v>
      </c>
      <c r="D1962" s="7">
        <v>99</v>
      </c>
      <c r="E1962" s="7">
        <f t="shared" si="60"/>
        <v>49.5</v>
      </c>
      <c r="F1962" s="7">
        <v>100</v>
      </c>
      <c r="G1962" s="7">
        <f>Table1[[#This Row],[QUANTITY_ORDERED]]*Table1[[#This Row],[Selling price ]]</f>
        <v>4700</v>
      </c>
      <c r="H1962" s="7">
        <f>F1962-(Table1[[#This Row],[Estimated Cost Price (50%)	]])</f>
        <v>50.5</v>
      </c>
      <c r="I1962" s="7">
        <f>Table1[[#This Row],[Profit per unit]]*Table1[[#This Row],[QUANTITY_ORDERED]]</f>
        <v>2373.5</v>
      </c>
      <c r="J1962" s="2" t="str">
        <f t="shared" si="61"/>
        <v>Profit</v>
      </c>
      <c r="K1962" s="3">
        <v>38028</v>
      </c>
      <c r="L1962" s="2" t="str">
        <f>TEXT(Table1[[#This Row],[ORDER_DATE]], "mmm")</f>
        <v>Feb</v>
      </c>
      <c r="M1962" s="2">
        <v>2004</v>
      </c>
      <c r="N1962" s="2" t="s">
        <v>5</v>
      </c>
      <c r="O1962" s="2" t="s">
        <v>282</v>
      </c>
      <c r="P1962" s="2" t="s">
        <v>48</v>
      </c>
      <c r="Q1962" s="2" t="s">
        <v>9</v>
      </c>
      <c r="R1962" s="2" t="s">
        <v>16</v>
      </c>
    </row>
    <row r="1963" spans="1:18" x14ac:dyDescent="0.3">
      <c r="A1963" s="2">
        <v>12061</v>
      </c>
      <c r="B1963" s="2" t="s">
        <v>47</v>
      </c>
      <c r="C1963" s="2">
        <v>50</v>
      </c>
      <c r="D1963" s="7">
        <v>118</v>
      </c>
      <c r="E1963" s="7">
        <f t="shared" si="60"/>
        <v>59</v>
      </c>
      <c r="F1963" s="7">
        <v>100</v>
      </c>
      <c r="G1963" s="7">
        <f>Table1[[#This Row],[QUANTITY_ORDERED]]*Table1[[#This Row],[Selling price ]]</f>
        <v>5000</v>
      </c>
      <c r="H1963" s="7">
        <f>F1963-(Table1[[#This Row],[Estimated Cost Price (50%)	]])</f>
        <v>41</v>
      </c>
      <c r="I1963" s="7">
        <f>Table1[[#This Row],[Profit per unit]]*Table1[[#This Row],[QUANTITY_ORDERED]]</f>
        <v>2050</v>
      </c>
      <c r="J1963" s="2" t="str">
        <f t="shared" si="61"/>
        <v>Profit</v>
      </c>
      <c r="K1963" s="3">
        <v>38028</v>
      </c>
      <c r="L1963" s="2" t="str">
        <f>TEXT(Table1[[#This Row],[ORDER_DATE]], "mmm")</f>
        <v>Feb</v>
      </c>
      <c r="M1963" s="2">
        <v>2004</v>
      </c>
      <c r="N1963" s="2" t="s">
        <v>210</v>
      </c>
      <c r="O1963" s="2" t="s">
        <v>300</v>
      </c>
      <c r="P1963" s="2" t="s">
        <v>48</v>
      </c>
      <c r="Q1963" s="2" t="s">
        <v>9</v>
      </c>
      <c r="R1963" s="2" t="s">
        <v>52</v>
      </c>
    </row>
    <row r="1964" spans="1:18" x14ac:dyDescent="0.3">
      <c r="A1964" s="2">
        <v>12062</v>
      </c>
      <c r="B1964" s="2" t="s">
        <v>181</v>
      </c>
      <c r="C1964" s="2">
        <v>30</v>
      </c>
      <c r="D1964" s="7">
        <v>150</v>
      </c>
      <c r="E1964" s="7">
        <f t="shared" si="60"/>
        <v>75</v>
      </c>
      <c r="F1964" s="7">
        <v>100</v>
      </c>
      <c r="G1964" s="7">
        <f>Table1[[#This Row],[QUANTITY_ORDERED]]*Table1[[#This Row],[Selling price ]]</f>
        <v>3000</v>
      </c>
      <c r="H1964" s="7">
        <f>F1964-(Table1[[#This Row],[Estimated Cost Price (50%)	]])</f>
        <v>25</v>
      </c>
      <c r="I1964" s="7">
        <f>Table1[[#This Row],[Profit per unit]]*Table1[[#This Row],[QUANTITY_ORDERED]]</f>
        <v>750</v>
      </c>
      <c r="J1964" s="2" t="str">
        <f t="shared" si="61"/>
        <v>Profit</v>
      </c>
      <c r="K1964" s="3">
        <v>38057</v>
      </c>
      <c r="L1964" s="2" t="str">
        <f>TEXT(Table1[[#This Row],[ORDER_DATE]], "mmm")</f>
        <v>Mar</v>
      </c>
      <c r="M1964" s="2">
        <v>2004</v>
      </c>
      <c r="N1964" s="2" t="s">
        <v>5</v>
      </c>
      <c r="O1964" s="2" t="s">
        <v>180</v>
      </c>
      <c r="P1964" s="2" t="s">
        <v>8</v>
      </c>
      <c r="Q1964" s="2" t="s">
        <v>9</v>
      </c>
      <c r="R1964" s="2" t="s">
        <v>16</v>
      </c>
    </row>
    <row r="1965" spans="1:18" x14ac:dyDescent="0.3">
      <c r="A1965" s="2">
        <v>12063</v>
      </c>
      <c r="B1965" s="2" t="s">
        <v>181</v>
      </c>
      <c r="C1965" s="2">
        <v>46</v>
      </c>
      <c r="D1965" s="7">
        <v>80</v>
      </c>
      <c r="E1965" s="7">
        <f t="shared" si="60"/>
        <v>40</v>
      </c>
      <c r="F1965" s="7">
        <v>73.98</v>
      </c>
      <c r="G1965" s="7">
        <f>Table1[[#This Row],[QUANTITY_ORDERED]]*Table1[[#This Row],[Selling price ]]</f>
        <v>3403.0800000000004</v>
      </c>
      <c r="H1965" s="7">
        <f>F1965-(Table1[[#This Row],[Estimated Cost Price (50%)	]])</f>
        <v>33.980000000000004</v>
      </c>
      <c r="I1965" s="7">
        <f>Table1[[#This Row],[Profit per unit]]*Table1[[#This Row],[QUANTITY_ORDERED]]</f>
        <v>1563.0800000000002</v>
      </c>
      <c r="J1965" s="2" t="str">
        <f t="shared" si="61"/>
        <v>Profit</v>
      </c>
      <c r="K1965" s="3">
        <v>38057</v>
      </c>
      <c r="L1965" s="2" t="str">
        <f>TEXT(Table1[[#This Row],[ORDER_DATE]], "mmm")</f>
        <v>Mar</v>
      </c>
      <c r="M1965" s="2">
        <v>2004</v>
      </c>
      <c r="N1965" s="2" t="s">
        <v>63</v>
      </c>
      <c r="O1965" s="2" t="s">
        <v>239</v>
      </c>
      <c r="P1965" s="2" t="s">
        <v>8</v>
      </c>
      <c r="Q1965" s="2" t="s">
        <v>9</v>
      </c>
      <c r="R1965" s="2" t="s">
        <v>16</v>
      </c>
    </row>
    <row r="1966" spans="1:18" x14ac:dyDescent="0.3">
      <c r="A1966" s="2">
        <v>12064</v>
      </c>
      <c r="B1966" s="2" t="s">
        <v>181</v>
      </c>
      <c r="C1966" s="2">
        <v>44</v>
      </c>
      <c r="D1966" s="7">
        <v>62</v>
      </c>
      <c r="E1966" s="7">
        <f t="shared" si="60"/>
        <v>31</v>
      </c>
      <c r="F1966" s="7">
        <v>59.06</v>
      </c>
      <c r="G1966" s="7">
        <f>Table1[[#This Row],[QUANTITY_ORDERED]]*Table1[[#This Row],[Selling price ]]</f>
        <v>2598.6400000000003</v>
      </c>
      <c r="H1966" s="7">
        <f>F1966-(Table1[[#This Row],[Estimated Cost Price (50%)	]])</f>
        <v>28.060000000000002</v>
      </c>
      <c r="I1966" s="7">
        <f>Table1[[#This Row],[Profit per unit]]*Table1[[#This Row],[QUANTITY_ORDERED]]</f>
        <v>1234.6400000000001</v>
      </c>
      <c r="J1966" s="2" t="str">
        <f t="shared" si="61"/>
        <v>Profit</v>
      </c>
      <c r="K1966" s="3">
        <v>38057</v>
      </c>
      <c r="L1966" s="2" t="str">
        <f>TEXT(Table1[[#This Row],[ORDER_DATE]], "mmm")</f>
        <v>Mar</v>
      </c>
      <c r="M1966" s="2">
        <v>2004</v>
      </c>
      <c r="N1966" s="2" t="s">
        <v>5</v>
      </c>
      <c r="O1966" s="2" t="s">
        <v>243</v>
      </c>
      <c r="P1966" s="2" t="s">
        <v>8</v>
      </c>
      <c r="Q1966" s="2" t="s">
        <v>9</v>
      </c>
      <c r="R1966" s="2" t="s">
        <v>10</v>
      </c>
    </row>
    <row r="1967" spans="1:18" x14ac:dyDescent="0.3">
      <c r="A1967" s="2">
        <v>12065</v>
      </c>
      <c r="B1967" s="2" t="s">
        <v>181</v>
      </c>
      <c r="C1967" s="2">
        <v>45</v>
      </c>
      <c r="D1967" s="7">
        <v>148</v>
      </c>
      <c r="E1967" s="7">
        <f t="shared" si="60"/>
        <v>74</v>
      </c>
      <c r="F1967" s="7">
        <v>100</v>
      </c>
      <c r="G1967" s="7">
        <f>Table1[[#This Row],[QUANTITY_ORDERED]]*Table1[[#This Row],[Selling price ]]</f>
        <v>4500</v>
      </c>
      <c r="H1967" s="7">
        <f>F1967-(Table1[[#This Row],[Estimated Cost Price (50%)	]])</f>
        <v>26</v>
      </c>
      <c r="I1967" s="7">
        <f>Table1[[#This Row],[Profit per unit]]*Table1[[#This Row],[QUANTITY_ORDERED]]</f>
        <v>1170</v>
      </c>
      <c r="J1967" s="2" t="str">
        <f t="shared" si="61"/>
        <v>Profit</v>
      </c>
      <c r="K1967" s="3">
        <v>38057</v>
      </c>
      <c r="L1967" s="2" t="str">
        <f>TEXT(Table1[[#This Row],[ORDER_DATE]], "mmm")</f>
        <v>Mar</v>
      </c>
      <c r="M1967" s="2">
        <v>2004</v>
      </c>
      <c r="N1967" s="2" t="s">
        <v>63</v>
      </c>
      <c r="O1967" s="2" t="s">
        <v>250</v>
      </c>
      <c r="P1967" s="2" t="s">
        <v>8</v>
      </c>
      <c r="Q1967" s="2" t="s">
        <v>9</v>
      </c>
      <c r="R1967" s="2" t="s">
        <v>52</v>
      </c>
    </row>
    <row r="1968" spans="1:18" x14ac:dyDescent="0.3">
      <c r="A1968" s="2">
        <v>12066</v>
      </c>
      <c r="B1968" s="2" t="s">
        <v>181</v>
      </c>
      <c r="C1968" s="2">
        <v>31</v>
      </c>
      <c r="D1968" s="7">
        <v>69</v>
      </c>
      <c r="E1968" s="7">
        <f t="shared" si="60"/>
        <v>34.5</v>
      </c>
      <c r="F1968" s="7">
        <v>81.73</v>
      </c>
      <c r="G1968" s="7">
        <f>Table1[[#This Row],[QUANTITY_ORDERED]]*Table1[[#This Row],[Selling price ]]</f>
        <v>2533.63</v>
      </c>
      <c r="H1968" s="7">
        <f>F1968-(Table1[[#This Row],[Estimated Cost Price (50%)	]])</f>
        <v>47.230000000000004</v>
      </c>
      <c r="I1968" s="7">
        <f>Table1[[#This Row],[Profit per unit]]*Table1[[#This Row],[QUANTITY_ORDERED]]</f>
        <v>1464.13</v>
      </c>
      <c r="J1968" s="2" t="str">
        <f t="shared" si="61"/>
        <v>Profit</v>
      </c>
      <c r="K1968" s="3">
        <v>38057</v>
      </c>
      <c r="L1968" s="2" t="str">
        <f>TEXT(Table1[[#This Row],[ORDER_DATE]], "mmm")</f>
        <v>Mar</v>
      </c>
      <c r="M1968" s="2">
        <v>2004</v>
      </c>
      <c r="N1968" s="2" t="s">
        <v>5</v>
      </c>
      <c r="O1968" s="2" t="s">
        <v>262</v>
      </c>
      <c r="P1968" s="2" t="s">
        <v>8</v>
      </c>
      <c r="Q1968" s="2" t="s">
        <v>9</v>
      </c>
      <c r="R1968" s="2" t="s">
        <v>10</v>
      </c>
    </row>
    <row r="1969" spans="1:18" x14ac:dyDescent="0.3">
      <c r="A1969" s="2">
        <v>12067</v>
      </c>
      <c r="B1969" s="2" t="s">
        <v>181</v>
      </c>
      <c r="C1969" s="2">
        <v>43</v>
      </c>
      <c r="D1969" s="7">
        <v>80</v>
      </c>
      <c r="E1969" s="7">
        <f t="shared" si="60"/>
        <v>40</v>
      </c>
      <c r="F1969" s="7">
        <v>85.69</v>
      </c>
      <c r="G1969" s="7">
        <f>Table1[[#This Row],[QUANTITY_ORDERED]]*Table1[[#This Row],[Selling price ]]</f>
        <v>3684.67</v>
      </c>
      <c r="H1969" s="7">
        <f>F1969-(Table1[[#This Row],[Estimated Cost Price (50%)	]])</f>
        <v>45.69</v>
      </c>
      <c r="I1969" s="7">
        <f>Table1[[#This Row],[Profit per unit]]*Table1[[#This Row],[QUANTITY_ORDERED]]</f>
        <v>1964.6699999999998</v>
      </c>
      <c r="J1969" s="2" t="str">
        <f t="shared" si="61"/>
        <v>Profit</v>
      </c>
      <c r="K1969" s="3">
        <v>38057</v>
      </c>
      <c r="L1969" s="2" t="str">
        <f>TEXT(Table1[[#This Row],[ORDER_DATE]], "mmm")</f>
        <v>Mar</v>
      </c>
      <c r="M1969" s="2">
        <v>2004</v>
      </c>
      <c r="N1969" s="2" t="s">
        <v>63</v>
      </c>
      <c r="O1969" s="2" t="s">
        <v>280</v>
      </c>
      <c r="P1969" s="2" t="s">
        <v>8</v>
      </c>
      <c r="Q1969" s="2" t="s">
        <v>9</v>
      </c>
      <c r="R1969" s="2" t="s">
        <v>16</v>
      </c>
    </row>
    <row r="1970" spans="1:18" x14ac:dyDescent="0.3">
      <c r="A1970" s="2">
        <v>12068</v>
      </c>
      <c r="B1970" s="2" t="s">
        <v>181</v>
      </c>
      <c r="C1970" s="2">
        <v>29</v>
      </c>
      <c r="D1970" s="7">
        <v>40</v>
      </c>
      <c r="E1970" s="7">
        <f t="shared" si="60"/>
        <v>20</v>
      </c>
      <c r="F1970" s="7">
        <v>38.22</v>
      </c>
      <c r="G1970" s="7">
        <f>Table1[[#This Row],[QUANTITY_ORDERED]]*Table1[[#This Row],[Selling price ]]</f>
        <v>1108.3799999999999</v>
      </c>
      <c r="H1970" s="7">
        <f>F1970-(Table1[[#This Row],[Estimated Cost Price (50%)	]])</f>
        <v>18.22</v>
      </c>
      <c r="I1970" s="7">
        <f>Table1[[#This Row],[Profit per unit]]*Table1[[#This Row],[QUANTITY_ORDERED]]</f>
        <v>528.38</v>
      </c>
      <c r="J1970" s="2" t="str">
        <f t="shared" si="61"/>
        <v>Profit</v>
      </c>
      <c r="K1970" s="3">
        <v>38057</v>
      </c>
      <c r="L1970" s="2" t="str">
        <f>TEXT(Table1[[#This Row],[ORDER_DATE]], "mmm")</f>
        <v>Mar</v>
      </c>
      <c r="M1970" s="2">
        <v>2004</v>
      </c>
      <c r="N1970" s="2" t="s">
        <v>5</v>
      </c>
      <c r="O1970" s="2" t="s">
        <v>283</v>
      </c>
      <c r="P1970" s="2" t="s">
        <v>8</v>
      </c>
      <c r="Q1970" s="2" t="s">
        <v>9</v>
      </c>
      <c r="R1970" s="2" t="s">
        <v>10</v>
      </c>
    </row>
    <row r="1971" spans="1:18" x14ac:dyDescent="0.3">
      <c r="A1971" s="2">
        <v>12069</v>
      </c>
      <c r="B1971" s="2" t="s">
        <v>181</v>
      </c>
      <c r="C1971" s="2">
        <v>22</v>
      </c>
      <c r="D1971" s="7">
        <v>102</v>
      </c>
      <c r="E1971" s="7">
        <f t="shared" si="60"/>
        <v>51</v>
      </c>
      <c r="F1971" s="7">
        <v>100</v>
      </c>
      <c r="G1971" s="7">
        <f>Table1[[#This Row],[QUANTITY_ORDERED]]*Table1[[#This Row],[Selling price ]]</f>
        <v>2200</v>
      </c>
      <c r="H1971" s="7">
        <f>F1971-(Table1[[#This Row],[Estimated Cost Price (50%)	]])</f>
        <v>49</v>
      </c>
      <c r="I1971" s="7">
        <f>Table1[[#This Row],[Profit per unit]]*Table1[[#This Row],[QUANTITY_ORDERED]]</f>
        <v>1078</v>
      </c>
      <c r="J1971" s="2" t="str">
        <f t="shared" si="61"/>
        <v>Profit</v>
      </c>
      <c r="K1971" s="3">
        <v>38057</v>
      </c>
      <c r="L1971" s="2" t="str">
        <f>TEXT(Table1[[#This Row],[ORDER_DATE]], "mmm")</f>
        <v>Mar</v>
      </c>
      <c r="M1971" s="2">
        <v>2004</v>
      </c>
      <c r="N1971" s="2" t="s">
        <v>5</v>
      </c>
      <c r="O1971" s="2" t="s">
        <v>288</v>
      </c>
      <c r="P1971" s="2" t="s">
        <v>8</v>
      </c>
      <c r="Q1971" s="2" t="s">
        <v>9</v>
      </c>
      <c r="R1971" s="2" t="s">
        <v>10</v>
      </c>
    </row>
    <row r="1972" spans="1:18" x14ac:dyDescent="0.3">
      <c r="A1972" s="2">
        <v>12070</v>
      </c>
      <c r="B1972" s="2" t="s">
        <v>181</v>
      </c>
      <c r="C1972" s="2">
        <v>45</v>
      </c>
      <c r="D1972" s="7">
        <v>81</v>
      </c>
      <c r="E1972" s="7">
        <f t="shared" si="60"/>
        <v>40.5</v>
      </c>
      <c r="F1972" s="7">
        <v>77.290000000000006</v>
      </c>
      <c r="G1972" s="7">
        <f>Table1[[#This Row],[QUANTITY_ORDERED]]*Table1[[#This Row],[Selling price ]]</f>
        <v>3478.05</v>
      </c>
      <c r="H1972" s="7">
        <f>F1972-(Table1[[#This Row],[Estimated Cost Price (50%)	]])</f>
        <v>36.790000000000006</v>
      </c>
      <c r="I1972" s="7">
        <f>Table1[[#This Row],[Profit per unit]]*Table1[[#This Row],[QUANTITY_ORDERED]]</f>
        <v>1655.5500000000002</v>
      </c>
      <c r="J1972" s="2" t="str">
        <f t="shared" si="61"/>
        <v>Profit</v>
      </c>
      <c r="K1972" s="3">
        <v>38057</v>
      </c>
      <c r="L1972" s="2" t="str">
        <f>TEXT(Table1[[#This Row],[ORDER_DATE]], "mmm")</f>
        <v>Mar</v>
      </c>
      <c r="M1972" s="2">
        <v>2004</v>
      </c>
      <c r="N1972" s="2" t="s">
        <v>5</v>
      </c>
      <c r="O1972" s="2" t="s">
        <v>292</v>
      </c>
      <c r="P1972" s="2" t="s">
        <v>8</v>
      </c>
      <c r="Q1972" s="2" t="s">
        <v>9</v>
      </c>
      <c r="R1972" s="2" t="s">
        <v>16</v>
      </c>
    </row>
    <row r="1973" spans="1:18" x14ac:dyDescent="0.3">
      <c r="A1973" s="2">
        <v>12071</v>
      </c>
      <c r="B1973" s="2" t="s">
        <v>65</v>
      </c>
      <c r="C1973" s="2">
        <v>31</v>
      </c>
      <c r="D1973" s="7">
        <v>194</v>
      </c>
      <c r="E1973" s="7">
        <f t="shared" si="60"/>
        <v>97</v>
      </c>
      <c r="F1973" s="7">
        <v>100</v>
      </c>
      <c r="G1973" s="7">
        <f>Table1[[#This Row],[QUANTITY_ORDERED]]*Table1[[#This Row],[Selling price ]]</f>
        <v>3100</v>
      </c>
      <c r="H1973" s="7">
        <f>F1973-(Table1[[#This Row],[Estimated Cost Price (50%)	]])</f>
        <v>3</v>
      </c>
      <c r="I1973" s="7">
        <f>Table1[[#This Row],[Profit per unit]]*Table1[[#This Row],[QUANTITY_ORDERED]]</f>
        <v>93</v>
      </c>
      <c r="J1973" s="2" t="str">
        <f t="shared" si="61"/>
        <v>Profit</v>
      </c>
      <c r="K1973" s="3">
        <v>38057</v>
      </c>
      <c r="L1973" s="2" t="str">
        <f>TEXT(Table1[[#This Row],[ORDER_DATE]], "mmm")</f>
        <v>Mar</v>
      </c>
      <c r="M1973" s="2">
        <v>2004</v>
      </c>
      <c r="N1973" s="2" t="s">
        <v>63</v>
      </c>
      <c r="O1973" s="2" t="s">
        <v>149</v>
      </c>
      <c r="P1973" s="2" t="s">
        <v>66</v>
      </c>
      <c r="Q1973" s="2" t="s">
        <v>67</v>
      </c>
      <c r="R1973" s="2" t="s">
        <v>16</v>
      </c>
    </row>
    <row r="1974" spans="1:18" x14ac:dyDescent="0.3">
      <c r="A1974" s="2">
        <v>12072</v>
      </c>
      <c r="B1974" s="2" t="s">
        <v>65</v>
      </c>
      <c r="C1974" s="2">
        <v>35</v>
      </c>
      <c r="D1974" s="7">
        <v>117</v>
      </c>
      <c r="E1974" s="7">
        <f t="shared" si="60"/>
        <v>58.5</v>
      </c>
      <c r="F1974" s="7">
        <v>100</v>
      </c>
      <c r="G1974" s="7">
        <f>Table1[[#This Row],[QUANTITY_ORDERED]]*Table1[[#This Row],[Selling price ]]</f>
        <v>3500</v>
      </c>
      <c r="H1974" s="7">
        <f>F1974-(Table1[[#This Row],[Estimated Cost Price (50%)	]])</f>
        <v>41.5</v>
      </c>
      <c r="I1974" s="7">
        <f>Table1[[#This Row],[Profit per unit]]*Table1[[#This Row],[QUANTITY_ORDERED]]</f>
        <v>1452.5</v>
      </c>
      <c r="J1974" s="2" t="str">
        <f t="shared" si="61"/>
        <v>Profit</v>
      </c>
      <c r="K1974" s="3">
        <v>38057</v>
      </c>
      <c r="L1974" s="2" t="str">
        <f>TEXT(Table1[[#This Row],[ORDER_DATE]], "mmm")</f>
        <v>Mar</v>
      </c>
      <c r="M1974" s="2">
        <v>2004</v>
      </c>
      <c r="N1974" s="2" t="s">
        <v>63</v>
      </c>
      <c r="O1974" s="2" t="s">
        <v>183</v>
      </c>
      <c r="P1974" s="2" t="s">
        <v>66</v>
      </c>
      <c r="Q1974" s="2" t="s">
        <v>67</v>
      </c>
      <c r="R1974" s="2" t="s">
        <v>16</v>
      </c>
    </row>
    <row r="1975" spans="1:18" x14ac:dyDescent="0.3">
      <c r="A1975" s="2">
        <v>12073</v>
      </c>
      <c r="B1975" s="2" t="s">
        <v>65</v>
      </c>
      <c r="C1975" s="2">
        <v>38</v>
      </c>
      <c r="D1975" s="7">
        <v>79</v>
      </c>
      <c r="E1975" s="7">
        <f t="shared" si="60"/>
        <v>39.5</v>
      </c>
      <c r="F1975" s="7">
        <v>73.42</v>
      </c>
      <c r="G1975" s="7">
        <f>Table1[[#This Row],[QUANTITY_ORDERED]]*Table1[[#This Row],[Selling price ]]</f>
        <v>2789.96</v>
      </c>
      <c r="H1975" s="7">
        <f>F1975-(Table1[[#This Row],[Estimated Cost Price (50%)	]])</f>
        <v>33.92</v>
      </c>
      <c r="I1975" s="7">
        <f>Table1[[#This Row],[Profit per unit]]*Table1[[#This Row],[QUANTITY_ORDERED]]</f>
        <v>1288.96</v>
      </c>
      <c r="J1975" s="2" t="str">
        <f t="shared" si="61"/>
        <v>Profit</v>
      </c>
      <c r="K1975" s="3">
        <v>38057</v>
      </c>
      <c r="L1975" s="2" t="str">
        <f>TEXT(Table1[[#This Row],[ORDER_DATE]], "mmm")</f>
        <v>Mar</v>
      </c>
      <c r="M1975" s="2">
        <v>2004</v>
      </c>
      <c r="N1975" s="2" t="s">
        <v>63</v>
      </c>
      <c r="O1975" s="2" t="s">
        <v>187</v>
      </c>
      <c r="P1975" s="2" t="s">
        <v>66</v>
      </c>
      <c r="Q1975" s="2" t="s">
        <v>67</v>
      </c>
      <c r="R1975" s="2" t="s">
        <v>10</v>
      </c>
    </row>
    <row r="1976" spans="1:18" x14ac:dyDescent="0.3">
      <c r="A1976" s="2">
        <v>12074</v>
      </c>
      <c r="B1976" s="2" t="s">
        <v>65</v>
      </c>
      <c r="C1976" s="2">
        <v>25</v>
      </c>
      <c r="D1976" s="7">
        <v>146</v>
      </c>
      <c r="E1976" s="7">
        <f t="shared" si="60"/>
        <v>73</v>
      </c>
      <c r="F1976" s="7">
        <v>100</v>
      </c>
      <c r="G1976" s="7">
        <f>Table1[[#This Row],[QUANTITY_ORDERED]]*Table1[[#This Row],[Selling price ]]</f>
        <v>2500</v>
      </c>
      <c r="H1976" s="7">
        <f>F1976-(Table1[[#This Row],[Estimated Cost Price (50%)	]])</f>
        <v>27</v>
      </c>
      <c r="I1976" s="7">
        <f>Table1[[#This Row],[Profit per unit]]*Table1[[#This Row],[QUANTITY_ORDERED]]</f>
        <v>675</v>
      </c>
      <c r="J1976" s="2" t="str">
        <f t="shared" si="61"/>
        <v>Profit</v>
      </c>
      <c r="K1976" s="3">
        <v>38057</v>
      </c>
      <c r="L1976" s="2" t="str">
        <f>TEXT(Table1[[#This Row],[ORDER_DATE]], "mmm")</f>
        <v>Mar</v>
      </c>
      <c r="M1976" s="2">
        <v>2004</v>
      </c>
      <c r="N1976" s="2" t="s">
        <v>63</v>
      </c>
      <c r="O1976" s="2" t="s">
        <v>241</v>
      </c>
      <c r="P1976" s="2" t="s">
        <v>66</v>
      </c>
      <c r="Q1976" s="2" t="s">
        <v>67</v>
      </c>
      <c r="R1976" s="2" t="s">
        <v>16</v>
      </c>
    </row>
    <row r="1977" spans="1:18" x14ac:dyDescent="0.3">
      <c r="A1977" s="2">
        <v>12075</v>
      </c>
      <c r="B1977" s="2" t="s">
        <v>65</v>
      </c>
      <c r="C1977" s="2">
        <v>26</v>
      </c>
      <c r="D1977" s="7">
        <v>61</v>
      </c>
      <c r="E1977" s="7">
        <f t="shared" si="60"/>
        <v>30.5</v>
      </c>
      <c r="F1977" s="7">
        <v>61.23</v>
      </c>
      <c r="G1977" s="7">
        <f>Table1[[#This Row],[QUANTITY_ORDERED]]*Table1[[#This Row],[Selling price ]]</f>
        <v>1591.98</v>
      </c>
      <c r="H1977" s="7">
        <f>F1977-(Table1[[#This Row],[Estimated Cost Price (50%)	]])</f>
        <v>30.729999999999997</v>
      </c>
      <c r="I1977" s="7">
        <f>Table1[[#This Row],[Profit per unit]]*Table1[[#This Row],[QUANTITY_ORDERED]]</f>
        <v>798.9799999999999</v>
      </c>
      <c r="J1977" s="2" t="str">
        <f t="shared" si="61"/>
        <v>Profit</v>
      </c>
      <c r="K1977" s="3">
        <v>38057</v>
      </c>
      <c r="L1977" s="2" t="str">
        <f>TEXT(Table1[[#This Row],[ORDER_DATE]], "mmm")</f>
        <v>Mar</v>
      </c>
      <c r="M1977" s="2">
        <v>2004</v>
      </c>
      <c r="N1977" s="2" t="s">
        <v>63</v>
      </c>
      <c r="O1977" s="2" t="s">
        <v>270</v>
      </c>
      <c r="P1977" s="2" t="s">
        <v>66</v>
      </c>
      <c r="Q1977" s="2" t="s">
        <v>67</v>
      </c>
      <c r="R1977" s="2" t="s">
        <v>10</v>
      </c>
    </row>
    <row r="1978" spans="1:18" x14ac:dyDescent="0.3">
      <c r="A1978" s="2">
        <v>12076</v>
      </c>
      <c r="B1978" s="2" t="s">
        <v>55</v>
      </c>
      <c r="C1978" s="2">
        <v>24</v>
      </c>
      <c r="D1978" s="7">
        <v>115</v>
      </c>
      <c r="E1978" s="7">
        <f t="shared" si="60"/>
        <v>57.5</v>
      </c>
      <c r="F1978" s="7">
        <v>100</v>
      </c>
      <c r="G1978" s="7">
        <f>Table1[[#This Row],[QUANTITY_ORDERED]]*Table1[[#This Row],[Selling price ]]</f>
        <v>2400</v>
      </c>
      <c r="H1978" s="7">
        <f>F1978-(Table1[[#This Row],[Estimated Cost Price (50%)	]])</f>
        <v>42.5</v>
      </c>
      <c r="I1978" s="7">
        <f>Table1[[#This Row],[Profit per unit]]*Table1[[#This Row],[QUANTITY_ORDERED]]</f>
        <v>1020</v>
      </c>
      <c r="J1978" s="2" t="str">
        <f t="shared" si="61"/>
        <v>Profit</v>
      </c>
      <c r="K1978" s="3">
        <v>38088</v>
      </c>
      <c r="L1978" s="2" t="str">
        <f>TEXT(Table1[[#This Row],[ORDER_DATE]], "mmm")</f>
        <v>Apr</v>
      </c>
      <c r="M1978" s="2">
        <v>2004</v>
      </c>
      <c r="N1978" s="2" t="s">
        <v>63</v>
      </c>
      <c r="O1978" s="2" t="s">
        <v>193</v>
      </c>
      <c r="P1978" s="2" t="s">
        <v>56</v>
      </c>
      <c r="Q1978" s="2" t="s">
        <v>9</v>
      </c>
      <c r="R1978" s="2" t="s">
        <v>10</v>
      </c>
    </row>
    <row r="1979" spans="1:18" x14ac:dyDescent="0.3">
      <c r="A1979" s="2">
        <v>12077</v>
      </c>
      <c r="B1979" s="2" t="s">
        <v>55</v>
      </c>
      <c r="C1979" s="2">
        <v>41</v>
      </c>
      <c r="D1979" s="7">
        <v>141</v>
      </c>
      <c r="E1979" s="7">
        <f t="shared" si="60"/>
        <v>70.5</v>
      </c>
      <c r="F1979" s="7">
        <v>100</v>
      </c>
      <c r="G1979" s="7">
        <f>Table1[[#This Row],[QUANTITY_ORDERED]]*Table1[[#This Row],[Selling price ]]</f>
        <v>4100</v>
      </c>
      <c r="H1979" s="7">
        <f>F1979-(Table1[[#This Row],[Estimated Cost Price (50%)	]])</f>
        <v>29.5</v>
      </c>
      <c r="I1979" s="7">
        <f>Table1[[#This Row],[Profit per unit]]*Table1[[#This Row],[QUANTITY_ORDERED]]</f>
        <v>1209.5</v>
      </c>
      <c r="J1979" s="2" t="str">
        <f t="shared" si="61"/>
        <v>Profit</v>
      </c>
      <c r="K1979" s="3">
        <v>38088</v>
      </c>
      <c r="L1979" s="2" t="str">
        <f>TEXT(Table1[[#This Row],[ORDER_DATE]], "mmm")</f>
        <v>Apr</v>
      </c>
      <c r="M1979" s="2">
        <v>2004</v>
      </c>
      <c r="N1979" s="2" t="s">
        <v>63</v>
      </c>
      <c r="O1979" s="2" t="s">
        <v>197</v>
      </c>
      <c r="P1979" s="2" t="s">
        <v>56</v>
      </c>
      <c r="Q1979" s="2" t="s">
        <v>9</v>
      </c>
      <c r="R1979" s="2" t="s">
        <v>16</v>
      </c>
    </row>
    <row r="1980" spans="1:18" x14ac:dyDescent="0.3">
      <c r="A1980" s="2">
        <v>12078</v>
      </c>
      <c r="B1980" s="2" t="s">
        <v>55</v>
      </c>
      <c r="C1980" s="2">
        <v>44</v>
      </c>
      <c r="D1980" s="7">
        <v>124</v>
      </c>
      <c r="E1980" s="7">
        <f t="shared" si="60"/>
        <v>62</v>
      </c>
      <c r="F1980" s="7">
        <v>100</v>
      </c>
      <c r="G1980" s="7">
        <f>Table1[[#This Row],[QUANTITY_ORDERED]]*Table1[[#This Row],[Selling price ]]</f>
        <v>4400</v>
      </c>
      <c r="H1980" s="7">
        <f>F1980-(Table1[[#This Row],[Estimated Cost Price (50%)	]])</f>
        <v>38</v>
      </c>
      <c r="I1980" s="7">
        <f>Table1[[#This Row],[Profit per unit]]*Table1[[#This Row],[QUANTITY_ORDERED]]</f>
        <v>1672</v>
      </c>
      <c r="J1980" s="2" t="str">
        <f t="shared" si="61"/>
        <v>Profit</v>
      </c>
      <c r="K1980" s="3">
        <v>38088</v>
      </c>
      <c r="L1980" s="2" t="str">
        <f>TEXT(Table1[[#This Row],[ORDER_DATE]], "mmm")</f>
        <v>Apr</v>
      </c>
      <c r="M1980" s="2">
        <v>2004</v>
      </c>
      <c r="N1980" s="2" t="s">
        <v>63</v>
      </c>
      <c r="O1980" s="2" t="s">
        <v>209</v>
      </c>
      <c r="P1980" s="2" t="s">
        <v>56</v>
      </c>
      <c r="Q1980" s="2" t="s">
        <v>9</v>
      </c>
      <c r="R1980" s="2" t="s">
        <v>16</v>
      </c>
    </row>
    <row r="1981" spans="1:18" x14ac:dyDescent="0.3">
      <c r="A1981" s="2">
        <v>12079</v>
      </c>
      <c r="B1981" s="2" t="s">
        <v>55</v>
      </c>
      <c r="C1981" s="2">
        <v>37</v>
      </c>
      <c r="D1981" s="7">
        <v>77</v>
      </c>
      <c r="E1981" s="7">
        <f t="shared" si="60"/>
        <v>38.5</v>
      </c>
      <c r="F1981" s="7">
        <v>78.540000000000006</v>
      </c>
      <c r="G1981" s="7">
        <f>Table1[[#This Row],[QUANTITY_ORDERED]]*Table1[[#This Row],[Selling price ]]</f>
        <v>2905.98</v>
      </c>
      <c r="H1981" s="7">
        <f>F1981-(Table1[[#This Row],[Estimated Cost Price (50%)	]])</f>
        <v>40.040000000000006</v>
      </c>
      <c r="I1981" s="7">
        <f>Table1[[#This Row],[Profit per unit]]*Table1[[#This Row],[QUANTITY_ORDERED]]</f>
        <v>1481.4800000000002</v>
      </c>
      <c r="J1981" s="2" t="str">
        <f t="shared" si="61"/>
        <v>Profit</v>
      </c>
      <c r="K1981" s="3">
        <v>38088</v>
      </c>
      <c r="L1981" s="2" t="str">
        <f>TEXT(Table1[[#This Row],[ORDER_DATE]], "mmm")</f>
        <v>Apr</v>
      </c>
      <c r="M1981" s="2">
        <v>2004</v>
      </c>
      <c r="N1981" s="2" t="s">
        <v>63</v>
      </c>
      <c r="O1981" s="2" t="s">
        <v>218</v>
      </c>
      <c r="P1981" s="2" t="s">
        <v>56</v>
      </c>
      <c r="Q1981" s="2" t="s">
        <v>9</v>
      </c>
      <c r="R1981" s="2" t="s">
        <v>10</v>
      </c>
    </row>
    <row r="1982" spans="1:18" x14ac:dyDescent="0.3">
      <c r="A1982" s="2">
        <v>12080</v>
      </c>
      <c r="B1982" s="2" t="s">
        <v>55</v>
      </c>
      <c r="C1982" s="2">
        <v>25</v>
      </c>
      <c r="D1982" s="7">
        <v>142</v>
      </c>
      <c r="E1982" s="7">
        <f t="shared" si="60"/>
        <v>71</v>
      </c>
      <c r="F1982" s="7">
        <v>100</v>
      </c>
      <c r="G1982" s="7">
        <f>Table1[[#This Row],[QUANTITY_ORDERED]]*Table1[[#This Row],[Selling price ]]</f>
        <v>2500</v>
      </c>
      <c r="H1982" s="7">
        <f>F1982-(Table1[[#This Row],[Estimated Cost Price (50%)	]])</f>
        <v>29</v>
      </c>
      <c r="I1982" s="7">
        <f>Table1[[#This Row],[Profit per unit]]*Table1[[#This Row],[QUANTITY_ORDERED]]</f>
        <v>725</v>
      </c>
      <c r="J1982" s="2" t="str">
        <f t="shared" si="61"/>
        <v>Profit</v>
      </c>
      <c r="K1982" s="3">
        <v>38088</v>
      </c>
      <c r="L1982" s="2" t="str">
        <f>TEXT(Table1[[#This Row],[ORDER_DATE]], "mmm")</f>
        <v>Apr</v>
      </c>
      <c r="M1982" s="2">
        <v>2004</v>
      </c>
      <c r="N1982" s="2" t="s">
        <v>63</v>
      </c>
      <c r="O1982" s="2" t="s">
        <v>219</v>
      </c>
      <c r="P1982" s="2" t="s">
        <v>56</v>
      </c>
      <c r="Q1982" s="2" t="s">
        <v>9</v>
      </c>
      <c r="R1982" s="2" t="s">
        <v>16</v>
      </c>
    </row>
    <row r="1983" spans="1:18" x14ac:dyDescent="0.3">
      <c r="A1983" s="2">
        <v>12081</v>
      </c>
      <c r="B1983" s="2" t="s">
        <v>55</v>
      </c>
      <c r="C1983" s="2">
        <v>27</v>
      </c>
      <c r="D1983" s="7">
        <v>132</v>
      </c>
      <c r="E1983" s="7">
        <f t="shared" si="60"/>
        <v>66</v>
      </c>
      <c r="F1983" s="7">
        <v>100</v>
      </c>
      <c r="G1983" s="7">
        <f>Table1[[#This Row],[QUANTITY_ORDERED]]*Table1[[#This Row],[Selling price ]]</f>
        <v>2700</v>
      </c>
      <c r="H1983" s="7">
        <f>F1983-(Table1[[#This Row],[Estimated Cost Price (50%)	]])</f>
        <v>34</v>
      </c>
      <c r="I1983" s="7">
        <f>Table1[[#This Row],[Profit per unit]]*Table1[[#This Row],[QUANTITY_ORDERED]]</f>
        <v>918</v>
      </c>
      <c r="J1983" s="2" t="str">
        <f t="shared" si="61"/>
        <v>Profit</v>
      </c>
      <c r="K1983" s="3">
        <v>38088</v>
      </c>
      <c r="L1983" s="2" t="str">
        <f>TEXT(Table1[[#This Row],[ORDER_DATE]], "mmm")</f>
        <v>Apr</v>
      </c>
      <c r="M1983" s="2">
        <v>2004</v>
      </c>
      <c r="N1983" s="2" t="s">
        <v>63</v>
      </c>
      <c r="O1983" s="2" t="s">
        <v>228</v>
      </c>
      <c r="P1983" s="2" t="s">
        <v>56</v>
      </c>
      <c r="Q1983" s="2" t="s">
        <v>9</v>
      </c>
      <c r="R1983" s="2" t="s">
        <v>10</v>
      </c>
    </row>
    <row r="1984" spans="1:18" x14ac:dyDescent="0.3">
      <c r="A1984" s="2">
        <v>12082</v>
      </c>
      <c r="B1984" s="2" t="s">
        <v>55</v>
      </c>
      <c r="C1984" s="2">
        <v>33</v>
      </c>
      <c r="D1984" s="7">
        <v>169</v>
      </c>
      <c r="E1984" s="7">
        <f t="shared" si="60"/>
        <v>84.5</v>
      </c>
      <c r="F1984" s="7">
        <v>100</v>
      </c>
      <c r="G1984" s="7">
        <f>Table1[[#This Row],[QUANTITY_ORDERED]]*Table1[[#This Row],[Selling price ]]</f>
        <v>3300</v>
      </c>
      <c r="H1984" s="7">
        <f>F1984-(Table1[[#This Row],[Estimated Cost Price (50%)	]])</f>
        <v>15.5</v>
      </c>
      <c r="I1984" s="7">
        <f>Table1[[#This Row],[Profit per unit]]*Table1[[#This Row],[QUANTITY_ORDERED]]</f>
        <v>511.5</v>
      </c>
      <c r="J1984" s="2" t="str">
        <f t="shared" si="61"/>
        <v>Profit</v>
      </c>
      <c r="K1984" s="3">
        <v>38088</v>
      </c>
      <c r="L1984" s="2" t="str">
        <f>TEXT(Table1[[#This Row],[ORDER_DATE]], "mmm")</f>
        <v>Apr</v>
      </c>
      <c r="M1984" s="2">
        <v>2004</v>
      </c>
      <c r="N1984" s="2" t="s">
        <v>63</v>
      </c>
      <c r="O1984" s="2" t="s">
        <v>236</v>
      </c>
      <c r="P1984" s="2" t="s">
        <v>56</v>
      </c>
      <c r="Q1984" s="2" t="s">
        <v>9</v>
      </c>
      <c r="R1984" s="2" t="s">
        <v>16</v>
      </c>
    </row>
    <row r="1985" spans="1:18" x14ac:dyDescent="0.3">
      <c r="A1985" s="2">
        <v>12083</v>
      </c>
      <c r="B1985" s="2" t="s">
        <v>55</v>
      </c>
      <c r="C1985" s="2">
        <v>28</v>
      </c>
      <c r="D1985" s="7">
        <v>141</v>
      </c>
      <c r="E1985" s="7">
        <f t="shared" si="60"/>
        <v>70.5</v>
      </c>
      <c r="F1985" s="7">
        <v>100</v>
      </c>
      <c r="G1985" s="7">
        <f>Table1[[#This Row],[QUANTITY_ORDERED]]*Table1[[#This Row],[Selling price ]]</f>
        <v>2800</v>
      </c>
      <c r="H1985" s="7">
        <f>F1985-(Table1[[#This Row],[Estimated Cost Price (50%)	]])</f>
        <v>29.5</v>
      </c>
      <c r="I1985" s="7">
        <f>Table1[[#This Row],[Profit per unit]]*Table1[[#This Row],[QUANTITY_ORDERED]]</f>
        <v>826</v>
      </c>
      <c r="J1985" s="2" t="str">
        <f t="shared" si="61"/>
        <v>Profit</v>
      </c>
      <c r="K1985" s="3">
        <v>38088</v>
      </c>
      <c r="L1985" s="2" t="str">
        <f>TEXT(Table1[[#This Row],[ORDER_DATE]], "mmm")</f>
        <v>Apr</v>
      </c>
      <c r="M1985" s="2">
        <v>2004</v>
      </c>
      <c r="N1985" s="2" t="s">
        <v>63</v>
      </c>
      <c r="O1985" s="2" t="s">
        <v>242</v>
      </c>
      <c r="P1985" s="2" t="s">
        <v>56</v>
      </c>
      <c r="Q1985" s="2" t="s">
        <v>9</v>
      </c>
      <c r="R1985" s="2" t="s">
        <v>16</v>
      </c>
    </row>
    <row r="1986" spans="1:18" x14ac:dyDescent="0.3">
      <c r="A1986" s="2">
        <v>12084</v>
      </c>
      <c r="B1986" s="2" t="s">
        <v>55</v>
      </c>
      <c r="C1986" s="2">
        <v>30</v>
      </c>
      <c r="D1986" s="7">
        <v>73</v>
      </c>
      <c r="E1986" s="7">
        <f t="shared" ref="E1986:E2049" si="62">D1986 * 0.5</f>
        <v>36.5</v>
      </c>
      <c r="F1986" s="7">
        <v>70.55</v>
      </c>
      <c r="G1986" s="7">
        <f>Table1[[#This Row],[QUANTITY_ORDERED]]*Table1[[#This Row],[Selling price ]]</f>
        <v>2116.5</v>
      </c>
      <c r="H1986" s="7">
        <f>F1986-(Table1[[#This Row],[Estimated Cost Price (50%)	]])</f>
        <v>34.049999999999997</v>
      </c>
      <c r="I1986" s="7">
        <f>Table1[[#This Row],[Profit per unit]]*Table1[[#This Row],[QUANTITY_ORDERED]]</f>
        <v>1021.4999999999999</v>
      </c>
      <c r="J1986" s="2" t="str">
        <f t="shared" ref="J1986:J2049" si="63">IF(H1986 &gt; 0, "Profit", IF(H1986 &lt; 0, "Loss", "No Profit No Loss"))</f>
        <v>Profit</v>
      </c>
      <c r="K1986" s="3">
        <v>38088</v>
      </c>
      <c r="L1986" s="2" t="str">
        <f>TEXT(Table1[[#This Row],[ORDER_DATE]], "mmm")</f>
        <v>Apr</v>
      </c>
      <c r="M1986" s="2">
        <v>2004</v>
      </c>
      <c r="N1986" s="2" t="s">
        <v>63</v>
      </c>
      <c r="O1986" s="2" t="s">
        <v>252</v>
      </c>
      <c r="P1986" s="2" t="s">
        <v>56</v>
      </c>
      <c r="Q1986" s="2" t="s">
        <v>9</v>
      </c>
      <c r="R1986" s="2" t="s">
        <v>10</v>
      </c>
    </row>
    <row r="1987" spans="1:18" x14ac:dyDescent="0.3">
      <c r="A1987" s="2">
        <v>12085</v>
      </c>
      <c r="B1987" s="2" t="s">
        <v>55</v>
      </c>
      <c r="C1987" s="2">
        <v>48</v>
      </c>
      <c r="D1987" s="7">
        <v>50</v>
      </c>
      <c r="E1987" s="7">
        <f t="shared" si="62"/>
        <v>25</v>
      </c>
      <c r="F1987" s="7">
        <v>42.26</v>
      </c>
      <c r="G1987" s="7">
        <f>Table1[[#This Row],[QUANTITY_ORDERED]]*Table1[[#This Row],[Selling price ]]</f>
        <v>2028.48</v>
      </c>
      <c r="H1987" s="7">
        <f>F1987-(Table1[[#This Row],[Estimated Cost Price (50%)	]])</f>
        <v>17.259999999999998</v>
      </c>
      <c r="I1987" s="7">
        <f>Table1[[#This Row],[Profit per unit]]*Table1[[#This Row],[QUANTITY_ORDERED]]</f>
        <v>828.4799999999999</v>
      </c>
      <c r="J1987" s="2" t="str">
        <f t="shared" si="63"/>
        <v>Profit</v>
      </c>
      <c r="K1987" s="3">
        <v>38088</v>
      </c>
      <c r="L1987" s="2" t="str">
        <f>TEXT(Table1[[#This Row],[ORDER_DATE]], "mmm")</f>
        <v>Apr</v>
      </c>
      <c r="M1987" s="2">
        <v>2004</v>
      </c>
      <c r="N1987" s="2" t="s">
        <v>63</v>
      </c>
      <c r="O1987" s="2" t="s">
        <v>255</v>
      </c>
      <c r="P1987" s="2" t="s">
        <v>56</v>
      </c>
      <c r="Q1987" s="2" t="s">
        <v>9</v>
      </c>
      <c r="R1987" s="2" t="s">
        <v>10</v>
      </c>
    </row>
    <row r="1988" spans="1:18" x14ac:dyDescent="0.3">
      <c r="A1988" s="2">
        <v>12086</v>
      </c>
      <c r="B1988" s="2" t="s">
        <v>55</v>
      </c>
      <c r="C1988" s="2">
        <v>30</v>
      </c>
      <c r="D1988" s="7">
        <v>90</v>
      </c>
      <c r="E1988" s="7">
        <f t="shared" si="62"/>
        <v>45</v>
      </c>
      <c r="F1988" s="7">
        <v>72.7</v>
      </c>
      <c r="G1988" s="7">
        <f>Table1[[#This Row],[QUANTITY_ORDERED]]*Table1[[#This Row],[Selling price ]]</f>
        <v>2181</v>
      </c>
      <c r="H1988" s="7">
        <f>F1988-(Table1[[#This Row],[Estimated Cost Price (50%)	]])</f>
        <v>27.700000000000003</v>
      </c>
      <c r="I1988" s="7">
        <f>Table1[[#This Row],[Profit per unit]]*Table1[[#This Row],[QUANTITY_ORDERED]]</f>
        <v>831.00000000000011</v>
      </c>
      <c r="J1988" s="2" t="str">
        <f t="shared" si="63"/>
        <v>Profit</v>
      </c>
      <c r="K1988" s="3">
        <v>38088</v>
      </c>
      <c r="L1988" s="2" t="str">
        <f>TEXT(Table1[[#This Row],[ORDER_DATE]], "mmm")</f>
        <v>Apr</v>
      </c>
      <c r="M1988" s="2">
        <v>2004</v>
      </c>
      <c r="N1988" s="2" t="s">
        <v>63</v>
      </c>
      <c r="O1988" s="2" t="s">
        <v>263</v>
      </c>
      <c r="P1988" s="2" t="s">
        <v>56</v>
      </c>
      <c r="Q1988" s="2" t="s">
        <v>9</v>
      </c>
      <c r="R1988" s="2" t="s">
        <v>10</v>
      </c>
    </row>
    <row r="1989" spans="1:18" x14ac:dyDescent="0.3">
      <c r="A1989" s="2">
        <v>12087</v>
      </c>
      <c r="B1989" s="2" t="s">
        <v>55</v>
      </c>
      <c r="C1989" s="2">
        <v>37</v>
      </c>
      <c r="D1989" s="7">
        <v>37</v>
      </c>
      <c r="E1989" s="7">
        <f t="shared" si="62"/>
        <v>18.5</v>
      </c>
      <c r="F1989" s="7">
        <v>33.229999999999997</v>
      </c>
      <c r="G1989" s="7">
        <f>Table1[[#This Row],[QUANTITY_ORDERED]]*Table1[[#This Row],[Selling price ]]</f>
        <v>1229.51</v>
      </c>
      <c r="H1989" s="7">
        <f>F1989-(Table1[[#This Row],[Estimated Cost Price (50%)	]])</f>
        <v>14.729999999999997</v>
      </c>
      <c r="I1989" s="7">
        <f>Table1[[#This Row],[Profit per unit]]*Table1[[#This Row],[QUANTITY_ORDERED]]</f>
        <v>545.00999999999988</v>
      </c>
      <c r="J1989" s="2" t="str">
        <f t="shared" si="63"/>
        <v>Profit</v>
      </c>
      <c r="K1989" s="3">
        <v>38088</v>
      </c>
      <c r="L1989" s="2" t="str">
        <f>TEXT(Table1[[#This Row],[ORDER_DATE]], "mmm")</f>
        <v>Apr</v>
      </c>
      <c r="M1989" s="2">
        <v>2004</v>
      </c>
      <c r="N1989" s="2" t="s">
        <v>63</v>
      </c>
      <c r="O1989" s="2" t="s">
        <v>267</v>
      </c>
      <c r="P1989" s="2" t="s">
        <v>56</v>
      </c>
      <c r="Q1989" s="2" t="s">
        <v>9</v>
      </c>
      <c r="R1989" s="2" t="s">
        <v>10</v>
      </c>
    </row>
    <row r="1990" spans="1:18" x14ac:dyDescent="0.3">
      <c r="A1990" s="2">
        <v>12088</v>
      </c>
      <c r="B1990" s="2" t="s">
        <v>55</v>
      </c>
      <c r="C1990" s="2">
        <v>39</v>
      </c>
      <c r="D1990" s="7">
        <v>85</v>
      </c>
      <c r="E1990" s="7">
        <f t="shared" si="62"/>
        <v>42.5</v>
      </c>
      <c r="F1990" s="7">
        <v>84.75</v>
      </c>
      <c r="G1990" s="7">
        <f>Table1[[#This Row],[QUANTITY_ORDERED]]*Table1[[#This Row],[Selling price ]]</f>
        <v>3305.25</v>
      </c>
      <c r="H1990" s="7">
        <f>F1990-(Table1[[#This Row],[Estimated Cost Price (50%)	]])</f>
        <v>42.25</v>
      </c>
      <c r="I1990" s="7">
        <f>Table1[[#This Row],[Profit per unit]]*Table1[[#This Row],[QUANTITY_ORDERED]]</f>
        <v>1647.75</v>
      </c>
      <c r="J1990" s="2" t="str">
        <f t="shared" si="63"/>
        <v>Profit</v>
      </c>
      <c r="K1990" s="3">
        <v>38088</v>
      </c>
      <c r="L1990" s="2" t="str">
        <f>TEXT(Table1[[#This Row],[ORDER_DATE]], "mmm")</f>
        <v>Apr</v>
      </c>
      <c r="M1990" s="2">
        <v>2004</v>
      </c>
      <c r="N1990" s="2" t="s">
        <v>63</v>
      </c>
      <c r="O1990" s="2" t="s">
        <v>269</v>
      </c>
      <c r="P1990" s="2" t="s">
        <v>56</v>
      </c>
      <c r="Q1990" s="2" t="s">
        <v>9</v>
      </c>
      <c r="R1990" s="2" t="s">
        <v>16</v>
      </c>
    </row>
    <row r="1991" spans="1:18" x14ac:dyDescent="0.3">
      <c r="A1991" s="2">
        <v>12089</v>
      </c>
      <c r="B1991" s="2" t="s">
        <v>55</v>
      </c>
      <c r="C1991" s="2">
        <v>21</v>
      </c>
      <c r="D1991" s="7">
        <v>107</v>
      </c>
      <c r="E1991" s="7">
        <f t="shared" si="62"/>
        <v>53.5</v>
      </c>
      <c r="F1991" s="7">
        <v>89.95</v>
      </c>
      <c r="G1991" s="7">
        <f>Table1[[#This Row],[QUANTITY_ORDERED]]*Table1[[#This Row],[Selling price ]]</f>
        <v>1888.95</v>
      </c>
      <c r="H1991" s="7">
        <f>F1991-(Table1[[#This Row],[Estimated Cost Price (50%)	]])</f>
        <v>36.450000000000003</v>
      </c>
      <c r="I1991" s="7">
        <f>Table1[[#This Row],[Profit per unit]]*Table1[[#This Row],[QUANTITY_ORDERED]]</f>
        <v>765.45</v>
      </c>
      <c r="J1991" s="2" t="str">
        <f t="shared" si="63"/>
        <v>Profit</v>
      </c>
      <c r="K1991" s="3">
        <v>38088</v>
      </c>
      <c r="L1991" s="2" t="str">
        <f>TEXT(Table1[[#This Row],[ORDER_DATE]], "mmm")</f>
        <v>Apr</v>
      </c>
      <c r="M1991" s="2">
        <v>2004</v>
      </c>
      <c r="N1991" s="2" t="s">
        <v>63</v>
      </c>
      <c r="O1991" s="2" t="s">
        <v>272</v>
      </c>
      <c r="P1991" s="2" t="s">
        <v>56</v>
      </c>
      <c r="Q1991" s="2" t="s">
        <v>9</v>
      </c>
      <c r="R1991" s="2" t="s">
        <v>10</v>
      </c>
    </row>
    <row r="1992" spans="1:18" x14ac:dyDescent="0.3">
      <c r="A1992" s="2">
        <v>12090</v>
      </c>
      <c r="B1992" s="2" t="s">
        <v>55</v>
      </c>
      <c r="C1992" s="2">
        <v>26</v>
      </c>
      <c r="D1992" s="7">
        <v>140</v>
      </c>
      <c r="E1992" s="7">
        <f t="shared" si="62"/>
        <v>70</v>
      </c>
      <c r="F1992" s="7">
        <v>100</v>
      </c>
      <c r="G1992" s="7">
        <f>Table1[[#This Row],[QUANTITY_ORDERED]]*Table1[[#This Row],[Selling price ]]</f>
        <v>2600</v>
      </c>
      <c r="H1992" s="7">
        <f>F1992-(Table1[[#This Row],[Estimated Cost Price (50%)	]])</f>
        <v>30</v>
      </c>
      <c r="I1992" s="7">
        <f>Table1[[#This Row],[Profit per unit]]*Table1[[#This Row],[QUANTITY_ORDERED]]</f>
        <v>780</v>
      </c>
      <c r="J1992" s="2" t="str">
        <f t="shared" si="63"/>
        <v>Profit</v>
      </c>
      <c r="K1992" s="3">
        <v>38088</v>
      </c>
      <c r="L1992" s="2" t="str">
        <f>TEXT(Table1[[#This Row],[ORDER_DATE]], "mmm")</f>
        <v>Apr</v>
      </c>
      <c r="M1992" s="2">
        <v>2004</v>
      </c>
      <c r="N1992" s="2" t="s">
        <v>63</v>
      </c>
      <c r="O1992" s="2" t="s">
        <v>274</v>
      </c>
      <c r="P1992" s="2" t="s">
        <v>56</v>
      </c>
      <c r="Q1992" s="2" t="s">
        <v>9</v>
      </c>
      <c r="R1992" s="2" t="s">
        <v>16</v>
      </c>
    </row>
    <row r="1993" spans="1:18" x14ac:dyDescent="0.3">
      <c r="A1993" s="2">
        <v>12091</v>
      </c>
      <c r="B1993" s="2" t="s">
        <v>98</v>
      </c>
      <c r="C1993" s="2">
        <v>40</v>
      </c>
      <c r="D1993" s="7">
        <v>214</v>
      </c>
      <c r="E1993" s="7">
        <f t="shared" si="62"/>
        <v>107</v>
      </c>
      <c r="F1993" s="7">
        <v>100</v>
      </c>
      <c r="G1993" s="7">
        <f>Table1[[#This Row],[QUANTITY_ORDERED]]*Table1[[#This Row],[Selling price ]]</f>
        <v>4000</v>
      </c>
      <c r="H1993" s="7">
        <f>F1993-(Table1[[#This Row],[Estimated Cost Price (50%)	]])</f>
        <v>-7</v>
      </c>
      <c r="I1993" s="7">
        <f>Table1[[#This Row],[Profit per unit]]*Table1[[#This Row],[QUANTITY_ORDERED]]</f>
        <v>-280</v>
      </c>
      <c r="J1993" s="2" t="str">
        <f t="shared" si="63"/>
        <v>Loss</v>
      </c>
      <c r="K1993" s="3">
        <v>38088</v>
      </c>
      <c r="L1993" s="2" t="str">
        <f>TEXT(Table1[[#This Row],[ORDER_DATE]], "mmm")</f>
        <v>Apr</v>
      </c>
      <c r="M1993" s="2">
        <v>2004</v>
      </c>
      <c r="N1993" s="2" t="s">
        <v>63</v>
      </c>
      <c r="O1993" s="2" t="s">
        <v>64</v>
      </c>
      <c r="P1993" s="2" t="s">
        <v>99</v>
      </c>
      <c r="Q1993" s="2" t="s">
        <v>9</v>
      </c>
      <c r="R1993" s="2" t="s">
        <v>16</v>
      </c>
    </row>
    <row r="1994" spans="1:18" x14ac:dyDescent="0.3">
      <c r="A1994" s="2">
        <v>12092</v>
      </c>
      <c r="B1994" s="2" t="s">
        <v>98</v>
      </c>
      <c r="C1994" s="2">
        <v>46</v>
      </c>
      <c r="D1994" s="7">
        <v>147</v>
      </c>
      <c r="E1994" s="7">
        <f t="shared" si="62"/>
        <v>73.5</v>
      </c>
      <c r="F1994" s="7">
        <v>61.99</v>
      </c>
      <c r="G1994" s="7">
        <f>Table1[[#This Row],[QUANTITY_ORDERED]]*Table1[[#This Row],[Selling price ]]</f>
        <v>2851.54</v>
      </c>
      <c r="H1994" s="7">
        <f>F1994-(Table1[[#This Row],[Estimated Cost Price (50%)	]])</f>
        <v>-11.509999999999998</v>
      </c>
      <c r="I1994" s="7">
        <f>Table1[[#This Row],[Profit per unit]]*Table1[[#This Row],[QUANTITY_ORDERED]]</f>
        <v>-529.45999999999992</v>
      </c>
      <c r="J1994" s="2" t="str">
        <f t="shared" si="63"/>
        <v>Loss</v>
      </c>
      <c r="K1994" s="3">
        <v>38088</v>
      </c>
      <c r="L1994" s="2" t="str">
        <f>TEXT(Table1[[#This Row],[ORDER_DATE]], "mmm")</f>
        <v>Apr</v>
      </c>
      <c r="M1994" s="2">
        <v>2004</v>
      </c>
      <c r="N1994" s="2" t="s">
        <v>63</v>
      </c>
      <c r="O1994" s="2" t="s">
        <v>143</v>
      </c>
      <c r="P1994" s="2" t="s">
        <v>99</v>
      </c>
      <c r="Q1994" s="2" t="s">
        <v>9</v>
      </c>
      <c r="R1994" s="2" t="s">
        <v>10</v>
      </c>
    </row>
    <row r="1995" spans="1:18" x14ac:dyDescent="0.3">
      <c r="A1995" s="2">
        <v>12093</v>
      </c>
      <c r="B1995" s="2" t="s">
        <v>98</v>
      </c>
      <c r="C1995" s="2">
        <v>27</v>
      </c>
      <c r="D1995" s="7">
        <v>136</v>
      </c>
      <c r="E1995" s="7">
        <f t="shared" si="62"/>
        <v>68</v>
      </c>
      <c r="F1995" s="7">
        <v>100</v>
      </c>
      <c r="G1995" s="7">
        <f>Table1[[#This Row],[QUANTITY_ORDERED]]*Table1[[#This Row],[Selling price ]]</f>
        <v>2700</v>
      </c>
      <c r="H1995" s="7">
        <f>F1995-(Table1[[#This Row],[Estimated Cost Price (50%)	]])</f>
        <v>32</v>
      </c>
      <c r="I1995" s="7">
        <f>Table1[[#This Row],[Profit per unit]]*Table1[[#This Row],[QUANTITY_ORDERED]]</f>
        <v>864</v>
      </c>
      <c r="J1995" s="2" t="str">
        <f t="shared" si="63"/>
        <v>Profit</v>
      </c>
      <c r="K1995" s="3">
        <v>38088</v>
      </c>
      <c r="L1995" s="2" t="str">
        <f>TEXT(Table1[[#This Row],[ORDER_DATE]], "mmm")</f>
        <v>Apr</v>
      </c>
      <c r="M1995" s="2">
        <v>2004</v>
      </c>
      <c r="N1995" s="2" t="s">
        <v>178</v>
      </c>
      <c r="O1995" s="2" t="s">
        <v>179</v>
      </c>
      <c r="P1995" s="2" t="s">
        <v>99</v>
      </c>
      <c r="Q1995" s="2" t="s">
        <v>9</v>
      </c>
      <c r="R1995" s="2" t="s">
        <v>16</v>
      </c>
    </row>
    <row r="1996" spans="1:18" x14ac:dyDescent="0.3">
      <c r="A1996" s="2">
        <v>12094</v>
      </c>
      <c r="B1996" s="2" t="s">
        <v>98</v>
      </c>
      <c r="C1996" s="2">
        <v>22</v>
      </c>
      <c r="D1996" s="7">
        <v>116</v>
      </c>
      <c r="E1996" s="7">
        <f t="shared" si="62"/>
        <v>58</v>
      </c>
      <c r="F1996" s="7">
        <v>100</v>
      </c>
      <c r="G1996" s="7">
        <f>Table1[[#This Row],[QUANTITY_ORDERED]]*Table1[[#This Row],[Selling price ]]</f>
        <v>2200</v>
      </c>
      <c r="H1996" s="7">
        <f>F1996-(Table1[[#This Row],[Estimated Cost Price (50%)	]])</f>
        <v>42</v>
      </c>
      <c r="I1996" s="7">
        <f>Table1[[#This Row],[Profit per unit]]*Table1[[#This Row],[QUANTITY_ORDERED]]</f>
        <v>924</v>
      </c>
      <c r="J1996" s="2" t="str">
        <f t="shared" si="63"/>
        <v>Profit</v>
      </c>
      <c r="K1996" s="3">
        <v>38088</v>
      </c>
      <c r="L1996" s="2" t="str">
        <f>TEXT(Table1[[#This Row],[ORDER_DATE]], "mmm")</f>
        <v>Apr</v>
      </c>
      <c r="M1996" s="2">
        <v>2004</v>
      </c>
      <c r="N1996" s="2" t="s">
        <v>178</v>
      </c>
      <c r="O1996" s="2" t="s">
        <v>196</v>
      </c>
      <c r="P1996" s="2" t="s">
        <v>99</v>
      </c>
      <c r="Q1996" s="2" t="s">
        <v>9</v>
      </c>
      <c r="R1996" s="2" t="s">
        <v>10</v>
      </c>
    </row>
    <row r="1997" spans="1:18" x14ac:dyDescent="0.3">
      <c r="A1997" s="2">
        <v>12095</v>
      </c>
      <c r="B1997" s="2" t="s">
        <v>98</v>
      </c>
      <c r="C1997" s="2">
        <v>43</v>
      </c>
      <c r="D1997" s="7">
        <v>102</v>
      </c>
      <c r="E1997" s="7">
        <f t="shared" si="62"/>
        <v>51</v>
      </c>
      <c r="F1997" s="7">
        <v>86.3</v>
      </c>
      <c r="G1997" s="7">
        <f>Table1[[#This Row],[QUANTITY_ORDERED]]*Table1[[#This Row],[Selling price ]]</f>
        <v>3710.9</v>
      </c>
      <c r="H1997" s="7">
        <f>F1997-(Table1[[#This Row],[Estimated Cost Price (50%)	]])</f>
        <v>35.299999999999997</v>
      </c>
      <c r="I1997" s="7">
        <f>Table1[[#This Row],[Profit per unit]]*Table1[[#This Row],[QUANTITY_ORDERED]]</f>
        <v>1517.8999999999999</v>
      </c>
      <c r="J1997" s="2" t="str">
        <f t="shared" si="63"/>
        <v>Profit</v>
      </c>
      <c r="K1997" s="3">
        <v>38088</v>
      </c>
      <c r="L1997" s="2" t="str">
        <f>TEXT(Table1[[#This Row],[ORDER_DATE]], "mmm")</f>
        <v>Apr</v>
      </c>
      <c r="M1997" s="2">
        <v>2004</v>
      </c>
      <c r="N1997" s="2" t="s">
        <v>202</v>
      </c>
      <c r="O1997" s="2" t="s">
        <v>203</v>
      </c>
      <c r="P1997" s="2" t="s">
        <v>99</v>
      </c>
      <c r="Q1997" s="2" t="s">
        <v>9</v>
      </c>
      <c r="R1997" s="2" t="s">
        <v>16</v>
      </c>
    </row>
    <row r="1998" spans="1:18" x14ac:dyDescent="0.3">
      <c r="A1998" s="2">
        <v>12096</v>
      </c>
      <c r="B1998" s="2" t="s">
        <v>98</v>
      </c>
      <c r="C1998" s="2">
        <v>41</v>
      </c>
      <c r="D1998" s="7">
        <v>53</v>
      </c>
      <c r="E1998" s="7">
        <f t="shared" si="62"/>
        <v>26.5</v>
      </c>
      <c r="F1998" s="7">
        <v>57.68</v>
      </c>
      <c r="G1998" s="7">
        <f>Table1[[#This Row],[QUANTITY_ORDERED]]*Table1[[#This Row],[Selling price ]]</f>
        <v>2364.88</v>
      </c>
      <c r="H1998" s="7">
        <f>F1998-(Table1[[#This Row],[Estimated Cost Price (50%)	]])</f>
        <v>31.18</v>
      </c>
      <c r="I1998" s="7">
        <f>Table1[[#This Row],[Profit per unit]]*Table1[[#This Row],[QUANTITY_ORDERED]]</f>
        <v>1278.3799999999999</v>
      </c>
      <c r="J1998" s="2" t="str">
        <f t="shared" si="63"/>
        <v>Profit</v>
      </c>
      <c r="K1998" s="3">
        <v>38088</v>
      </c>
      <c r="L1998" s="2" t="str">
        <f>TEXT(Table1[[#This Row],[ORDER_DATE]], "mmm")</f>
        <v>Apr</v>
      </c>
      <c r="M1998" s="2">
        <v>2004</v>
      </c>
      <c r="N1998" s="2" t="s">
        <v>202</v>
      </c>
      <c r="O1998" s="2" t="s">
        <v>208</v>
      </c>
      <c r="P1998" s="2" t="s">
        <v>99</v>
      </c>
      <c r="Q1998" s="2" t="s">
        <v>9</v>
      </c>
      <c r="R1998" s="2" t="s">
        <v>10</v>
      </c>
    </row>
    <row r="1999" spans="1:18" x14ac:dyDescent="0.3">
      <c r="A1999" s="2">
        <v>12097</v>
      </c>
      <c r="B1999" s="2" t="s">
        <v>98</v>
      </c>
      <c r="C1999" s="2">
        <v>50</v>
      </c>
      <c r="D1999" s="7">
        <v>127</v>
      </c>
      <c r="E1999" s="7">
        <f t="shared" si="62"/>
        <v>63.5</v>
      </c>
      <c r="F1999" s="7">
        <v>100</v>
      </c>
      <c r="G1999" s="7">
        <f>Table1[[#This Row],[QUANTITY_ORDERED]]*Table1[[#This Row],[Selling price ]]</f>
        <v>5000</v>
      </c>
      <c r="H1999" s="7">
        <f>F1999-(Table1[[#This Row],[Estimated Cost Price (50%)	]])</f>
        <v>36.5</v>
      </c>
      <c r="I1999" s="7">
        <f>Table1[[#This Row],[Profit per unit]]*Table1[[#This Row],[QUANTITY_ORDERED]]</f>
        <v>1825</v>
      </c>
      <c r="J1999" s="2" t="str">
        <f t="shared" si="63"/>
        <v>Profit</v>
      </c>
      <c r="K1999" s="3">
        <v>38088</v>
      </c>
      <c r="L1999" s="2" t="str">
        <f>TEXT(Table1[[#This Row],[ORDER_DATE]], "mmm")</f>
        <v>Apr</v>
      </c>
      <c r="M1999" s="2">
        <v>2004</v>
      </c>
      <c r="N1999" s="2" t="s">
        <v>202</v>
      </c>
      <c r="O1999" s="2" t="s">
        <v>223</v>
      </c>
      <c r="P1999" s="2" t="s">
        <v>99</v>
      </c>
      <c r="Q1999" s="2" t="s">
        <v>9</v>
      </c>
      <c r="R1999" s="2" t="s">
        <v>52</v>
      </c>
    </row>
    <row r="2000" spans="1:18" x14ac:dyDescent="0.3">
      <c r="A2000" s="2">
        <v>12098</v>
      </c>
      <c r="B2000" s="2" t="s">
        <v>98</v>
      </c>
      <c r="C2000" s="2">
        <v>35</v>
      </c>
      <c r="D2000" s="7">
        <v>60</v>
      </c>
      <c r="E2000" s="7">
        <f t="shared" si="62"/>
        <v>30</v>
      </c>
      <c r="F2000" s="7">
        <v>61.21</v>
      </c>
      <c r="G2000" s="7">
        <f>Table1[[#This Row],[QUANTITY_ORDERED]]*Table1[[#This Row],[Selling price ]]</f>
        <v>2142.35</v>
      </c>
      <c r="H2000" s="7">
        <f>F2000-(Table1[[#This Row],[Estimated Cost Price (50%)	]])</f>
        <v>31.21</v>
      </c>
      <c r="I2000" s="7">
        <f>Table1[[#This Row],[Profit per unit]]*Table1[[#This Row],[QUANTITY_ORDERED]]</f>
        <v>1092.3500000000001</v>
      </c>
      <c r="J2000" s="2" t="str">
        <f t="shared" si="63"/>
        <v>Profit</v>
      </c>
      <c r="K2000" s="3">
        <v>38088</v>
      </c>
      <c r="L2000" s="2" t="str">
        <f>TEXT(Table1[[#This Row],[ORDER_DATE]], "mmm")</f>
        <v>Apr</v>
      </c>
      <c r="M2000" s="2">
        <v>2004</v>
      </c>
      <c r="N2000" s="2" t="s">
        <v>178</v>
      </c>
      <c r="O2000" s="2" t="s">
        <v>224</v>
      </c>
      <c r="P2000" s="2" t="s">
        <v>99</v>
      </c>
      <c r="Q2000" s="2" t="s">
        <v>9</v>
      </c>
      <c r="R2000" s="2" t="s">
        <v>10</v>
      </c>
    </row>
    <row r="2001" spans="1:18" x14ac:dyDescent="0.3">
      <c r="A2001" s="2">
        <v>12099</v>
      </c>
      <c r="B2001" s="2" t="s">
        <v>98</v>
      </c>
      <c r="C2001" s="2">
        <v>36</v>
      </c>
      <c r="D2001" s="7">
        <v>168</v>
      </c>
      <c r="E2001" s="7">
        <f t="shared" si="62"/>
        <v>84</v>
      </c>
      <c r="F2001" s="7">
        <v>100</v>
      </c>
      <c r="G2001" s="7">
        <f>Table1[[#This Row],[QUANTITY_ORDERED]]*Table1[[#This Row],[Selling price ]]</f>
        <v>3600</v>
      </c>
      <c r="H2001" s="7">
        <f>F2001-(Table1[[#This Row],[Estimated Cost Price (50%)	]])</f>
        <v>16</v>
      </c>
      <c r="I2001" s="7">
        <f>Table1[[#This Row],[Profit per unit]]*Table1[[#This Row],[QUANTITY_ORDERED]]</f>
        <v>576</v>
      </c>
      <c r="J2001" s="2" t="str">
        <f t="shared" si="63"/>
        <v>Profit</v>
      </c>
      <c r="K2001" s="3">
        <v>38088</v>
      </c>
      <c r="L2001" s="2" t="str">
        <f>TEXT(Table1[[#This Row],[ORDER_DATE]], "mmm")</f>
        <v>Apr</v>
      </c>
      <c r="M2001" s="2">
        <v>2004</v>
      </c>
      <c r="N2001" s="2" t="s">
        <v>202</v>
      </c>
      <c r="O2001" s="2" t="s">
        <v>227</v>
      </c>
      <c r="P2001" s="2" t="s">
        <v>99</v>
      </c>
      <c r="Q2001" s="2" t="s">
        <v>9</v>
      </c>
      <c r="R2001" s="2" t="s">
        <v>16</v>
      </c>
    </row>
    <row r="2002" spans="1:18" x14ac:dyDescent="0.3">
      <c r="A2002" s="2">
        <v>12100</v>
      </c>
      <c r="B2002" s="2" t="s">
        <v>98</v>
      </c>
      <c r="C2002" s="2">
        <v>33</v>
      </c>
      <c r="D2002" s="7">
        <v>101</v>
      </c>
      <c r="E2002" s="7">
        <f t="shared" si="62"/>
        <v>50.5</v>
      </c>
      <c r="F2002" s="7">
        <v>100</v>
      </c>
      <c r="G2002" s="7">
        <f>Table1[[#This Row],[QUANTITY_ORDERED]]*Table1[[#This Row],[Selling price ]]</f>
        <v>3300</v>
      </c>
      <c r="H2002" s="7">
        <f>F2002-(Table1[[#This Row],[Estimated Cost Price (50%)	]])</f>
        <v>49.5</v>
      </c>
      <c r="I2002" s="7">
        <f>Table1[[#This Row],[Profit per unit]]*Table1[[#This Row],[QUANTITY_ORDERED]]</f>
        <v>1633.5</v>
      </c>
      <c r="J2002" s="2" t="str">
        <f t="shared" si="63"/>
        <v>Profit</v>
      </c>
      <c r="K2002" s="3">
        <v>38088</v>
      </c>
      <c r="L2002" s="2" t="str">
        <f>TEXT(Table1[[#This Row],[ORDER_DATE]], "mmm")</f>
        <v>Apr</v>
      </c>
      <c r="M2002" s="2">
        <v>2004</v>
      </c>
      <c r="N2002" s="2" t="s">
        <v>202</v>
      </c>
      <c r="O2002" s="2" t="s">
        <v>229</v>
      </c>
      <c r="P2002" s="2" t="s">
        <v>99</v>
      </c>
      <c r="Q2002" s="2" t="s">
        <v>9</v>
      </c>
      <c r="R2002" s="2" t="s">
        <v>16</v>
      </c>
    </row>
    <row r="2003" spans="1:18" x14ac:dyDescent="0.3">
      <c r="A2003" s="2">
        <v>12101</v>
      </c>
      <c r="B2003" s="2" t="s">
        <v>98</v>
      </c>
      <c r="C2003" s="2">
        <v>41</v>
      </c>
      <c r="D2003" s="7">
        <v>62</v>
      </c>
      <c r="E2003" s="7">
        <f t="shared" si="62"/>
        <v>31</v>
      </c>
      <c r="F2003" s="7">
        <v>29.87</v>
      </c>
      <c r="G2003" s="7">
        <f>Table1[[#This Row],[QUANTITY_ORDERED]]*Table1[[#This Row],[Selling price ]]</f>
        <v>1224.67</v>
      </c>
      <c r="H2003" s="7">
        <f>F2003-(Table1[[#This Row],[Estimated Cost Price (50%)	]])</f>
        <v>-1.129999999999999</v>
      </c>
      <c r="I2003" s="7">
        <f>Table1[[#This Row],[Profit per unit]]*Table1[[#This Row],[QUANTITY_ORDERED]]</f>
        <v>-46.329999999999956</v>
      </c>
      <c r="J2003" s="2" t="str">
        <f t="shared" si="63"/>
        <v>Loss</v>
      </c>
      <c r="K2003" s="3">
        <v>38088</v>
      </c>
      <c r="L2003" s="2" t="str">
        <f>TEXT(Table1[[#This Row],[ORDER_DATE]], "mmm")</f>
        <v>Apr</v>
      </c>
      <c r="M2003" s="2">
        <v>2004</v>
      </c>
      <c r="N2003" s="2" t="s">
        <v>202</v>
      </c>
      <c r="O2003" s="2" t="s">
        <v>230</v>
      </c>
      <c r="P2003" s="2" t="s">
        <v>99</v>
      </c>
      <c r="Q2003" s="2" t="s">
        <v>9</v>
      </c>
      <c r="R2003" s="2" t="s">
        <v>10</v>
      </c>
    </row>
    <row r="2004" spans="1:18" x14ac:dyDescent="0.3">
      <c r="A2004" s="2">
        <v>12102</v>
      </c>
      <c r="B2004" s="2" t="s">
        <v>98</v>
      </c>
      <c r="C2004" s="2">
        <v>48</v>
      </c>
      <c r="D2004" s="7">
        <v>104</v>
      </c>
      <c r="E2004" s="7">
        <f t="shared" si="62"/>
        <v>52</v>
      </c>
      <c r="F2004" s="7">
        <v>47.04</v>
      </c>
      <c r="G2004" s="7">
        <f>Table1[[#This Row],[QUANTITY_ORDERED]]*Table1[[#This Row],[Selling price ]]</f>
        <v>2257.92</v>
      </c>
      <c r="H2004" s="7">
        <f>F2004-(Table1[[#This Row],[Estimated Cost Price (50%)	]])</f>
        <v>-4.9600000000000009</v>
      </c>
      <c r="I2004" s="7">
        <f>Table1[[#This Row],[Profit per unit]]*Table1[[#This Row],[QUANTITY_ORDERED]]</f>
        <v>-238.08000000000004</v>
      </c>
      <c r="J2004" s="2" t="str">
        <f t="shared" si="63"/>
        <v>Loss</v>
      </c>
      <c r="K2004" s="3">
        <v>38088</v>
      </c>
      <c r="L2004" s="2" t="str">
        <f>TEXT(Table1[[#This Row],[ORDER_DATE]], "mmm")</f>
        <v>Apr</v>
      </c>
      <c r="M2004" s="2">
        <v>2004</v>
      </c>
      <c r="N2004" s="2" t="s">
        <v>202</v>
      </c>
      <c r="O2004" s="2" t="s">
        <v>234</v>
      </c>
      <c r="P2004" s="2" t="s">
        <v>99</v>
      </c>
      <c r="Q2004" s="2" t="s">
        <v>9</v>
      </c>
      <c r="R2004" s="2" t="s">
        <v>10</v>
      </c>
    </row>
    <row r="2005" spans="1:18" x14ac:dyDescent="0.3">
      <c r="A2005" s="2">
        <v>12103</v>
      </c>
      <c r="B2005" s="2" t="s">
        <v>98</v>
      </c>
      <c r="C2005" s="2">
        <v>20</v>
      </c>
      <c r="D2005" s="7">
        <v>33</v>
      </c>
      <c r="E2005" s="7">
        <f t="shared" si="62"/>
        <v>16.5</v>
      </c>
      <c r="F2005" s="7">
        <v>100</v>
      </c>
      <c r="G2005" s="7">
        <f>Table1[[#This Row],[QUANTITY_ORDERED]]*Table1[[#This Row],[Selling price ]]</f>
        <v>2000</v>
      </c>
      <c r="H2005" s="7">
        <f>F2005-(Table1[[#This Row],[Estimated Cost Price (50%)	]])</f>
        <v>83.5</v>
      </c>
      <c r="I2005" s="7">
        <f>Table1[[#This Row],[Profit per unit]]*Table1[[#This Row],[QUANTITY_ORDERED]]</f>
        <v>1670</v>
      </c>
      <c r="J2005" s="2" t="str">
        <f t="shared" si="63"/>
        <v>Profit</v>
      </c>
      <c r="K2005" s="3">
        <v>38088</v>
      </c>
      <c r="L2005" s="2" t="str">
        <f>TEXT(Table1[[#This Row],[ORDER_DATE]], "mmm")</f>
        <v>Apr</v>
      </c>
      <c r="M2005" s="2">
        <v>2004</v>
      </c>
      <c r="N2005" s="2" t="s">
        <v>202</v>
      </c>
      <c r="O2005" s="2" t="s">
        <v>257</v>
      </c>
      <c r="P2005" s="2" t="s">
        <v>99</v>
      </c>
      <c r="Q2005" s="2" t="s">
        <v>9</v>
      </c>
      <c r="R2005" s="2" t="s">
        <v>10</v>
      </c>
    </row>
    <row r="2006" spans="1:18" x14ac:dyDescent="0.3">
      <c r="A2006" s="2">
        <v>12104</v>
      </c>
      <c r="B2006" s="2" t="s">
        <v>98</v>
      </c>
      <c r="C2006" s="2">
        <v>30</v>
      </c>
      <c r="D2006" s="7">
        <v>44</v>
      </c>
      <c r="E2006" s="7">
        <f t="shared" si="62"/>
        <v>22</v>
      </c>
      <c r="F2006" s="7">
        <v>100</v>
      </c>
      <c r="G2006" s="7">
        <f>Table1[[#This Row],[QUANTITY_ORDERED]]*Table1[[#This Row],[Selling price ]]</f>
        <v>3000</v>
      </c>
      <c r="H2006" s="7">
        <f>F2006-(Table1[[#This Row],[Estimated Cost Price (50%)	]])</f>
        <v>78</v>
      </c>
      <c r="I2006" s="7">
        <f>Table1[[#This Row],[Profit per unit]]*Table1[[#This Row],[QUANTITY_ORDERED]]</f>
        <v>2340</v>
      </c>
      <c r="J2006" s="2" t="str">
        <f t="shared" si="63"/>
        <v>Profit</v>
      </c>
      <c r="K2006" s="3">
        <v>38088</v>
      </c>
      <c r="L2006" s="2" t="str">
        <f>TEXT(Table1[[#This Row],[ORDER_DATE]], "mmm")</f>
        <v>Apr</v>
      </c>
      <c r="M2006" s="2">
        <v>2004</v>
      </c>
      <c r="N2006" s="2" t="s">
        <v>202</v>
      </c>
      <c r="O2006" s="2" t="s">
        <v>260</v>
      </c>
      <c r="P2006" s="2" t="s">
        <v>99</v>
      </c>
      <c r="Q2006" s="2" t="s">
        <v>9</v>
      </c>
      <c r="R2006" s="2" t="s">
        <v>16</v>
      </c>
    </row>
    <row r="2007" spans="1:18" x14ac:dyDescent="0.3">
      <c r="A2007" s="2">
        <v>12105</v>
      </c>
      <c r="B2007" s="2" t="s">
        <v>164</v>
      </c>
      <c r="C2007" s="2">
        <v>33</v>
      </c>
      <c r="D2007" s="7">
        <v>99</v>
      </c>
      <c r="E2007" s="7">
        <f t="shared" si="62"/>
        <v>49.5</v>
      </c>
      <c r="F2007" s="7">
        <v>91.27</v>
      </c>
      <c r="G2007" s="7">
        <f>Table1[[#This Row],[QUANTITY_ORDERED]]*Table1[[#This Row],[Selling price ]]</f>
        <v>3011.91</v>
      </c>
      <c r="H2007" s="7">
        <f>F2007-(Table1[[#This Row],[Estimated Cost Price (50%)	]])</f>
        <v>41.769999999999996</v>
      </c>
      <c r="I2007" s="7">
        <f>Table1[[#This Row],[Profit per unit]]*Table1[[#This Row],[QUANTITY_ORDERED]]</f>
        <v>1378.4099999999999</v>
      </c>
      <c r="J2007" s="2" t="str">
        <f t="shared" si="63"/>
        <v>Profit</v>
      </c>
      <c r="K2007" s="3">
        <v>38118</v>
      </c>
      <c r="L2007" s="2" t="str">
        <f>TEXT(Table1[[#This Row],[ORDER_DATE]], "mmm")</f>
        <v>May</v>
      </c>
      <c r="M2007" s="2">
        <v>2004</v>
      </c>
      <c r="N2007" s="2" t="s">
        <v>202</v>
      </c>
      <c r="O2007" s="2" t="s">
        <v>240</v>
      </c>
      <c r="P2007" s="2" t="s">
        <v>165</v>
      </c>
      <c r="Q2007" s="2" t="s">
        <v>157</v>
      </c>
      <c r="R2007" s="2" t="s">
        <v>16</v>
      </c>
    </row>
    <row r="2008" spans="1:18" x14ac:dyDescent="0.3">
      <c r="A2008" s="2">
        <v>12106</v>
      </c>
      <c r="B2008" s="2" t="s">
        <v>164</v>
      </c>
      <c r="C2008" s="2">
        <v>47</v>
      </c>
      <c r="D2008" s="7">
        <v>121</v>
      </c>
      <c r="E2008" s="7">
        <f t="shared" si="62"/>
        <v>60.5</v>
      </c>
      <c r="F2008" s="7">
        <v>100</v>
      </c>
      <c r="G2008" s="7">
        <f>Table1[[#This Row],[QUANTITY_ORDERED]]*Table1[[#This Row],[Selling price ]]</f>
        <v>4700</v>
      </c>
      <c r="H2008" s="7">
        <f>F2008-(Table1[[#This Row],[Estimated Cost Price (50%)	]])</f>
        <v>39.5</v>
      </c>
      <c r="I2008" s="7">
        <f>Table1[[#This Row],[Profit per unit]]*Table1[[#This Row],[QUANTITY_ORDERED]]</f>
        <v>1856.5</v>
      </c>
      <c r="J2008" s="2" t="str">
        <f t="shared" si="63"/>
        <v>Profit</v>
      </c>
      <c r="K2008" s="3">
        <v>38118</v>
      </c>
      <c r="L2008" s="2" t="str">
        <f>TEXT(Table1[[#This Row],[ORDER_DATE]], "mmm")</f>
        <v>May</v>
      </c>
      <c r="M2008" s="2">
        <v>2004</v>
      </c>
      <c r="N2008" s="2" t="s">
        <v>178</v>
      </c>
      <c r="O2008" s="2" t="s">
        <v>248</v>
      </c>
      <c r="P2008" s="2" t="s">
        <v>165</v>
      </c>
      <c r="Q2008" s="2" t="s">
        <v>157</v>
      </c>
      <c r="R2008" s="2" t="s">
        <v>16</v>
      </c>
    </row>
    <row r="2009" spans="1:18" x14ac:dyDescent="0.3">
      <c r="A2009" s="2">
        <v>12107</v>
      </c>
      <c r="B2009" s="2" t="s">
        <v>33</v>
      </c>
      <c r="C2009" s="2">
        <v>27</v>
      </c>
      <c r="D2009" s="7">
        <v>151</v>
      </c>
      <c r="E2009" s="7">
        <f t="shared" si="62"/>
        <v>75.5</v>
      </c>
      <c r="F2009" s="7">
        <v>54.33</v>
      </c>
      <c r="G2009" s="7">
        <f>Table1[[#This Row],[QUANTITY_ORDERED]]*Table1[[#This Row],[Selling price ]]</f>
        <v>1466.9099999999999</v>
      </c>
      <c r="H2009" s="7">
        <f>F2009-(Table1[[#This Row],[Estimated Cost Price (50%)	]])</f>
        <v>-21.17</v>
      </c>
      <c r="I2009" s="7">
        <f>Table1[[#This Row],[Profit per unit]]*Table1[[#This Row],[QUANTITY_ORDERED]]</f>
        <v>-571.59</v>
      </c>
      <c r="J2009" s="2" t="str">
        <f t="shared" si="63"/>
        <v>Loss</v>
      </c>
      <c r="K2009" s="3">
        <v>38118</v>
      </c>
      <c r="L2009" s="2" t="str">
        <f>TEXT(Table1[[#This Row],[ORDER_DATE]], "mmm")</f>
        <v>May</v>
      </c>
      <c r="M2009" s="2">
        <v>2004</v>
      </c>
      <c r="N2009" s="2" t="s">
        <v>63</v>
      </c>
      <c r="O2009" s="2" t="s">
        <v>182</v>
      </c>
      <c r="P2009" s="2" t="s">
        <v>8</v>
      </c>
      <c r="Q2009" s="2" t="s">
        <v>9</v>
      </c>
      <c r="R2009" s="2" t="s">
        <v>10</v>
      </c>
    </row>
    <row r="2010" spans="1:18" x14ac:dyDescent="0.3">
      <c r="A2010" s="2">
        <v>12108</v>
      </c>
      <c r="B2010" s="2" t="s">
        <v>33</v>
      </c>
      <c r="C2010" s="2">
        <v>26</v>
      </c>
      <c r="D2010" s="7">
        <v>118</v>
      </c>
      <c r="E2010" s="7">
        <f t="shared" si="62"/>
        <v>59</v>
      </c>
      <c r="F2010" s="7">
        <v>58.38</v>
      </c>
      <c r="G2010" s="7">
        <f>Table1[[#This Row],[QUANTITY_ORDERED]]*Table1[[#This Row],[Selling price ]]</f>
        <v>1517.88</v>
      </c>
      <c r="H2010" s="7">
        <f>F2010-(Table1[[#This Row],[Estimated Cost Price (50%)	]])</f>
        <v>-0.61999999999999744</v>
      </c>
      <c r="I2010" s="7">
        <f>Table1[[#This Row],[Profit per unit]]*Table1[[#This Row],[QUANTITY_ORDERED]]</f>
        <v>-16.119999999999933</v>
      </c>
      <c r="J2010" s="2" t="str">
        <f t="shared" si="63"/>
        <v>Loss</v>
      </c>
      <c r="K2010" s="3">
        <v>38118</v>
      </c>
      <c r="L2010" s="2" t="str">
        <f>TEXT(Table1[[#This Row],[ORDER_DATE]], "mmm")</f>
        <v>May</v>
      </c>
      <c r="M2010" s="2">
        <v>2004</v>
      </c>
      <c r="N2010" s="2" t="s">
        <v>178</v>
      </c>
      <c r="O2010" s="2" t="s">
        <v>188</v>
      </c>
      <c r="P2010" s="2" t="s">
        <v>8</v>
      </c>
      <c r="Q2010" s="2" t="s">
        <v>9</v>
      </c>
      <c r="R2010" s="2" t="s">
        <v>10</v>
      </c>
    </row>
    <row r="2011" spans="1:18" x14ac:dyDescent="0.3">
      <c r="A2011" s="2">
        <v>12109</v>
      </c>
      <c r="B2011" s="2" t="s">
        <v>33</v>
      </c>
      <c r="C2011" s="2">
        <v>47</v>
      </c>
      <c r="D2011" s="7">
        <v>163</v>
      </c>
      <c r="E2011" s="7">
        <f t="shared" si="62"/>
        <v>81.5</v>
      </c>
      <c r="F2011" s="7">
        <v>100</v>
      </c>
      <c r="G2011" s="7">
        <f>Table1[[#This Row],[QUANTITY_ORDERED]]*Table1[[#This Row],[Selling price ]]</f>
        <v>4700</v>
      </c>
      <c r="H2011" s="7">
        <f>F2011-(Table1[[#This Row],[Estimated Cost Price (50%)	]])</f>
        <v>18.5</v>
      </c>
      <c r="I2011" s="7">
        <f>Table1[[#This Row],[Profit per unit]]*Table1[[#This Row],[QUANTITY_ORDERED]]</f>
        <v>869.5</v>
      </c>
      <c r="J2011" s="2" t="str">
        <f t="shared" si="63"/>
        <v>Profit</v>
      </c>
      <c r="K2011" s="3">
        <v>38118</v>
      </c>
      <c r="L2011" s="2" t="str">
        <f>TEXT(Table1[[#This Row],[ORDER_DATE]], "mmm")</f>
        <v>May</v>
      </c>
      <c r="M2011" s="2">
        <v>2004</v>
      </c>
      <c r="N2011" s="2" t="s">
        <v>63</v>
      </c>
      <c r="O2011" s="2" t="s">
        <v>220</v>
      </c>
      <c r="P2011" s="2" t="s">
        <v>8</v>
      </c>
      <c r="Q2011" s="2" t="s">
        <v>9</v>
      </c>
      <c r="R2011" s="2" t="s">
        <v>52</v>
      </c>
    </row>
    <row r="2012" spans="1:18" x14ac:dyDescent="0.3">
      <c r="A2012" s="2">
        <v>12110</v>
      </c>
      <c r="B2012" s="2" t="s">
        <v>33</v>
      </c>
      <c r="C2012" s="2">
        <v>33</v>
      </c>
      <c r="D2012" s="7">
        <v>122</v>
      </c>
      <c r="E2012" s="7">
        <f t="shared" si="62"/>
        <v>61</v>
      </c>
      <c r="F2012" s="7">
        <v>37.479999999999997</v>
      </c>
      <c r="G2012" s="7">
        <f>Table1[[#This Row],[QUANTITY_ORDERED]]*Table1[[#This Row],[Selling price ]]</f>
        <v>1236.8399999999999</v>
      </c>
      <c r="H2012" s="7">
        <f>F2012-(Table1[[#This Row],[Estimated Cost Price (50%)	]])</f>
        <v>-23.520000000000003</v>
      </c>
      <c r="I2012" s="7">
        <f>Table1[[#This Row],[Profit per unit]]*Table1[[#This Row],[QUANTITY_ORDERED]]</f>
        <v>-776.16000000000008</v>
      </c>
      <c r="J2012" s="2" t="str">
        <f t="shared" si="63"/>
        <v>Loss</v>
      </c>
      <c r="K2012" s="3">
        <v>38118</v>
      </c>
      <c r="L2012" s="2" t="str">
        <f>TEXT(Table1[[#This Row],[ORDER_DATE]], "mmm")</f>
        <v>May</v>
      </c>
      <c r="M2012" s="2">
        <v>2004</v>
      </c>
      <c r="N2012" s="2" t="s">
        <v>178</v>
      </c>
      <c r="O2012" s="2" t="s">
        <v>222</v>
      </c>
      <c r="P2012" s="2" t="s">
        <v>8</v>
      </c>
      <c r="Q2012" s="2" t="s">
        <v>9</v>
      </c>
      <c r="R2012" s="2" t="s">
        <v>10</v>
      </c>
    </row>
    <row r="2013" spans="1:18" x14ac:dyDescent="0.3">
      <c r="A2013" s="2">
        <v>12111</v>
      </c>
      <c r="B2013" s="2" t="s">
        <v>33</v>
      </c>
      <c r="C2013" s="2">
        <v>27</v>
      </c>
      <c r="D2013" s="7">
        <v>169</v>
      </c>
      <c r="E2013" s="7">
        <f t="shared" si="62"/>
        <v>84.5</v>
      </c>
      <c r="F2013" s="7">
        <v>100</v>
      </c>
      <c r="G2013" s="7">
        <f>Table1[[#This Row],[QUANTITY_ORDERED]]*Table1[[#This Row],[Selling price ]]</f>
        <v>2700</v>
      </c>
      <c r="H2013" s="7">
        <f>F2013-(Table1[[#This Row],[Estimated Cost Price (50%)	]])</f>
        <v>15.5</v>
      </c>
      <c r="I2013" s="7">
        <f>Table1[[#This Row],[Profit per unit]]*Table1[[#This Row],[QUANTITY_ORDERED]]</f>
        <v>418.5</v>
      </c>
      <c r="J2013" s="2" t="str">
        <f t="shared" si="63"/>
        <v>Profit</v>
      </c>
      <c r="K2013" s="3">
        <v>38118</v>
      </c>
      <c r="L2013" s="2" t="str">
        <f>TEXT(Table1[[#This Row],[ORDER_DATE]], "mmm")</f>
        <v>May</v>
      </c>
      <c r="M2013" s="2">
        <v>2004</v>
      </c>
      <c r="N2013" s="2" t="s">
        <v>63</v>
      </c>
      <c r="O2013" s="2" t="s">
        <v>236</v>
      </c>
      <c r="P2013" s="2" t="s">
        <v>8</v>
      </c>
      <c r="Q2013" s="2" t="s">
        <v>9</v>
      </c>
      <c r="R2013" s="2" t="s">
        <v>16</v>
      </c>
    </row>
    <row r="2014" spans="1:18" x14ac:dyDescent="0.3">
      <c r="A2014" s="2">
        <v>12112</v>
      </c>
      <c r="B2014" s="2" t="s">
        <v>33</v>
      </c>
      <c r="C2014" s="2">
        <v>49</v>
      </c>
      <c r="D2014" s="7">
        <v>143</v>
      </c>
      <c r="E2014" s="7">
        <f t="shared" si="62"/>
        <v>71.5</v>
      </c>
      <c r="F2014" s="7">
        <v>100</v>
      </c>
      <c r="G2014" s="7">
        <f>Table1[[#This Row],[QUANTITY_ORDERED]]*Table1[[#This Row],[Selling price ]]</f>
        <v>4900</v>
      </c>
      <c r="H2014" s="7">
        <f>F2014-(Table1[[#This Row],[Estimated Cost Price (50%)	]])</f>
        <v>28.5</v>
      </c>
      <c r="I2014" s="7">
        <f>Table1[[#This Row],[Profit per unit]]*Table1[[#This Row],[QUANTITY_ORDERED]]</f>
        <v>1396.5</v>
      </c>
      <c r="J2014" s="2" t="str">
        <f t="shared" si="63"/>
        <v>Profit</v>
      </c>
      <c r="K2014" s="3">
        <v>38118</v>
      </c>
      <c r="L2014" s="2" t="str">
        <f>TEXT(Table1[[#This Row],[ORDER_DATE]], "mmm")</f>
        <v>May</v>
      </c>
      <c r="M2014" s="2">
        <v>2004</v>
      </c>
      <c r="N2014" s="2" t="s">
        <v>63</v>
      </c>
      <c r="O2014" s="2" t="s">
        <v>245</v>
      </c>
      <c r="P2014" s="2" t="s">
        <v>8</v>
      </c>
      <c r="Q2014" s="2" t="s">
        <v>9</v>
      </c>
      <c r="R2014" s="2" t="s">
        <v>16</v>
      </c>
    </row>
    <row r="2015" spans="1:18" x14ac:dyDescent="0.3">
      <c r="A2015" s="2">
        <v>12113</v>
      </c>
      <c r="B2015" s="2" t="s">
        <v>33</v>
      </c>
      <c r="C2015" s="2">
        <v>38</v>
      </c>
      <c r="D2015" s="7">
        <v>50</v>
      </c>
      <c r="E2015" s="7">
        <f t="shared" si="62"/>
        <v>25</v>
      </c>
      <c r="F2015" s="7">
        <v>100</v>
      </c>
      <c r="G2015" s="7">
        <f>Table1[[#This Row],[QUANTITY_ORDERED]]*Table1[[#This Row],[Selling price ]]</f>
        <v>3800</v>
      </c>
      <c r="H2015" s="7">
        <f>F2015-(Table1[[#This Row],[Estimated Cost Price (50%)	]])</f>
        <v>75</v>
      </c>
      <c r="I2015" s="7">
        <f>Table1[[#This Row],[Profit per unit]]*Table1[[#This Row],[QUANTITY_ORDERED]]</f>
        <v>2850</v>
      </c>
      <c r="J2015" s="2" t="str">
        <f t="shared" si="63"/>
        <v>Profit</v>
      </c>
      <c r="K2015" s="3">
        <v>38118</v>
      </c>
      <c r="L2015" s="2" t="str">
        <f>TEXT(Table1[[#This Row],[ORDER_DATE]], "mmm")</f>
        <v>May</v>
      </c>
      <c r="M2015" s="2">
        <v>2004</v>
      </c>
      <c r="N2015" s="2" t="s">
        <v>202</v>
      </c>
      <c r="O2015" s="2" t="s">
        <v>249</v>
      </c>
      <c r="P2015" s="2" t="s">
        <v>8</v>
      </c>
      <c r="Q2015" s="2" t="s">
        <v>9</v>
      </c>
      <c r="R2015" s="2" t="s">
        <v>16</v>
      </c>
    </row>
    <row r="2016" spans="1:18" x14ac:dyDescent="0.3">
      <c r="A2016" s="2">
        <v>12114</v>
      </c>
      <c r="B2016" s="2" t="s">
        <v>33</v>
      </c>
      <c r="C2016" s="2">
        <v>25</v>
      </c>
      <c r="D2016" s="7">
        <v>57</v>
      </c>
      <c r="E2016" s="7">
        <f t="shared" si="62"/>
        <v>28.5</v>
      </c>
      <c r="F2016" s="7">
        <v>69.16</v>
      </c>
      <c r="G2016" s="7">
        <f>Table1[[#This Row],[QUANTITY_ORDERED]]*Table1[[#This Row],[Selling price ]]</f>
        <v>1729</v>
      </c>
      <c r="H2016" s="7">
        <f>F2016-(Table1[[#This Row],[Estimated Cost Price (50%)	]])</f>
        <v>40.659999999999997</v>
      </c>
      <c r="I2016" s="7">
        <f>Table1[[#This Row],[Profit per unit]]*Table1[[#This Row],[QUANTITY_ORDERED]]</f>
        <v>1016.4999999999999</v>
      </c>
      <c r="J2016" s="2" t="str">
        <f t="shared" si="63"/>
        <v>Profit</v>
      </c>
      <c r="K2016" s="3">
        <v>38118</v>
      </c>
      <c r="L2016" s="2" t="str">
        <f>TEXT(Table1[[#This Row],[ORDER_DATE]], "mmm")</f>
        <v>May</v>
      </c>
      <c r="M2016" s="2">
        <v>2004</v>
      </c>
      <c r="N2016" s="2" t="s">
        <v>63</v>
      </c>
      <c r="O2016" s="2" t="s">
        <v>253</v>
      </c>
      <c r="P2016" s="2" t="s">
        <v>8</v>
      </c>
      <c r="Q2016" s="2" t="s">
        <v>9</v>
      </c>
      <c r="R2016" s="2" t="s">
        <v>10</v>
      </c>
    </row>
    <row r="2017" spans="1:18" x14ac:dyDescent="0.3">
      <c r="A2017" s="2">
        <v>12115</v>
      </c>
      <c r="B2017" s="2" t="s">
        <v>33</v>
      </c>
      <c r="C2017" s="2">
        <v>31</v>
      </c>
      <c r="D2017" s="7">
        <v>127</v>
      </c>
      <c r="E2017" s="7">
        <f t="shared" si="62"/>
        <v>63.5</v>
      </c>
      <c r="F2017" s="7">
        <v>100</v>
      </c>
      <c r="G2017" s="7">
        <f>Table1[[#This Row],[QUANTITY_ORDERED]]*Table1[[#This Row],[Selling price ]]</f>
        <v>3100</v>
      </c>
      <c r="H2017" s="7">
        <f>F2017-(Table1[[#This Row],[Estimated Cost Price (50%)	]])</f>
        <v>36.5</v>
      </c>
      <c r="I2017" s="7">
        <f>Table1[[#This Row],[Profit per unit]]*Table1[[#This Row],[QUANTITY_ORDERED]]</f>
        <v>1131.5</v>
      </c>
      <c r="J2017" s="2" t="str">
        <f t="shared" si="63"/>
        <v>Profit</v>
      </c>
      <c r="K2017" s="3">
        <v>38118</v>
      </c>
      <c r="L2017" s="2" t="str">
        <f>TEXT(Table1[[#This Row],[ORDER_DATE]], "mmm")</f>
        <v>May</v>
      </c>
      <c r="M2017" s="2">
        <v>2004</v>
      </c>
      <c r="N2017" s="2" t="s">
        <v>178</v>
      </c>
      <c r="O2017" s="2" t="s">
        <v>261</v>
      </c>
      <c r="P2017" s="2" t="s">
        <v>8</v>
      </c>
      <c r="Q2017" s="2" t="s">
        <v>9</v>
      </c>
      <c r="R2017" s="2" t="s">
        <v>16</v>
      </c>
    </row>
    <row r="2018" spans="1:18" x14ac:dyDescent="0.3">
      <c r="A2018" s="2">
        <v>12116</v>
      </c>
      <c r="B2018" s="2" t="s">
        <v>33</v>
      </c>
      <c r="C2018" s="2">
        <v>30</v>
      </c>
      <c r="D2018" s="7">
        <v>35</v>
      </c>
      <c r="E2018" s="7">
        <f t="shared" si="62"/>
        <v>17.5</v>
      </c>
      <c r="F2018" s="7">
        <v>100</v>
      </c>
      <c r="G2018" s="7">
        <f>Table1[[#This Row],[QUANTITY_ORDERED]]*Table1[[#This Row],[Selling price ]]</f>
        <v>3000</v>
      </c>
      <c r="H2018" s="7">
        <f>F2018-(Table1[[#This Row],[Estimated Cost Price (50%)	]])</f>
        <v>82.5</v>
      </c>
      <c r="I2018" s="7">
        <f>Table1[[#This Row],[Profit per unit]]*Table1[[#This Row],[QUANTITY_ORDERED]]</f>
        <v>2475</v>
      </c>
      <c r="J2018" s="2" t="str">
        <f t="shared" si="63"/>
        <v>Profit</v>
      </c>
      <c r="K2018" s="3">
        <v>38118</v>
      </c>
      <c r="L2018" s="2" t="str">
        <f>TEXT(Table1[[#This Row],[ORDER_DATE]], "mmm")</f>
        <v>May</v>
      </c>
      <c r="M2018" s="2">
        <v>2004</v>
      </c>
      <c r="N2018" s="2" t="s">
        <v>63</v>
      </c>
      <c r="O2018" s="2" t="s">
        <v>264</v>
      </c>
      <c r="P2018" s="2" t="s">
        <v>8</v>
      </c>
      <c r="Q2018" s="2" t="s">
        <v>9</v>
      </c>
      <c r="R2018" s="2" t="s">
        <v>16</v>
      </c>
    </row>
    <row r="2019" spans="1:18" x14ac:dyDescent="0.3">
      <c r="A2019" s="2">
        <v>12117</v>
      </c>
      <c r="B2019" s="2" t="s">
        <v>33</v>
      </c>
      <c r="C2019" s="2">
        <v>33</v>
      </c>
      <c r="D2019" s="7">
        <v>97</v>
      </c>
      <c r="E2019" s="7">
        <f t="shared" si="62"/>
        <v>48.5</v>
      </c>
      <c r="F2019" s="7">
        <v>100</v>
      </c>
      <c r="G2019" s="7">
        <f>Table1[[#This Row],[QUANTITY_ORDERED]]*Table1[[#This Row],[Selling price ]]</f>
        <v>3300</v>
      </c>
      <c r="H2019" s="7">
        <f>F2019-(Table1[[#This Row],[Estimated Cost Price (50%)	]])</f>
        <v>51.5</v>
      </c>
      <c r="I2019" s="7">
        <f>Table1[[#This Row],[Profit per unit]]*Table1[[#This Row],[QUANTITY_ORDERED]]</f>
        <v>1699.5</v>
      </c>
      <c r="J2019" s="2" t="str">
        <f t="shared" si="63"/>
        <v>Profit</v>
      </c>
      <c r="K2019" s="3">
        <v>38118</v>
      </c>
      <c r="L2019" s="2" t="str">
        <f>TEXT(Table1[[#This Row],[ORDER_DATE]], "mmm")</f>
        <v>May</v>
      </c>
      <c r="M2019" s="2">
        <v>2004</v>
      </c>
      <c r="N2019" s="2" t="s">
        <v>202</v>
      </c>
      <c r="O2019" s="2" t="s">
        <v>278</v>
      </c>
      <c r="P2019" s="2" t="s">
        <v>8</v>
      </c>
      <c r="Q2019" s="2" t="s">
        <v>9</v>
      </c>
      <c r="R2019" s="2" t="s">
        <v>16</v>
      </c>
    </row>
    <row r="2020" spans="1:18" x14ac:dyDescent="0.3">
      <c r="A2020" s="2">
        <v>12118</v>
      </c>
      <c r="B2020" s="2" t="s">
        <v>33</v>
      </c>
      <c r="C2020" s="2">
        <v>20</v>
      </c>
      <c r="D2020" s="7">
        <v>96</v>
      </c>
      <c r="E2020" s="7">
        <f t="shared" si="62"/>
        <v>48</v>
      </c>
      <c r="F2020" s="7">
        <v>98.18</v>
      </c>
      <c r="G2020" s="7">
        <f>Table1[[#This Row],[QUANTITY_ORDERED]]*Table1[[#This Row],[Selling price ]]</f>
        <v>1963.6000000000001</v>
      </c>
      <c r="H2020" s="7">
        <f>F2020-(Table1[[#This Row],[Estimated Cost Price (50%)	]])</f>
        <v>50.180000000000007</v>
      </c>
      <c r="I2020" s="7">
        <f>Table1[[#This Row],[Profit per unit]]*Table1[[#This Row],[QUANTITY_ORDERED]]</f>
        <v>1003.6000000000001</v>
      </c>
      <c r="J2020" s="2" t="str">
        <f t="shared" si="63"/>
        <v>Profit</v>
      </c>
      <c r="K2020" s="3">
        <v>38118</v>
      </c>
      <c r="L2020" s="2" t="str">
        <f>TEXT(Table1[[#This Row],[ORDER_DATE]], "mmm")</f>
        <v>May</v>
      </c>
      <c r="M2020" s="2">
        <v>2004</v>
      </c>
      <c r="N2020" s="2" t="s">
        <v>178</v>
      </c>
      <c r="O2020" s="2" t="s">
        <v>281</v>
      </c>
      <c r="P2020" s="2" t="s">
        <v>8</v>
      </c>
      <c r="Q2020" s="2" t="s">
        <v>9</v>
      </c>
      <c r="R2020" s="2" t="s">
        <v>10</v>
      </c>
    </row>
    <row r="2021" spans="1:18" x14ac:dyDescent="0.3">
      <c r="A2021" s="2">
        <v>12119</v>
      </c>
      <c r="B2021" s="2" t="s">
        <v>33</v>
      </c>
      <c r="C2021" s="2">
        <v>48</v>
      </c>
      <c r="D2021" s="7">
        <v>64</v>
      </c>
      <c r="E2021" s="7">
        <f t="shared" si="62"/>
        <v>32</v>
      </c>
      <c r="F2021" s="7">
        <v>100</v>
      </c>
      <c r="G2021" s="7">
        <f>Table1[[#This Row],[QUANTITY_ORDERED]]*Table1[[#This Row],[Selling price ]]</f>
        <v>4800</v>
      </c>
      <c r="H2021" s="7">
        <f>F2021-(Table1[[#This Row],[Estimated Cost Price (50%)	]])</f>
        <v>68</v>
      </c>
      <c r="I2021" s="7">
        <f>Table1[[#This Row],[Profit per unit]]*Table1[[#This Row],[QUANTITY_ORDERED]]</f>
        <v>3264</v>
      </c>
      <c r="J2021" s="2" t="str">
        <f t="shared" si="63"/>
        <v>Profit</v>
      </c>
      <c r="K2021" s="3">
        <v>38118</v>
      </c>
      <c r="L2021" s="2" t="str">
        <f>TEXT(Table1[[#This Row],[ORDER_DATE]], "mmm")</f>
        <v>May</v>
      </c>
      <c r="M2021" s="2">
        <v>2004</v>
      </c>
      <c r="N2021" s="2" t="s">
        <v>178</v>
      </c>
      <c r="O2021" s="2" t="s">
        <v>286</v>
      </c>
      <c r="P2021" s="2" t="s">
        <v>8</v>
      </c>
      <c r="Q2021" s="2" t="s">
        <v>9</v>
      </c>
      <c r="R2021" s="2" t="s">
        <v>52</v>
      </c>
    </row>
    <row r="2022" spans="1:18" x14ac:dyDescent="0.3">
      <c r="A2022" s="2">
        <v>12120</v>
      </c>
      <c r="B2022" s="2" t="s">
        <v>33</v>
      </c>
      <c r="C2022" s="2">
        <v>34</v>
      </c>
      <c r="D2022" s="7">
        <v>101</v>
      </c>
      <c r="E2022" s="7">
        <f t="shared" si="62"/>
        <v>50.5</v>
      </c>
      <c r="F2022" s="7">
        <v>100</v>
      </c>
      <c r="G2022" s="7">
        <f>Table1[[#This Row],[QUANTITY_ORDERED]]*Table1[[#This Row],[Selling price ]]</f>
        <v>3400</v>
      </c>
      <c r="H2022" s="7">
        <f>F2022-(Table1[[#This Row],[Estimated Cost Price (50%)	]])</f>
        <v>49.5</v>
      </c>
      <c r="I2022" s="7">
        <f>Table1[[#This Row],[Profit per unit]]*Table1[[#This Row],[QUANTITY_ORDERED]]</f>
        <v>1683</v>
      </c>
      <c r="J2022" s="2" t="str">
        <f t="shared" si="63"/>
        <v>Profit</v>
      </c>
      <c r="K2022" s="3">
        <v>38118</v>
      </c>
      <c r="L2022" s="2" t="str">
        <f>TEXT(Table1[[#This Row],[ORDER_DATE]], "mmm")</f>
        <v>May</v>
      </c>
      <c r="M2022" s="2">
        <v>2004</v>
      </c>
      <c r="N2022" s="2" t="s">
        <v>63</v>
      </c>
      <c r="O2022" s="2" t="s">
        <v>299</v>
      </c>
      <c r="P2022" s="2" t="s">
        <v>8</v>
      </c>
      <c r="Q2022" s="2" t="s">
        <v>9</v>
      </c>
      <c r="R2022" s="2" t="s">
        <v>16</v>
      </c>
    </row>
    <row r="2023" spans="1:18" x14ac:dyDescent="0.3">
      <c r="A2023" s="2">
        <v>12121</v>
      </c>
      <c r="B2023" s="2" t="s">
        <v>45</v>
      </c>
      <c r="C2023" s="2">
        <v>47</v>
      </c>
      <c r="D2023" s="7">
        <v>136</v>
      </c>
      <c r="E2023" s="7">
        <f t="shared" si="62"/>
        <v>68</v>
      </c>
      <c r="F2023" s="7">
        <v>64.930000000000007</v>
      </c>
      <c r="G2023" s="7">
        <f>Table1[[#This Row],[QUANTITY_ORDERED]]*Table1[[#This Row],[Selling price ]]</f>
        <v>3051.7100000000005</v>
      </c>
      <c r="H2023" s="7">
        <f>F2023-(Table1[[#This Row],[Estimated Cost Price (50%)	]])</f>
        <v>-3.0699999999999932</v>
      </c>
      <c r="I2023" s="7">
        <f>Table1[[#This Row],[Profit per unit]]*Table1[[#This Row],[QUANTITY_ORDERED]]</f>
        <v>-144.28999999999968</v>
      </c>
      <c r="J2023" s="2" t="str">
        <f t="shared" si="63"/>
        <v>Loss</v>
      </c>
      <c r="K2023" s="3">
        <v>38118</v>
      </c>
      <c r="L2023" s="2" t="str">
        <f>TEXT(Table1[[#This Row],[ORDER_DATE]], "mmm")</f>
        <v>May</v>
      </c>
      <c r="M2023" s="2">
        <v>2004</v>
      </c>
      <c r="N2023" s="2" t="s">
        <v>63</v>
      </c>
      <c r="O2023" s="2" t="s">
        <v>114</v>
      </c>
      <c r="P2023" s="2" t="s">
        <v>46</v>
      </c>
      <c r="Q2023" s="2" t="s">
        <v>27</v>
      </c>
      <c r="R2023" s="2" t="s">
        <v>16</v>
      </c>
    </row>
    <row r="2024" spans="1:18" x14ac:dyDescent="0.3">
      <c r="A2024" s="2">
        <v>12122</v>
      </c>
      <c r="B2024" s="2" t="s">
        <v>45</v>
      </c>
      <c r="C2024" s="2">
        <v>42</v>
      </c>
      <c r="D2024" s="7">
        <v>207</v>
      </c>
      <c r="E2024" s="7">
        <f t="shared" si="62"/>
        <v>103.5</v>
      </c>
      <c r="F2024" s="7">
        <v>64</v>
      </c>
      <c r="G2024" s="7">
        <f>Table1[[#This Row],[QUANTITY_ORDERED]]*Table1[[#This Row],[Selling price ]]</f>
        <v>2688</v>
      </c>
      <c r="H2024" s="7">
        <f>F2024-(Table1[[#This Row],[Estimated Cost Price (50%)	]])</f>
        <v>-39.5</v>
      </c>
      <c r="I2024" s="7">
        <f>Table1[[#This Row],[Profit per unit]]*Table1[[#This Row],[QUANTITY_ORDERED]]</f>
        <v>-1659</v>
      </c>
      <c r="J2024" s="2" t="str">
        <f t="shared" si="63"/>
        <v>Loss</v>
      </c>
      <c r="K2024" s="3">
        <v>38118</v>
      </c>
      <c r="L2024" s="2" t="str">
        <f>TEXT(Table1[[#This Row],[ORDER_DATE]], "mmm")</f>
        <v>May</v>
      </c>
      <c r="M2024" s="2">
        <v>2004</v>
      </c>
      <c r="N2024" s="2" t="s">
        <v>63</v>
      </c>
      <c r="O2024" s="2" t="s">
        <v>168</v>
      </c>
      <c r="P2024" s="2" t="s">
        <v>46</v>
      </c>
      <c r="Q2024" s="2" t="s">
        <v>27</v>
      </c>
      <c r="R2024" s="2" t="s">
        <v>10</v>
      </c>
    </row>
    <row r="2025" spans="1:18" x14ac:dyDescent="0.3">
      <c r="A2025" s="2">
        <v>12123</v>
      </c>
      <c r="B2025" s="2" t="s">
        <v>45</v>
      </c>
      <c r="C2025" s="2">
        <v>24</v>
      </c>
      <c r="D2025" s="7">
        <v>173</v>
      </c>
      <c r="E2025" s="7">
        <f t="shared" si="62"/>
        <v>86.5</v>
      </c>
      <c r="F2025" s="7">
        <v>100</v>
      </c>
      <c r="G2025" s="7">
        <f>Table1[[#This Row],[QUANTITY_ORDERED]]*Table1[[#This Row],[Selling price ]]</f>
        <v>2400</v>
      </c>
      <c r="H2025" s="7">
        <f>F2025-(Table1[[#This Row],[Estimated Cost Price (50%)	]])</f>
        <v>13.5</v>
      </c>
      <c r="I2025" s="7">
        <f>Table1[[#This Row],[Profit per unit]]*Table1[[#This Row],[QUANTITY_ORDERED]]</f>
        <v>324</v>
      </c>
      <c r="J2025" s="2" t="str">
        <f t="shared" si="63"/>
        <v>Profit</v>
      </c>
      <c r="K2025" s="3">
        <v>38118</v>
      </c>
      <c r="L2025" s="2" t="str">
        <f>TEXT(Table1[[#This Row],[ORDER_DATE]], "mmm")</f>
        <v>May</v>
      </c>
      <c r="M2025" s="2">
        <v>2004</v>
      </c>
      <c r="N2025" s="2" t="s">
        <v>63</v>
      </c>
      <c r="O2025" s="2" t="s">
        <v>186</v>
      </c>
      <c r="P2025" s="2" t="s">
        <v>46</v>
      </c>
      <c r="Q2025" s="2" t="s">
        <v>27</v>
      </c>
      <c r="R2025" s="2" t="s">
        <v>10</v>
      </c>
    </row>
    <row r="2026" spans="1:18" x14ac:dyDescent="0.3">
      <c r="A2026" s="2">
        <v>12124</v>
      </c>
      <c r="B2026" s="2" t="s">
        <v>45</v>
      </c>
      <c r="C2026" s="2">
        <v>24</v>
      </c>
      <c r="D2026" s="7">
        <v>136</v>
      </c>
      <c r="E2026" s="7">
        <f t="shared" si="62"/>
        <v>68</v>
      </c>
      <c r="F2026" s="7">
        <v>69.12</v>
      </c>
      <c r="G2026" s="7">
        <f>Table1[[#This Row],[QUANTITY_ORDERED]]*Table1[[#This Row],[Selling price ]]</f>
        <v>1658.88</v>
      </c>
      <c r="H2026" s="7">
        <f>F2026-(Table1[[#This Row],[Estimated Cost Price (50%)	]])</f>
        <v>1.1200000000000045</v>
      </c>
      <c r="I2026" s="7">
        <f>Table1[[#This Row],[Profit per unit]]*Table1[[#This Row],[QUANTITY_ORDERED]]</f>
        <v>26.880000000000109</v>
      </c>
      <c r="J2026" s="2" t="str">
        <f t="shared" si="63"/>
        <v>Profit</v>
      </c>
      <c r="K2026" s="3">
        <v>38118</v>
      </c>
      <c r="L2026" s="2" t="str">
        <f>TEXT(Table1[[#This Row],[ORDER_DATE]], "mmm")</f>
        <v>May</v>
      </c>
      <c r="M2026" s="2">
        <v>2004</v>
      </c>
      <c r="N2026" s="2" t="s">
        <v>202</v>
      </c>
      <c r="O2026" s="2" t="s">
        <v>235</v>
      </c>
      <c r="P2026" s="2" t="s">
        <v>46</v>
      </c>
      <c r="Q2026" s="2" t="s">
        <v>27</v>
      </c>
      <c r="R2026" s="2" t="s">
        <v>10</v>
      </c>
    </row>
    <row r="2027" spans="1:18" x14ac:dyDescent="0.3">
      <c r="A2027" s="2">
        <v>12125</v>
      </c>
      <c r="B2027" s="2" t="s">
        <v>45</v>
      </c>
      <c r="C2027" s="2">
        <v>44</v>
      </c>
      <c r="D2027" s="7">
        <v>118</v>
      </c>
      <c r="E2027" s="7">
        <f t="shared" si="62"/>
        <v>59</v>
      </c>
      <c r="F2027" s="7">
        <v>100</v>
      </c>
      <c r="G2027" s="7">
        <f>Table1[[#This Row],[QUANTITY_ORDERED]]*Table1[[#This Row],[Selling price ]]</f>
        <v>4400</v>
      </c>
      <c r="H2027" s="7">
        <f>F2027-(Table1[[#This Row],[Estimated Cost Price (50%)	]])</f>
        <v>41</v>
      </c>
      <c r="I2027" s="7">
        <f>Table1[[#This Row],[Profit per unit]]*Table1[[#This Row],[QUANTITY_ORDERED]]</f>
        <v>1804</v>
      </c>
      <c r="J2027" s="2" t="str">
        <f t="shared" si="63"/>
        <v>Profit</v>
      </c>
      <c r="K2027" s="3">
        <v>38118</v>
      </c>
      <c r="L2027" s="2" t="str">
        <f>TEXT(Table1[[#This Row],[ORDER_DATE]], "mmm")</f>
        <v>May</v>
      </c>
      <c r="M2027" s="2">
        <v>2004</v>
      </c>
      <c r="N2027" s="2" t="s">
        <v>63</v>
      </c>
      <c r="O2027" s="2" t="s">
        <v>277</v>
      </c>
      <c r="P2027" s="2" t="s">
        <v>46</v>
      </c>
      <c r="Q2027" s="2" t="s">
        <v>27</v>
      </c>
      <c r="R2027" s="2" t="s">
        <v>16</v>
      </c>
    </row>
    <row r="2028" spans="1:18" x14ac:dyDescent="0.3">
      <c r="A2028" s="2">
        <v>12126</v>
      </c>
      <c r="B2028" s="2" t="s">
        <v>45</v>
      </c>
      <c r="C2028" s="2">
        <v>38</v>
      </c>
      <c r="D2028" s="7">
        <v>54</v>
      </c>
      <c r="E2028" s="7">
        <f t="shared" si="62"/>
        <v>27</v>
      </c>
      <c r="F2028" s="7">
        <v>100</v>
      </c>
      <c r="G2028" s="7">
        <f>Table1[[#This Row],[QUANTITY_ORDERED]]*Table1[[#This Row],[Selling price ]]</f>
        <v>3800</v>
      </c>
      <c r="H2028" s="7">
        <f>F2028-(Table1[[#This Row],[Estimated Cost Price (50%)	]])</f>
        <v>73</v>
      </c>
      <c r="I2028" s="7">
        <f>Table1[[#This Row],[Profit per unit]]*Table1[[#This Row],[QUANTITY_ORDERED]]</f>
        <v>2774</v>
      </c>
      <c r="J2028" s="2" t="str">
        <f t="shared" si="63"/>
        <v>Profit</v>
      </c>
      <c r="K2028" s="3">
        <v>38118</v>
      </c>
      <c r="L2028" s="2" t="str">
        <f>TEXT(Table1[[#This Row],[ORDER_DATE]], "mmm")</f>
        <v>May</v>
      </c>
      <c r="M2028" s="2">
        <v>2004</v>
      </c>
      <c r="N2028" s="2" t="s">
        <v>178</v>
      </c>
      <c r="O2028" s="2" t="s">
        <v>284</v>
      </c>
      <c r="P2028" s="2" t="s">
        <v>46</v>
      </c>
      <c r="Q2028" s="2" t="s">
        <v>27</v>
      </c>
      <c r="R2028" s="2" t="s">
        <v>52</v>
      </c>
    </row>
    <row r="2029" spans="1:18" x14ac:dyDescent="0.3">
      <c r="A2029" s="2">
        <v>12127</v>
      </c>
      <c r="B2029" s="2" t="s">
        <v>45</v>
      </c>
      <c r="C2029" s="2">
        <v>28</v>
      </c>
      <c r="D2029" s="7">
        <v>62</v>
      </c>
      <c r="E2029" s="7">
        <f t="shared" si="62"/>
        <v>31</v>
      </c>
      <c r="F2029" s="7">
        <v>100</v>
      </c>
      <c r="G2029" s="7">
        <f>Table1[[#This Row],[QUANTITY_ORDERED]]*Table1[[#This Row],[Selling price ]]</f>
        <v>2800</v>
      </c>
      <c r="H2029" s="7">
        <f>F2029-(Table1[[#This Row],[Estimated Cost Price (50%)	]])</f>
        <v>69</v>
      </c>
      <c r="I2029" s="7">
        <f>Table1[[#This Row],[Profit per unit]]*Table1[[#This Row],[QUANTITY_ORDERED]]</f>
        <v>1932</v>
      </c>
      <c r="J2029" s="2" t="str">
        <f t="shared" si="63"/>
        <v>Profit</v>
      </c>
      <c r="K2029" s="3">
        <v>38118</v>
      </c>
      <c r="L2029" s="2" t="str">
        <f>TEXT(Table1[[#This Row],[ORDER_DATE]], "mmm")</f>
        <v>May</v>
      </c>
      <c r="M2029" s="2">
        <v>2004</v>
      </c>
      <c r="N2029" s="2" t="s">
        <v>237</v>
      </c>
      <c r="O2029" s="2" t="s">
        <v>285</v>
      </c>
      <c r="P2029" s="2" t="s">
        <v>46</v>
      </c>
      <c r="Q2029" s="2" t="s">
        <v>27</v>
      </c>
      <c r="R2029" s="2" t="s">
        <v>16</v>
      </c>
    </row>
    <row r="2030" spans="1:18" x14ac:dyDescent="0.3">
      <c r="A2030" s="2">
        <v>12128</v>
      </c>
      <c r="B2030" s="2" t="s">
        <v>45</v>
      </c>
      <c r="C2030" s="2">
        <v>38</v>
      </c>
      <c r="D2030" s="7">
        <v>115</v>
      </c>
      <c r="E2030" s="7">
        <f t="shared" si="62"/>
        <v>57.5</v>
      </c>
      <c r="F2030" s="7">
        <v>100</v>
      </c>
      <c r="G2030" s="7">
        <f>Table1[[#This Row],[QUANTITY_ORDERED]]*Table1[[#This Row],[Selling price ]]</f>
        <v>3800</v>
      </c>
      <c r="H2030" s="7">
        <f>F2030-(Table1[[#This Row],[Estimated Cost Price (50%)	]])</f>
        <v>42.5</v>
      </c>
      <c r="I2030" s="7">
        <f>Table1[[#This Row],[Profit per unit]]*Table1[[#This Row],[QUANTITY_ORDERED]]</f>
        <v>1615</v>
      </c>
      <c r="J2030" s="2" t="str">
        <f t="shared" si="63"/>
        <v>Profit</v>
      </c>
      <c r="K2030" s="3">
        <v>38118</v>
      </c>
      <c r="L2030" s="2" t="str">
        <f>TEXT(Table1[[#This Row],[ORDER_DATE]], "mmm")</f>
        <v>May</v>
      </c>
      <c r="M2030" s="2">
        <v>2004</v>
      </c>
      <c r="N2030" s="2" t="s">
        <v>178</v>
      </c>
      <c r="O2030" s="2" t="s">
        <v>290</v>
      </c>
      <c r="P2030" s="2" t="s">
        <v>46</v>
      </c>
      <c r="Q2030" s="2" t="s">
        <v>27</v>
      </c>
      <c r="R2030" s="2" t="s">
        <v>16</v>
      </c>
    </row>
    <row r="2031" spans="1:18" x14ac:dyDescent="0.3">
      <c r="A2031" s="2">
        <v>12129</v>
      </c>
      <c r="B2031" s="2" t="s">
        <v>45</v>
      </c>
      <c r="C2031" s="2">
        <v>44</v>
      </c>
      <c r="D2031" s="7">
        <v>58</v>
      </c>
      <c r="E2031" s="7">
        <f t="shared" si="62"/>
        <v>29</v>
      </c>
      <c r="F2031" s="7">
        <v>100</v>
      </c>
      <c r="G2031" s="7">
        <f>Table1[[#This Row],[QUANTITY_ORDERED]]*Table1[[#This Row],[Selling price ]]</f>
        <v>4400</v>
      </c>
      <c r="H2031" s="7">
        <f>F2031-(Table1[[#This Row],[Estimated Cost Price (50%)	]])</f>
        <v>71</v>
      </c>
      <c r="I2031" s="7">
        <f>Table1[[#This Row],[Profit per unit]]*Table1[[#This Row],[QUANTITY_ORDERED]]</f>
        <v>3124</v>
      </c>
      <c r="J2031" s="2" t="str">
        <f t="shared" si="63"/>
        <v>Profit</v>
      </c>
      <c r="K2031" s="3">
        <v>38118</v>
      </c>
      <c r="L2031" s="2" t="str">
        <f>TEXT(Table1[[#This Row],[ORDER_DATE]], "mmm")</f>
        <v>May</v>
      </c>
      <c r="M2031" s="2">
        <v>2004</v>
      </c>
      <c r="N2031" s="2" t="s">
        <v>237</v>
      </c>
      <c r="O2031" s="2" t="s">
        <v>291</v>
      </c>
      <c r="P2031" s="2" t="s">
        <v>46</v>
      </c>
      <c r="Q2031" s="2" t="s">
        <v>27</v>
      </c>
      <c r="R2031" s="2" t="s">
        <v>16</v>
      </c>
    </row>
    <row r="2032" spans="1:18" x14ac:dyDescent="0.3">
      <c r="A2032" s="2">
        <v>12130</v>
      </c>
      <c r="B2032" s="2" t="s">
        <v>65</v>
      </c>
      <c r="C2032" s="2">
        <v>32</v>
      </c>
      <c r="D2032" s="7">
        <v>100</v>
      </c>
      <c r="E2032" s="7">
        <f t="shared" si="62"/>
        <v>50</v>
      </c>
      <c r="F2032" s="7">
        <v>100</v>
      </c>
      <c r="G2032" s="7">
        <f>Table1[[#This Row],[QUANTITY_ORDERED]]*Table1[[#This Row],[Selling price ]]</f>
        <v>3200</v>
      </c>
      <c r="H2032" s="7">
        <f>F2032-(Table1[[#This Row],[Estimated Cost Price (50%)	]])</f>
        <v>50</v>
      </c>
      <c r="I2032" s="7">
        <f>Table1[[#This Row],[Profit per unit]]*Table1[[#This Row],[QUANTITY_ORDERED]]</f>
        <v>1600</v>
      </c>
      <c r="J2032" s="2" t="str">
        <f t="shared" si="63"/>
        <v>Profit</v>
      </c>
      <c r="K2032" s="3">
        <v>38241</v>
      </c>
      <c r="L2032" s="2" t="str">
        <f>TEXT(Table1[[#This Row],[ORDER_DATE]], "mmm")</f>
        <v>Sep</v>
      </c>
      <c r="M2032" s="2">
        <v>2004</v>
      </c>
      <c r="N2032" s="2" t="s">
        <v>237</v>
      </c>
      <c r="O2032" s="2" t="s">
        <v>238</v>
      </c>
      <c r="P2032" s="2" t="s">
        <v>66</v>
      </c>
      <c r="Q2032" s="2" t="s">
        <v>67</v>
      </c>
      <c r="R2032" s="2" t="s">
        <v>16</v>
      </c>
    </row>
    <row r="2033" spans="1:18" x14ac:dyDescent="0.3">
      <c r="A2033" s="2">
        <v>12131</v>
      </c>
      <c r="B2033" s="2" t="s">
        <v>65</v>
      </c>
      <c r="C2033" s="2">
        <v>50</v>
      </c>
      <c r="D2033" s="7">
        <v>87</v>
      </c>
      <c r="E2033" s="7">
        <f t="shared" si="62"/>
        <v>43.5</v>
      </c>
      <c r="F2033" s="7">
        <v>86.01</v>
      </c>
      <c r="G2033" s="7">
        <f>Table1[[#This Row],[QUANTITY_ORDERED]]*Table1[[#This Row],[Selling price ]]</f>
        <v>4300.5</v>
      </c>
      <c r="H2033" s="7">
        <f>F2033-(Table1[[#This Row],[Estimated Cost Price (50%)	]])</f>
        <v>42.510000000000005</v>
      </c>
      <c r="I2033" s="7">
        <f>Table1[[#This Row],[Profit per unit]]*Table1[[#This Row],[QUANTITY_ORDERED]]</f>
        <v>2125.5000000000005</v>
      </c>
      <c r="J2033" s="2" t="str">
        <f t="shared" si="63"/>
        <v>Profit</v>
      </c>
      <c r="K2033" s="3">
        <v>38241</v>
      </c>
      <c r="L2033" s="2" t="str">
        <f>TEXT(Table1[[#This Row],[ORDER_DATE]], "mmm")</f>
        <v>Sep</v>
      </c>
      <c r="M2033" s="2">
        <v>2004</v>
      </c>
      <c r="N2033" s="2" t="s">
        <v>202</v>
      </c>
      <c r="O2033" s="2" t="s">
        <v>247</v>
      </c>
      <c r="P2033" s="2" t="s">
        <v>66</v>
      </c>
      <c r="Q2033" s="2" t="s">
        <v>67</v>
      </c>
      <c r="R2033" s="2" t="s">
        <v>16</v>
      </c>
    </row>
    <row r="2034" spans="1:18" x14ac:dyDescent="0.3">
      <c r="A2034" s="2">
        <v>12132</v>
      </c>
      <c r="B2034" s="2" t="s">
        <v>65</v>
      </c>
      <c r="C2034" s="2">
        <v>41</v>
      </c>
      <c r="D2034" s="7">
        <v>122</v>
      </c>
      <c r="E2034" s="7">
        <f t="shared" si="62"/>
        <v>61</v>
      </c>
      <c r="F2034" s="7">
        <v>100</v>
      </c>
      <c r="G2034" s="7">
        <f>Table1[[#This Row],[QUANTITY_ORDERED]]*Table1[[#This Row],[Selling price ]]</f>
        <v>4100</v>
      </c>
      <c r="H2034" s="7">
        <f>F2034-(Table1[[#This Row],[Estimated Cost Price (50%)	]])</f>
        <v>39</v>
      </c>
      <c r="I2034" s="7">
        <f>Table1[[#This Row],[Profit per unit]]*Table1[[#This Row],[QUANTITY_ORDERED]]</f>
        <v>1599</v>
      </c>
      <c r="J2034" s="2" t="str">
        <f t="shared" si="63"/>
        <v>Profit</v>
      </c>
      <c r="K2034" s="3">
        <v>38241</v>
      </c>
      <c r="L2034" s="2" t="str">
        <f>TEXT(Table1[[#This Row],[ORDER_DATE]], "mmm")</f>
        <v>Sep</v>
      </c>
      <c r="M2034" s="2">
        <v>2004</v>
      </c>
      <c r="N2034" s="2" t="s">
        <v>231</v>
      </c>
      <c r="O2034" s="2" t="s">
        <v>259</v>
      </c>
      <c r="P2034" s="2" t="s">
        <v>66</v>
      </c>
      <c r="Q2034" s="2" t="s">
        <v>67</v>
      </c>
      <c r="R2034" s="2" t="s">
        <v>16</v>
      </c>
    </row>
    <row r="2035" spans="1:18" x14ac:dyDescent="0.3">
      <c r="A2035" s="2">
        <v>12133</v>
      </c>
      <c r="B2035" s="2" t="s">
        <v>65</v>
      </c>
      <c r="C2035" s="2">
        <v>41</v>
      </c>
      <c r="D2035" s="7">
        <v>88</v>
      </c>
      <c r="E2035" s="7">
        <f t="shared" si="62"/>
        <v>44</v>
      </c>
      <c r="F2035" s="7">
        <v>85.85</v>
      </c>
      <c r="G2035" s="7">
        <f>Table1[[#This Row],[QUANTITY_ORDERED]]*Table1[[#This Row],[Selling price ]]</f>
        <v>3519.85</v>
      </c>
      <c r="H2035" s="7">
        <f>F2035-(Table1[[#This Row],[Estimated Cost Price (50%)	]])</f>
        <v>41.849999999999994</v>
      </c>
      <c r="I2035" s="7">
        <f>Table1[[#This Row],[Profit per unit]]*Table1[[#This Row],[QUANTITY_ORDERED]]</f>
        <v>1715.8499999999997</v>
      </c>
      <c r="J2035" s="2" t="str">
        <f t="shared" si="63"/>
        <v>Profit</v>
      </c>
      <c r="K2035" s="3">
        <v>38241</v>
      </c>
      <c r="L2035" s="2" t="str">
        <f>TEXT(Table1[[#This Row],[ORDER_DATE]], "mmm")</f>
        <v>Sep</v>
      </c>
      <c r="M2035" s="2">
        <v>2004</v>
      </c>
      <c r="N2035" s="2" t="s">
        <v>202</v>
      </c>
      <c r="O2035" s="2" t="s">
        <v>268</v>
      </c>
      <c r="P2035" s="2" t="s">
        <v>66</v>
      </c>
      <c r="Q2035" s="2" t="s">
        <v>67</v>
      </c>
      <c r="R2035" s="2" t="s">
        <v>16</v>
      </c>
    </row>
    <row r="2036" spans="1:18" x14ac:dyDescent="0.3">
      <c r="A2036" s="2">
        <v>12134</v>
      </c>
      <c r="B2036" s="2" t="s">
        <v>65</v>
      </c>
      <c r="C2036" s="2">
        <v>20</v>
      </c>
      <c r="D2036" s="7">
        <v>83</v>
      </c>
      <c r="E2036" s="7">
        <f t="shared" si="62"/>
        <v>41.5</v>
      </c>
      <c r="F2036" s="7">
        <v>92.25</v>
      </c>
      <c r="G2036" s="7">
        <f>Table1[[#This Row],[QUANTITY_ORDERED]]*Table1[[#This Row],[Selling price ]]</f>
        <v>1845</v>
      </c>
      <c r="H2036" s="7">
        <f>F2036-(Table1[[#This Row],[Estimated Cost Price (50%)	]])</f>
        <v>50.75</v>
      </c>
      <c r="I2036" s="7">
        <f>Table1[[#This Row],[Profit per unit]]*Table1[[#This Row],[QUANTITY_ORDERED]]</f>
        <v>1015</v>
      </c>
      <c r="J2036" s="2" t="str">
        <f t="shared" si="63"/>
        <v>Profit</v>
      </c>
      <c r="K2036" s="3">
        <v>38241</v>
      </c>
      <c r="L2036" s="2" t="str">
        <f>TEXT(Table1[[#This Row],[ORDER_DATE]], "mmm")</f>
        <v>Sep</v>
      </c>
      <c r="M2036" s="2">
        <v>2004</v>
      </c>
      <c r="N2036" s="2" t="s">
        <v>202</v>
      </c>
      <c r="O2036" s="2" t="s">
        <v>273</v>
      </c>
      <c r="P2036" s="2" t="s">
        <v>66</v>
      </c>
      <c r="Q2036" s="2" t="s">
        <v>67</v>
      </c>
      <c r="R2036" s="2" t="s">
        <v>10</v>
      </c>
    </row>
    <row r="2037" spans="1:18" x14ac:dyDescent="0.3">
      <c r="A2037" s="2">
        <v>12135</v>
      </c>
      <c r="B2037" s="2" t="s">
        <v>65</v>
      </c>
      <c r="C2037" s="2">
        <v>39</v>
      </c>
      <c r="D2037" s="7">
        <v>66</v>
      </c>
      <c r="E2037" s="7">
        <f t="shared" si="62"/>
        <v>33</v>
      </c>
      <c r="F2037" s="7">
        <v>60</v>
      </c>
      <c r="G2037" s="7">
        <f>Table1[[#This Row],[QUANTITY_ORDERED]]*Table1[[#This Row],[Selling price ]]</f>
        <v>2340</v>
      </c>
      <c r="H2037" s="7">
        <f>F2037-(Table1[[#This Row],[Estimated Cost Price (50%)	]])</f>
        <v>27</v>
      </c>
      <c r="I2037" s="7">
        <f>Table1[[#This Row],[Profit per unit]]*Table1[[#This Row],[QUANTITY_ORDERED]]</f>
        <v>1053</v>
      </c>
      <c r="J2037" s="2" t="str">
        <f t="shared" si="63"/>
        <v>Profit</v>
      </c>
      <c r="K2037" s="3">
        <v>38241</v>
      </c>
      <c r="L2037" s="2" t="str">
        <f>TEXT(Table1[[#This Row],[ORDER_DATE]], "mmm")</f>
        <v>Sep</v>
      </c>
      <c r="M2037" s="2">
        <v>2004</v>
      </c>
      <c r="N2037" s="2" t="s">
        <v>231</v>
      </c>
      <c r="O2037" s="2" t="s">
        <v>293</v>
      </c>
      <c r="P2037" s="2" t="s">
        <v>66</v>
      </c>
      <c r="Q2037" s="2" t="s">
        <v>67</v>
      </c>
      <c r="R2037" s="2" t="s">
        <v>10</v>
      </c>
    </row>
    <row r="2038" spans="1:18" x14ac:dyDescent="0.3">
      <c r="A2038" s="2">
        <v>12136</v>
      </c>
      <c r="B2038" s="2" t="s">
        <v>115</v>
      </c>
      <c r="C2038" s="2">
        <v>25</v>
      </c>
      <c r="D2038" s="7">
        <v>157</v>
      </c>
      <c r="E2038" s="7">
        <f t="shared" si="62"/>
        <v>78.5</v>
      </c>
      <c r="F2038" s="7">
        <v>100</v>
      </c>
      <c r="G2038" s="7">
        <f>Table1[[#This Row],[QUANTITY_ORDERED]]*Table1[[#This Row],[Selling price ]]</f>
        <v>2500</v>
      </c>
      <c r="H2038" s="7">
        <f>F2038-(Table1[[#This Row],[Estimated Cost Price (50%)	]])</f>
        <v>21.5</v>
      </c>
      <c r="I2038" s="7">
        <f>Table1[[#This Row],[Profit per unit]]*Table1[[#This Row],[QUANTITY_ORDERED]]</f>
        <v>537.5</v>
      </c>
      <c r="J2038" s="2" t="str">
        <f t="shared" si="63"/>
        <v>Profit</v>
      </c>
      <c r="K2038" s="3">
        <v>38271</v>
      </c>
      <c r="L2038" s="2" t="str">
        <f>TEXT(Table1[[#This Row],[ORDER_DATE]], "mmm")</f>
        <v>Oct</v>
      </c>
      <c r="M2038" s="2">
        <v>2004</v>
      </c>
      <c r="N2038" s="2" t="s">
        <v>210</v>
      </c>
      <c r="O2038" s="2" t="s">
        <v>211</v>
      </c>
      <c r="P2038" s="2" t="s">
        <v>116</v>
      </c>
      <c r="Q2038" s="2" t="s">
        <v>117</v>
      </c>
      <c r="R2038" s="2" t="s">
        <v>10</v>
      </c>
    </row>
    <row r="2039" spans="1:18" x14ac:dyDescent="0.3">
      <c r="A2039" s="2">
        <v>12137</v>
      </c>
      <c r="B2039" s="2" t="s">
        <v>115</v>
      </c>
      <c r="C2039" s="2">
        <v>45</v>
      </c>
      <c r="D2039" s="7">
        <v>84</v>
      </c>
      <c r="E2039" s="7">
        <f t="shared" si="62"/>
        <v>42</v>
      </c>
      <c r="F2039" s="7">
        <v>100</v>
      </c>
      <c r="G2039" s="7">
        <f>Table1[[#This Row],[QUANTITY_ORDERED]]*Table1[[#This Row],[Selling price ]]</f>
        <v>4500</v>
      </c>
      <c r="H2039" s="7">
        <f>F2039-(Table1[[#This Row],[Estimated Cost Price (50%)	]])</f>
        <v>58</v>
      </c>
      <c r="I2039" s="7">
        <f>Table1[[#This Row],[Profit per unit]]*Table1[[#This Row],[QUANTITY_ORDERED]]</f>
        <v>2610</v>
      </c>
      <c r="J2039" s="2" t="str">
        <f t="shared" si="63"/>
        <v>Profit</v>
      </c>
      <c r="K2039" s="3">
        <v>38271</v>
      </c>
      <c r="L2039" s="2" t="str">
        <f>TEXT(Table1[[#This Row],[ORDER_DATE]], "mmm")</f>
        <v>Oct</v>
      </c>
      <c r="M2039" s="2">
        <v>2004</v>
      </c>
      <c r="N2039" s="2" t="s">
        <v>210</v>
      </c>
      <c r="O2039" s="2" t="s">
        <v>225</v>
      </c>
      <c r="P2039" s="2" t="s">
        <v>116</v>
      </c>
      <c r="Q2039" s="2" t="s">
        <v>117</v>
      </c>
      <c r="R2039" s="2" t="s">
        <v>16</v>
      </c>
    </row>
    <row r="2040" spans="1:18" x14ac:dyDescent="0.3">
      <c r="A2040" s="2">
        <v>12138</v>
      </c>
      <c r="B2040" s="2" t="s">
        <v>115</v>
      </c>
      <c r="C2040" s="2">
        <v>25</v>
      </c>
      <c r="D2040" s="7">
        <v>86</v>
      </c>
      <c r="E2040" s="7">
        <f t="shared" si="62"/>
        <v>43</v>
      </c>
      <c r="F2040" s="7">
        <v>45.86</v>
      </c>
      <c r="G2040" s="7">
        <f>Table1[[#This Row],[QUANTITY_ORDERED]]*Table1[[#This Row],[Selling price ]]</f>
        <v>1146.5</v>
      </c>
      <c r="H2040" s="7">
        <f>F2040-(Table1[[#This Row],[Estimated Cost Price (50%)	]])</f>
        <v>2.8599999999999994</v>
      </c>
      <c r="I2040" s="7">
        <f>Table1[[#This Row],[Profit per unit]]*Table1[[#This Row],[QUANTITY_ORDERED]]</f>
        <v>71.499999999999986</v>
      </c>
      <c r="J2040" s="2" t="str">
        <f t="shared" si="63"/>
        <v>Profit</v>
      </c>
      <c r="K2040" s="3">
        <v>38271</v>
      </c>
      <c r="L2040" s="2" t="str">
        <f>TEXT(Table1[[#This Row],[ORDER_DATE]], "mmm")</f>
        <v>Oct</v>
      </c>
      <c r="M2040" s="2">
        <v>2004</v>
      </c>
      <c r="N2040" s="2" t="s">
        <v>231</v>
      </c>
      <c r="O2040" s="2" t="s">
        <v>232</v>
      </c>
      <c r="P2040" s="2" t="s">
        <v>116</v>
      </c>
      <c r="Q2040" s="2" t="s">
        <v>117</v>
      </c>
      <c r="R2040" s="2" t="s">
        <v>10</v>
      </c>
    </row>
    <row r="2041" spans="1:18" x14ac:dyDescent="0.3">
      <c r="A2041" s="2">
        <v>12139</v>
      </c>
      <c r="B2041" s="2" t="s">
        <v>115</v>
      </c>
      <c r="C2041" s="2">
        <v>20</v>
      </c>
      <c r="D2041" s="7">
        <v>86</v>
      </c>
      <c r="E2041" s="7">
        <f t="shared" si="62"/>
        <v>43</v>
      </c>
      <c r="F2041" s="7">
        <v>100</v>
      </c>
      <c r="G2041" s="7">
        <f>Table1[[#This Row],[QUANTITY_ORDERED]]*Table1[[#This Row],[Selling price ]]</f>
        <v>2000</v>
      </c>
      <c r="H2041" s="7">
        <f>F2041-(Table1[[#This Row],[Estimated Cost Price (50%)	]])</f>
        <v>57</v>
      </c>
      <c r="I2041" s="7">
        <f>Table1[[#This Row],[Profit per unit]]*Table1[[#This Row],[QUANTITY_ORDERED]]</f>
        <v>1140</v>
      </c>
      <c r="J2041" s="2" t="str">
        <f t="shared" si="63"/>
        <v>Profit</v>
      </c>
      <c r="K2041" s="3">
        <v>38271</v>
      </c>
      <c r="L2041" s="2" t="str">
        <f>TEXT(Table1[[#This Row],[ORDER_DATE]], "mmm")</f>
        <v>Oct</v>
      </c>
      <c r="M2041" s="2">
        <v>2004</v>
      </c>
      <c r="N2041" s="2" t="s">
        <v>231</v>
      </c>
      <c r="O2041" s="2" t="s">
        <v>295</v>
      </c>
      <c r="P2041" s="2" t="s">
        <v>116</v>
      </c>
      <c r="Q2041" s="2" t="s">
        <v>117</v>
      </c>
      <c r="R2041" s="2" t="s">
        <v>16</v>
      </c>
    </row>
    <row r="2042" spans="1:18" x14ac:dyDescent="0.3">
      <c r="A2042" s="2">
        <v>12140</v>
      </c>
      <c r="B2042" s="2" t="s">
        <v>115</v>
      </c>
      <c r="C2042" s="2">
        <v>21</v>
      </c>
      <c r="D2042" s="7">
        <v>72</v>
      </c>
      <c r="E2042" s="7">
        <f t="shared" si="62"/>
        <v>36</v>
      </c>
      <c r="F2042" s="7">
        <v>96.31</v>
      </c>
      <c r="G2042" s="7">
        <f>Table1[[#This Row],[QUANTITY_ORDERED]]*Table1[[#This Row],[Selling price ]]</f>
        <v>2022.51</v>
      </c>
      <c r="H2042" s="7">
        <f>F2042-(Table1[[#This Row],[Estimated Cost Price (50%)	]])</f>
        <v>60.31</v>
      </c>
      <c r="I2042" s="7">
        <f>Table1[[#This Row],[Profit per unit]]*Table1[[#This Row],[QUANTITY_ORDERED]]</f>
        <v>1266.51</v>
      </c>
      <c r="J2042" s="2" t="str">
        <f t="shared" si="63"/>
        <v>Profit</v>
      </c>
      <c r="K2042" s="3">
        <v>38271</v>
      </c>
      <c r="L2042" s="2" t="str">
        <f>TEXT(Table1[[#This Row],[ORDER_DATE]], "mmm")</f>
        <v>Oct</v>
      </c>
      <c r="M2042" s="2">
        <v>2004</v>
      </c>
      <c r="N2042" s="2" t="s">
        <v>231</v>
      </c>
      <c r="O2042" s="2" t="s">
        <v>298</v>
      </c>
      <c r="P2042" s="2" t="s">
        <v>116</v>
      </c>
      <c r="Q2042" s="2" t="s">
        <v>117</v>
      </c>
      <c r="R2042" s="2" t="s">
        <v>10</v>
      </c>
    </row>
    <row r="2043" spans="1:18" x14ac:dyDescent="0.3">
      <c r="A2043" s="2">
        <v>12141</v>
      </c>
      <c r="B2043" s="2" t="s">
        <v>115</v>
      </c>
      <c r="C2043" s="2">
        <v>43</v>
      </c>
      <c r="D2043" s="7">
        <v>100</v>
      </c>
      <c r="E2043" s="7">
        <f t="shared" si="62"/>
        <v>50</v>
      </c>
      <c r="F2043" s="7">
        <v>80</v>
      </c>
      <c r="G2043" s="7">
        <f>Table1[[#This Row],[QUANTITY_ORDERED]]*Table1[[#This Row],[Selling price ]]</f>
        <v>3440</v>
      </c>
      <c r="H2043" s="7">
        <f>F2043-(Table1[[#This Row],[Estimated Cost Price (50%)	]])</f>
        <v>30</v>
      </c>
      <c r="I2043" s="7">
        <f>Table1[[#This Row],[Profit per unit]]*Table1[[#This Row],[QUANTITY_ORDERED]]</f>
        <v>1290</v>
      </c>
      <c r="J2043" s="2" t="str">
        <f t="shared" si="63"/>
        <v>Profit</v>
      </c>
      <c r="K2043" s="3">
        <v>38271</v>
      </c>
      <c r="L2043" s="2" t="str">
        <f>TEXT(Table1[[#This Row],[ORDER_DATE]], "mmm")</f>
        <v>Oct</v>
      </c>
      <c r="M2043" s="2">
        <v>2004</v>
      </c>
      <c r="N2043" s="2" t="s">
        <v>231</v>
      </c>
      <c r="O2043" s="2" t="s">
        <v>302</v>
      </c>
      <c r="P2043" s="2" t="s">
        <v>116</v>
      </c>
      <c r="Q2043" s="2" t="s">
        <v>117</v>
      </c>
      <c r="R2043" s="2" t="s">
        <v>16</v>
      </c>
    </row>
    <row r="2044" spans="1:18" x14ac:dyDescent="0.3">
      <c r="A2044" s="2">
        <v>12142</v>
      </c>
      <c r="B2044" s="2" t="s">
        <v>115</v>
      </c>
      <c r="C2044" s="2">
        <v>37</v>
      </c>
      <c r="D2044" s="7">
        <v>99</v>
      </c>
      <c r="E2044" s="7">
        <f t="shared" si="62"/>
        <v>49.5</v>
      </c>
      <c r="F2044" s="7">
        <v>86.61</v>
      </c>
      <c r="G2044" s="7">
        <f>Table1[[#This Row],[QUANTITY_ORDERED]]*Table1[[#This Row],[Selling price ]]</f>
        <v>3204.57</v>
      </c>
      <c r="H2044" s="7">
        <f>F2044-(Table1[[#This Row],[Estimated Cost Price (50%)	]])</f>
        <v>37.11</v>
      </c>
      <c r="I2044" s="7">
        <f>Table1[[#This Row],[Profit per unit]]*Table1[[#This Row],[QUANTITY_ORDERED]]</f>
        <v>1373.07</v>
      </c>
      <c r="J2044" s="2" t="str">
        <f t="shared" si="63"/>
        <v>Profit</v>
      </c>
      <c r="K2044" s="3">
        <v>38271</v>
      </c>
      <c r="L2044" s="2" t="str">
        <f>TEXT(Table1[[#This Row],[ORDER_DATE]], "mmm")</f>
        <v>Oct</v>
      </c>
      <c r="M2044" s="2">
        <v>2004</v>
      </c>
      <c r="N2044" s="2" t="s">
        <v>231</v>
      </c>
      <c r="O2044" s="2" t="s">
        <v>303</v>
      </c>
      <c r="P2044" s="2" t="s">
        <v>116</v>
      </c>
      <c r="Q2044" s="2" t="s">
        <v>117</v>
      </c>
      <c r="R2044" s="2" t="s">
        <v>16</v>
      </c>
    </row>
    <row r="2045" spans="1:18" x14ac:dyDescent="0.3">
      <c r="A2045" s="2">
        <v>12143</v>
      </c>
      <c r="B2045" s="2" t="s">
        <v>115</v>
      </c>
      <c r="C2045" s="2">
        <v>37</v>
      </c>
      <c r="D2045" s="7">
        <v>54</v>
      </c>
      <c r="E2045" s="7">
        <f t="shared" si="62"/>
        <v>27</v>
      </c>
      <c r="F2045" s="7">
        <v>86.74</v>
      </c>
      <c r="G2045" s="7">
        <f>Table1[[#This Row],[QUANTITY_ORDERED]]*Table1[[#This Row],[Selling price ]]</f>
        <v>3209.3799999999997</v>
      </c>
      <c r="H2045" s="7">
        <f>F2045-(Table1[[#This Row],[Estimated Cost Price (50%)	]])</f>
        <v>59.739999999999995</v>
      </c>
      <c r="I2045" s="7">
        <f>Table1[[#This Row],[Profit per unit]]*Table1[[#This Row],[QUANTITY_ORDERED]]</f>
        <v>2210.3799999999997</v>
      </c>
      <c r="J2045" s="2" t="str">
        <f t="shared" si="63"/>
        <v>Profit</v>
      </c>
      <c r="K2045" s="3">
        <v>38271</v>
      </c>
      <c r="L2045" s="2" t="str">
        <f>TEXT(Table1[[#This Row],[ORDER_DATE]], "mmm")</f>
        <v>Oct</v>
      </c>
      <c r="M2045" s="2">
        <v>2004</v>
      </c>
      <c r="N2045" s="2" t="s">
        <v>231</v>
      </c>
      <c r="O2045" s="2" t="s">
        <v>306</v>
      </c>
      <c r="P2045" s="2" t="s">
        <v>116</v>
      </c>
      <c r="Q2045" s="2" t="s">
        <v>117</v>
      </c>
      <c r="R2045" s="2" t="s">
        <v>16</v>
      </c>
    </row>
    <row r="2046" spans="1:18" x14ac:dyDescent="0.3">
      <c r="A2046" s="2">
        <v>12144</v>
      </c>
      <c r="B2046" s="2" t="s">
        <v>204</v>
      </c>
      <c r="C2046" s="2">
        <v>34</v>
      </c>
      <c r="D2046" s="7">
        <v>105</v>
      </c>
      <c r="E2046" s="7">
        <f t="shared" si="62"/>
        <v>52.5</v>
      </c>
      <c r="F2046" s="7">
        <v>100</v>
      </c>
      <c r="G2046" s="7">
        <f>Table1[[#This Row],[QUANTITY_ORDERED]]*Table1[[#This Row],[Selling price ]]</f>
        <v>3400</v>
      </c>
      <c r="H2046" s="7">
        <f>F2046-(Table1[[#This Row],[Estimated Cost Price (50%)	]])</f>
        <v>47.5</v>
      </c>
      <c r="I2046" s="7">
        <f>Table1[[#This Row],[Profit per unit]]*Table1[[#This Row],[QUANTITY_ORDERED]]</f>
        <v>1615</v>
      </c>
      <c r="J2046" s="2" t="str">
        <f t="shared" si="63"/>
        <v>Profit</v>
      </c>
      <c r="K2046" s="3">
        <v>38332</v>
      </c>
      <c r="L2046" s="2" t="str">
        <f>TEXT(Table1[[#This Row],[ORDER_DATE]], "mmm")</f>
        <v>Dec</v>
      </c>
      <c r="M2046" s="2">
        <v>2004</v>
      </c>
      <c r="N2046" s="2" t="s">
        <v>202</v>
      </c>
      <c r="O2046" s="2" t="s">
        <v>244</v>
      </c>
      <c r="P2046" s="2" t="s">
        <v>205</v>
      </c>
      <c r="Q2046" s="2" t="s">
        <v>91</v>
      </c>
      <c r="R2046" s="2" t="s">
        <v>16</v>
      </c>
    </row>
    <row r="2047" spans="1:18" x14ac:dyDescent="0.3">
      <c r="A2047" s="2">
        <v>12145</v>
      </c>
      <c r="B2047" s="2" t="s">
        <v>204</v>
      </c>
      <c r="C2047" s="2">
        <v>47</v>
      </c>
      <c r="D2047" s="7">
        <v>109</v>
      </c>
      <c r="E2047" s="7">
        <f t="shared" si="62"/>
        <v>54.5</v>
      </c>
      <c r="F2047" s="7">
        <v>87.54</v>
      </c>
      <c r="G2047" s="7">
        <f>Table1[[#This Row],[QUANTITY_ORDERED]]*Table1[[#This Row],[Selling price ]]</f>
        <v>4114.38</v>
      </c>
      <c r="H2047" s="7">
        <f>F2047-(Table1[[#This Row],[Estimated Cost Price (50%)	]])</f>
        <v>33.040000000000006</v>
      </c>
      <c r="I2047" s="7">
        <f>Table1[[#This Row],[Profit per unit]]*Table1[[#This Row],[QUANTITY_ORDERED]]</f>
        <v>1552.8800000000003</v>
      </c>
      <c r="J2047" s="2" t="str">
        <f t="shared" si="63"/>
        <v>Profit</v>
      </c>
      <c r="K2047" s="3">
        <v>38332</v>
      </c>
      <c r="L2047" s="2" t="str">
        <f>TEXT(Table1[[#This Row],[ORDER_DATE]], "mmm")</f>
        <v>Dec</v>
      </c>
      <c r="M2047" s="2">
        <v>2004</v>
      </c>
      <c r="N2047" s="2" t="s">
        <v>210</v>
      </c>
      <c r="O2047" s="2" t="s">
        <v>256</v>
      </c>
      <c r="P2047" s="2" t="s">
        <v>205</v>
      </c>
      <c r="Q2047" s="2" t="s">
        <v>91</v>
      </c>
      <c r="R2047" s="2" t="s">
        <v>16</v>
      </c>
    </row>
    <row r="2048" spans="1:18" x14ac:dyDescent="0.3">
      <c r="A2048" s="2">
        <v>12146</v>
      </c>
      <c r="B2048" s="2" t="s">
        <v>204</v>
      </c>
      <c r="C2048" s="2">
        <v>48</v>
      </c>
      <c r="D2048" s="7">
        <v>68</v>
      </c>
      <c r="E2048" s="7">
        <f t="shared" si="62"/>
        <v>34</v>
      </c>
      <c r="F2048" s="7">
        <v>58.92</v>
      </c>
      <c r="G2048" s="7">
        <f>Table1[[#This Row],[QUANTITY_ORDERED]]*Table1[[#This Row],[Selling price ]]</f>
        <v>2828.16</v>
      </c>
      <c r="H2048" s="7">
        <f>F2048-(Table1[[#This Row],[Estimated Cost Price (50%)	]])</f>
        <v>24.92</v>
      </c>
      <c r="I2048" s="7">
        <f>Table1[[#This Row],[Profit per unit]]*Table1[[#This Row],[QUANTITY_ORDERED]]</f>
        <v>1196.1600000000001</v>
      </c>
      <c r="J2048" s="2" t="str">
        <f t="shared" si="63"/>
        <v>Profit</v>
      </c>
      <c r="K2048" s="3">
        <v>38332</v>
      </c>
      <c r="L2048" s="2" t="str">
        <f>TEXT(Table1[[#This Row],[ORDER_DATE]], "mmm")</f>
        <v>Dec</v>
      </c>
      <c r="M2048" s="2">
        <v>2004</v>
      </c>
      <c r="N2048" s="2" t="s">
        <v>210</v>
      </c>
      <c r="O2048" s="2" t="s">
        <v>265</v>
      </c>
      <c r="P2048" s="2" t="s">
        <v>205</v>
      </c>
      <c r="Q2048" s="2" t="s">
        <v>91</v>
      </c>
      <c r="R2048" s="2" t="s">
        <v>10</v>
      </c>
    </row>
    <row r="2049" spans="1:18" x14ac:dyDescent="0.3">
      <c r="A2049" s="2">
        <v>12147</v>
      </c>
      <c r="B2049" s="2" t="s">
        <v>204</v>
      </c>
      <c r="C2049" s="2">
        <v>20</v>
      </c>
      <c r="D2049" s="7">
        <v>65</v>
      </c>
      <c r="E2049" s="7">
        <f t="shared" si="62"/>
        <v>32.5</v>
      </c>
      <c r="F2049" s="7">
        <v>72.98</v>
      </c>
      <c r="G2049" s="7">
        <f>Table1[[#This Row],[QUANTITY_ORDERED]]*Table1[[#This Row],[Selling price ]]</f>
        <v>1459.6000000000001</v>
      </c>
      <c r="H2049" s="7">
        <f>F2049-(Table1[[#This Row],[Estimated Cost Price (50%)	]])</f>
        <v>40.480000000000004</v>
      </c>
      <c r="I2049" s="7">
        <f>Table1[[#This Row],[Profit per unit]]*Table1[[#This Row],[QUANTITY_ORDERED]]</f>
        <v>809.60000000000014</v>
      </c>
      <c r="J2049" s="2" t="str">
        <f t="shared" si="63"/>
        <v>Profit</v>
      </c>
      <c r="K2049" s="3">
        <v>38332</v>
      </c>
      <c r="L2049" s="2" t="str">
        <f>TEXT(Table1[[#This Row],[ORDER_DATE]], "mmm")</f>
        <v>Dec</v>
      </c>
      <c r="M2049" s="2">
        <v>2004</v>
      </c>
      <c r="N2049" s="2" t="s">
        <v>202</v>
      </c>
      <c r="O2049" s="2" t="s">
        <v>271</v>
      </c>
      <c r="P2049" s="2" t="s">
        <v>205</v>
      </c>
      <c r="Q2049" s="2" t="s">
        <v>91</v>
      </c>
      <c r="R2049" s="2" t="s">
        <v>10</v>
      </c>
    </row>
    <row r="2050" spans="1:18" x14ac:dyDescent="0.3">
      <c r="A2050" s="2">
        <v>12148</v>
      </c>
      <c r="B2050" s="2" t="s">
        <v>204</v>
      </c>
      <c r="C2050" s="2">
        <v>35</v>
      </c>
      <c r="D2050" s="7">
        <v>68</v>
      </c>
      <c r="E2050" s="7">
        <f t="shared" ref="E2050:E2113" si="64">D2050 * 0.5</f>
        <v>34</v>
      </c>
      <c r="F2050" s="7">
        <v>76.430000000000007</v>
      </c>
      <c r="G2050" s="7">
        <f>Table1[[#This Row],[QUANTITY_ORDERED]]*Table1[[#This Row],[Selling price ]]</f>
        <v>2675.05</v>
      </c>
      <c r="H2050" s="7">
        <f>F2050-(Table1[[#This Row],[Estimated Cost Price (50%)	]])</f>
        <v>42.430000000000007</v>
      </c>
      <c r="I2050" s="7">
        <f>Table1[[#This Row],[Profit per unit]]*Table1[[#This Row],[QUANTITY_ORDERED]]</f>
        <v>1485.0500000000002</v>
      </c>
      <c r="J2050" s="2" t="str">
        <f t="shared" ref="J2050:J2113" si="65">IF(H2050 &gt; 0, "Profit", IF(H2050 &lt; 0, "Loss", "No Profit No Loss"))</f>
        <v>Profit</v>
      </c>
      <c r="K2050" s="3">
        <v>38332</v>
      </c>
      <c r="L2050" s="2" t="str">
        <f>TEXT(Table1[[#This Row],[ORDER_DATE]], "mmm")</f>
        <v>Dec</v>
      </c>
      <c r="M2050" s="2">
        <v>2004</v>
      </c>
      <c r="N2050" s="2" t="s">
        <v>210</v>
      </c>
      <c r="O2050" s="2" t="s">
        <v>275</v>
      </c>
      <c r="P2050" s="2" t="s">
        <v>205</v>
      </c>
      <c r="Q2050" s="2" t="s">
        <v>91</v>
      </c>
      <c r="R2050" s="2" t="s">
        <v>10</v>
      </c>
    </row>
    <row r="2051" spans="1:18" x14ac:dyDescent="0.3">
      <c r="A2051" s="2">
        <v>12149</v>
      </c>
      <c r="B2051" s="2" t="s">
        <v>204</v>
      </c>
      <c r="C2051" s="2">
        <v>43</v>
      </c>
      <c r="D2051" s="7">
        <v>72</v>
      </c>
      <c r="E2051" s="7">
        <f t="shared" si="64"/>
        <v>36</v>
      </c>
      <c r="F2051" s="7">
        <v>60.86</v>
      </c>
      <c r="G2051" s="7">
        <f>Table1[[#This Row],[QUANTITY_ORDERED]]*Table1[[#This Row],[Selling price ]]</f>
        <v>2616.98</v>
      </c>
      <c r="H2051" s="7">
        <f>F2051-(Table1[[#This Row],[Estimated Cost Price (50%)	]])</f>
        <v>24.86</v>
      </c>
      <c r="I2051" s="7">
        <f>Table1[[#This Row],[Profit per unit]]*Table1[[#This Row],[QUANTITY_ORDERED]]</f>
        <v>1068.98</v>
      </c>
      <c r="J2051" s="2" t="str">
        <f t="shared" si="65"/>
        <v>Profit</v>
      </c>
      <c r="K2051" s="3">
        <v>38332</v>
      </c>
      <c r="L2051" s="2" t="str">
        <f>TEXT(Table1[[#This Row],[ORDER_DATE]], "mmm")</f>
        <v>Dec</v>
      </c>
      <c r="M2051" s="2">
        <v>2004</v>
      </c>
      <c r="N2051" s="2" t="s">
        <v>210</v>
      </c>
      <c r="O2051" s="2" t="s">
        <v>279</v>
      </c>
      <c r="P2051" s="2" t="s">
        <v>205</v>
      </c>
      <c r="Q2051" s="2" t="s">
        <v>91</v>
      </c>
      <c r="R2051" s="2" t="s">
        <v>10</v>
      </c>
    </row>
    <row r="2052" spans="1:18" x14ac:dyDescent="0.3">
      <c r="A2052" s="2">
        <v>12150</v>
      </c>
      <c r="B2052" s="2" t="s">
        <v>204</v>
      </c>
      <c r="C2052" s="2">
        <v>24</v>
      </c>
      <c r="D2052" s="7">
        <v>68</v>
      </c>
      <c r="E2052" s="7">
        <f t="shared" si="64"/>
        <v>34</v>
      </c>
      <c r="F2052" s="7">
        <v>81.17</v>
      </c>
      <c r="G2052" s="7">
        <f>Table1[[#This Row],[QUANTITY_ORDERED]]*Table1[[#This Row],[Selling price ]]</f>
        <v>1948.08</v>
      </c>
      <c r="H2052" s="7">
        <f>F2052-(Table1[[#This Row],[Estimated Cost Price (50%)	]])</f>
        <v>47.17</v>
      </c>
      <c r="I2052" s="7">
        <f>Table1[[#This Row],[Profit per unit]]*Table1[[#This Row],[QUANTITY_ORDERED]]</f>
        <v>1132.08</v>
      </c>
      <c r="J2052" s="2" t="str">
        <f t="shared" si="65"/>
        <v>Profit</v>
      </c>
      <c r="K2052" s="3">
        <v>38332</v>
      </c>
      <c r="L2052" s="2" t="str">
        <f>TEXT(Table1[[#This Row],[ORDER_DATE]], "mmm")</f>
        <v>Dec</v>
      </c>
      <c r="M2052" s="2">
        <v>2004</v>
      </c>
      <c r="N2052" s="2" t="s">
        <v>202</v>
      </c>
      <c r="O2052" s="2" t="s">
        <v>287</v>
      </c>
      <c r="P2052" s="2" t="s">
        <v>205</v>
      </c>
      <c r="Q2052" s="2" t="s">
        <v>91</v>
      </c>
      <c r="R2052" s="2" t="s">
        <v>10</v>
      </c>
    </row>
    <row r="2053" spans="1:18" x14ac:dyDescent="0.3">
      <c r="A2053" s="2">
        <v>12151</v>
      </c>
      <c r="B2053" s="2" t="s">
        <v>204</v>
      </c>
      <c r="C2053" s="2">
        <v>34</v>
      </c>
      <c r="D2053" s="7">
        <v>43</v>
      </c>
      <c r="E2053" s="7">
        <f t="shared" si="64"/>
        <v>21.5</v>
      </c>
      <c r="F2053" s="7">
        <v>51.93</v>
      </c>
      <c r="G2053" s="7">
        <f>Table1[[#This Row],[QUANTITY_ORDERED]]*Table1[[#This Row],[Selling price ]]</f>
        <v>1765.62</v>
      </c>
      <c r="H2053" s="7">
        <f>F2053-(Table1[[#This Row],[Estimated Cost Price (50%)	]])</f>
        <v>30.43</v>
      </c>
      <c r="I2053" s="7">
        <f>Table1[[#This Row],[Profit per unit]]*Table1[[#This Row],[QUANTITY_ORDERED]]</f>
        <v>1034.6199999999999</v>
      </c>
      <c r="J2053" s="2" t="str">
        <f t="shared" si="65"/>
        <v>Profit</v>
      </c>
      <c r="K2053" s="3">
        <v>38332</v>
      </c>
      <c r="L2053" s="2" t="str">
        <f>TEXT(Table1[[#This Row],[ORDER_DATE]], "mmm")</f>
        <v>Dec</v>
      </c>
      <c r="M2053" s="2">
        <v>2004</v>
      </c>
      <c r="N2053" s="2" t="s">
        <v>202</v>
      </c>
      <c r="O2053" s="2" t="s">
        <v>289</v>
      </c>
      <c r="P2053" s="2" t="s">
        <v>205</v>
      </c>
      <c r="Q2053" s="2" t="s">
        <v>91</v>
      </c>
      <c r="R2053" s="2" t="s">
        <v>10</v>
      </c>
    </row>
    <row r="2054" spans="1:18" x14ac:dyDescent="0.3">
      <c r="A2054" s="2">
        <v>12152</v>
      </c>
      <c r="B2054" s="2" t="s">
        <v>204</v>
      </c>
      <c r="C2054" s="2">
        <v>27</v>
      </c>
      <c r="D2054" s="7">
        <v>91</v>
      </c>
      <c r="E2054" s="7">
        <f t="shared" si="64"/>
        <v>45.5</v>
      </c>
      <c r="F2054" s="7">
        <v>100</v>
      </c>
      <c r="G2054" s="7">
        <f>Table1[[#This Row],[QUANTITY_ORDERED]]*Table1[[#This Row],[Selling price ]]</f>
        <v>2700</v>
      </c>
      <c r="H2054" s="7">
        <f>F2054-(Table1[[#This Row],[Estimated Cost Price (50%)	]])</f>
        <v>54.5</v>
      </c>
      <c r="I2054" s="7">
        <f>Table1[[#This Row],[Profit per unit]]*Table1[[#This Row],[QUANTITY_ORDERED]]</f>
        <v>1471.5</v>
      </c>
      <c r="J2054" s="2" t="str">
        <f t="shared" si="65"/>
        <v>Profit</v>
      </c>
      <c r="K2054" s="3">
        <v>38332</v>
      </c>
      <c r="L2054" s="2" t="str">
        <f>TEXT(Table1[[#This Row],[ORDER_DATE]], "mmm")</f>
        <v>Dec</v>
      </c>
      <c r="M2054" s="2">
        <v>2004</v>
      </c>
      <c r="N2054" s="2" t="s">
        <v>210</v>
      </c>
      <c r="O2054" s="2" t="s">
        <v>294</v>
      </c>
      <c r="P2054" s="2" t="s">
        <v>205</v>
      </c>
      <c r="Q2054" s="2" t="s">
        <v>91</v>
      </c>
      <c r="R2054" s="2" t="s">
        <v>10</v>
      </c>
    </row>
    <row r="2055" spans="1:18" x14ac:dyDescent="0.3">
      <c r="A2055" s="2">
        <v>12153</v>
      </c>
      <c r="B2055" s="2" t="s">
        <v>204</v>
      </c>
      <c r="C2055" s="2">
        <v>41</v>
      </c>
      <c r="D2055" s="7">
        <v>90</v>
      </c>
      <c r="E2055" s="7">
        <f t="shared" si="64"/>
        <v>45</v>
      </c>
      <c r="F2055" s="7">
        <v>100</v>
      </c>
      <c r="G2055" s="7">
        <f>Table1[[#This Row],[QUANTITY_ORDERED]]*Table1[[#This Row],[Selling price ]]</f>
        <v>4100</v>
      </c>
      <c r="H2055" s="7">
        <f>F2055-(Table1[[#This Row],[Estimated Cost Price (50%)	]])</f>
        <v>55</v>
      </c>
      <c r="I2055" s="7">
        <f>Table1[[#This Row],[Profit per unit]]*Table1[[#This Row],[QUANTITY_ORDERED]]</f>
        <v>2255</v>
      </c>
      <c r="J2055" s="2" t="str">
        <f t="shared" si="65"/>
        <v>Profit</v>
      </c>
      <c r="K2055" s="3">
        <v>38332</v>
      </c>
      <c r="L2055" s="2" t="str">
        <f>TEXT(Table1[[#This Row],[ORDER_DATE]], "mmm")</f>
        <v>Dec</v>
      </c>
      <c r="M2055" s="2">
        <v>2004</v>
      </c>
      <c r="N2055" s="2" t="s">
        <v>231</v>
      </c>
      <c r="O2055" s="2" t="s">
        <v>296</v>
      </c>
      <c r="P2055" s="2" t="s">
        <v>205</v>
      </c>
      <c r="Q2055" s="2" t="s">
        <v>91</v>
      </c>
      <c r="R2055" s="2" t="s">
        <v>16</v>
      </c>
    </row>
    <row r="2056" spans="1:18" x14ac:dyDescent="0.3">
      <c r="A2056" s="2">
        <v>12154</v>
      </c>
      <c r="B2056" s="2" t="s">
        <v>204</v>
      </c>
      <c r="C2056" s="2">
        <v>37</v>
      </c>
      <c r="D2056" s="7">
        <v>99</v>
      </c>
      <c r="E2056" s="7">
        <f t="shared" si="64"/>
        <v>49.5</v>
      </c>
      <c r="F2056" s="7">
        <v>100</v>
      </c>
      <c r="G2056" s="7">
        <f>Table1[[#This Row],[QUANTITY_ORDERED]]*Table1[[#This Row],[Selling price ]]</f>
        <v>3700</v>
      </c>
      <c r="H2056" s="7">
        <f>F2056-(Table1[[#This Row],[Estimated Cost Price (50%)	]])</f>
        <v>50.5</v>
      </c>
      <c r="I2056" s="7">
        <f>Table1[[#This Row],[Profit per unit]]*Table1[[#This Row],[QUANTITY_ORDERED]]</f>
        <v>1868.5</v>
      </c>
      <c r="J2056" s="2" t="str">
        <f t="shared" si="65"/>
        <v>Profit</v>
      </c>
      <c r="K2056" s="3">
        <v>38332</v>
      </c>
      <c r="L2056" s="2" t="str">
        <f>TEXT(Table1[[#This Row],[ORDER_DATE]], "mmm")</f>
        <v>Dec</v>
      </c>
      <c r="M2056" s="2">
        <v>2004</v>
      </c>
      <c r="N2056" s="2" t="s">
        <v>210</v>
      </c>
      <c r="O2056" s="2" t="s">
        <v>297</v>
      </c>
      <c r="P2056" s="2" t="s">
        <v>205</v>
      </c>
      <c r="Q2056" s="2" t="s">
        <v>91</v>
      </c>
      <c r="R2056" s="2" t="s">
        <v>16</v>
      </c>
    </row>
    <row r="2057" spans="1:18" x14ac:dyDescent="0.3">
      <c r="A2057" s="2">
        <v>12155</v>
      </c>
      <c r="B2057" s="2" t="s">
        <v>204</v>
      </c>
      <c r="C2057" s="2">
        <v>33</v>
      </c>
      <c r="D2057" s="7">
        <v>118</v>
      </c>
      <c r="E2057" s="7">
        <f t="shared" si="64"/>
        <v>59</v>
      </c>
      <c r="F2057" s="7">
        <v>100</v>
      </c>
      <c r="G2057" s="7">
        <f>Table1[[#This Row],[QUANTITY_ORDERED]]*Table1[[#This Row],[Selling price ]]</f>
        <v>3300</v>
      </c>
      <c r="H2057" s="7">
        <f>F2057-(Table1[[#This Row],[Estimated Cost Price (50%)	]])</f>
        <v>41</v>
      </c>
      <c r="I2057" s="7">
        <f>Table1[[#This Row],[Profit per unit]]*Table1[[#This Row],[QUANTITY_ORDERED]]</f>
        <v>1353</v>
      </c>
      <c r="J2057" s="2" t="str">
        <f t="shared" si="65"/>
        <v>Profit</v>
      </c>
      <c r="K2057" s="3">
        <v>38332</v>
      </c>
      <c r="L2057" s="2" t="str">
        <f>TEXT(Table1[[#This Row],[ORDER_DATE]], "mmm")</f>
        <v>Dec</v>
      </c>
      <c r="M2057" s="2">
        <v>2004</v>
      </c>
      <c r="N2057" s="2" t="s">
        <v>210</v>
      </c>
      <c r="O2057" s="2" t="s">
        <v>300</v>
      </c>
      <c r="P2057" s="2" t="s">
        <v>205</v>
      </c>
      <c r="Q2057" s="2" t="s">
        <v>91</v>
      </c>
      <c r="R2057" s="2" t="s">
        <v>16</v>
      </c>
    </row>
    <row r="2058" spans="1:18" x14ac:dyDescent="0.3">
      <c r="A2058" s="2">
        <v>12156</v>
      </c>
      <c r="B2058" s="2" t="s">
        <v>204</v>
      </c>
      <c r="C2058" s="2">
        <v>33</v>
      </c>
      <c r="D2058" s="7">
        <v>80</v>
      </c>
      <c r="E2058" s="7">
        <f t="shared" si="64"/>
        <v>40</v>
      </c>
      <c r="F2058" s="7">
        <v>64</v>
      </c>
      <c r="G2058" s="7">
        <f>Table1[[#This Row],[QUANTITY_ORDERED]]*Table1[[#This Row],[Selling price ]]</f>
        <v>2112</v>
      </c>
      <c r="H2058" s="7">
        <f>F2058-(Table1[[#This Row],[Estimated Cost Price (50%)	]])</f>
        <v>24</v>
      </c>
      <c r="I2058" s="7">
        <f>Table1[[#This Row],[Profit per unit]]*Table1[[#This Row],[QUANTITY_ORDERED]]</f>
        <v>792</v>
      </c>
      <c r="J2058" s="2" t="str">
        <f t="shared" si="65"/>
        <v>Profit</v>
      </c>
      <c r="K2058" s="3">
        <v>38332</v>
      </c>
      <c r="L2058" s="2" t="str">
        <f>TEXT(Table1[[#This Row],[ORDER_DATE]], "mmm")</f>
        <v>Dec</v>
      </c>
      <c r="M2058" s="2">
        <v>2004</v>
      </c>
      <c r="N2058" s="2" t="s">
        <v>210</v>
      </c>
      <c r="O2058" s="2" t="s">
        <v>301</v>
      </c>
      <c r="P2058" s="2" t="s">
        <v>205</v>
      </c>
      <c r="Q2058" s="2" t="s">
        <v>91</v>
      </c>
      <c r="R2058" s="2" t="s">
        <v>10</v>
      </c>
    </row>
    <row r="2059" spans="1:18" x14ac:dyDescent="0.3">
      <c r="A2059" s="2">
        <v>12157</v>
      </c>
      <c r="B2059" s="2" t="s">
        <v>204</v>
      </c>
      <c r="C2059" s="2">
        <v>39</v>
      </c>
      <c r="D2059" s="7">
        <v>74</v>
      </c>
      <c r="E2059" s="7">
        <f t="shared" si="64"/>
        <v>37</v>
      </c>
      <c r="F2059" s="7">
        <v>85.87</v>
      </c>
      <c r="G2059" s="7">
        <f>Table1[[#This Row],[QUANTITY_ORDERED]]*Table1[[#This Row],[Selling price ]]</f>
        <v>3348.9300000000003</v>
      </c>
      <c r="H2059" s="7">
        <f>F2059-(Table1[[#This Row],[Estimated Cost Price (50%)	]])</f>
        <v>48.870000000000005</v>
      </c>
      <c r="I2059" s="7">
        <f>Table1[[#This Row],[Profit per unit]]*Table1[[#This Row],[QUANTITY_ORDERED]]</f>
        <v>1905.9300000000003</v>
      </c>
      <c r="J2059" s="2" t="str">
        <f t="shared" si="65"/>
        <v>Profit</v>
      </c>
      <c r="K2059" s="3">
        <v>38332</v>
      </c>
      <c r="L2059" s="2" t="str">
        <f>TEXT(Table1[[#This Row],[ORDER_DATE]], "mmm")</f>
        <v>Dec</v>
      </c>
      <c r="M2059" s="2">
        <v>2004</v>
      </c>
      <c r="N2059" s="2" t="s">
        <v>210</v>
      </c>
      <c r="O2059" s="2" t="s">
        <v>304</v>
      </c>
      <c r="P2059" s="2" t="s">
        <v>205</v>
      </c>
      <c r="Q2059" s="2" t="s">
        <v>91</v>
      </c>
      <c r="R2059" s="2" t="s">
        <v>16</v>
      </c>
    </row>
    <row r="2060" spans="1:18" x14ac:dyDescent="0.3">
      <c r="A2060" s="2">
        <v>12158</v>
      </c>
      <c r="B2060" s="2" t="s">
        <v>7</v>
      </c>
      <c r="C2060" s="2">
        <v>42</v>
      </c>
      <c r="D2060" s="7">
        <v>95</v>
      </c>
      <c r="E2060" s="7">
        <f t="shared" si="64"/>
        <v>47.5</v>
      </c>
      <c r="F2060" s="7">
        <v>100</v>
      </c>
      <c r="G2060" s="7">
        <f>Table1[[#This Row],[QUANTITY_ORDERED]]*Table1[[#This Row],[Selling price ]]</f>
        <v>4200</v>
      </c>
      <c r="H2060" s="7">
        <f>F2060-(Table1[[#This Row],[Estimated Cost Price (50%)	]])</f>
        <v>52.5</v>
      </c>
      <c r="I2060" s="7">
        <f>Table1[[#This Row],[Profit per unit]]*Table1[[#This Row],[QUANTITY_ORDERED]]</f>
        <v>2205</v>
      </c>
      <c r="J2060" s="2" t="str">
        <f t="shared" si="65"/>
        <v>Profit</v>
      </c>
      <c r="K2060" s="3">
        <v>38306</v>
      </c>
      <c r="L2060" s="2" t="str">
        <f>TEXT(Table1[[#This Row],[ORDER_DATE]], "mmm")</f>
        <v>Nov</v>
      </c>
      <c r="M2060" s="2">
        <v>2004</v>
      </c>
      <c r="N2060" s="2" t="s">
        <v>5</v>
      </c>
      <c r="O2060" s="2" t="s">
        <v>6</v>
      </c>
      <c r="P2060" s="2" t="s">
        <v>8</v>
      </c>
      <c r="Q2060" s="2" t="s">
        <v>9</v>
      </c>
      <c r="R2060" s="2" t="s">
        <v>16</v>
      </c>
    </row>
    <row r="2061" spans="1:18" x14ac:dyDescent="0.3">
      <c r="A2061" s="2">
        <v>12159</v>
      </c>
      <c r="B2061" s="2" t="s">
        <v>7</v>
      </c>
      <c r="C2061" s="2">
        <v>20</v>
      </c>
      <c r="D2061" s="7">
        <v>118</v>
      </c>
      <c r="E2061" s="7">
        <f t="shared" si="64"/>
        <v>59</v>
      </c>
      <c r="F2061" s="7">
        <v>100</v>
      </c>
      <c r="G2061" s="7">
        <f>Table1[[#This Row],[QUANTITY_ORDERED]]*Table1[[#This Row],[Selling price ]]</f>
        <v>2000</v>
      </c>
      <c r="H2061" s="7">
        <f>F2061-(Table1[[#This Row],[Estimated Cost Price (50%)	]])</f>
        <v>41</v>
      </c>
      <c r="I2061" s="7">
        <f>Table1[[#This Row],[Profit per unit]]*Table1[[#This Row],[QUANTITY_ORDERED]]</f>
        <v>820</v>
      </c>
      <c r="J2061" s="2" t="str">
        <f t="shared" si="65"/>
        <v>Profit</v>
      </c>
      <c r="K2061" s="3">
        <v>38306</v>
      </c>
      <c r="L2061" s="2" t="str">
        <f>TEXT(Table1[[#This Row],[ORDER_DATE]], "mmm")</f>
        <v>Nov</v>
      </c>
      <c r="M2061" s="2">
        <v>2004</v>
      </c>
      <c r="N2061" s="2" t="s">
        <v>5</v>
      </c>
      <c r="O2061" s="2" t="s">
        <v>106</v>
      </c>
      <c r="P2061" s="2" t="s">
        <v>8</v>
      </c>
      <c r="Q2061" s="2" t="s">
        <v>9</v>
      </c>
      <c r="R2061" s="2" t="s">
        <v>16</v>
      </c>
    </row>
    <row r="2062" spans="1:18" x14ac:dyDescent="0.3">
      <c r="A2062" s="2">
        <v>12160</v>
      </c>
      <c r="B2062" s="2" t="s">
        <v>7</v>
      </c>
      <c r="C2062" s="2">
        <v>26</v>
      </c>
      <c r="D2062" s="7">
        <v>193</v>
      </c>
      <c r="E2062" s="7">
        <f t="shared" si="64"/>
        <v>96.5</v>
      </c>
      <c r="F2062" s="7">
        <v>100</v>
      </c>
      <c r="G2062" s="7">
        <f>Table1[[#This Row],[QUANTITY_ORDERED]]*Table1[[#This Row],[Selling price ]]</f>
        <v>2600</v>
      </c>
      <c r="H2062" s="7">
        <f>F2062-(Table1[[#This Row],[Estimated Cost Price (50%)	]])</f>
        <v>3.5</v>
      </c>
      <c r="I2062" s="7">
        <f>Table1[[#This Row],[Profit per unit]]*Table1[[#This Row],[QUANTITY_ORDERED]]</f>
        <v>91</v>
      </c>
      <c r="J2062" s="2" t="str">
        <f t="shared" si="65"/>
        <v>Profit</v>
      </c>
      <c r="K2062" s="3">
        <v>38306</v>
      </c>
      <c r="L2062" s="2" t="str">
        <f>TEXT(Table1[[#This Row],[ORDER_DATE]], "mmm")</f>
        <v>Nov</v>
      </c>
      <c r="M2062" s="2">
        <v>2004</v>
      </c>
      <c r="N2062" s="2" t="s">
        <v>5</v>
      </c>
      <c r="O2062" s="2" t="s">
        <v>113</v>
      </c>
      <c r="P2062" s="2" t="s">
        <v>8</v>
      </c>
      <c r="Q2062" s="2" t="s">
        <v>9</v>
      </c>
      <c r="R2062" s="2" t="s">
        <v>16</v>
      </c>
    </row>
    <row r="2063" spans="1:18" x14ac:dyDescent="0.3">
      <c r="A2063" s="2">
        <v>12161</v>
      </c>
      <c r="B2063" s="2" t="s">
        <v>7</v>
      </c>
      <c r="C2063" s="2">
        <v>41</v>
      </c>
      <c r="D2063" s="7">
        <v>194</v>
      </c>
      <c r="E2063" s="7">
        <f t="shared" si="64"/>
        <v>97</v>
      </c>
      <c r="F2063" s="7">
        <v>71.47</v>
      </c>
      <c r="G2063" s="7">
        <f>Table1[[#This Row],[QUANTITY_ORDERED]]*Table1[[#This Row],[Selling price ]]</f>
        <v>2930.27</v>
      </c>
      <c r="H2063" s="7">
        <f>F2063-(Table1[[#This Row],[Estimated Cost Price (50%)	]])</f>
        <v>-25.53</v>
      </c>
      <c r="I2063" s="7">
        <f>Table1[[#This Row],[Profit per unit]]*Table1[[#This Row],[QUANTITY_ORDERED]]</f>
        <v>-1046.73</v>
      </c>
      <c r="J2063" s="2" t="str">
        <f t="shared" si="65"/>
        <v>Loss</v>
      </c>
      <c r="K2063" s="3">
        <v>38306</v>
      </c>
      <c r="L2063" s="2" t="str">
        <f>TEXT(Table1[[#This Row],[ORDER_DATE]], "mmm")</f>
        <v>Nov</v>
      </c>
      <c r="M2063" s="2">
        <v>2004</v>
      </c>
      <c r="N2063" s="2" t="s">
        <v>63</v>
      </c>
      <c r="O2063" s="2" t="s">
        <v>149</v>
      </c>
      <c r="P2063" s="2" t="s">
        <v>8</v>
      </c>
      <c r="Q2063" s="2" t="s">
        <v>9</v>
      </c>
      <c r="R2063" s="2" t="s">
        <v>10</v>
      </c>
    </row>
    <row r="2064" spans="1:18" x14ac:dyDescent="0.3">
      <c r="A2064" s="2">
        <v>12162</v>
      </c>
      <c r="B2064" s="2" t="s">
        <v>7</v>
      </c>
      <c r="C2064" s="2">
        <v>24</v>
      </c>
      <c r="D2064" s="7">
        <v>150</v>
      </c>
      <c r="E2064" s="7">
        <f t="shared" si="64"/>
        <v>75</v>
      </c>
      <c r="F2064" s="7">
        <v>100</v>
      </c>
      <c r="G2064" s="7">
        <f>Table1[[#This Row],[QUANTITY_ORDERED]]*Table1[[#This Row],[Selling price ]]</f>
        <v>2400</v>
      </c>
      <c r="H2064" s="7">
        <f>F2064-(Table1[[#This Row],[Estimated Cost Price (50%)	]])</f>
        <v>25</v>
      </c>
      <c r="I2064" s="7">
        <f>Table1[[#This Row],[Profit per unit]]*Table1[[#This Row],[QUANTITY_ORDERED]]</f>
        <v>600</v>
      </c>
      <c r="J2064" s="2" t="str">
        <f t="shared" si="65"/>
        <v>Profit</v>
      </c>
      <c r="K2064" s="3">
        <v>38306</v>
      </c>
      <c r="L2064" s="2" t="str">
        <f>TEXT(Table1[[#This Row],[ORDER_DATE]], "mmm")</f>
        <v>Nov</v>
      </c>
      <c r="M2064" s="2">
        <v>2004</v>
      </c>
      <c r="N2064" s="2" t="s">
        <v>5</v>
      </c>
      <c r="O2064" s="2" t="s">
        <v>180</v>
      </c>
      <c r="P2064" s="2" t="s">
        <v>8</v>
      </c>
      <c r="Q2064" s="2" t="s">
        <v>9</v>
      </c>
      <c r="R2064" s="2" t="s">
        <v>16</v>
      </c>
    </row>
    <row r="2065" spans="1:18" x14ac:dyDescent="0.3">
      <c r="A2065" s="2">
        <v>12163</v>
      </c>
      <c r="B2065" s="2" t="s">
        <v>7</v>
      </c>
      <c r="C2065" s="2">
        <v>46</v>
      </c>
      <c r="D2065" s="7">
        <v>117</v>
      </c>
      <c r="E2065" s="7">
        <f t="shared" si="64"/>
        <v>58.5</v>
      </c>
      <c r="F2065" s="7">
        <v>83.63</v>
      </c>
      <c r="G2065" s="7">
        <f>Table1[[#This Row],[QUANTITY_ORDERED]]*Table1[[#This Row],[Selling price ]]</f>
        <v>3846.9799999999996</v>
      </c>
      <c r="H2065" s="7">
        <f>F2065-(Table1[[#This Row],[Estimated Cost Price (50%)	]])</f>
        <v>25.129999999999995</v>
      </c>
      <c r="I2065" s="7">
        <f>Table1[[#This Row],[Profit per unit]]*Table1[[#This Row],[QUANTITY_ORDERED]]</f>
        <v>1155.9799999999998</v>
      </c>
      <c r="J2065" s="2" t="str">
        <f t="shared" si="65"/>
        <v>Profit</v>
      </c>
      <c r="K2065" s="3">
        <v>38306</v>
      </c>
      <c r="L2065" s="2" t="str">
        <f>TEXT(Table1[[#This Row],[ORDER_DATE]], "mmm")</f>
        <v>Nov</v>
      </c>
      <c r="M2065" s="2">
        <v>2004</v>
      </c>
      <c r="N2065" s="2" t="s">
        <v>63</v>
      </c>
      <c r="O2065" s="2" t="s">
        <v>183</v>
      </c>
      <c r="P2065" s="2" t="s">
        <v>8</v>
      </c>
      <c r="Q2065" s="2" t="s">
        <v>9</v>
      </c>
      <c r="R2065" s="2" t="s">
        <v>16</v>
      </c>
    </row>
    <row r="2066" spans="1:18" x14ac:dyDescent="0.3">
      <c r="A2066" s="2">
        <v>12164</v>
      </c>
      <c r="B2066" s="2" t="s">
        <v>7</v>
      </c>
      <c r="C2066" s="2">
        <v>33</v>
      </c>
      <c r="D2066" s="7">
        <v>79</v>
      </c>
      <c r="E2066" s="7">
        <f t="shared" si="64"/>
        <v>39.5</v>
      </c>
      <c r="F2066" s="7">
        <v>100</v>
      </c>
      <c r="G2066" s="7">
        <f>Table1[[#This Row],[QUANTITY_ORDERED]]*Table1[[#This Row],[Selling price ]]</f>
        <v>3300</v>
      </c>
      <c r="H2066" s="7">
        <f>F2066-(Table1[[#This Row],[Estimated Cost Price (50%)	]])</f>
        <v>60.5</v>
      </c>
      <c r="I2066" s="7">
        <f>Table1[[#This Row],[Profit per unit]]*Table1[[#This Row],[QUANTITY_ORDERED]]</f>
        <v>1996.5</v>
      </c>
      <c r="J2066" s="2" t="str">
        <f t="shared" si="65"/>
        <v>Profit</v>
      </c>
      <c r="K2066" s="3">
        <v>38306</v>
      </c>
      <c r="L2066" s="2" t="str">
        <f>TEXT(Table1[[#This Row],[ORDER_DATE]], "mmm")</f>
        <v>Nov</v>
      </c>
      <c r="M2066" s="2">
        <v>2004</v>
      </c>
      <c r="N2066" s="2" t="s">
        <v>63</v>
      </c>
      <c r="O2066" s="2" t="s">
        <v>187</v>
      </c>
      <c r="P2066" s="2" t="s">
        <v>8</v>
      </c>
      <c r="Q2066" s="2" t="s">
        <v>9</v>
      </c>
      <c r="R2066" s="2" t="s">
        <v>16</v>
      </c>
    </row>
    <row r="2067" spans="1:18" x14ac:dyDescent="0.3">
      <c r="A2067" s="2">
        <v>12165</v>
      </c>
      <c r="B2067" s="2" t="s">
        <v>7</v>
      </c>
      <c r="C2067" s="2">
        <v>39</v>
      </c>
      <c r="D2067" s="7">
        <v>115</v>
      </c>
      <c r="E2067" s="7">
        <f t="shared" si="64"/>
        <v>57.5</v>
      </c>
      <c r="F2067" s="7">
        <v>64.739999999999995</v>
      </c>
      <c r="G2067" s="7">
        <f>Table1[[#This Row],[QUANTITY_ORDERED]]*Table1[[#This Row],[Selling price ]]</f>
        <v>2524.8599999999997</v>
      </c>
      <c r="H2067" s="7">
        <f>F2067-(Table1[[#This Row],[Estimated Cost Price (50%)	]])</f>
        <v>7.2399999999999949</v>
      </c>
      <c r="I2067" s="7">
        <f>Table1[[#This Row],[Profit per unit]]*Table1[[#This Row],[QUANTITY_ORDERED]]</f>
        <v>282.35999999999979</v>
      </c>
      <c r="J2067" s="2" t="str">
        <f t="shared" si="65"/>
        <v>Profit</v>
      </c>
      <c r="K2067" s="3">
        <v>38306</v>
      </c>
      <c r="L2067" s="2" t="str">
        <f>TEXT(Table1[[#This Row],[ORDER_DATE]], "mmm")</f>
        <v>Nov</v>
      </c>
      <c r="M2067" s="2">
        <v>2004</v>
      </c>
      <c r="N2067" s="2" t="s">
        <v>63</v>
      </c>
      <c r="O2067" s="2" t="s">
        <v>193</v>
      </c>
      <c r="P2067" s="2" t="s">
        <v>8</v>
      </c>
      <c r="Q2067" s="2" t="s">
        <v>9</v>
      </c>
      <c r="R2067" s="2" t="s">
        <v>10</v>
      </c>
    </row>
    <row r="2068" spans="1:18" x14ac:dyDescent="0.3">
      <c r="A2068" s="2">
        <v>12166</v>
      </c>
      <c r="B2068" s="2" t="s">
        <v>7</v>
      </c>
      <c r="C2068" s="2">
        <v>29</v>
      </c>
      <c r="D2068" s="7">
        <v>77</v>
      </c>
      <c r="E2068" s="7">
        <f t="shared" si="64"/>
        <v>38.5</v>
      </c>
      <c r="F2068" s="7">
        <v>100</v>
      </c>
      <c r="G2068" s="7">
        <f>Table1[[#This Row],[QUANTITY_ORDERED]]*Table1[[#This Row],[Selling price ]]</f>
        <v>2900</v>
      </c>
      <c r="H2068" s="7">
        <f>F2068-(Table1[[#This Row],[Estimated Cost Price (50%)	]])</f>
        <v>61.5</v>
      </c>
      <c r="I2068" s="7">
        <f>Table1[[#This Row],[Profit per unit]]*Table1[[#This Row],[QUANTITY_ORDERED]]</f>
        <v>1783.5</v>
      </c>
      <c r="J2068" s="2" t="str">
        <f t="shared" si="65"/>
        <v>Profit</v>
      </c>
      <c r="K2068" s="3">
        <v>38306</v>
      </c>
      <c r="L2068" s="2" t="str">
        <f>TEXT(Table1[[#This Row],[ORDER_DATE]], "mmm")</f>
        <v>Nov</v>
      </c>
      <c r="M2068" s="2">
        <v>2004</v>
      </c>
      <c r="N2068" s="2" t="s">
        <v>63</v>
      </c>
      <c r="O2068" s="2" t="s">
        <v>218</v>
      </c>
      <c r="P2068" s="2" t="s">
        <v>8</v>
      </c>
      <c r="Q2068" s="2" t="s">
        <v>9</v>
      </c>
      <c r="R2068" s="2" t="s">
        <v>10</v>
      </c>
    </row>
    <row r="2069" spans="1:18" x14ac:dyDescent="0.3">
      <c r="A2069" s="2">
        <v>12167</v>
      </c>
      <c r="B2069" s="2" t="s">
        <v>7</v>
      </c>
      <c r="C2069" s="2">
        <v>38</v>
      </c>
      <c r="D2069" s="7">
        <v>60</v>
      </c>
      <c r="E2069" s="7">
        <f t="shared" si="64"/>
        <v>30</v>
      </c>
      <c r="F2069" s="7">
        <v>100</v>
      </c>
      <c r="G2069" s="7">
        <f>Table1[[#This Row],[QUANTITY_ORDERED]]*Table1[[#This Row],[Selling price ]]</f>
        <v>3800</v>
      </c>
      <c r="H2069" s="7">
        <f>F2069-(Table1[[#This Row],[Estimated Cost Price (50%)	]])</f>
        <v>70</v>
      </c>
      <c r="I2069" s="7">
        <f>Table1[[#This Row],[Profit per unit]]*Table1[[#This Row],[QUANTITY_ORDERED]]</f>
        <v>2660</v>
      </c>
      <c r="J2069" s="2" t="str">
        <f t="shared" si="65"/>
        <v>Profit</v>
      </c>
      <c r="K2069" s="3">
        <v>38306</v>
      </c>
      <c r="L2069" s="2" t="str">
        <f>TEXT(Table1[[#This Row],[ORDER_DATE]], "mmm")</f>
        <v>Nov</v>
      </c>
      <c r="M2069" s="2">
        <v>2004</v>
      </c>
      <c r="N2069" s="2" t="s">
        <v>5</v>
      </c>
      <c r="O2069" s="2" t="s">
        <v>226</v>
      </c>
      <c r="P2069" s="2" t="s">
        <v>8</v>
      </c>
      <c r="Q2069" s="2" t="s">
        <v>9</v>
      </c>
      <c r="R2069" s="2" t="s">
        <v>16</v>
      </c>
    </row>
    <row r="2070" spans="1:18" x14ac:dyDescent="0.3">
      <c r="A2070" s="2">
        <v>12168</v>
      </c>
      <c r="B2070" s="2" t="s">
        <v>7</v>
      </c>
      <c r="C2070" s="2">
        <v>38</v>
      </c>
      <c r="D2070" s="7">
        <v>80</v>
      </c>
      <c r="E2070" s="7">
        <f t="shared" si="64"/>
        <v>40</v>
      </c>
      <c r="F2070" s="7">
        <v>59.1</v>
      </c>
      <c r="G2070" s="7">
        <f>Table1[[#This Row],[QUANTITY_ORDERED]]*Table1[[#This Row],[Selling price ]]</f>
        <v>2245.8000000000002</v>
      </c>
      <c r="H2070" s="7">
        <f>F2070-(Table1[[#This Row],[Estimated Cost Price (50%)	]])</f>
        <v>19.100000000000001</v>
      </c>
      <c r="I2070" s="7">
        <f>Table1[[#This Row],[Profit per unit]]*Table1[[#This Row],[QUANTITY_ORDERED]]</f>
        <v>725.80000000000007</v>
      </c>
      <c r="J2070" s="2" t="str">
        <f t="shared" si="65"/>
        <v>Profit</v>
      </c>
      <c r="K2070" s="3">
        <v>38306</v>
      </c>
      <c r="L2070" s="2" t="str">
        <f>TEXT(Table1[[#This Row],[ORDER_DATE]], "mmm")</f>
        <v>Nov</v>
      </c>
      <c r="M2070" s="2">
        <v>2004</v>
      </c>
      <c r="N2070" s="2" t="s">
        <v>63</v>
      </c>
      <c r="O2070" s="2" t="s">
        <v>239</v>
      </c>
      <c r="P2070" s="2" t="s">
        <v>8</v>
      </c>
      <c r="Q2070" s="2" t="s">
        <v>9</v>
      </c>
      <c r="R2070" s="2" t="s">
        <v>10</v>
      </c>
    </row>
    <row r="2071" spans="1:18" x14ac:dyDescent="0.3">
      <c r="A2071" s="2">
        <v>12169</v>
      </c>
      <c r="B2071" s="2" t="s">
        <v>7</v>
      </c>
      <c r="C2071" s="2">
        <v>30</v>
      </c>
      <c r="D2071" s="7">
        <v>112</v>
      </c>
      <c r="E2071" s="7">
        <f t="shared" si="64"/>
        <v>56</v>
      </c>
      <c r="F2071" s="7">
        <v>87.78</v>
      </c>
      <c r="G2071" s="7">
        <f>Table1[[#This Row],[QUANTITY_ORDERED]]*Table1[[#This Row],[Selling price ]]</f>
        <v>2633.4</v>
      </c>
      <c r="H2071" s="7">
        <f>F2071-(Table1[[#This Row],[Estimated Cost Price (50%)	]])</f>
        <v>31.78</v>
      </c>
      <c r="I2071" s="7">
        <f>Table1[[#This Row],[Profit per unit]]*Table1[[#This Row],[QUANTITY_ORDERED]]</f>
        <v>953.40000000000009</v>
      </c>
      <c r="J2071" s="2" t="str">
        <f t="shared" si="65"/>
        <v>Profit</v>
      </c>
      <c r="K2071" s="3">
        <v>38306</v>
      </c>
      <c r="L2071" s="2" t="str">
        <f>TEXT(Table1[[#This Row],[ORDER_DATE]], "mmm")</f>
        <v>Nov</v>
      </c>
      <c r="M2071" s="2">
        <v>2004</v>
      </c>
      <c r="N2071" s="2" t="s">
        <v>5</v>
      </c>
      <c r="O2071" s="2" t="s">
        <v>254</v>
      </c>
      <c r="P2071" s="2" t="s">
        <v>8</v>
      </c>
      <c r="Q2071" s="2" t="s">
        <v>9</v>
      </c>
      <c r="R2071" s="2" t="s">
        <v>10</v>
      </c>
    </row>
    <row r="2072" spans="1:18" x14ac:dyDescent="0.3">
      <c r="A2072" s="2">
        <v>12170</v>
      </c>
      <c r="B2072" s="2" t="s">
        <v>7</v>
      </c>
      <c r="C2072" s="2">
        <v>37</v>
      </c>
      <c r="D2072" s="7">
        <v>76</v>
      </c>
      <c r="E2072" s="7">
        <f t="shared" si="64"/>
        <v>38</v>
      </c>
      <c r="F2072" s="7">
        <v>94.43</v>
      </c>
      <c r="G2072" s="7">
        <f>Table1[[#This Row],[QUANTITY_ORDERED]]*Table1[[#This Row],[Selling price ]]</f>
        <v>3493.9100000000003</v>
      </c>
      <c r="H2072" s="7">
        <f>F2072-(Table1[[#This Row],[Estimated Cost Price (50%)	]])</f>
        <v>56.430000000000007</v>
      </c>
      <c r="I2072" s="7">
        <f>Table1[[#This Row],[Profit per unit]]*Table1[[#This Row],[QUANTITY_ORDERED]]</f>
        <v>2087.9100000000003</v>
      </c>
      <c r="J2072" s="2" t="str">
        <f t="shared" si="65"/>
        <v>Profit</v>
      </c>
      <c r="K2072" s="3">
        <v>38306</v>
      </c>
      <c r="L2072" s="2" t="str">
        <f>TEXT(Table1[[#This Row],[ORDER_DATE]], "mmm")</f>
        <v>Nov</v>
      </c>
      <c r="M2072" s="2">
        <v>2004</v>
      </c>
      <c r="N2072" s="2" t="s">
        <v>5</v>
      </c>
      <c r="O2072" s="2" t="s">
        <v>258</v>
      </c>
      <c r="P2072" s="2" t="s">
        <v>8</v>
      </c>
      <c r="Q2072" s="2" t="s">
        <v>9</v>
      </c>
      <c r="R2072" s="2" t="s">
        <v>16</v>
      </c>
    </row>
    <row r="2073" spans="1:18" x14ac:dyDescent="0.3">
      <c r="A2073" s="2">
        <v>12171</v>
      </c>
      <c r="B2073" s="2" t="s">
        <v>7</v>
      </c>
      <c r="C2073" s="2">
        <v>45</v>
      </c>
      <c r="D2073" s="7">
        <v>99</v>
      </c>
      <c r="E2073" s="7">
        <f t="shared" si="64"/>
        <v>49.5</v>
      </c>
      <c r="F2073" s="7">
        <v>63.91</v>
      </c>
      <c r="G2073" s="7">
        <f>Table1[[#This Row],[QUANTITY_ORDERED]]*Table1[[#This Row],[Selling price ]]</f>
        <v>2875.95</v>
      </c>
      <c r="H2073" s="7">
        <f>F2073-(Table1[[#This Row],[Estimated Cost Price (50%)	]])</f>
        <v>14.409999999999997</v>
      </c>
      <c r="I2073" s="7">
        <f>Table1[[#This Row],[Profit per unit]]*Table1[[#This Row],[QUANTITY_ORDERED]]</f>
        <v>648.44999999999982</v>
      </c>
      <c r="J2073" s="2" t="str">
        <f t="shared" si="65"/>
        <v>Profit</v>
      </c>
      <c r="K2073" s="3">
        <v>38306</v>
      </c>
      <c r="L2073" s="2" t="str">
        <f>TEXT(Table1[[#This Row],[ORDER_DATE]], "mmm")</f>
        <v>Nov</v>
      </c>
      <c r="M2073" s="2">
        <v>2004</v>
      </c>
      <c r="N2073" s="2" t="s">
        <v>5</v>
      </c>
      <c r="O2073" s="2" t="s">
        <v>282</v>
      </c>
      <c r="P2073" s="2" t="s">
        <v>8</v>
      </c>
      <c r="Q2073" s="2" t="s">
        <v>9</v>
      </c>
      <c r="R2073" s="2" t="s">
        <v>10</v>
      </c>
    </row>
    <row r="2074" spans="1:18" x14ac:dyDescent="0.3">
      <c r="A2074" s="2">
        <v>12172</v>
      </c>
      <c r="B2074" s="2" t="s">
        <v>7</v>
      </c>
      <c r="C2074" s="2">
        <v>44</v>
      </c>
      <c r="D2074" s="7">
        <v>49</v>
      </c>
      <c r="E2074" s="7">
        <f t="shared" si="64"/>
        <v>24.5</v>
      </c>
      <c r="F2074" s="7">
        <v>86.13</v>
      </c>
      <c r="G2074" s="7">
        <f>Table1[[#This Row],[QUANTITY_ORDERED]]*Table1[[#This Row],[Selling price ]]</f>
        <v>3789.72</v>
      </c>
      <c r="H2074" s="7">
        <f>F2074-(Table1[[#This Row],[Estimated Cost Price (50%)	]])</f>
        <v>61.629999999999995</v>
      </c>
      <c r="I2074" s="7">
        <f>Table1[[#This Row],[Profit per unit]]*Table1[[#This Row],[QUANTITY_ORDERED]]</f>
        <v>2711.72</v>
      </c>
      <c r="J2074" s="2" t="str">
        <f t="shared" si="65"/>
        <v>Profit</v>
      </c>
      <c r="K2074" s="3">
        <v>38306</v>
      </c>
      <c r="L2074" s="2" t="str">
        <f>TEXT(Table1[[#This Row],[ORDER_DATE]], "mmm")</f>
        <v>Nov</v>
      </c>
      <c r="M2074" s="2">
        <v>2004</v>
      </c>
      <c r="N2074" s="2" t="s">
        <v>210</v>
      </c>
      <c r="O2074" s="2" t="s">
        <v>305</v>
      </c>
      <c r="P2074" s="2" t="s">
        <v>8</v>
      </c>
      <c r="Q2074" s="2" t="s">
        <v>9</v>
      </c>
      <c r="R2074" s="2" t="s">
        <v>16</v>
      </c>
    </row>
    <row r="2075" spans="1:18" x14ac:dyDescent="0.3">
      <c r="A2075" s="2">
        <v>12173</v>
      </c>
      <c r="B2075" s="2" t="s">
        <v>150</v>
      </c>
      <c r="C2075" s="2">
        <v>37</v>
      </c>
      <c r="D2075" s="7">
        <v>146</v>
      </c>
      <c r="E2075" s="7">
        <f t="shared" si="64"/>
        <v>73</v>
      </c>
      <c r="F2075" s="7">
        <v>100</v>
      </c>
      <c r="G2075" s="7">
        <f>Table1[[#This Row],[QUANTITY_ORDERED]]*Table1[[#This Row],[Selling price ]]</f>
        <v>3700</v>
      </c>
      <c r="H2075" s="7">
        <f>F2075-(Table1[[#This Row],[Estimated Cost Price (50%)	]])</f>
        <v>27</v>
      </c>
      <c r="I2075" s="7">
        <f>Table1[[#This Row],[Profit per unit]]*Table1[[#This Row],[QUANTITY_ORDERED]]</f>
        <v>999</v>
      </c>
      <c r="J2075" s="2" t="str">
        <f t="shared" si="65"/>
        <v>Profit</v>
      </c>
      <c r="K2075" s="3">
        <v>38307</v>
      </c>
      <c r="L2075" s="2" t="str">
        <f>TEXT(Table1[[#This Row],[ORDER_DATE]], "mmm")</f>
        <v>Nov</v>
      </c>
      <c r="M2075" s="2">
        <v>2004</v>
      </c>
      <c r="N2075" s="2" t="s">
        <v>63</v>
      </c>
      <c r="O2075" s="2" t="s">
        <v>241</v>
      </c>
      <c r="P2075" s="2" t="s">
        <v>151</v>
      </c>
      <c r="Q2075" s="2" t="s">
        <v>152</v>
      </c>
      <c r="R2075" s="2" t="s">
        <v>16</v>
      </c>
    </row>
    <row r="2076" spans="1:18" x14ac:dyDescent="0.3">
      <c r="A2076" s="2">
        <v>12174</v>
      </c>
      <c r="B2076" s="2" t="s">
        <v>150</v>
      </c>
      <c r="C2076" s="2">
        <v>29</v>
      </c>
      <c r="D2076" s="7">
        <v>62</v>
      </c>
      <c r="E2076" s="7">
        <f t="shared" si="64"/>
        <v>31</v>
      </c>
      <c r="F2076" s="7">
        <v>69.63</v>
      </c>
      <c r="G2076" s="7">
        <f>Table1[[#This Row],[QUANTITY_ORDERED]]*Table1[[#This Row],[Selling price ]]</f>
        <v>2019.27</v>
      </c>
      <c r="H2076" s="7">
        <f>F2076-(Table1[[#This Row],[Estimated Cost Price (50%)	]])</f>
        <v>38.629999999999995</v>
      </c>
      <c r="I2076" s="7">
        <f>Table1[[#This Row],[Profit per unit]]*Table1[[#This Row],[QUANTITY_ORDERED]]</f>
        <v>1120.27</v>
      </c>
      <c r="J2076" s="2" t="str">
        <f t="shared" si="65"/>
        <v>Profit</v>
      </c>
      <c r="K2076" s="3">
        <v>38307</v>
      </c>
      <c r="L2076" s="2" t="str">
        <f>TEXT(Table1[[#This Row],[ORDER_DATE]], "mmm")</f>
        <v>Nov</v>
      </c>
      <c r="M2076" s="2">
        <v>2004</v>
      </c>
      <c r="N2076" s="2" t="s">
        <v>5</v>
      </c>
      <c r="O2076" s="2" t="s">
        <v>243</v>
      </c>
      <c r="P2076" s="2" t="s">
        <v>151</v>
      </c>
      <c r="Q2076" s="2" t="s">
        <v>152</v>
      </c>
      <c r="R2076" s="2" t="s">
        <v>10</v>
      </c>
    </row>
    <row r="2077" spans="1:18" x14ac:dyDescent="0.3">
      <c r="A2077" s="2">
        <v>12175</v>
      </c>
      <c r="B2077" s="2" t="s">
        <v>150</v>
      </c>
      <c r="C2077" s="2">
        <v>50</v>
      </c>
      <c r="D2077" s="7">
        <v>148</v>
      </c>
      <c r="E2077" s="7">
        <f t="shared" si="64"/>
        <v>74</v>
      </c>
      <c r="F2077" s="7">
        <v>100</v>
      </c>
      <c r="G2077" s="7">
        <f>Table1[[#This Row],[QUANTITY_ORDERED]]*Table1[[#This Row],[Selling price ]]</f>
        <v>5000</v>
      </c>
      <c r="H2077" s="7">
        <f>F2077-(Table1[[#This Row],[Estimated Cost Price (50%)	]])</f>
        <v>26</v>
      </c>
      <c r="I2077" s="7">
        <f>Table1[[#This Row],[Profit per unit]]*Table1[[#This Row],[QUANTITY_ORDERED]]</f>
        <v>1300</v>
      </c>
      <c r="J2077" s="2" t="str">
        <f t="shared" si="65"/>
        <v>Profit</v>
      </c>
      <c r="K2077" s="3">
        <v>38307</v>
      </c>
      <c r="L2077" s="2" t="str">
        <f>TEXT(Table1[[#This Row],[ORDER_DATE]], "mmm")</f>
        <v>Nov</v>
      </c>
      <c r="M2077" s="2">
        <v>2004</v>
      </c>
      <c r="N2077" s="2" t="s">
        <v>63</v>
      </c>
      <c r="O2077" s="2" t="s">
        <v>250</v>
      </c>
      <c r="P2077" s="2" t="s">
        <v>151</v>
      </c>
      <c r="Q2077" s="2" t="s">
        <v>152</v>
      </c>
      <c r="R2077" s="2" t="s">
        <v>16</v>
      </c>
    </row>
    <row r="2078" spans="1:18" x14ac:dyDescent="0.3">
      <c r="A2078" s="2">
        <v>12176</v>
      </c>
      <c r="B2078" s="2" t="s">
        <v>150</v>
      </c>
      <c r="C2078" s="2">
        <v>42</v>
      </c>
      <c r="D2078" s="7">
        <v>69</v>
      </c>
      <c r="E2078" s="7">
        <f t="shared" si="64"/>
        <v>34.5</v>
      </c>
      <c r="F2078" s="7">
        <v>81.03</v>
      </c>
      <c r="G2078" s="7">
        <f>Table1[[#This Row],[QUANTITY_ORDERED]]*Table1[[#This Row],[Selling price ]]</f>
        <v>3403.26</v>
      </c>
      <c r="H2078" s="7">
        <f>F2078-(Table1[[#This Row],[Estimated Cost Price (50%)	]])</f>
        <v>46.53</v>
      </c>
      <c r="I2078" s="7">
        <f>Table1[[#This Row],[Profit per unit]]*Table1[[#This Row],[QUANTITY_ORDERED]]</f>
        <v>1954.26</v>
      </c>
      <c r="J2078" s="2" t="str">
        <f t="shared" si="65"/>
        <v>Profit</v>
      </c>
      <c r="K2078" s="3">
        <v>38307</v>
      </c>
      <c r="L2078" s="2" t="str">
        <f>TEXT(Table1[[#This Row],[ORDER_DATE]], "mmm")</f>
        <v>Nov</v>
      </c>
      <c r="M2078" s="2">
        <v>2004</v>
      </c>
      <c r="N2078" s="2" t="s">
        <v>5</v>
      </c>
      <c r="O2078" s="2" t="s">
        <v>262</v>
      </c>
      <c r="P2078" s="2" t="s">
        <v>151</v>
      </c>
      <c r="Q2078" s="2" t="s">
        <v>152</v>
      </c>
      <c r="R2078" s="2" t="s">
        <v>16</v>
      </c>
    </row>
    <row r="2079" spans="1:18" x14ac:dyDescent="0.3">
      <c r="A2079" s="2">
        <v>12177</v>
      </c>
      <c r="B2079" s="2" t="s">
        <v>109</v>
      </c>
      <c r="C2079" s="2">
        <v>46</v>
      </c>
      <c r="D2079" s="7">
        <v>141</v>
      </c>
      <c r="E2079" s="7">
        <f t="shared" si="64"/>
        <v>70.5</v>
      </c>
      <c r="F2079" s="7">
        <v>100</v>
      </c>
      <c r="G2079" s="7">
        <f>Table1[[#This Row],[QUANTITY_ORDERED]]*Table1[[#This Row],[Selling price ]]</f>
        <v>4600</v>
      </c>
      <c r="H2079" s="7">
        <f>F2079-(Table1[[#This Row],[Estimated Cost Price (50%)	]])</f>
        <v>29.5</v>
      </c>
      <c r="I2079" s="7">
        <f>Table1[[#This Row],[Profit per unit]]*Table1[[#This Row],[QUANTITY_ORDERED]]</f>
        <v>1357</v>
      </c>
      <c r="J2079" s="2" t="str">
        <f t="shared" si="65"/>
        <v>Profit</v>
      </c>
      <c r="K2079" s="3">
        <v>38308</v>
      </c>
      <c r="L2079" s="2" t="str">
        <f>TEXT(Table1[[#This Row],[ORDER_DATE]], "mmm")</f>
        <v>Nov</v>
      </c>
      <c r="M2079" s="2">
        <v>2004</v>
      </c>
      <c r="N2079" s="2" t="s">
        <v>63</v>
      </c>
      <c r="O2079" s="2" t="s">
        <v>197</v>
      </c>
      <c r="P2079" s="2" t="s">
        <v>76</v>
      </c>
      <c r="Q2079" s="2" t="s">
        <v>9</v>
      </c>
      <c r="R2079" s="2" t="s">
        <v>16</v>
      </c>
    </row>
    <row r="2080" spans="1:18" x14ac:dyDescent="0.3">
      <c r="A2080" s="2">
        <v>12178</v>
      </c>
      <c r="B2080" s="2" t="s">
        <v>109</v>
      </c>
      <c r="C2080" s="2">
        <v>44</v>
      </c>
      <c r="D2080" s="7">
        <v>124</v>
      </c>
      <c r="E2080" s="7">
        <f t="shared" si="64"/>
        <v>62</v>
      </c>
      <c r="F2080" s="7">
        <v>100</v>
      </c>
      <c r="G2080" s="7">
        <f>Table1[[#This Row],[QUANTITY_ORDERED]]*Table1[[#This Row],[Selling price ]]</f>
        <v>4400</v>
      </c>
      <c r="H2080" s="7">
        <f>F2080-(Table1[[#This Row],[Estimated Cost Price (50%)	]])</f>
        <v>38</v>
      </c>
      <c r="I2080" s="7">
        <f>Table1[[#This Row],[Profit per unit]]*Table1[[#This Row],[QUANTITY_ORDERED]]</f>
        <v>1672</v>
      </c>
      <c r="J2080" s="2" t="str">
        <f t="shared" si="65"/>
        <v>Profit</v>
      </c>
      <c r="K2080" s="3">
        <v>38308</v>
      </c>
      <c r="L2080" s="2" t="str">
        <f>TEXT(Table1[[#This Row],[ORDER_DATE]], "mmm")</f>
        <v>Nov</v>
      </c>
      <c r="M2080" s="2">
        <v>2004</v>
      </c>
      <c r="N2080" s="2" t="s">
        <v>63</v>
      </c>
      <c r="O2080" s="2" t="s">
        <v>209</v>
      </c>
      <c r="P2080" s="2" t="s">
        <v>76</v>
      </c>
      <c r="Q2080" s="2" t="s">
        <v>9</v>
      </c>
      <c r="R2080" s="2" t="s">
        <v>16</v>
      </c>
    </row>
    <row r="2081" spans="1:18" x14ac:dyDescent="0.3">
      <c r="A2081" s="2">
        <v>12179</v>
      </c>
      <c r="B2081" s="2" t="s">
        <v>109</v>
      </c>
      <c r="C2081" s="2">
        <v>44</v>
      </c>
      <c r="D2081" s="7">
        <v>170</v>
      </c>
      <c r="E2081" s="7">
        <f t="shared" si="64"/>
        <v>85</v>
      </c>
      <c r="F2081" s="7">
        <v>74.040000000000006</v>
      </c>
      <c r="G2081" s="7">
        <f>Table1[[#This Row],[QUANTITY_ORDERED]]*Table1[[#This Row],[Selling price ]]</f>
        <v>3257.76</v>
      </c>
      <c r="H2081" s="7">
        <f>F2081-(Table1[[#This Row],[Estimated Cost Price (50%)	]])</f>
        <v>-10.959999999999994</v>
      </c>
      <c r="I2081" s="7">
        <f>Table1[[#This Row],[Profit per unit]]*Table1[[#This Row],[QUANTITY_ORDERED]]</f>
        <v>-482.23999999999972</v>
      </c>
      <c r="J2081" s="2" t="str">
        <f t="shared" si="65"/>
        <v>Loss</v>
      </c>
      <c r="K2081" s="3">
        <v>38308</v>
      </c>
      <c r="L2081" s="2" t="str">
        <f>TEXT(Table1[[#This Row],[ORDER_DATE]], "mmm")</f>
        <v>Nov</v>
      </c>
      <c r="M2081" s="2">
        <v>2004</v>
      </c>
      <c r="N2081" s="2" t="s">
        <v>202</v>
      </c>
      <c r="O2081" s="2" t="s">
        <v>217</v>
      </c>
      <c r="P2081" s="2" t="s">
        <v>76</v>
      </c>
      <c r="Q2081" s="2" t="s">
        <v>9</v>
      </c>
      <c r="R2081" s="2" t="s">
        <v>16</v>
      </c>
    </row>
    <row r="2082" spans="1:18" x14ac:dyDescent="0.3">
      <c r="A2082" s="2">
        <v>12180</v>
      </c>
      <c r="B2082" s="2" t="s">
        <v>109</v>
      </c>
      <c r="C2082" s="2">
        <v>30</v>
      </c>
      <c r="D2082" s="7">
        <v>142</v>
      </c>
      <c r="E2082" s="7">
        <f t="shared" si="64"/>
        <v>71</v>
      </c>
      <c r="F2082" s="7">
        <v>32.47</v>
      </c>
      <c r="G2082" s="7">
        <f>Table1[[#This Row],[QUANTITY_ORDERED]]*Table1[[#This Row],[Selling price ]]</f>
        <v>974.09999999999991</v>
      </c>
      <c r="H2082" s="7">
        <f>F2082-(Table1[[#This Row],[Estimated Cost Price (50%)	]])</f>
        <v>-38.53</v>
      </c>
      <c r="I2082" s="7">
        <f>Table1[[#This Row],[Profit per unit]]*Table1[[#This Row],[QUANTITY_ORDERED]]</f>
        <v>-1155.9000000000001</v>
      </c>
      <c r="J2082" s="2" t="str">
        <f t="shared" si="65"/>
        <v>Loss</v>
      </c>
      <c r="K2082" s="3">
        <v>38308</v>
      </c>
      <c r="L2082" s="2" t="str">
        <f>TEXT(Table1[[#This Row],[ORDER_DATE]], "mmm")</f>
        <v>Nov</v>
      </c>
      <c r="M2082" s="2">
        <v>2004</v>
      </c>
      <c r="N2082" s="2" t="s">
        <v>63</v>
      </c>
      <c r="O2082" s="2" t="s">
        <v>219</v>
      </c>
      <c r="P2082" s="2" t="s">
        <v>76</v>
      </c>
      <c r="Q2082" s="2" t="s">
        <v>9</v>
      </c>
      <c r="R2082" s="2" t="s">
        <v>10</v>
      </c>
    </row>
    <row r="2083" spans="1:18" x14ac:dyDescent="0.3">
      <c r="A2083" s="2">
        <v>12181</v>
      </c>
      <c r="B2083" s="2" t="s">
        <v>109</v>
      </c>
      <c r="C2083" s="2">
        <v>26</v>
      </c>
      <c r="D2083" s="7">
        <v>132</v>
      </c>
      <c r="E2083" s="7">
        <f t="shared" si="64"/>
        <v>66</v>
      </c>
      <c r="F2083" s="7">
        <v>64.900000000000006</v>
      </c>
      <c r="G2083" s="7">
        <f>Table1[[#This Row],[QUANTITY_ORDERED]]*Table1[[#This Row],[Selling price ]]</f>
        <v>1687.4</v>
      </c>
      <c r="H2083" s="7">
        <f>F2083-(Table1[[#This Row],[Estimated Cost Price (50%)	]])</f>
        <v>-1.0999999999999943</v>
      </c>
      <c r="I2083" s="7">
        <f>Table1[[#This Row],[Profit per unit]]*Table1[[#This Row],[QUANTITY_ORDERED]]</f>
        <v>-28.599999999999852</v>
      </c>
      <c r="J2083" s="2" t="str">
        <f t="shared" si="65"/>
        <v>Loss</v>
      </c>
      <c r="K2083" s="3">
        <v>38308</v>
      </c>
      <c r="L2083" s="2" t="str">
        <f>TEXT(Table1[[#This Row],[ORDER_DATE]], "mmm")</f>
        <v>Nov</v>
      </c>
      <c r="M2083" s="2">
        <v>2004</v>
      </c>
      <c r="N2083" s="2" t="s">
        <v>63</v>
      </c>
      <c r="O2083" s="2" t="s">
        <v>228</v>
      </c>
      <c r="P2083" s="2" t="s">
        <v>76</v>
      </c>
      <c r="Q2083" s="2" t="s">
        <v>9</v>
      </c>
      <c r="R2083" s="2" t="s">
        <v>10</v>
      </c>
    </row>
    <row r="2084" spans="1:18" x14ac:dyDescent="0.3">
      <c r="A2084" s="2">
        <v>12182</v>
      </c>
      <c r="B2084" s="2" t="s">
        <v>109</v>
      </c>
      <c r="C2084" s="2">
        <v>27</v>
      </c>
      <c r="D2084" s="7">
        <v>169</v>
      </c>
      <c r="E2084" s="7">
        <f t="shared" si="64"/>
        <v>84.5</v>
      </c>
      <c r="F2084" s="7">
        <v>100</v>
      </c>
      <c r="G2084" s="7">
        <f>Table1[[#This Row],[QUANTITY_ORDERED]]*Table1[[#This Row],[Selling price ]]</f>
        <v>2700</v>
      </c>
      <c r="H2084" s="7">
        <f>F2084-(Table1[[#This Row],[Estimated Cost Price (50%)	]])</f>
        <v>15.5</v>
      </c>
      <c r="I2084" s="7">
        <f>Table1[[#This Row],[Profit per unit]]*Table1[[#This Row],[QUANTITY_ORDERED]]</f>
        <v>418.5</v>
      </c>
      <c r="J2084" s="2" t="str">
        <f t="shared" si="65"/>
        <v>Profit</v>
      </c>
      <c r="K2084" s="3">
        <v>38308</v>
      </c>
      <c r="L2084" s="2" t="str">
        <f>TEXT(Table1[[#This Row],[ORDER_DATE]], "mmm")</f>
        <v>Nov</v>
      </c>
      <c r="M2084" s="2">
        <v>2004</v>
      </c>
      <c r="N2084" s="2" t="s">
        <v>63</v>
      </c>
      <c r="O2084" s="2" t="s">
        <v>236</v>
      </c>
      <c r="P2084" s="2" t="s">
        <v>76</v>
      </c>
      <c r="Q2084" s="2" t="s">
        <v>9</v>
      </c>
      <c r="R2084" s="2" t="s">
        <v>16</v>
      </c>
    </row>
    <row r="2085" spans="1:18" x14ac:dyDescent="0.3">
      <c r="A2085" s="2">
        <v>12183</v>
      </c>
      <c r="B2085" s="2" t="s">
        <v>109</v>
      </c>
      <c r="C2085" s="2">
        <v>26</v>
      </c>
      <c r="D2085" s="7">
        <v>141</v>
      </c>
      <c r="E2085" s="7">
        <f t="shared" si="64"/>
        <v>70.5</v>
      </c>
      <c r="F2085" s="7">
        <v>67.91</v>
      </c>
      <c r="G2085" s="7">
        <f>Table1[[#This Row],[QUANTITY_ORDERED]]*Table1[[#This Row],[Selling price ]]</f>
        <v>1765.6599999999999</v>
      </c>
      <c r="H2085" s="7">
        <f>F2085-(Table1[[#This Row],[Estimated Cost Price (50%)	]])</f>
        <v>-2.5900000000000034</v>
      </c>
      <c r="I2085" s="7">
        <f>Table1[[#This Row],[Profit per unit]]*Table1[[#This Row],[QUANTITY_ORDERED]]</f>
        <v>-67.340000000000089</v>
      </c>
      <c r="J2085" s="2" t="str">
        <f t="shared" si="65"/>
        <v>Loss</v>
      </c>
      <c r="K2085" s="3">
        <v>38308</v>
      </c>
      <c r="L2085" s="2" t="str">
        <f>TEXT(Table1[[#This Row],[ORDER_DATE]], "mmm")</f>
        <v>Nov</v>
      </c>
      <c r="M2085" s="2">
        <v>2004</v>
      </c>
      <c r="N2085" s="2" t="s">
        <v>63</v>
      </c>
      <c r="O2085" s="2" t="s">
        <v>242</v>
      </c>
      <c r="P2085" s="2" t="s">
        <v>76</v>
      </c>
      <c r="Q2085" s="2" t="s">
        <v>9</v>
      </c>
      <c r="R2085" s="2" t="s">
        <v>10</v>
      </c>
    </row>
    <row r="2086" spans="1:18" x14ac:dyDescent="0.3">
      <c r="A2086" s="2">
        <v>12184</v>
      </c>
      <c r="B2086" s="2" t="s">
        <v>109</v>
      </c>
      <c r="C2086" s="2">
        <v>27</v>
      </c>
      <c r="D2086" s="7">
        <v>37</v>
      </c>
      <c r="E2086" s="7">
        <f t="shared" si="64"/>
        <v>18.5</v>
      </c>
      <c r="F2086" s="7">
        <v>42.24</v>
      </c>
      <c r="G2086" s="7">
        <f>Table1[[#This Row],[QUANTITY_ORDERED]]*Table1[[#This Row],[Selling price ]]</f>
        <v>1140.48</v>
      </c>
      <c r="H2086" s="7">
        <f>F2086-(Table1[[#This Row],[Estimated Cost Price (50%)	]])</f>
        <v>23.740000000000002</v>
      </c>
      <c r="I2086" s="7">
        <f>Table1[[#This Row],[Profit per unit]]*Table1[[#This Row],[QUANTITY_ORDERED]]</f>
        <v>640.98</v>
      </c>
      <c r="J2086" s="2" t="str">
        <f t="shared" si="65"/>
        <v>Profit</v>
      </c>
      <c r="K2086" s="3">
        <v>38308</v>
      </c>
      <c r="L2086" s="2" t="str">
        <f>TEXT(Table1[[#This Row],[ORDER_DATE]], "mmm")</f>
        <v>Nov</v>
      </c>
      <c r="M2086" s="2">
        <v>2004</v>
      </c>
      <c r="N2086" s="2" t="s">
        <v>63</v>
      </c>
      <c r="O2086" s="2" t="s">
        <v>267</v>
      </c>
      <c r="P2086" s="2" t="s">
        <v>76</v>
      </c>
      <c r="Q2086" s="2" t="s">
        <v>9</v>
      </c>
      <c r="R2086" s="2" t="s">
        <v>10</v>
      </c>
    </row>
    <row r="2087" spans="1:18" x14ac:dyDescent="0.3">
      <c r="A2087" s="2">
        <v>12185</v>
      </c>
      <c r="B2087" s="2" t="s">
        <v>109</v>
      </c>
      <c r="C2087" s="2">
        <v>25</v>
      </c>
      <c r="D2087" s="7">
        <v>61</v>
      </c>
      <c r="E2087" s="7">
        <f t="shared" si="64"/>
        <v>30.5</v>
      </c>
      <c r="F2087" s="7">
        <v>100</v>
      </c>
      <c r="G2087" s="7">
        <f>Table1[[#This Row],[QUANTITY_ORDERED]]*Table1[[#This Row],[Selling price ]]</f>
        <v>2500</v>
      </c>
      <c r="H2087" s="7">
        <f>F2087-(Table1[[#This Row],[Estimated Cost Price (50%)	]])</f>
        <v>69.5</v>
      </c>
      <c r="I2087" s="7">
        <f>Table1[[#This Row],[Profit per unit]]*Table1[[#This Row],[QUANTITY_ORDERED]]</f>
        <v>1737.5</v>
      </c>
      <c r="J2087" s="2" t="str">
        <f t="shared" si="65"/>
        <v>Profit</v>
      </c>
      <c r="K2087" s="3">
        <v>38308</v>
      </c>
      <c r="L2087" s="2" t="str">
        <f>TEXT(Table1[[#This Row],[ORDER_DATE]], "mmm")</f>
        <v>Nov</v>
      </c>
      <c r="M2087" s="2">
        <v>2004</v>
      </c>
      <c r="N2087" s="2" t="s">
        <v>63</v>
      </c>
      <c r="O2087" s="2" t="s">
        <v>270</v>
      </c>
      <c r="P2087" s="2" t="s">
        <v>76</v>
      </c>
      <c r="Q2087" s="2" t="s">
        <v>9</v>
      </c>
      <c r="R2087" s="2" t="s">
        <v>16</v>
      </c>
    </row>
    <row r="2088" spans="1:18" x14ac:dyDescent="0.3">
      <c r="A2088" s="2">
        <v>12186</v>
      </c>
      <c r="B2088" s="2" t="s">
        <v>109</v>
      </c>
      <c r="C2088" s="2">
        <v>21</v>
      </c>
      <c r="D2088" s="7">
        <v>140</v>
      </c>
      <c r="E2088" s="7">
        <f t="shared" si="64"/>
        <v>70</v>
      </c>
      <c r="F2088" s="7">
        <v>100</v>
      </c>
      <c r="G2088" s="7">
        <f>Table1[[#This Row],[QUANTITY_ORDERED]]*Table1[[#This Row],[Selling price ]]</f>
        <v>2100</v>
      </c>
      <c r="H2088" s="7">
        <f>F2088-(Table1[[#This Row],[Estimated Cost Price (50%)	]])</f>
        <v>30</v>
      </c>
      <c r="I2088" s="7">
        <f>Table1[[#This Row],[Profit per unit]]*Table1[[#This Row],[QUANTITY_ORDERED]]</f>
        <v>630</v>
      </c>
      <c r="J2088" s="2" t="str">
        <f t="shared" si="65"/>
        <v>Profit</v>
      </c>
      <c r="K2088" s="3">
        <v>38308</v>
      </c>
      <c r="L2088" s="2" t="str">
        <f>TEXT(Table1[[#This Row],[ORDER_DATE]], "mmm")</f>
        <v>Nov</v>
      </c>
      <c r="M2088" s="2">
        <v>2004</v>
      </c>
      <c r="N2088" s="2" t="s">
        <v>63</v>
      </c>
      <c r="O2088" s="2" t="s">
        <v>274</v>
      </c>
      <c r="P2088" s="2" t="s">
        <v>76</v>
      </c>
      <c r="Q2088" s="2" t="s">
        <v>9</v>
      </c>
      <c r="R2088" s="2" t="s">
        <v>16</v>
      </c>
    </row>
    <row r="2089" spans="1:18" x14ac:dyDescent="0.3">
      <c r="A2089" s="2">
        <v>12187</v>
      </c>
      <c r="B2089" s="2" t="s">
        <v>109</v>
      </c>
      <c r="C2089" s="2">
        <v>41</v>
      </c>
      <c r="D2089" s="7">
        <v>80</v>
      </c>
      <c r="E2089" s="7">
        <f t="shared" si="64"/>
        <v>40</v>
      </c>
      <c r="F2089" s="7">
        <v>100</v>
      </c>
      <c r="G2089" s="7">
        <f>Table1[[#This Row],[QUANTITY_ORDERED]]*Table1[[#This Row],[Selling price ]]</f>
        <v>4100</v>
      </c>
      <c r="H2089" s="7">
        <f>F2089-(Table1[[#This Row],[Estimated Cost Price (50%)	]])</f>
        <v>60</v>
      </c>
      <c r="I2089" s="7">
        <f>Table1[[#This Row],[Profit per unit]]*Table1[[#This Row],[QUANTITY_ORDERED]]</f>
        <v>2460</v>
      </c>
      <c r="J2089" s="2" t="str">
        <f t="shared" si="65"/>
        <v>Profit</v>
      </c>
      <c r="K2089" s="3">
        <v>38308</v>
      </c>
      <c r="L2089" s="2" t="str">
        <f>TEXT(Table1[[#This Row],[ORDER_DATE]], "mmm")</f>
        <v>Nov</v>
      </c>
      <c r="M2089" s="2">
        <v>2004</v>
      </c>
      <c r="N2089" s="2" t="s">
        <v>63</v>
      </c>
      <c r="O2089" s="2" t="s">
        <v>280</v>
      </c>
      <c r="P2089" s="2" t="s">
        <v>76</v>
      </c>
      <c r="Q2089" s="2" t="s">
        <v>9</v>
      </c>
      <c r="R2089" s="2" t="s">
        <v>16</v>
      </c>
    </row>
    <row r="2090" spans="1:18" x14ac:dyDescent="0.3">
      <c r="A2090" s="2">
        <v>12188</v>
      </c>
      <c r="B2090" s="2" t="s">
        <v>109</v>
      </c>
      <c r="C2090" s="2">
        <v>28</v>
      </c>
      <c r="D2090" s="7">
        <v>40</v>
      </c>
      <c r="E2090" s="7">
        <f t="shared" si="64"/>
        <v>20</v>
      </c>
      <c r="F2090" s="7">
        <v>100</v>
      </c>
      <c r="G2090" s="7">
        <f>Table1[[#This Row],[QUANTITY_ORDERED]]*Table1[[#This Row],[Selling price ]]</f>
        <v>2800</v>
      </c>
      <c r="H2090" s="7">
        <f>F2090-(Table1[[#This Row],[Estimated Cost Price (50%)	]])</f>
        <v>80</v>
      </c>
      <c r="I2090" s="7">
        <f>Table1[[#This Row],[Profit per unit]]*Table1[[#This Row],[QUANTITY_ORDERED]]</f>
        <v>2240</v>
      </c>
      <c r="J2090" s="2" t="str">
        <f t="shared" si="65"/>
        <v>Profit</v>
      </c>
      <c r="K2090" s="3">
        <v>38308</v>
      </c>
      <c r="L2090" s="2" t="str">
        <f>TEXT(Table1[[#This Row],[ORDER_DATE]], "mmm")</f>
        <v>Nov</v>
      </c>
      <c r="M2090" s="2">
        <v>2004</v>
      </c>
      <c r="N2090" s="2" t="s">
        <v>5</v>
      </c>
      <c r="O2090" s="2" t="s">
        <v>283</v>
      </c>
      <c r="P2090" s="2" t="s">
        <v>76</v>
      </c>
      <c r="Q2090" s="2" t="s">
        <v>9</v>
      </c>
      <c r="R2090" s="2" t="s">
        <v>16</v>
      </c>
    </row>
    <row r="2091" spans="1:18" x14ac:dyDescent="0.3">
      <c r="A2091" s="2">
        <v>12189</v>
      </c>
      <c r="B2091" s="2" t="s">
        <v>109</v>
      </c>
      <c r="C2091" s="2">
        <v>32</v>
      </c>
      <c r="D2091" s="7">
        <v>102</v>
      </c>
      <c r="E2091" s="7">
        <f t="shared" si="64"/>
        <v>51</v>
      </c>
      <c r="F2091" s="7">
        <v>100</v>
      </c>
      <c r="G2091" s="7">
        <f>Table1[[#This Row],[QUANTITY_ORDERED]]*Table1[[#This Row],[Selling price ]]</f>
        <v>3200</v>
      </c>
      <c r="H2091" s="7">
        <f>F2091-(Table1[[#This Row],[Estimated Cost Price (50%)	]])</f>
        <v>49</v>
      </c>
      <c r="I2091" s="7">
        <f>Table1[[#This Row],[Profit per unit]]*Table1[[#This Row],[QUANTITY_ORDERED]]</f>
        <v>1568</v>
      </c>
      <c r="J2091" s="2" t="str">
        <f t="shared" si="65"/>
        <v>Profit</v>
      </c>
      <c r="K2091" s="3">
        <v>38308</v>
      </c>
      <c r="L2091" s="2" t="str">
        <f>TEXT(Table1[[#This Row],[ORDER_DATE]], "mmm")</f>
        <v>Nov</v>
      </c>
      <c r="M2091" s="2">
        <v>2004</v>
      </c>
      <c r="N2091" s="2" t="s">
        <v>5</v>
      </c>
      <c r="O2091" s="2" t="s">
        <v>288</v>
      </c>
      <c r="P2091" s="2" t="s">
        <v>76</v>
      </c>
      <c r="Q2091" s="2" t="s">
        <v>9</v>
      </c>
      <c r="R2091" s="2" t="s">
        <v>16</v>
      </c>
    </row>
    <row r="2092" spans="1:18" x14ac:dyDescent="0.3">
      <c r="A2092" s="2">
        <v>12190</v>
      </c>
      <c r="B2092" s="2" t="s">
        <v>109</v>
      </c>
      <c r="C2092" s="2">
        <v>20</v>
      </c>
      <c r="D2092" s="7">
        <v>81</v>
      </c>
      <c r="E2092" s="7">
        <f t="shared" si="64"/>
        <v>40.5</v>
      </c>
      <c r="F2092" s="7">
        <v>100</v>
      </c>
      <c r="G2092" s="7">
        <f>Table1[[#This Row],[QUANTITY_ORDERED]]*Table1[[#This Row],[Selling price ]]</f>
        <v>2000</v>
      </c>
      <c r="H2092" s="7">
        <f>F2092-(Table1[[#This Row],[Estimated Cost Price (50%)	]])</f>
        <v>59.5</v>
      </c>
      <c r="I2092" s="7">
        <f>Table1[[#This Row],[Profit per unit]]*Table1[[#This Row],[QUANTITY_ORDERED]]</f>
        <v>1190</v>
      </c>
      <c r="J2092" s="2" t="str">
        <f t="shared" si="65"/>
        <v>Profit</v>
      </c>
      <c r="K2092" s="3">
        <v>38308</v>
      </c>
      <c r="L2092" s="2" t="str">
        <f>TEXT(Table1[[#This Row],[ORDER_DATE]], "mmm")</f>
        <v>Nov</v>
      </c>
      <c r="M2092" s="2">
        <v>2004</v>
      </c>
      <c r="N2092" s="2" t="s">
        <v>5</v>
      </c>
      <c r="O2092" s="2" t="s">
        <v>292</v>
      </c>
      <c r="P2092" s="2" t="s">
        <v>76</v>
      </c>
      <c r="Q2092" s="2" t="s">
        <v>9</v>
      </c>
      <c r="R2092" s="2" t="s">
        <v>16</v>
      </c>
    </row>
    <row r="2093" spans="1:18" x14ac:dyDescent="0.3">
      <c r="A2093" s="2">
        <v>12191</v>
      </c>
      <c r="B2093" s="2" t="s">
        <v>174</v>
      </c>
      <c r="C2093" s="2">
        <v>46</v>
      </c>
      <c r="D2093" s="7">
        <v>102</v>
      </c>
      <c r="E2093" s="7">
        <f t="shared" si="64"/>
        <v>51</v>
      </c>
      <c r="F2093" s="7">
        <v>95.13</v>
      </c>
      <c r="G2093" s="7">
        <f>Table1[[#This Row],[QUANTITY_ORDERED]]*Table1[[#This Row],[Selling price ]]</f>
        <v>4375.9799999999996</v>
      </c>
      <c r="H2093" s="7">
        <f>F2093-(Table1[[#This Row],[Estimated Cost Price (50%)	]])</f>
        <v>44.129999999999995</v>
      </c>
      <c r="I2093" s="7">
        <f>Table1[[#This Row],[Profit per unit]]*Table1[[#This Row],[QUANTITY_ORDERED]]</f>
        <v>2029.9799999999998</v>
      </c>
      <c r="J2093" s="2" t="str">
        <f t="shared" si="65"/>
        <v>Profit</v>
      </c>
      <c r="K2093" s="3">
        <v>38308</v>
      </c>
      <c r="L2093" s="2" t="str">
        <f>TEXT(Table1[[#This Row],[ORDER_DATE]], "mmm")</f>
        <v>Nov</v>
      </c>
      <c r="M2093" s="2">
        <v>2004</v>
      </c>
      <c r="N2093" s="2" t="s">
        <v>202</v>
      </c>
      <c r="O2093" s="2" t="s">
        <v>203</v>
      </c>
      <c r="P2093" s="2" t="s">
        <v>175</v>
      </c>
      <c r="Q2093" s="2" t="s">
        <v>59</v>
      </c>
      <c r="R2093" s="2" t="s">
        <v>16</v>
      </c>
    </row>
    <row r="2094" spans="1:18" x14ac:dyDescent="0.3">
      <c r="A2094" s="2">
        <v>12192</v>
      </c>
      <c r="B2094" s="2" t="s">
        <v>174</v>
      </c>
      <c r="C2094" s="2">
        <v>27</v>
      </c>
      <c r="D2094" s="7">
        <v>53</v>
      </c>
      <c r="E2094" s="7">
        <f t="shared" si="64"/>
        <v>26.5</v>
      </c>
      <c r="F2094" s="7">
        <v>89.89</v>
      </c>
      <c r="G2094" s="7">
        <f>Table1[[#This Row],[QUANTITY_ORDERED]]*Table1[[#This Row],[Selling price ]]</f>
        <v>2427.0300000000002</v>
      </c>
      <c r="H2094" s="7">
        <f>F2094-(Table1[[#This Row],[Estimated Cost Price (50%)	]])</f>
        <v>63.39</v>
      </c>
      <c r="I2094" s="7">
        <f>Table1[[#This Row],[Profit per unit]]*Table1[[#This Row],[QUANTITY_ORDERED]]</f>
        <v>1711.53</v>
      </c>
      <c r="J2094" s="2" t="str">
        <f t="shared" si="65"/>
        <v>Profit</v>
      </c>
      <c r="K2094" s="3">
        <v>38308</v>
      </c>
      <c r="L2094" s="2" t="str">
        <f>TEXT(Table1[[#This Row],[ORDER_DATE]], "mmm")</f>
        <v>Nov</v>
      </c>
      <c r="M2094" s="2">
        <v>2004</v>
      </c>
      <c r="N2094" s="2" t="s">
        <v>202</v>
      </c>
      <c r="O2094" s="2" t="s">
        <v>208</v>
      </c>
      <c r="P2094" s="2" t="s">
        <v>175</v>
      </c>
      <c r="Q2094" s="2" t="s">
        <v>59</v>
      </c>
      <c r="R2094" s="2" t="s">
        <v>10</v>
      </c>
    </row>
    <row r="2095" spans="1:18" x14ac:dyDescent="0.3">
      <c r="A2095" s="2">
        <v>12193</v>
      </c>
      <c r="B2095" s="2" t="s">
        <v>174</v>
      </c>
      <c r="C2095" s="2">
        <v>38</v>
      </c>
      <c r="D2095" s="7">
        <v>60</v>
      </c>
      <c r="E2095" s="7">
        <f t="shared" si="64"/>
        <v>30</v>
      </c>
      <c r="F2095" s="7">
        <v>84.25</v>
      </c>
      <c r="G2095" s="7">
        <f>Table1[[#This Row],[QUANTITY_ORDERED]]*Table1[[#This Row],[Selling price ]]</f>
        <v>3201.5</v>
      </c>
      <c r="H2095" s="7">
        <f>F2095-(Table1[[#This Row],[Estimated Cost Price (50%)	]])</f>
        <v>54.25</v>
      </c>
      <c r="I2095" s="7">
        <f>Table1[[#This Row],[Profit per unit]]*Table1[[#This Row],[QUANTITY_ORDERED]]</f>
        <v>2061.5</v>
      </c>
      <c r="J2095" s="2" t="str">
        <f t="shared" si="65"/>
        <v>Profit</v>
      </c>
      <c r="K2095" s="3">
        <v>38308</v>
      </c>
      <c r="L2095" s="2" t="str">
        <f>TEXT(Table1[[#This Row],[ORDER_DATE]], "mmm")</f>
        <v>Nov</v>
      </c>
      <c r="M2095" s="2">
        <v>2004</v>
      </c>
      <c r="N2095" s="2" t="s">
        <v>202</v>
      </c>
      <c r="O2095" s="2" t="s">
        <v>221</v>
      </c>
      <c r="P2095" s="2" t="s">
        <v>175</v>
      </c>
      <c r="Q2095" s="2" t="s">
        <v>59</v>
      </c>
      <c r="R2095" s="2" t="s">
        <v>16</v>
      </c>
    </row>
    <row r="2096" spans="1:18" x14ac:dyDescent="0.3">
      <c r="A2096" s="2">
        <v>12194</v>
      </c>
      <c r="B2096" s="2" t="s">
        <v>174</v>
      </c>
      <c r="C2096" s="2">
        <v>35</v>
      </c>
      <c r="D2096" s="7">
        <v>127</v>
      </c>
      <c r="E2096" s="7">
        <f t="shared" si="64"/>
        <v>63.5</v>
      </c>
      <c r="F2096" s="7">
        <v>64.69</v>
      </c>
      <c r="G2096" s="7">
        <f>Table1[[#This Row],[QUANTITY_ORDERED]]*Table1[[#This Row],[Selling price ]]</f>
        <v>2264.15</v>
      </c>
      <c r="H2096" s="7">
        <f>F2096-(Table1[[#This Row],[Estimated Cost Price (50%)	]])</f>
        <v>1.1899999999999977</v>
      </c>
      <c r="I2096" s="7">
        <f>Table1[[#This Row],[Profit per unit]]*Table1[[#This Row],[QUANTITY_ORDERED]]</f>
        <v>41.64999999999992</v>
      </c>
      <c r="J2096" s="2" t="str">
        <f t="shared" si="65"/>
        <v>Profit</v>
      </c>
      <c r="K2096" s="3">
        <v>38308</v>
      </c>
      <c r="L2096" s="2" t="str">
        <f>TEXT(Table1[[#This Row],[ORDER_DATE]], "mmm")</f>
        <v>Nov</v>
      </c>
      <c r="M2096" s="2">
        <v>2004</v>
      </c>
      <c r="N2096" s="2" t="s">
        <v>202</v>
      </c>
      <c r="O2096" s="2" t="s">
        <v>223</v>
      </c>
      <c r="P2096" s="2" t="s">
        <v>175</v>
      </c>
      <c r="Q2096" s="2" t="s">
        <v>59</v>
      </c>
      <c r="R2096" s="2" t="s">
        <v>10</v>
      </c>
    </row>
    <row r="2097" spans="1:18" x14ac:dyDescent="0.3">
      <c r="A2097" s="2">
        <v>12195</v>
      </c>
      <c r="B2097" s="2" t="s">
        <v>174</v>
      </c>
      <c r="C2097" s="2">
        <v>24</v>
      </c>
      <c r="D2097" s="7">
        <v>168</v>
      </c>
      <c r="E2097" s="7">
        <f t="shared" si="64"/>
        <v>84</v>
      </c>
      <c r="F2097" s="7">
        <v>52.67</v>
      </c>
      <c r="G2097" s="7">
        <f>Table1[[#This Row],[QUANTITY_ORDERED]]*Table1[[#This Row],[Selling price ]]</f>
        <v>1264.08</v>
      </c>
      <c r="H2097" s="7">
        <f>F2097-(Table1[[#This Row],[Estimated Cost Price (50%)	]])</f>
        <v>-31.33</v>
      </c>
      <c r="I2097" s="7">
        <f>Table1[[#This Row],[Profit per unit]]*Table1[[#This Row],[QUANTITY_ORDERED]]</f>
        <v>-751.92</v>
      </c>
      <c r="J2097" s="2" t="str">
        <f t="shared" si="65"/>
        <v>Loss</v>
      </c>
      <c r="K2097" s="3">
        <v>38308</v>
      </c>
      <c r="L2097" s="2" t="str">
        <f>TEXT(Table1[[#This Row],[ORDER_DATE]], "mmm")</f>
        <v>Nov</v>
      </c>
      <c r="M2097" s="2">
        <v>2004</v>
      </c>
      <c r="N2097" s="2" t="s">
        <v>202</v>
      </c>
      <c r="O2097" s="2" t="s">
        <v>227</v>
      </c>
      <c r="P2097" s="2" t="s">
        <v>175</v>
      </c>
      <c r="Q2097" s="2" t="s">
        <v>59</v>
      </c>
      <c r="R2097" s="2" t="s">
        <v>10</v>
      </c>
    </row>
    <row r="2098" spans="1:18" x14ac:dyDescent="0.3">
      <c r="A2098" s="2">
        <v>12196</v>
      </c>
      <c r="B2098" s="2" t="s">
        <v>174</v>
      </c>
      <c r="C2098" s="2">
        <v>26</v>
      </c>
      <c r="D2098" s="7">
        <v>62</v>
      </c>
      <c r="E2098" s="7">
        <f t="shared" si="64"/>
        <v>31</v>
      </c>
      <c r="F2098" s="7">
        <v>100</v>
      </c>
      <c r="G2098" s="7">
        <f>Table1[[#This Row],[QUANTITY_ORDERED]]*Table1[[#This Row],[Selling price ]]</f>
        <v>2600</v>
      </c>
      <c r="H2098" s="7">
        <f>F2098-(Table1[[#This Row],[Estimated Cost Price (50%)	]])</f>
        <v>69</v>
      </c>
      <c r="I2098" s="7">
        <f>Table1[[#This Row],[Profit per unit]]*Table1[[#This Row],[QUANTITY_ORDERED]]</f>
        <v>1794</v>
      </c>
      <c r="J2098" s="2" t="str">
        <f t="shared" si="65"/>
        <v>Profit</v>
      </c>
      <c r="K2098" s="3">
        <v>38308</v>
      </c>
      <c r="L2098" s="2" t="str">
        <f>TEXT(Table1[[#This Row],[ORDER_DATE]], "mmm")</f>
        <v>Nov</v>
      </c>
      <c r="M2098" s="2">
        <v>2004</v>
      </c>
      <c r="N2098" s="2" t="s">
        <v>202</v>
      </c>
      <c r="O2098" s="2" t="s">
        <v>230</v>
      </c>
      <c r="P2098" s="2" t="s">
        <v>175</v>
      </c>
      <c r="Q2098" s="2" t="s">
        <v>59</v>
      </c>
      <c r="R2098" s="2" t="s">
        <v>10</v>
      </c>
    </row>
    <row r="2099" spans="1:18" x14ac:dyDescent="0.3">
      <c r="A2099" s="2">
        <v>12197</v>
      </c>
      <c r="B2099" s="2" t="s">
        <v>174</v>
      </c>
      <c r="C2099" s="2">
        <v>40</v>
      </c>
      <c r="D2099" s="7">
        <v>104</v>
      </c>
      <c r="E2099" s="7">
        <f t="shared" si="64"/>
        <v>52</v>
      </c>
      <c r="F2099" s="7">
        <v>39.799999999999997</v>
      </c>
      <c r="G2099" s="7">
        <f>Table1[[#This Row],[QUANTITY_ORDERED]]*Table1[[#This Row],[Selling price ]]</f>
        <v>1592</v>
      </c>
      <c r="H2099" s="7">
        <f>F2099-(Table1[[#This Row],[Estimated Cost Price (50%)	]])</f>
        <v>-12.200000000000003</v>
      </c>
      <c r="I2099" s="7">
        <f>Table1[[#This Row],[Profit per unit]]*Table1[[#This Row],[QUANTITY_ORDERED]]</f>
        <v>-488.00000000000011</v>
      </c>
      <c r="J2099" s="2" t="str">
        <f t="shared" si="65"/>
        <v>Loss</v>
      </c>
      <c r="K2099" s="3">
        <v>38308</v>
      </c>
      <c r="L2099" s="2" t="str">
        <f>TEXT(Table1[[#This Row],[ORDER_DATE]], "mmm")</f>
        <v>Nov</v>
      </c>
      <c r="M2099" s="2">
        <v>2004</v>
      </c>
      <c r="N2099" s="2" t="s">
        <v>202</v>
      </c>
      <c r="O2099" s="2" t="s">
        <v>234</v>
      </c>
      <c r="P2099" s="2" t="s">
        <v>175</v>
      </c>
      <c r="Q2099" s="2" t="s">
        <v>59</v>
      </c>
      <c r="R2099" s="2" t="s">
        <v>10</v>
      </c>
    </row>
    <row r="2100" spans="1:18" x14ac:dyDescent="0.3">
      <c r="A2100" s="2">
        <v>12198</v>
      </c>
      <c r="B2100" s="2" t="s">
        <v>174</v>
      </c>
      <c r="C2100" s="2">
        <v>50</v>
      </c>
      <c r="D2100" s="7">
        <v>92</v>
      </c>
      <c r="E2100" s="7">
        <f t="shared" si="64"/>
        <v>46</v>
      </c>
      <c r="F2100" s="7">
        <v>100</v>
      </c>
      <c r="G2100" s="7">
        <f>Table1[[#This Row],[QUANTITY_ORDERED]]*Table1[[#This Row],[Selling price ]]</f>
        <v>5000</v>
      </c>
      <c r="H2100" s="7">
        <f>F2100-(Table1[[#This Row],[Estimated Cost Price (50%)	]])</f>
        <v>54</v>
      </c>
      <c r="I2100" s="7">
        <f>Table1[[#This Row],[Profit per unit]]*Table1[[#This Row],[QUANTITY_ORDERED]]</f>
        <v>2700</v>
      </c>
      <c r="J2100" s="2" t="str">
        <f t="shared" si="65"/>
        <v>Profit</v>
      </c>
      <c r="K2100" s="3">
        <v>38308</v>
      </c>
      <c r="L2100" s="2" t="str">
        <f>TEXT(Table1[[#This Row],[ORDER_DATE]], "mmm")</f>
        <v>Nov</v>
      </c>
      <c r="M2100" s="2">
        <v>2004</v>
      </c>
      <c r="N2100" s="2" t="s">
        <v>202</v>
      </c>
      <c r="O2100" s="2" t="s">
        <v>246</v>
      </c>
      <c r="P2100" s="2" t="s">
        <v>175</v>
      </c>
      <c r="Q2100" s="2" t="s">
        <v>59</v>
      </c>
      <c r="R2100" s="2" t="s">
        <v>52</v>
      </c>
    </row>
    <row r="2101" spans="1:18" x14ac:dyDescent="0.3">
      <c r="A2101" s="2">
        <v>12199</v>
      </c>
      <c r="B2101" s="2" t="s">
        <v>174</v>
      </c>
      <c r="C2101" s="2">
        <v>21</v>
      </c>
      <c r="D2101" s="7">
        <v>71</v>
      </c>
      <c r="E2101" s="7">
        <f t="shared" si="64"/>
        <v>35.5</v>
      </c>
      <c r="F2101" s="7">
        <v>100</v>
      </c>
      <c r="G2101" s="7">
        <f>Table1[[#This Row],[QUANTITY_ORDERED]]*Table1[[#This Row],[Selling price ]]</f>
        <v>2100</v>
      </c>
      <c r="H2101" s="7">
        <f>F2101-(Table1[[#This Row],[Estimated Cost Price (50%)	]])</f>
        <v>64.5</v>
      </c>
      <c r="I2101" s="7">
        <f>Table1[[#This Row],[Profit per unit]]*Table1[[#This Row],[QUANTITY_ORDERED]]</f>
        <v>1354.5</v>
      </c>
      <c r="J2101" s="2" t="str">
        <f t="shared" si="65"/>
        <v>Profit</v>
      </c>
      <c r="K2101" s="3">
        <v>38308</v>
      </c>
      <c r="L2101" s="2" t="str">
        <f>TEXT(Table1[[#This Row],[ORDER_DATE]], "mmm")</f>
        <v>Nov</v>
      </c>
      <c r="M2101" s="2">
        <v>2004</v>
      </c>
      <c r="N2101" s="2" t="s">
        <v>63</v>
      </c>
      <c r="O2101" s="2" t="s">
        <v>251</v>
      </c>
      <c r="P2101" s="2" t="s">
        <v>175</v>
      </c>
      <c r="Q2101" s="2" t="s">
        <v>59</v>
      </c>
      <c r="R2101" s="2" t="s">
        <v>16</v>
      </c>
    </row>
    <row r="2102" spans="1:18" x14ac:dyDescent="0.3">
      <c r="A2102" s="2">
        <v>12200</v>
      </c>
      <c r="B2102" s="2" t="s">
        <v>174</v>
      </c>
      <c r="C2102" s="2">
        <v>23</v>
      </c>
      <c r="D2102" s="7">
        <v>73</v>
      </c>
      <c r="E2102" s="7">
        <f t="shared" si="64"/>
        <v>36.5</v>
      </c>
      <c r="F2102" s="7">
        <v>56.84</v>
      </c>
      <c r="G2102" s="7">
        <f>Table1[[#This Row],[QUANTITY_ORDERED]]*Table1[[#This Row],[Selling price ]]</f>
        <v>1307.3200000000002</v>
      </c>
      <c r="H2102" s="7">
        <f>F2102-(Table1[[#This Row],[Estimated Cost Price (50%)	]])</f>
        <v>20.340000000000003</v>
      </c>
      <c r="I2102" s="7">
        <f>Table1[[#This Row],[Profit per unit]]*Table1[[#This Row],[QUANTITY_ORDERED]]</f>
        <v>467.82000000000005</v>
      </c>
      <c r="J2102" s="2" t="str">
        <f t="shared" si="65"/>
        <v>Profit</v>
      </c>
      <c r="K2102" s="3">
        <v>38308</v>
      </c>
      <c r="L2102" s="2" t="str">
        <f>TEXT(Table1[[#This Row],[ORDER_DATE]], "mmm")</f>
        <v>Nov</v>
      </c>
      <c r="M2102" s="2">
        <v>2004</v>
      </c>
      <c r="N2102" s="2" t="s">
        <v>63</v>
      </c>
      <c r="O2102" s="2" t="s">
        <v>252</v>
      </c>
      <c r="P2102" s="2" t="s">
        <v>175</v>
      </c>
      <c r="Q2102" s="2" t="s">
        <v>59</v>
      </c>
      <c r="R2102" s="2" t="s">
        <v>10</v>
      </c>
    </row>
    <row r="2103" spans="1:18" x14ac:dyDescent="0.3">
      <c r="A2103" s="2">
        <v>12201</v>
      </c>
      <c r="B2103" s="2" t="s">
        <v>174</v>
      </c>
      <c r="C2103" s="2">
        <v>20</v>
      </c>
      <c r="D2103" s="7">
        <v>50</v>
      </c>
      <c r="E2103" s="7">
        <f t="shared" si="64"/>
        <v>25</v>
      </c>
      <c r="F2103" s="7">
        <v>87.96</v>
      </c>
      <c r="G2103" s="7">
        <f>Table1[[#This Row],[QUANTITY_ORDERED]]*Table1[[#This Row],[Selling price ]]</f>
        <v>1759.1999999999998</v>
      </c>
      <c r="H2103" s="7">
        <f>F2103-(Table1[[#This Row],[Estimated Cost Price (50%)	]])</f>
        <v>62.959999999999994</v>
      </c>
      <c r="I2103" s="7">
        <f>Table1[[#This Row],[Profit per unit]]*Table1[[#This Row],[QUANTITY_ORDERED]]</f>
        <v>1259.1999999999998</v>
      </c>
      <c r="J2103" s="2" t="str">
        <f t="shared" si="65"/>
        <v>Profit</v>
      </c>
      <c r="K2103" s="3">
        <v>38308</v>
      </c>
      <c r="L2103" s="2" t="str">
        <f>TEXT(Table1[[#This Row],[ORDER_DATE]], "mmm")</f>
        <v>Nov</v>
      </c>
      <c r="M2103" s="2">
        <v>2004</v>
      </c>
      <c r="N2103" s="2" t="s">
        <v>63</v>
      </c>
      <c r="O2103" s="2" t="s">
        <v>255</v>
      </c>
      <c r="P2103" s="2" t="s">
        <v>175</v>
      </c>
      <c r="Q2103" s="2" t="s">
        <v>59</v>
      </c>
      <c r="R2103" s="2" t="s">
        <v>10</v>
      </c>
    </row>
    <row r="2104" spans="1:18" x14ac:dyDescent="0.3">
      <c r="A2104" s="2">
        <v>12202</v>
      </c>
      <c r="B2104" s="2" t="s">
        <v>174</v>
      </c>
      <c r="C2104" s="2">
        <v>45</v>
      </c>
      <c r="D2104" s="7">
        <v>33</v>
      </c>
      <c r="E2104" s="7">
        <f t="shared" si="64"/>
        <v>16.5</v>
      </c>
      <c r="F2104" s="7">
        <v>81.91</v>
      </c>
      <c r="G2104" s="7">
        <f>Table1[[#This Row],[QUANTITY_ORDERED]]*Table1[[#This Row],[Selling price ]]</f>
        <v>3685.95</v>
      </c>
      <c r="H2104" s="7">
        <f>F2104-(Table1[[#This Row],[Estimated Cost Price (50%)	]])</f>
        <v>65.41</v>
      </c>
      <c r="I2104" s="7">
        <f>Table1[[#This Row],[Profit per unit]]*Table1[[#This Row],[QUANTITY_ORDERED]]</f>
        <v>2943.45</v>
      </c>
      <c r="J2104" s="2" t="str">
        <f t="shared" si="65"/>
        <v>Profit</v>
      </c>
      <c r="K2104" s="3">
        <v>38308</v>
      </c>
      <c r="L2104" s="2" t="str">
        <f>TEXT(Table1[[#This Row],[ORDER_DATE]], "mmm")</f>
        <v>Nov</v>
      </c>
      <c r="M2104" s="2">
        <v>2004</v>
      </c>
      <c r="N2104" s="2" t="s">
        <v>202</v>
      </c>
      <c r="O2104" s="2" t="s">
        <v>257</v>
      </c>
      <c r="P2104" s="2" t="s">
        <v>175</v>
      </c>
      <c r="Q2104" s="2" t="s">
        <v>59</v>
      </c>
      <c r="R2104" s="2" t="s">
        <v>16</v>
      </c>
    </row>
    <row r="2105" spans="1:18" x14ac:dyDescent="0.3">
      <c r="A2105" s="2">
        <v>12203</v>
      </c>
      <c r="B2105" s="2" t="s">
        <v>174</v>
      </c>
      <c r="C2105" s="2">
        <v>26</v>
      </c>
      <c r="D2105" s="7">
        <v>44</v>
      </c>
      <c r="E2105" s="7">
        <f t="shared" si="64"/>
        <v>22</v>
      </c>
      <c r="F2105" s="7">
        <v>85.52</v>
      </c>
      <c r="G2105" s="7">
        <f>Table1[[#This Row],[QUANTITY_ORDERED]]*Table1[[#This Row],[Selling price ]]</f>
        <v>2223.52</v>
      </c>
      <c r="H2105" s="7">
        <f>F2105-(Table1[[#This Row],[Estimated Cost Price (50%)	]])</f>
        <v>63.519999999999996</v>
      </c>
      <c r="I2105" s="7">
        <f>Table1[[#This Row],[Profit per unit]]*Table1[[#This Row],[QUANTITY_ORDERED]]</f>
        <v>1651.52</v>
      </c>
      <c r="J2105" s="2" t="str">
        <f t="shared" si="65"/>
        <v>Profit</v>
      </c>
      <c r="K2105" s="3">
        <v>38308</v>
      </c>
      <c r="L2105" s="2" t="str">
        <f>TEXT(Table1[[#This Row],[ORDER_DATE]], "mmm")</f>
        <v>Nov</v>
      </c>
      <c r="M2105" s="2">
        <v>2004</v>
      </c>
      <c r="N2105" s="2" t="s">
        <v>202</v>
      </c>
      <c r="O2105" s="2" t="s">
        <v>260</v>
      </c>
      <c r="P2105" s="2" t="s">
        <v>175</v>
      </c>
      <c r="Q2105" s="2" t="s">
        <v>59</v>
      </c>
      <c r="R2105" s="2" t="s">
        <v>10</v>
      </c>
    </row>
    <row r="2106" spans="1:18" x14ac:dyDescent="0.3">
      <c r="A2106" s="2">
        <v>12204</v>
      </c>
      <c r="B2106" s="2" t="s">
        <v>174</v>
      </c>
      <c r="C2106" s="2">
        <v>39</v>
      </c>
      <c r="D2106" s="7">
        <v>90</v>
      </c>
      <c r="E2106" s="7">
        <f t="shared" si="64"/>
        <v>45</v>
      </c>
      <c r="F2106" s="7">
        <v>86.72</v>
      </c>
      <c r="G2106" s="7">
        <f>Table1[[#This Row],[QUANTITY_ORDERED]]*Table1[[#This Row],[Selling price ]]</f>
        <v>3382.08</v>
      </c>
      <c r="H2106" s="7">
        <f>F2106-(Table1[[#This Row],[Estimated Cost Price (50%)	]])</f>
        <v>41.72</v>
      </c>
      <c r="I2106" s="7">
        <f>Table1[[#This Row],[Profit per unit]]*Table1[[#This Row],[QUANTITY_ORDERED]]</f>
        <v>1627.08</v>
      </c>
      <c r="J2106" s="2" t="str">
        <f t="shared" si="65"/>
        <v>Profit</v>
      </c>
      <c r="K2106" s="3">
        <v>38308</v>
      </c>
      <c r="L2106" s="2" t="str">
        <f>TEXT(Table1[[#This Row],[ORDER_DATE]], "mmm")</f>
        <v>Nov</v>
      </c>
      <c r="M2106" s="2">
        <v>2004</v>
      </c>
      <c r="N2106" s="2" t="s">
        <v>63</v>
      </c>
      <c r="O2106" s="2" t="s">
        <v>263</v>
      </c>
      <c r="P2106" s="2" t="s">
        <v>175</v>
      </c>
      <c r="Q2106" s="2" t="s">
        <v>59</v>
      </c>
      <c r="R2106" s="2" t="s">
        <v>16</v>
      </c>
    </row>
    <row r="2107" spans="1:18" x14ac:dyDescent="0.3">
      <c r="A2107" s="2">
        <v>12205</v>
      </c>
      <c r="B2107" s="2" t="s">
        <v>174</v>
      </c>
      <c r="C2107" s="2">
        <v>44</v>
      </c>
      <c r="D2107" s="7">
        <v>117</v>
      </c>
      <c r="E2107" s="7">
        <f t="shared" si="64"/>
        <v>58.5</v>
      </c>
      <c r="F2107" s="7">
        <v>42.26</v>
      </c>
      <c r="G2107" s="7">
        <f>Table1[[#This Row],[QUANTITY_ORDERED]]*Table1[[#This Row],[Selling price ]]</f>
        <v>1859.4399999999998</v>
      </c>
      <c r="H2107" s="7">
        <f>F2107-(Table1[[#This Row],[Estimated Cost Price (50%)	]])</f>
        <v>-16.240000000000002</v>
      </c>
      <c r="I2107" s="7">
        <f>Table1[[#This Row],[Profit per unit]]*Table1[[#This Row],[QUANTITY_ORDERED]]</f>
        <v>-714.56000000000006</v>
      </c>
      <c r="J2107" s="2" t="str">
        <f t="shared" si="65"/>
        <v>Loss</v>
      </c>
      <c r="K2107" s="3">
        <v>38308</v>
      </c>
      <c r="L2107" s="2" t="str">
        <f>TEXT(Table1[[#This Row],[ORDER_DATE]], "mmm")</f>
        <v>Nov</v>
      </c>
      <c r="M2107" s="2">
        <v>2004</v>
      </c>
      <c r="N2107" s="2" t="s">
        <v>63</v>
      </c>
      <c r="O2107" s="2" t="s">
        <v>266</v>
      </c>
      <c r="P2107" s="2" t="s">
        <v>175</v>
      </c>
      <c r="Q2107" s="2" t="s">
        <v>59</v>
      </c>
      <c r="R2107" s="2" t="s">
        <v>10</v>
      </c>
    </row>
    <row r="2108" spans="1:18" x14ac:dyDescent="0.3">
      <c r="A2108" s="2">
        <v>12206</v>
      </c>
      <c r="B2108" s="2" t="s">
        <v>174</v>
      </c>
      <c r="C2108" s="2">
        <v>45</v>
      </c>
      <c r="D2108" s="7">
        <v>85</v>
      </c>
      <c r="E2108" s="7">
        <f t="shared" si="64"/>
        <v>42.5</v>
      </c>
      <c r="F2108" s="7">
        <v>34.19</v>
      </c>
      <c r="G2108" s="7">
        <f>Table1[[#This Row],[QUANTITY_ORDERED]]*Table1[[#This Row],[Selling price ]]</f>
        <v>1538.55</v>
      </c>
      <c r="H2108" s="7">
        <f>F2108-(Table1[[#This Row],[Estimated Cost Price (50%)	]])</f>
        <v>-8.3100000000000023</v>
      </c>
      <c r="I2108" s="7">
        <f>Table1[[#This Row],[Profit per unit]]*Table1[[#This Row],[QUANTITY_ORDERED]]</f>
        <v>-373.9500000000001</v>
      </c>
      <c r="J2108" s="2" t="str">
        <f t="shared" si="65"/>
        <v>Loss</v>
      </c>
      <c r="K2108" s="3">
        <v>38308</v>
      </c>
      <c r="L2108" s="2" t="str">
        <f>TEXT(Table1[[#This Row],[ORDER_DATE]], "mmm")</f>
        <v>Nov</v>
      </c>
      <c r="M2108" s="2">
        <v>2004</v>
      </c>
      <c r="N2108" s="2" t="s">
        <v>63</v>
      </c>
      <c r="O2108" s="2" t="s">
        <v>269</v>
      </c>
      <c r="P2108" s="2" t="s">
        <v>175</v>
      </c>
      <c r="Q2108" s="2" t="s">
        <v>59</v>
      </c>
      <c r="R2108" s="2" t="s">
        <v>10</v>
      </c>
    </row>
    <row r="2109" spans="1:18" x14ac:dyDescent="0.3">
      <c r="A2109" s="2">
        <v>12207</v>
      </c>
      <c r="B2109" s="2" t="s">
        <v>174</v>
      </c>
      <c r="C2109" s="2">
        <v>31</v>
      </c>
      <c r="D2109" s="7">
        <v>107</v>
      </c>
      <c r="E2109" s="7">
        <f t="shared" si="64"/>
        <v>53.5</v>
      </c>
      <c r="F2109" s="7">
        <v>37.18</v>
      </c>
      <c r="G2109" s="7">
        <f>Table1[[#This Row],[QUANTITY_ORDERED]]*Table1[[#This Row],[Selling price ]]</f>
        <v>1152.58</v>
      </c>
      <c r="H2109" s="7">
        <f>F2109-(Table1[[#This Row],[Estimated Cost Price (50%)	]])</f>
        <v>-16.32</v>
      </c>
      <c r="I2109" s="7">
        <f>Table1[[#This Row],[Profit per unit]]*Table1[[#This Row],[QUANTITY_ORDERED]]</f>
        <v>-505.92</v>
      </c>
      <c r="J2109" s="2" t="str">
        <f t="shared" si="65"/>
        <v>Loss</v>
      </c>
      <c r="K2109" s="3">
        <v>38308</v>
      </c>
      <c r="L2109" s="2" t="str">
        <f>TEXT(Table1[[#This Row],[ORDER_DATE]], "mmm")</f>
        <v>Nov</v>
      </c>
      <c r="M2109" s="2">
        <v>2004</v>
      </c>
      <c r="N2109" s="2" t="s">
        <v>63</v>
      </c>
      <c r="O2109" s="2" t="s">
        <v>272</v>
      </c>
      <c r="P2109" s="2" t="s">
        <v>175</v>
      </c>
      <c r="Q2109" s="2" t="s">
        <v>59</v>
      </c>
      <c r="R2109" s="2" t="s">
        <v>10</v>
      </c>
    </row>
    <row r="2110" spans="1:18" x14ac:dyDescent="0.3">
      <c r="A2110" s="2">
        <v>12208</v>
      </c>
      <c r="B2110" s="2" t="s">
        <v>174</v>
      </c>
      <c r="C2110" s="2">
        <v>41</v>
      </c>
      <c r="D2110" s="7">
        <v>41</v>
      </c>
      <c r="E2110" s="7">
        <f t="shared" si="64"/>
        <v>20.5</v>
      </c>
      <c r="F2110" s="7">
        <v>77.239999999999995</v>
      </c>
      <c r="G2110" s="7">
        <f>Table1[[#This Row],[QUANTITY_ORDERED]]*Table1[[#This Row],[Selling price ]]</f>
        <v>3166.8399999999997</v>
      </c>
      <c r="H2110" s="7">
        <f>F2110-(Table1[[#This Row],[Estimated Cost Price (50%)	]])</f>
        <v>56.739999999999995</v>
      </c>
      <c r="I2110" s="7">
        <f>Table1[[#This Row],[Profit per unit]]*Table1[[#This Row],[QUANTITY_ORDERED]]</f>
        <v>2326.3399999999997</v>
      </c>
      <c r="J2110" s="2" t="str">
        <f t="shared" si="65"/>
        <v>Profit</v>
      </c>
      <c r="K2110" s="3">
        <v>38308</v>
      </c>
      <c r="L2110" s="2" t="str">
        <f>TEXT(Table1[[#This Row],[ORDER_DATE]], "mmm")</f>
        <v>Nov</v>
      </c>
      <c r="M2110" s="2">
        <v>2004</v>
      </c>
      <c r="N2110" s="2" t="s">
        <v>202</v>
      </c>
      <c r="O2110" s="2" t="s">
        <v>276</v>
      </c>
      <c r="P2110" s="2" t="s">
        <v>175</v>
      </c>
      <c r="Q2110" s="2" t="s">
        <v>59</v>
      </c>
      <c r="R2110" s="2" t="s">
        <v>16</v>
      </c>
    </row>
    <row r="2111" spans="1:18" x14ac:dyDescent="0.3">
      <c r="A2111" s="2">
        <v>12209</v>
      </c>
      <c r="B2111" s="2" t="s">
        <v>28</v>
      </c>
      <c r="C2111" s="2">
        <v>26</v>
      </c>
      <c r="D2111" s="7">
        <v>214</v>
      </c>
      <c r="E2111" s="7">
        <f t="shared" si="64"/>
        <v>107</v>
      </c>
      <c r="F2111" s="7">
        <v>100</v>
      </c>
      <c r="G2111" s="7">
        <f>Table1[[#This Row],[QUANTITY_ORDERED]]*Table1[[#This Row],[Selling price ]]</f>
        <v>2600</v>
      </c>
      <c r="H2111" s="7">
        <f>F2111-(Table1[[#This Row],[Estimated Cost Price (50%)	]])</f>
        <v>-7</v>
      </c>
      <c r="I2111" s="7">
        <f>Table1[[#This Row],[Profit per unit]]*Table1[[#This Row],[QUANTITY_ORDERED]]</f>
        <v>-182</v>
      </c>
      <c r="J2111" s="2" t="str">
        <f t="shared" si="65"/>
        <v>Loss</v>
      </c>
      <c r="K2111" s="3">
        <v>38309</v>
      </c>
      <c r="L2111" s="2" t="str">
        <f>TEXT(Table1[[#This Row],[ORDER_DATE]], "mmm")</f>
        <v>Nov</v>
      </c>
      <c r="M2111" s="2">
        <v>2004</v>
      </c>
      <c r="N2111" s="2" t="s">
        <v>63</v>
      </c>
      <c r="O2111" s="2" t="s">
        <v>64</v>
      </c>
      <c r="P2111" s="2" t="s">
        <v>20</v>
      </c>
      <c r="Q2111" s="2" t="s">
        <v>9</v>
      </c>
      <c r="R2111" s="2" t="s">
        <v>16</v>
      </c>
    </row>
    <row r="2112" spans="1:18" x14ac:dyDescent="0.3">
      <c r="A2112" s="2">
        <v>12210</v>
      </c>
      <c r="B2112" s="2" t="s">
        <v>28</v>
      </c>
      <c r="C2112" s="2">
        <v>33</v>
      </c>
      <c r="D2112" s="7">
        <v>136</v>
      </c>
      <c r="E2112" s="7">
        <f t="shared" si="64"/>
        <v>68</v>
      </c>
      <c r="F2112" s="7">
        <v>99.21</v>
      </c>
      <c r="G2112" s="7">
        <f>Table1[[#This Row],[QUANTITY_ORDERED]]*Table1[[#This Row],[Selling price ]]</f>
        <v>3273.93</v>
      </c>
      <c r="H2112" s="7">
        <f>F2112-(Table1[[#This Row],[Estimated Cost Price (50%)	]])</f>
        <v>31.209999999999994</v>
      </c>
      <c r="I2112" s="7">
        <f>Table1[[#This Row],[Profit per unit]]*Table1[[#This Row],[QUANTITY_ORDERED]]</f>
        <v>1029.9299999999998</v>
      </c>
      <c r="J2112" s="2" t="str">
        <f t="shared" si="65"/>
        <v>Profit</v>
      </c>
      <c r="K2112" s="3">
        <v>38309</v>
      </c>
      <c r="L2112" s="2" t="str">
        <f>TEXT(Table1[[#This Row],[ORDER_DATE]], "mmm")</f>
        <v>Nov</v>
      </c>
      <c r="M2112" s="2">
        <v>2004</v>
      </c>
      <c r="N2112" s="2" t="s">
        <v>178</v>
      </c>
      <c r="O2112" s="2" t="s">
        <v>179</v>
      </c>
      <c r="P2112" s="2" t="s">
        <v>20</v>
      </c>
      <c r="Q2112" s="2" t="s">
        <v>9</v>
      </c>
      <c r="R2112" s="2" t="s">
        <v>16</v>
      </c>
    </row>
    <row r="2113" spans="1:18" x14ac:dyDescent="0.3">
      <c r="A2113" s="2">
        <v>12211</v>
      </c>
      <c r="B2113" s="2" t="s">
        <v>28</v>
      </c>
      <c r="C2113" s="2">
        <v>29</v>
      </c>
      <c r="D2113" s="7">
        <v>116</v>
      </c>
      <c r="E2113" s="7">
        <f t="shared" si="64"/>
        <v>58</v>
      </c>
      <c r="F2113" s="7">
        <v>40.25</v>
      </c>
      <c r="G2113" s="7">
        <f>Table1[[#This Row],[QUANTITY_ORDERED]]*Table1[[#This Row],[Selling price ]]</f>
        <v>1167.25</v>
      </c>
      <c r="H2113" s="7">
        <f>F2113-(Table1[[#This Row],[Estimated Cost Price (50%)	]])</f>
        <v>-17.75</v>
      </c>
      <c r="I2113" s="7">
        <f>Table1[[#This Row],[Profit per unit]]*Table1[[#This Row],[QUANTITY_ORDERED]]</f>
        <v>-514.75</v>
      </c>
      <c r="J2113" s="2" t="str">
        <f t="shared" si="65"/>
        <v>Loss</v>
      </c>
      <c r="K2113" s="3">
        <v>38309</v>
      </c>
      <c r="L2113" s="2" t="str">
        <f>TEXT(Table1[[#This Row],[ORDER_DATE]], "mmm")</f>
        <v>Nov</v>
      </c>
      <c r="M2113" s="2">
        <v>2004</v>
      </c>
      <c r="N2113" s="2" t="s">
        <v>178</v>
      </c>
      <c r="O2113" s="2" t="s">
        <v>196</v>
      </c>
      <c r="P2113" s="2" t="s">
        <v>20</v>
      </c>
      <c r="Q2113" s="2" t="s">
        <v>9</v>
      </c>
      <c r="R2113" s="2" t="s">
        <v>10</v>
      </c>
    </row>
    <row r="2114" spans="1:18" x14ac:dyDescent="0.3">
      <c r="A2114" s="2">
        <v>12212</v>
      </c>
      <c r="B2114" s="2" t="s">
        <v>28</v>
      </c>
      <c r="C2114" s="2">
        <v>31</v>
      </c>
      <c r="D2114" s="7">
        <v>101</v>
      </c>
      <c r="E2114" s="7">
        <f t="shared" ref="E2114:E2177" si="66">D2114 * 0.5</f>
        <v>50.5</v>
      </c>
      <c r="F2114" s="7">
        <v>90.17</v>
      </c>
      <c r="G2114" s="7">
        <f>Table1[[#This Row],[QUANTITY_ORDERED]]*Table1[[#This Row],[Selling price ]]</f>
        <v>2795.27</v>
      </c>
      <c r="H2114" s="7">
        <f>F2114-(Table1[[#This Row],[Estimated Cost Price (50%)	]])</f>
        <v>39.67</v>
      </c>
      <c r="I2114" s="7">
        <f>Table1[[#This Row],[Profit per unit]]*Table1[[#This Row],[QUANTITY_ORDERED]]</f>
        <v>1229.77</v>
      </c>
      <c r="J2114" s="2" t="str">
        <f t="shared" ref="J2114:J2177" si="67">IF(H2114 &gt; 0, "Profit", IF(H2114 &lt; 0, "Loss", "No Profit No Loss"))</f>
        <v>Profit</v>
      </c>
      <c r="K2114" s="3">
        <v>38309</v>
      </c>
      <c r="L2114" s="2" t="str">
        <f>TEXT(Table1[[#This Row],[ORDER_DATE]], "mmm")</f>
        <v>Nov</v>
      </c>
      <c r="M2114" s="2">
        <v>2004</v>
      </c>
      <c r="N2114" s="2" t="s">
        <v>202</v>
      </c>
      <c r="O2114" s="2" t="s">
        <v>229</v>
      </c>
      <c r="P2114" s="2" t="s">
        <v>20</v>
      </c>
      <c r="Q2114" s="2" t="s">
        <v>9</v>
      </c>
      <c r="R2114" s="2" t="s">
        <v>10</v>
      </c>
    </row>
    <row r="2115" spans="1:18" x14ac:dyDescent="0.3">
      <c r="A2115" s="2">
        <v>12213</v>
      </c>
      <c r="B2115" s="2" t="s">
        <v>28</v>
      </c>
      <c r="C2115" s="2">
        <v>46</v>
      </c>
      <c r="D2115" s="7">
        <v>99</v>
      </c>
      <c r="E2115" s="7">
        <f t="shared" si="66"/>
        <v>49.5</v>
      </c>
      <c r="F2115" s="7">
        <v>100</v>
      </c>
      <c r="G2115" s="7">
        <f>Table1[[#This Row],[QUANTITY_ORDERED]]*Table1[[#This Row],[Selling price ]]</f>
        <v>4600</v>
      </c>
      <c r="H2115" s="7">
        <f>F2115-(Table1[[#This Row],[Estimated Cost Price (50%)	]])</f>
        <v>50.5</v>
      </c>
      <c r="I2115" s="7">
        <f>Table1[[#This Row],[Profit per unit]]*Table1[[#This Row],[QUANTITY_ORDERED]]</f>
        <v>2323</v>
      </c>
      <c r="J2115" s="2" t="str">
        <f t="shared" si="67"/>
        <v>Profit</v>
      </c>
      <c r="K2115" s="3">
        <v>38309</v>
      </c>
      <c r="L2115" s="2" t="str">
        <f>TEXT(Table1[[#This Row],[ORDER_DATE]], "mmm")</f>
        <v>Nov</v>
      </c>
      <c r="M2115" s="2">
        <v>2004</v>
      </c>
      <c r="N2115" s="2" t="s">
        <v>202</v>
      </c>
      <c r="O2115" s="2" t="s">
        <v>240</v>
      </c>
      <c r="P2115" s="2" t="s">
        <v>20</v>
      </c>
      <c r="Q2115" s="2" t="s">
        <v>9</v>
      </c>
      <c r="R2115" s="2" t="s">
        <v>52</v>
      </c>
    </row>
    <row r="2116" spans="1:18" x14ac:dyDescent="0.3">
      <c r="A2116" s="2">
        <v>12214</v>
      </c>
      <c r="B2116" s="2" t="s">
        <v>28</v>
      </c>
      <c r="C2116" s="2">
        <v>24</v>
      </c>
      <c r="D2116" s="7">
        <v>50</v>
      </c>
      <c r="E2116" s="7">
        <f t="shared" si="66"/>
        <v>25</v>
      </c>
      <c r="F2116" s="7">
        <v>79.86</v>
      </c>
      <c r="G2116" s="7">
        <f>Table1[[#This Row],[QUANTITY_ORDERED]]*Table1[[#This Row],[Selling price ]]</f>
        <v>1916.6399999999999</v>
      </c>
      <c r="H2116" s="7">
        <f>F2116-(Table1[[#This Row],[Estimated Cost Price (50%)	]])</f>
        <v>54.86</v>
      </c>
      <c r="I2116" s="7">
        <f>Table1[[#This Row],[Profit per unit]]*Table1[[#This Row],[QUANTITY_ORDERED]]</f>
        <v>1316.6399999999999</v>
      </c>
      <c r="J2116" s="2" t="str">
        <f t="shared" si="67"/>
        <v>Profit</v>
      </c>
      <c r="K2116" s="3">
        <v>38309</v>
      </c>
      <c r="L2116" s="2" t="str">
        <f>TEXT(Table1[[#This Row],[ORDER_DATE]], "mmm")</f>
        <v>Nov</v>
      </c>
      <c r="M2116" s="2">
        <v>2004</v>
      </c>
      <c r="N2116" s="2" t="s">
        <v>202</v>
      </c>
      <c r="O2116" s="2" t="s">
        <v>249</v>
      </c>
      <c r="P2116" s="2" t="s">
        <v>20</v>
      </c>
      <c r="Q2116" s="2" t="s">
        <v>9</v>
      </c>
      <c r="R2116" s="2" t="s">
        <v>10</v>
      </c>
    </row>
    <row r="2117" spans="1:18" x14ac:dyDescent="0.3">
      <c r="A2117" s="2">
        <v>12215</v>
      </c>
      <c r="B2117" s="2" t="s">
        <v>28</v>
      </c>
      <c r="C2117" s="2">
        <v>39</v>
      </c>
      <c r="D2117" s="7">
        <v>97</v>
      </c>
      <c r="E2117" s="7">
        <f t="shared" si="66"/>
        <v>48.5</v>
      </c>
      <c r="F2117" s="7">
        <v>100</v>
      </c>
      <c r="G2117" s="7">
        <f>Table1[[#This Row],[QUANTITY_ORDERED]]*Table1[[#This Row],[Selling price ]]</f>
        <v>3900</v>
      </c>
      <c r="H2117" s="7">
        <f>F2117-(Table1[[#This Row],[Estimated Cost Price (50%)	]])</f>
        <v>51.5</v>
      </c>
      <c r="I2117" s="7">
        <f>Table1[[#This Row],[Profit per unit]]*Table1[[#This Row],[QUANTITY_ORDERED]]</f>
        <v>2008.5</v>
      </c>
      <c r="J2117" s="2" t="str">
        <f t="shared" si="67"/>
        <v>Profit</v>
      </c>
      <c r="K2117" s="3">
        <v>38309</v>
      </c>
      <c r="L2117" s="2" t="str">
        <f>TEXT(Table1[[#This Row],[ORDER_DATE]], "mmm")</f>
        <v>Nov</v>
      </c>
      <c r="M2117" s="2">
        <v>2004</v>
      </c>
      <c r="N2117" s="2" t="s">
        <v>202</v>
      </c>
      <c r="O2117" s="2" t="s">
        <v>278</v>
      </c>
      <c r="P2117" s="2" t="s">
        <v>20</v>
      </c>
      <c r="Q2117" s="2" t="s">
        <v>9</v>
      </c>
      <c r="R2117" s="2" t="s">
        <v>16</v>
      </c>
    </row>
    <row r="2118" spans="1:18" x14ac:dyDescent="0.3">
      <c r="A2118" s="2">
        <v>12216</v>
      </c>
      <c r="B2118" s="2" t="s">
        <v>28</v>
      </c>
      <c r="C2118" s="2">
        <v>33</v>
      </c>
      <c r="D2118" s="7">
        <v>64</v>
      </c>
      <c r="E2118" s="7">
        <f t="shared" si="66"/>
        <v>32</v>
      </c>
      <c r="F2118" s="7">
        <v>73.69</v>
      </c>
      <c r="G2118" s="7">
        <f>Table1[[#This Row],[QUANTITY_ORDERED]]*Table1[[#This Row],[Selling price ]]</f>
        <v>2431.77</v>
      </c>
      <c r="H2118" s="7">
        <f>F2118-(Table1[[#This Row],[Estimated Cost Price (50%)	]])</f>
        <v>41.69</v>
      </c>
      <c r="I2118" s="7">
        <f>Table1[[#This Row],[Profit per unit]]*Table1[[#This Row],[QUANTITY_ORDERED]]</f>
        <v>1375.77</v>
      </c>
      <c r="J2118" s="2" t="str">
        <f t="shared" si="67"/>
        <v>Profit</v>
      </c>
      <c r="K2118" s="3">
        <v>38309</v>
      </c>
      <c r="L2118" s="2" t="str">
        <f>TEXT(Table1[[#This Row],[ORDER_DATE]], "mmm")</f>
        <v>Nov</v>
      </c>
      <c r="M2118" s="2">
        <v>2004</v>
      </c>
      <c r="N2118" s="2" t="s">
        <v>178</v>
      </c>
      <c r="O2118" s="2" t="s">
        <v>286</v>
      </c>
      <c r="P2118" s="2" t="s">
        <v>20</v>
      </c>
      <c r="Q2118" s="2" t="s">
        <v>9</v>
      </c>
      <c r="R2118" s="2" t="s">
        <v>10</v>
      </c>
    </row>
    <row r="2119" spans="1:18" x14ac:dyDescent="0.3">
      <c r="A2119" s="2">
        <v>12217</v>
      </c>
      <c r="B2119" s="2" t="s">
        <v>65</v>
      </c>
      <c r="C2119" s="2">
        <v>26</v>
      </c>
      <c r="D2119" s="7">
        <v>147</v>
      </c>
      <c r="E2119" s="7">
        <f t="shared" si="66"/>
        <v>73.5</v>
      </c>
      <c r="F2119" s="7">
        <v>100</v>
      </c>
      <c r="G2119" s="7">
        <f>Table1[[#This Row],[QUANTITY_ORDERED]]*Table1[[#This Row],[Selling price ]]</f>
        <v>2600</v>
      </c>
      <c r="H2119" s="7">
        <f>F2119-(Table1[[#This Row],[Estimated Cost Price (50%)	]])</f>
        <v>26.5</v>
      </c>
      <c r="I2119" s="7">
        <f>Table1[[#This Row],[Profit per unit]]*Table1[[#This Row],[QUANTITY_ORDERED]]</f>
        <v>689</v>
      </c>
      <c r="J2119" s="2" t="str">
        <f t="shared" si="67"/>
        <v>Profit</v>
      </c>
      <c r="K2119" s="3">
        <v>38310</v>
      </c>
      <c r="L2119" s="2" t="str">
        <f>TEXT(Table1[[#This Row],[ORDER_DATE]], "mmm")</f>
        <v>Nov</v>
      </c>
      <c r="M2119" s="2">
        <v>2004</v>
      </c>
      <c r="N2119" s="2" t="s">
        <v>63</v>
      </c>
      <c r="O2119" s="2" t="s">
        <v>143</v>
      </c>
      <c r="P2119" s="2" t="s">
        <v>66</v>
      </c>
      <c r="Q2119" s="2" t="s">
        <v>67</v>
      </c>
      <c r="R2119" s="2" t="s">
        <v>16</v>
      </c>
    </row>
    <row r="2120" spans="1:18" x14ac:dyDescent="0.3">
      <c r="A2120" s="2">
        <v>12218</v>
      </c>
      <c r="B2120" s="2" t="s">
        <v>65</v>
      </c>
      <c r="C2120" s="2">
        <v>46</v>
      </c>
      <c r="D2120" s="7">
        <v>122</v>
      </c>
      <c r="E2120" s="7">
        <f t="shared" si="66"/>
        <v>61</v>
      </c>
      <c r="F2120" s="7">
        <v>100</v>
      </c>
      <c r="G2120" s="7">
        <f>Table1[[#This Row],[QUANTITY_ORDERED]]*Table1[[#This Row],[Selling price ]]</f>
        <v>4600</v>
      </c>
      <c r="H2120" s="7">
        <f>F2120-(Table1[[#This Row],[Estimated Cost Price (50%)	]])</f>
        <v>39</v>
      </c>
      <c r="I2120" s="7">
        <f>Table1[[#This Row],[Profit per unit]]*Table1[[#This Row],[QUANTITY_ORDERED]]</f>
        <v>1794</v>
      </c>
      <c r="J2120" s="2" t="str">
        <f t="shared" si="67"/>
        <v>Profit</v>
      </c>
      <c r="K2120" s="3">
        <v>38310</v>
      </c>
      <c r="L2120" s="2" t="str">
        <f>TEXT(Table1[[#This Row],[ORDER_DATE]], "mmm")</f>
        <v>Nov</v>
      </c>
      <c r="M2120" s="2">
        <v>2004</v>
      </c>
      <c r="N2120" s="2" t="s">
        <v>178</v>
      </c>
      <c r="O2120" s="2" t="s">
        <v>222</v>
      </c>
      <c r="P2120" s="2" t="s">
        <v>66</v>
      </c>
      <c r="Q2120" s="2" t="s">
        <v>67</v>
      </c>
      <c r="R2120" s="2" t="s">
        <v>16</v>
      </c>
    </row>
    <row r="2121" spans="1:18" x14ac:dyDescent="0.3">
      <c r="A2121" s="2">
        <v>12219</v>
      </c>
      <c r="B2121" s="2" t="s">
        <v>65</v>
      </c>
      <c r="C2121" s="2">
        <v>34</v>
      </c>
      <c r="D2121" s="7">
        <v>60</v>
      </c>
      <c r="E2121" s="7">
        <f t="shared" si="66"/>
        <v>30</v>
      </c>
      <c r="F2121" s="7">
        <v>61.38</v>
      </c>
      <c r="G2121" s="7">
        <f>Table1[[#This Row],[QUANTITY_ORDERED]]*Table1[[#This Row],[Selling price ]]</f>
        <v>2086.92</v>
      </c>
      <c r="H2121" s="7">
        <f>F2121-(Table1[[#This Row],[Estimated Cost Price (50%)	]])</f>
        <v>31.380000000000003</v>
      </c>
      <c r="I2121" s="7">
        <f>Table1[[#This Row],[Profit per unit]]*Table1[[#This Row],[QUANTITY_ORDERED]]</f>
        <v>1066.92</v>
      </c>
      <c r="J2121" s="2" t="str">
        <f t="shared" si="67"/>
        <v>Profit</v>
      </c>
      <c r="K2121" s="3">
        <v>38310</v>
      </c>
      <c r="L2121" s="2" t="str">
        <f>TEXT(Table1[[#This Row],[ORDER_DATE]], "mmm")</f>
        <v>Nov</v>
      </c>
      <c r="M2121" s="2">
        <v>2004</v>
      </c>
      <c r="N2121" s="2" t="s">
        <v>178</v>
      </c>
      <c r="O2121" s="2" t="s">
        <v>224</v>
      </c>
      <c r="P2121" s="2" t="s">
        <v>66</v>
      </c>
      <c r="Q2121" s="2" t="s">
        <v>67</v>
      </c>
      <c r="R2121" s="2" t="s">
        <v>10</v>
      </c>
    </row>
    <row r="2122" spans="1:18" x14ac:dyDescent="0.3">
      <c r="A2122" s="2">
        <v>12220</v>
      </c>
      <c r="B2122" s="2" t="s">
        <v>65</v>
      </c>
      <c r="C2122" s="2">
        <v>20</v>
      </c>
      <c r="D2122" s="7">
        <v>169</v>
      </c>
      <c r="E2122" s="7">
        <f t="shared" si="66"/>
        <v>84.5</v>
      </c>
      <c r="F2122" s="7">
        <v>100</v>
      </c>
      <c r="G2122" s="7">
        <f>Table1[[#This Row],[QUANTITY_ORDERED]]*Table1[[#This Row],[Selling price ]]</f>
        <v>2000</v>
      </c>
      <c r="H2122" s="7">
        <f>F2122-(Table1[[#This Row],[Estimated Cost Price (50%)	]])</f>
        <v>15.5</v>
      </c>
      <c r="I2122" s="7">
        <f>Table1[[#This Row],[Profit per unit]]*Table1[[#This Row],[QUANTITY_ORDERED]]</f>
        <v>310</v>
      </c>
      <c r="J2122" s="2" t="str">
        <f t="shared" si="67"/>
        <v>Profit</v>
      </c>
      <c r="K2122" s="3">
        <v>38310</v>
      </c>
      <c r="L2122" s="2" t="str">
        <f>TEXT(Table1[[#This Row],[ORDER_DATE]], "mmm")</f>
        <v>Nov</v>
      </c>
      <c r="M2122" s="2">
        <v>2004</v>
      </c>
      <c r="N2122" s="2" t="s">
        <v>63</v>
      </c>
      <c r="O2122" s="2" t="s">
        <v>236</v>
      </c>
      <c r="P2122" s="2" t="s">
        <v>66</v>
      </c>
      <c r="Q2122" s="2" t="s">
        <v>67</v>
      </c>
      <c r="R2122" s="2" t="s">
        <v>10</v>
      </c>
    </row>
    <row r="2123" spans="1:18" x14ac:dyDescent="0.3">
      <c r="A2123" s="2">
        <v>12221</v>
      </c>
      <c r="B2123" s="2" t="s">
        <v>65</v>
      </c>
      <c r="C2123" s="2">
        <v>49</v>
      </c>
      <c r="D2123" s="7">
        <v>121</v>
      </c>
      <c r="E2123" s="7">
        <f t="shared" si="66"/>
        <v>60.5</v>
      </c>
      <c r="F2123" s="7">
        <v>100</v>
      </c>
      <c r="G2123" s="7">
        <f>Table1[[#This Row],[QUANTITY_ORDERED]]*Table1[[#This Row],[Selling price ]]</f>
        <v>4900</v>
      </c>
      <c r="H2123" s="7">
        <f>F2123-(Table1[[#This Row],[Estimated Cost Price (50%)	]])</f>
        <v>39.5</v>
      </c>
      <c r="I2123" s="7">
        <f>Table1[[#This Row],[Profit per unit]]*Table1[[#This Row],[QUANTITY_ORDERED]]</f>
        <v>1935.5</v>
      </c>
      <c r="J2123" s="2" t="str">
        <f t="shared" si="67"/>
        <v>Profit</v>
      </c>
      <c r="K2123" s="3">
        <v>38310</v>
      </c>
      <c r="L2123" s="2" t="str">
        <f>TEXT(Table1[[#This Row],[ORDER_DATE]], "mmm")</f>
        <v>Nov</v>
      </c>
      <c r="M2123" s="2">
        <v>2004</v>
      </c>
      <c r="N2123" s="2" t="s">
        <v>178</v>
      </c>
      <c r="O2123" s="2" t="s">
        <v>248</v>
      </c>
      <c r="P2123" s="2" t="s">
        <v>66</v>
      </c>
      <c r="Q2123" s="2" t="s">
        <v>67</v>
      </c>
      <c r="R2123" s="2" t="s">
        <v>16</v>
      </c>
    </row>
    <row r="2124" spans="1:18" x14ac:dyDescent="0.3">
      <c r="A2124" s="2">
        <v>12222</v>
      </c>
      <c r="B2124" s="2" t="s">
        <v>65</v>
      </c>
      <c r="C2124" s="2">
        <v>42</v>
      </c>
      <c r="D2124" s="7">
        <v>127</v>
      </c>
      <c r="E2124" s="7">
        <f t="shared" si="66"/>
        <v>63.5</v>
      </c>
      <c r="F2124" s="7">
        <v>100</v>
      </c>
      <c r="G2124" s="7">
        <f>Table1[[#This Row],[QUANTITY_ORDERED]]*Table1[[#This Row],[Selling price ]]</f>
        <v>4200</v>
      </c>
      <c r="H2124" s="7">
        <f>F2124-(Table1[[#This Row],[Estimated Cost Price (50%)	]])</f>
        <v>36.5</v>
      </c>
      <c r="I2124" s="7">
        <f>Table1[[#This Row],[Profit per unit]]*Table1[[#This Row],[QUANTITY_ORDERED]]</f>
        <v>1533</v>
      </c>
      <c r="J2124" s="2" t="str">
        <f t="shared" si="67"/>
        <v>Profit</v>
      </c>
      <c r="K2124" s="3">
        <v>38310</v>
      </c>
      <c r="L2124" s="2" t="str">
        <f>TEXT(Table1[[#This Row],[ORDER_DATE]], "mmm")</f>
        <v>Nov</v>
      </c>
      <c r="M2124" s="2">
        <v>2004</v>
      </c>
      <c r="N2124" s="2" t="s">
        <v>178</v>
      </c>
      <c r="O2124" s="2" t="s">
        <v>261</v>
      </c>
      <c r="P2124" s="2" t="s">
        <v>66</v>
      </c>
      <c r="Q2124" s="2" t="s">
        <v>67</v>
      </c>
      <c r="R2124" s="2" t="s">
        <v>16</v>
      </c>
    </row>
    <row r="2125" spans="1:18" x14ac:dyDescent="0.3">
      <c r="A2125" s="2">
        <v>12223</v>
      </c>
      <c r="B2125" s="2" t="s">
        <v>96</v>
      </c>
      <c r="C2125" s="2">
        <v>33</v>
      </c>
      <c r="D2125" s="7">
        <v>35</v>
      </c>
      <c r="E2125" s="7">
        <f t="shared" si="66"/>
        <v>17.5</v>
      </c>
      <c r="F2125" s="7">
        <v>37.130000000000003</v>
      </c>
      <c r="G2125" s="7">
        <f>Table1[[#This Row],[QUANTITY_ORDERED]]*Table1[[#This Row],[Selling price ]]</f>
        <v>1225.2900000000002</v>
      </c>
      <c r="H2125" s="7">
        <f>F2125-(Table1[[#This Row],[Estimated Cost Price (50%)	]])</f>
        <v>19.630000000000003</v>
      </c>
      <c r="I2125" s="7">
        <f>Table1[[#This Row],[Profit per unit]]*Table1[[#This Row],[QUANTITY_ORDERED]]</f>
        <v>647.79000000000008</v>
      </c>
      <c r="J2125" s="2" t="str">
        <f t="shared" si="67"/>
        <v>Profit</v>
      </c>
      <c r="K2125" s="3">
        <v>38310</v>
      </c>
      <c r="L2125" s="2" t="str">
        <f>TEXT(Table1[[#This Row],[ORDER_DATE]], "mmm")</f>
        <v>Nov</v>
      </c>
      <c r="M2125" s="2">
        <v>2004</v>
      </c>
      <c r="N2125" s="2" t="s">
        <v>63</v>
      </c>
      <c r="O2125" s="2" t="s">
        <v>264</v>
      </c>
      <c r="P2125" s="2" t="s">
        <v>97</v>
      </c>
      <c r="Q2125" s="2" t="s">
        <v>9</v>
      </c>
      <c r="R2125" s="2" t="s">
        <v>10</v>
      </c>
    </row>
    <row r="2126" spans="1:18" x14ac:dyDescent="0.3">
      <c r="A2126" s="2">
        <v>12224</v>
      </c>
      <c r="B2126" s="2" t="s">
        <v>96</v>
      </c>
      <c r="C2126" s="2">
        <v>44</v>
      </c>
      <c r="D2126" s="7">
        <v>96</v>
      </c>
      <c r="E2126" s="7">
        <f t="shared" si="66"/>
        <v>48</v>
      </c>
      <c r="F2126" s="7">
        <v>100</v>
      </c>
      <c r="G2126" s="7">
        <f>Table1[[#This Row],[QUANTITY_ORDERED]]*Table1[[#This Row],[Selling price ]]</f>
        <v>4400</v>
      </c>
      <c r="H2126" s="7">
        <f>F2126-(Table1[[#This Row],[Estimated Cost Price (50%)	]])</f>
        <v>52</v>
      </c>
      <c r="I2126" s="7">
        <f>Table1[[#This Row],[Profit per unit]]*Table1[[#This Row],[QUANTITY_ORDERED]]</f>
        <v>2288</v>
      </c>
      <c r="J2126" s="2" t="str">
        <f t="shared" si="67"/>
        <v>Profit</v>
      </c>
      <c r="K2126" s="3">
        <v>38310</v>
      </c>
      <c r="L2126" s="2" t="str">
        <f>TEXT(Table1[[#This Row],[ORDER_DATE]], "mmm")</f>
        <v>Nov</v>
      </c>
      <c r="M2126" s="2">
        <v>2004</v>
      </c>
      <c r="N2126" s="2" t="s">
        <v>178</v>
      </c>
      <c r="O2126" s="2" t="s">
        <v>281</v>
      </c>
      <c r="P2126" s="2" t="s">
        <v>97</v>
      </c>
      <c r="Q2126" s="2" t="s">
        <v>9</v>
      </c>
      <c r="R2126" s="2" t="s">
        <v>16</v>
      </c>
    </row>
    <row r="2127" spans="1:18" x14ac:dyDescent="0.3">
      <c r="A2127" s="2">
        <v>12225</v>
      </c>
      <c r="B2127" s="2" t="s">
        <v>96</v>
      </c>
      <c r="C2127" s="2">
        <v>40</v>
      </c>
      <c r="D2127" s="7">
        <v>54</v>
      </c>
      <c r="E2127" s="7">
        <f t="shared" si="66"/>
        <v>27</v>
      </c>
      <c r="F2127" s="7">
        <v>60.6</v>
      </c>
      <c r="G2127" s="7">
        <f>Table1[[#This Row],[QUANTITY_ORDERED]]*Table1[[#This Row],[Selling price ]]</f>
        <v>2424</v>
      </c>
      <c r="H2127" s="7">
        <f>F2127-(Table1[[#This Row],[Estimated Cost Price (50%)	]])</f>
        <v>33.6</v>
      </c>
      <c r="I2127" s="7">
        <f>Table1[[#This Row],[Profit per unit]]*Table1[[#This Row],[QUANTITY_ORDERED]]</f>
        <v>1344</v>
      </c>
      <c r="J2127" s="2" t="str">
        <f t="shared" si="67"/>
        <v>Profit</v>
      </c>
      <c r="K2127" s="3">
        <v>38310</v>
      </c>
      <c r="L2127" s="2" t="str">
        <f>TEXT(Table1[[#This Row],[ORDER_DATE]], "mmm")</f>
        <v>Nov</v>
      </c>
      <c r="M2127" s="2">
        <v>2004</v>
      </c>
      <c r="N2127" s="2" t="s">
        <v>178</v>
      </c>
      <c r="O2127" s="2" t="s">
        <v>284</v>
      </c>
      <c r="P2127" s="2" t="s">
        <v>97</v>
      </c>
      <c r="Q2127" s="2" t="s">
        <v>9</v>
      </c>
      <c r="R2127" s="2" t="s">
        <v>10</v>
      </c>
    </row>
    <row r="2128" spans="1:18" x14ac:dyDescent="0.3">
      <c r="A2128" s="2">
        <v>12226</v>
      </c>
      <c r="B2128" s="2" t="s">
        <v>144</v>
      </c>
      <c r="C2128" s="2">
        <v>33</v>
      </c>
      <c r="D2128" s="7">
        <v>207</v>
      </c>
      <c r="E2128" s="7">
        <f t="shared" si="66"/>
        <v>103.5</v>
      </c>
      <c r="F2128" s="7">
        <v>57.22</v>
      </c>
      <c r="G2128" s="7">
        <f>Table1[[#This Row],[QUANTITY_ORDERED]]*Table1[[#This Row],[Selling price ]]</f>
        <v>1888.26</v>
      </c>
      <c r="H2128" s="7">
        <f>F2128-(Table1[[#This Row],[Estimated Cost Price (50%)	]])</f>
        <v>-46.28</v>
      </c>
      <c r="I2128" s="7">
        <f>Table1[[#This Row],[Profit per unit]]*Table1[[#This Row],[QUANTITY_ORDERED]]</f>
        <v>-1527.24</v>
      </c>
      <c r="J2128" s="2" t="str">
        <f t="shared" si="67"/>
        <v>Loss</v>
      </c>
      <c r="K2128" s="3">
        <v>38311</v>
      </c>
      <c r="L2128" s="2" t="str">
        <f>TEXT(Table1[[#This Row],[ORDER_DATE]], "mmm")</f>
        <v>Nov</v>
      </c>
      <c r="M2128" s="2">
        <v>2004</v>
      </c>
      <c r="N2128" s="2" t="s">
        <v>63</v>
      </c>
      <c r="O2128" s="2" t="s">
        <v>168</v>
      </c>
      <c r="P2128" s="2" t="s">
        <v>15</v>
      </c>
      <c r="Q2128" s="2" t="s">
        <v>13</v>
      </c>
      <c r="R2128" s="2" t="s">
        <v>10</v>
      </c>
    </row>
    <row r="2129" spans="1:18" x14ac:dyDescent="0.3">
      <c r="A2129" s="2">
        <v>12227</v>
      </c>
      <c r="B2129" s="2" t="s">
        <v>144</v>
      </c>
      <c r="C2129" s="2">
        <v>33</v>
      </c>
      <c r="D2129" s="7">
        <v>151</v>
      </c>
      <c r="E2129" s="7">
        <f t="shared" si="66"/>
        <v>75.5</v>
      </c>
      <c r="F2129" s="7">
        <v>100</v>
      </c>
      <c r="G2129" s="7">
        <f>Table1[[#This Row],[QUANTITY_ORDERED]]*Table1[[#This Row],[Selling price ]]</f>
        <v>3300</v>
      </c>
      <c r="H2129" s="7">
        <f>F2129-(Table1[[#This Row],[Estimated Cost Price (50%)	]])</f>
        <v>24.5</v>
      </c>
      <c r="I2129" s="7">
        <f>Table1[[#This Row],[Profit per unit]]*Table1[[#This Row],[QUANTITY_ORDERED]]</f>
        <v>808.5</v>
      </c>
      <c r="J2129" s="2" t="str">
        <f t="shared" si="67"/>
        <v>Profit</v>
      </c>
      <c r="K2129" s="3">
        <v>38311</v>
      </c>
      <c r="L2129" s="2" t="str">
        <f>TEXT(Table1[[#This Row],[ORDER_DATE]], "mmm")</f>
        <v>Nov</v>
      </c>
      <c r="M2129" s="2">
        <v>2004</v>
      </c>
      <c r="N2129" s="2" t="s">
        <v>63</v>
      </c>
      <c r="O2129" s="2" t="s">
        <v>182</v>
      </c>
      <c r="P2129" s="2" t="s">
        <v>15</v>
      </c>
      <c r="Q2129" s="2" t="s">
        <v>13</v>
      </c>
      <c r="R2129" s="2" t="s">
        <v>16</v>
      </c>
    </row>
    <row r="2130" spans="1:18" x14ac:dyDescent="0.3">
      <c r="A2130" s="2">
        <v>12228</v>
      </c>
      <c r="B2130" s="2" t="s">
        <v>144</v>
      </c>
      <c r="C2130" s="2">
        <v>49</v>
      </c>
      <c r="D2130" s="7">
        <v>173</v>
      </c>
      <c r="E2130" s="7">
        <f t="shared" si="66"/>
        <v>86.5</v>
      </c>
      <c r="F2130" s="7">
        <v>63.38</v>
      </c>
      <c r="G2130" s="7">
        <f>Table1[[#This Row],[QUANTITY_ORDERED]]*Table1[[#This Row],[Selling price ]]</f>
        <v>3105.6200000000003</v>
      </c>
      <c r="H2130" s="7">
        <f>F2130-(Table1[[#This Row],[Estimated Cost Price (50%)	]])</f>
        <v>-23.119999999999997</v>
      </c>
      <c r="I2130" s="7">
        <f>Table1[[#This Row],[Profit per unit]]*Table1[[#This Row],[QUANTITY_ORDERED]]</f>
        <v>-1132.8799999999999</v>
      </c>
      <c r="J2130" s="2" t="str">
        <f t="shared" si="67"/>
        <v>Loss</v>
      </c>
      <c r="K2130" s="3">
        <v>38311</v>
      </c>
      <c r="L2130" s="2" t="str">
        <f>TEXT(Table1[[#This Row],[ORDER_DATE]], "mmm")</f>
        <v>Nov</v>
      </c>
      <c r="M2130" s="2">
        <v>2004</v>
      </c>
      <c r="N2130" s="2" t="s">
        <v>63</v>
      </c>
      <c r="O2130" s="2" t="s">
        <v>186</v>
      </c>
      <c r="P2130" s="2" t="s">
        <v>15</v>
      </c>
      <c r="Q2130" s="2" t="s">
        <v>13</v>
      </c>
      <c r="R2130" s="2" t="s">
        <v>16</v>
      </c>
    </row>
    <row r="2131" spans="1:18" x14ac:dyDescent="0.3">
      <c r="A2131" s="2">
        <v>12229</v>
      </c>
      <c r="B2131" s="2" t="s">
        <v>144</v>
      </c>
      <c r="C2131" s="2">
        <v>38</v>
      </c>
      <c r="D2131" s="7">
        <v>118</v>
      </c>
      <c r="E2131" s="7">
        <f t="shared" si="66"/>
        <v>59</v>
      </c>
      <c r="F2131" s="7">
        <v>100</v>
      </c>
      <c r="G2131" s="7">
        <f>Table1[[#This Row],[QUANTITY_ORDERED]]*Table1[[#This Row],[Selling price ]]</f>
        <v>3800</v>
      </c>
      <c r="H2131" s="7">
        <f>F2131-(Table1[[#This Row],[Estimated Cost Price (50%)	]])</f>
        <v>41</v>
      </c>
      <c r="I2131" s="7">
        <f>Table1[[#This Row],[Profit per unit]]*Table1[[#This Row],[QUANTITY_ORDERED]]</f>
        <v>1558</v>
      </c>
      <c r="J2131" s="2" t="str">
        <f t="shared" si="67"/>
        <v>Profit</v>
      </c>
      <c r="K2131" s="3">
        <v>38311</v>
      </c>
      <c r="L2131" s="2" t="str">
        <f>TEXT(Table1[[#This Row],[ORDER_DATE]], "mmm")</f>
        <v>Nov</v>
      </c>
      <c r="M2131" s="2">
        <v>2004</v>
      </c>
      <c r="N2131" s="2" t="s">
        <v>178</v>
      </c>
      <c r="O2131" s="2" t="s">
        <v>188</v>
      </c>
      <c r="P2131" s="2" t="s">
        <v>15</v>
      </c>
      <c r="Q2131" s="2" t="s">
        <v>13</v>
      </c>
      <c r="R2131" s="2" t="s">
        <v>16</v>
      </c>
    </row>
    <row r="2132" spans="1:18" x14ac:dyDescent="0.3">
      <c r="A2132" s="2">
        <v>12230</v>
      </c>
      <c r="B2132" s="2" t="s">
        <v>144</v>
      </c>
      <c r="C2132" s="2">
        <v>49</v>
      </c>
      <c r="D2132" s="7">
        <v>163</v>
      </c>
      <c r="E2132" s="7">
        <f t="shared" si="66"/>
        <v>81.5</v>
      </c>
      <c r="F2132" s="7">
        <v>100</v>
      </c>
      <c r="G2132" s="7">
        <f>Table1[[#This Row],[QUANTITY_ORDERED]]*Table1[[#This Row],[Selling price ]]</f>
        <v>4900</v>
      </c>
      <c r="H2132" s="7">
        <f>F2132-(Table1[[#This Row],[Estimated Cost Price (50%)	]])</f>
        <v>18.5</v>
      </c>
      <c r="I2132" s="7">
        <f>Table1[[#This Row],[Profit per unit]]*Table1[[#This Row],[QUANTITY_ORDERED]]</f>
        <v>906.5</v>
      </c>
      <c r="J2132" s="2" t="str">
        <f t="shared" si="67"/>
        <v>Profit</v>
      </c>
      <c r="K2132" s="3">
        <v>38311</v>
      </c>
      <c r="L2132" s="2" t="str">
        <f>TEXT(Table1[[#This Row],[ORDER_DATE]], "mmm")</f>
        <v>Nov</v>
      </c>
      <c r="M2132" s="2">
        <v>2004</v>
      </c>
      <c r="N2132" s="2" t="s">
        <v>63</v>
      </c>
      <c r="O2132" s="2" t="s">
        <v>220</v>
      </c>
      <c r="P2132" s="2" t="s">
        <v>15</v>
      </c>
      <c r="Q2132" s="2" t="s">
        <v>13</v>
      </c>
      <c r="R2132" s="2" t="s">
        <v>52</v>
      </c>
    </row>
    <row r="2133" spans="1:18" x14ac:dyDescent="0.3">
      <c r="A2133" s="2">
        <v>12231</v>
      </c>
      <c r="B2133" s="2" t="s">
        <v>144</v>
      </c>
      <c r="C2133" s="2">
        <v>48</v>
      </c>
      <c r="D2133" s="7">
        <v>136</v>
      </c>
      <c r="E2133" s="7">
        <f t="shared" si="66"/>
        <v>68</v>
      </c>
      <c r="F2133" s="7">
        <v>100</v>
      </c>
      <c r="G2133" s="7">
        <f>Table1[[#This Row],[QUANTITY_ORDERED]]*Table1[[#This Row],[Selling price ]]</f>
        <v>4800</v>
      </c>
      <c r="H2133" s="7">
        <f>F2133-(Table1[[#This Row],[Estimated Cost Price (50%)	]])</f>
        <v>32</v>
      </c>
      <c r="I2133" s="7">
        <f>Table1[[#This Row],[Profit per unit]]*Table1[[#This Row],[QUANTITY_ORDERED]]</f>
        <v>1536</v>
      </c>
      <c r="J2133" s="2" t="str">
        <f t="shared" si="67"/>
        <v>Profit</v>
      </c>
      <c r="K2133" s="3">
        <v>38311</v>
      </c>
      <c r="L2133" s="2" t="str">
        <f>TEXT(Table1[[#This Row],[ORDER_DATE]], "mmm")</f>
        <v>Nov</v>
      </c>
      <c r="M2133" s="2">
        <v>2004</v>
      </c>
      <c r="N2133" s="2" t="s">
        <v>202</v>
      </c>
      <c r="O2133" s="2" t="s">
        <v>235</v>
      </c>
      <c r="P2133" s="2" t="s">
        <v>15</v>
      </c>
      <c r="Q2133" s="2" t="s">
        <v>13</v>
      </c>
      <c r="R2133" s="2" t="s">
        <v>16</v>
      </c>
    </row>
    <row r="2134" spans="1:18" x14ac:dyDescent="0.3">
      <c r="A2134" s="2">
        <v>12232</v>
      </c>
      <c r="B2134" s="2" t="s">
        <v>144</v>
      </c>
      <c r="C2134" s="2">
        <v>21</v>
      </c>
      <c r="D2134" s="7">
        <v>100</v>
      </c>
      <c r="E2134" s="7">
        <f t="shared" si="66"/>
        <v>50</v>
      </c>
      <c r="F2134" s="7">
        <v>100</v>
      </c>
      <c r="G2134" s="7">
        <f>Table1[[#This Row],[QUANTITY_ORDERED]]*Table1[[#This Row],[Selling price ]]</f>
        <v>2100</v>
      </c>
      <c r="H2134" s="7">
        <f>F2134-(Table1[[#This Row],[Estimated Cost Price (50%)	]])</f>
        <v>50</v>
      </c>
      <c r="I2134" s="7">
        <f>Table1[[#This Row],[Profit per unit]]*Table1[[#This Row],[QUANTITY_ORDERED]]</f>
        <v>1050</v>
      </c>
      <c r="J2134" s="2" t="str">
        <f t="shared" si="67"/>
        <v>Profit</v>
      </c>
      <c r="K2134" s="3">
        <v>38311</v>
      </c>
      <c r="L2134" s="2" t="str">
        <f>TEXT(Table1[[#This Row],[ORDER_DATE]], "mmm")</f>
        <v>Nov</v>
      </c>
      <c r="M2134" s="2">
        <v>2004</v>
      </c>
      <c r="N2134" s="2" t="s">
        <v>237</v>
      </c>
      <c r="O2134" s="2" t="s">
        <v>238</v>
      </c>
      <c r="P2134" s="2" t="s">
        <v>15</v>
      </c>
      <c r="Q2134" s="2" t="s">
        <v>13</v>
      </c>
      <c r="R2134" s="2" t="s">
        <v>10</v>
      </c>
    </row>
    <row r="2135" spans="1:18" x14ac:dyDescent="0.3">
      <c r="A2135" s="2">
        <v>12233</v>
      </c>
      <c r="B2135" s="2" t="s">
        <v>144</v>
      </c>
      <c r="C2135" s="2">
        <v>45</v>
      </c>
      <c r="D2135" s="7">
        <v>57</v>
      </c>
      <c r="E2135" s="7">
        <f t="shared" si="66"/>
        <v>28.5</v>
      </c>
      <c r="F2135" s="7">
        <v>100</v>
      </c>
      <c r="G2135" s="7">
        <f>Table1[[#This Row],[QUANTITY_ORDERED]]*Table1[[#This Row],[Selling price ]]</f>
        <v>4500</v>
      </c>
      <c r="H2135" s="7">
        <f>F2135-(Table1[[#This Row],[Estimated Cost Price (50%)	]])</f>
        <v>71.5</v>
      </c>
      <c r="I2135" s="7">
        <f>Table1[[#This Row],[Profit per unit]]*Table1[[#This Row],[QUANTITY_ORDERED]]</f>
        <v>3217.5</v>
      </c>
      <c r="J2135" s="2" t="str">
        <f t="shared" si="67"/>
        <v>Profit</v>
      </c>
      <c r="K2135" s="3">
        <v>38311</v>
      </c>
      <c r="L2135" s="2" t="str">
        <f>TEXT(Table1[[#This Row],[ORDER_DATE]], "mmm")</f>
        <v>Nov</v>
      </c>
      <c r="M2135" s="2">
        <v>2004</v>
      </c>
      <c r="N2135" s="2" t="s">
        <v>63</v>
      </c>
      <c r="O2135" s="2" t="s">
        <v>253</v>
      </c>
      <c r="P2135" s="2" t="s">
        <v>15</v>
      </c>
      <c r="Q2135" s="2" t="s">
        <v>13</v>
      </c>
      <c r="R2135" s="2" t="s">
        <v>16</v>
      </c>
    </row>
    <row r="2136" spans="1:18" x14ac:dyDescent="0.3">
      <c r="A2136" s="2">
        <v>12234</v>
      </c>
      <c r="B2136" s="2" t="s">
        <v>144</v>
      </c>
      <c r="C2136" s="2">
        <v>31</v>
      </c>
      <c r="D2136" s="7">
        <v>118</v>
      </c>
      <c r="E2136" s="7">
        <f t="shared" si="66"/>
        <v>59</v>
      </c>
      <c r="F2136" s="7">
        <v>100</v>
      </c>
      <c r="G2136" s="7">
        <f>Table1[[#This Row],[QUANTITY_ORDERED]]*Table1[[#This Row],[Selling price ]]</f>
        <v>3100</v>
      </c>
      <c r="H2136" s="7">
        <f>F2136-(Table1[[#This Row],[Estimated Cost Price (50%)	]])</f>
        <v>41</v>
      </c>
      <c r="I2136" s="7">
        <f>Table1[[#This Row],[Profit per unit]]*Table1[[#This Row],[QUANTITY_ORDERED]]</f>
        <v>1271</v>
      </c>
      <c r="J2136" s="2" t="str">
        <f t="shared" si="67"/>
        <v>Profit</v>
      </c>
      <c r="K2136" s="3">
        <v>38311</v>
      </c>
      <c r="L2136" s="2" t="str">
        <f>TEXT(Table1[[#This Row],[ORDER_DATE]], "mmm")</f>
        <v>Nov</v>
      </c>
      <c r="M2136" s="2">
        <v>2004</v>
      </c>
      <c r="N2136" s="2" t="s">
        <v>63</v>
      </c>
      <c r="O2136" s="2" t="s">
        <v>277</v>
      </c>
      <c r="P2136" s="2" t="s">
        <v>15</v>
      </c>
      <c r="Q2136" s="2" t="s">
        <v>13</v>
      </c>
      <c r="R2136" s="2" t="s">
        <v>16</v>
      </c>
    </row>
    <row r="2137" spans="1:18" x14ac:dyDescent="0.3">
      <c r="A2137" s="2">
        <v>12235</v>
      </c>
      <c r="B2137" s="2" t="s">
        <v>144</v>
      </c>
      <c r="C2137" s="2">
        <v>31</v>
      </c>
      <c r="D2137" s="7">
        <v>62</v>
      </c>
      <c r="E2137" s="7">
        <f t="shared" si="66"/>
        <v>31</v>
      </c>
      <c r="F2137" s="7">
        <v>84.71</v>
      </c>
      <c r="G2137" s="7">
        <f>Table1[[#This Row],[QUANTITY_ORDERED]]*Table1[[#This Row],[Selling price ]]</f>
        <v>2626.0099999999998</v>
      </c>
      <c r="H2137" s="7">
        <f>F2137-(Table1[[#This Row],[Estimated Cost Price (50%)	]])</f>
        <v>53.709999999999994</v>
      </c>
      <c r="I2137" s="7">
        <f>Table1[[#This Row],[Profit per unit]]*Table1[[#This Row],[QUANTITY_ORDERED]]</f>
        <v>1665.0099999999998</v>
      </c>
      <c r="J2137" s="2" t="str">
        <f t="shared" si="67"/>
        <v>Profit</v>
      </c>
      <c r="K2137" s="3">
        <v>38311</v>
      </c>
      <c r="L2137" s="2" t="str">
        <f>TEXT(Table1[[#This Row],[ORDER_DATE]], "mmm")</f>
        <v>Nov</v>
      </c>
      <c r="M2137" s="2">
        <v>2004</v>
      </c>
      <c r="N2137" s="2" t="s">
        <v>237</v>
      </c>
      <c r="O2137" s="2" t="s">
        <v>285</v>
      </c>
      <c r="P2137" s="2" t="s">
        <v>15</v>
      </c>
      <c r="Q2137" s="2" t="s">
        <v>13</v>
      </c>
      <c r="R2137" s="2" t="s">
        <v>10</v>
      </c>
    </row>
    <row r="2138" spans="1:18" x14ac:dyDescent="0.3">
      <c r="A2138" s="2">
        <v>12236</v>
      </c>
      <c r="B2138" s="2" t="s">
        <v>144</v>
      </c>
      <c r="C2138" s="2">
        <v>23</v>
      </c>
      <c r="D2138" s="7">
        <v>115</v>
      </c>
      <c r="E2138" s="7">
        <f t="shared" si="66"/>
        <v>57.5</v>
      </c>
      <c r="F2138" s="7">
        <v>100</v>
      </c>
      <c r="G2138" s="7">
        <f>Table1[[#This Row],[QUANTITY_ORDERED]]*Table1[[#This Row],[Selling price ]]</f>
        <v>2300</v>
      </c>
      <c r="H2138" s="7">
        <f>F2138-(Table1[[#This Row],[Estimated Cost Price (50%)	]])</f>
        <v>42.5</v>
      </c>
      <c r="I2138" s="7">
        <f>Table1[[#This Row],[Profit per unit]]*Table1[[#This Row],[QUANTITY_ORDERED]]</f>
        <v>977.5</v>
      </c>
      <c r="J2138" s="2" t="str">
        <f t="shared" si="67"/>
        <v>Profit</v>
      </c>
      <c r="K2138" s="3">
        <v>38311</v>
      </c>
      <c r="L2138" s="2" t="str">
        <f>TEXT(Table1[[#This Row],[ORDER_DATE]], "mmm")</f>
        <v>Nov</v>
      </c>
      <c r="M2138" s="2">
        <v>2004</v>
      </c>
      <c r="N2138" s="2" t="s">
        <v>178</v>
      </c>
      <c r="O2138" s="2" t="s">
        <v>290</v>
      </c>
      <c r="P2138" s="2" t="s">
        <v>15</v>
      </c>
      <c r="Q2138" s="2" t="s">
        <v>13</v>
      </c>
      <c r="R2138" s="2" t="s">
        <v>16</v>
      </c>
    </row>
    <row r="2139" spans="1:18" x14ac:dyDescent="0.3">
      <c r="A2139" s="2">
        <v>12237</v>
      </c>
      <c r="B2139" s="2" t="s">
        <v>144</v>
      </c>
      <c r="C2139" s="2">
        <v>46</v>
      </c>
      <c r="D2139" s="7">
        <v>101</v>
      </c>
      <c r="E2139" s="7">
        <f t="shared" si="66"/>
        <v>50.5</v>
      </c>
      <c r="F2139" s="7">
        <v>100</v>
      </c>
      <c r="G2139" s="7">
        <f>Table1[[#This Row],[QUANTITY_ORDERED]]*Table1[[#This Row],[Selling price ]]</f>
        <v>4600</v>
      </c>
      <c r="H2139" s="7">
        <f>F2139-(Table1[[#This Row],[Estimated Cost Price (50%)	]])</f>
        <v>49.5</v>
      </c>
      <c r="I2139" s="7">
        <f>Table1[[#This Row],[Profit per unit]]*Table1[[#This Row],[QUANTITY_ORDERED]]</f>
        <v>2277</v>
      </c>
      <c r="J2139" s="2" t="str">
        <f t="shared" si="67"/>
        <v>Profit</v>
      </c>
      <c r="K2139" s="3">
        <v>38311</v>
      </c>
      <c r="L2139" s="2" t="str">
        <f>TEXT(Table1[[#This Row],[ORDER_DATE]], "mmm")</f>
        <v>Nov</v>
      </c>
      <c r="M2139" s="2">
        <v>2004</v>
      </c>
      <c r="N2139" s="2" t="s">
        <v>63</v>
      </c>
      <c r="O2139" s="2" t="s">
        <v>299</v>
      </c>
      <c r="P2139" s="2" t="s">
        <v>15</v>
      </c>
      <c r="Q2139" s="2" t="s">
        <v>13</v>
      </c>
      <c r="R2139" s="2" t="s">
        <v>52</v>
      </c>
    </row>
    <row r="2140" spans="1:18" x14ac:dyDescent="0.3">
      <c r="A2140" s="2">
        <v>12238</v>
      </c>
      <c r="B2140" s="2" t="s">
        <v>72</v>
      </c>
      <c r="C2140" s="2">
        <v>25</v>
      </c>
      <c r="D2140" s="7">
        <v>136</v>
      </c>
      <c r="E2140" s="7">
        <f t="shared" si="66"/>
        <v>68</v>
      </c>
      <c r="F2140" s="7">
        <v>48.05</v>
      </c>
      <c r="G2140" s="7">
        <f>Table1[[#This Row],[QUANTITY_ORDERED]]*Table1[[#This Row],[Selling price ]]</f>
        <v>1201.25</v>
      </c>
      <c r="H2140" s="7">
        <f>F2140-(Table1[[#This Row],[Estimated Cost Price (50%)	]])</f>
        <v>-19.950000000000003</v>
      </c>
      <c r="I2140" s="7">
        <f>Table1[[#This Row],[Profit per unit]]*Table1[[#This Row],[QUANTITY_ORDERED]]</f>
        <v>-498.75000000000006</v>
      </c>
      <c r="J2140" s="2" t="str">
        <f t="shared" si="67"/>
        <v>Loss</v>
      </c>
      <c r="K2140" s="3">
        <v>38312</v>
      </c>
      <c r="L2140" s="2" t="str">
        <f>TEXT(Table1[[#This Row],[ORDER_DATE]], "mmm")</f>
        <v>Nov</v>
      </c>
      <c r="M2140" s="2">
        <v>2004</v>
      </c>
      <c r="N2140" s="2" t="s">
        <v>63</v>
      </c>
      <c r="O2140" s="2" t="s">
        <v>114</v>
      </c>
      <c r="P2140" s="2" t="s">
        <v>8</v>
      </c>
      <c r="Q2140" s="2" t="s">
        <v>9</v>
      </c>
      <c r="R2140" s="2" t="s">
        <v>10</v>
      </c>
    </row>
    <row r="2141" spans="1:18" x14ac:dyDescent="0.3">
      <c r="A2141" s="2">
        <v>12239</v>
      </c>
      <c r="B2141" s="2" t="s">
        <v>72</v>
      </c>
      <c r="C2141" s="2">
        <v>36</v>
      </c>
      <c r="D2141" s="7">
        <v>143</v>
      </c>
      <c r="E2141" s="7">
        <f t="shared" si="66"/>
        <v>71.5</v>
      </c>
      <c r="F2141" s="7">
        <v>100</v>
      </c>
      <c r="G2141" s="7">
        <f>Table1[[#This Row],[QUANTITY_ORDERED]]*Table1[[#This Row],[Selling price ]]</f>
        <v>3600</v>
      </c>
      <c r="H2141" s="7">
        <f>F2141-(Table1[[#This Row],[Estimated Cost Price (50%)	]])</f>
        <v>28.5</v>
      </c>
      <c r="I2141" s="7">
        <f>Table1[[#This Row],[Profit per unit]]*Table1[[#This Row],[QUANTITY_ORDERED]]</f>
        <v>1026</v>
      </c>
      <c r="J2141" s="2" t="str">
        <f t="shared" si="67"/>
        <v>Profit</v>
      </c>
      <c r="K2141" s="3">
        <v>38312</v>
      </c>
      <c r="L2141" s="2" t="str">
        <f>TEXT(Table1[[#This Row],[ORDER_DATE]], "mmm")</f>
        <v>Nov</v>
      </c>
      <c r="M2141" s="2">
        <v>2004</v>
      </c>
      <c r="N2141" s="2" t="s">
        <v>63</v>
      </c>
      <c r="O2141" s="2" t="s">
        <v>245</v>
      </c>
      <c r="P2141" s="2" t="s">
        <v>8</v>
      </c>
      <c r="Q2141" s="2" t="s">
        <v>9</v>
      </c>
      <c r="R2141" s="2" t="s">
        <v>16</v>
      </c>
    </row>
    <row r="2142" spans="1:18" x14ac:dyDescent="0.3">
      <c r="A2142" s="2">
        <v>12240</v>
      </c>
      <c r="B2142" s="2" t="s">
        <v>72</v>
      </c>
      <c r="C2142" s="2">
        <v>29</v>
      </c>
      <c r="D2142" s="7">
        <v>87</v>
      </c>
      <c r="E2142" s="7">
        <f t="shared" si="66"/>
        <v>43.5</v>
      </c>
      <c r="F2142" s="7">
        <v>100</v>
      </c>
      <c r="G2142" s="7">
        <f>Table1[[#This Row],[QUANTITY_ORDERED]]*Table1[[#This Row],[Selling price ]]</f>
        <v>2900</v>
      </c>
      <c r="H2142" s="7">
        <f>F2142-(Table1[[#This Row],[Estimated Cost Price (50%)	]])</f>
        <v>56.5</v>
      </c>
      <c r="I2142" s="7">
        <f>Table1[[#This Row],[Profit per unit]]*Table1[[#This Row],[QUANTITY_ORDERED]]</f>
        <v>1638.5</v>
      </c>
      <c r="J2142" s="2" t="str">
        <f t="shared" si="67"/>
        <v>Profit</v>
      </c>
      <c r="K2142" s="3">
        <v>38312</v>
      </c>
      <c r="L2142" s="2" t="str">
        <f>TEXT(Table1[[#This Row],[ORDER_DATE]], "mmm")</f>
        <v>Nov</v>
      </c>
      <c r="M2142" s="2">
        <v>2004</v>
      </c>
      <c r="N2142" s="2" t="s">
        <v>202</v>
      </c>
      <c r="O2142" s="2" t="s">
        <v>247</v>
      </c>
      <c r="P2142" s="2" t="s">
        <v>8</v>
      </c>
      <c r="Q2142" s="2" t="s">
        <v>9</v>
      </c>
      <c r="R2142" s="2" t="s">
        <v>16</v>
      </c>
    </row>
    <row r="2143" spans="1:18" x14ac:dyDescent="0.3">
      <c r="A2143" s="2">
        <v>12241</v>
      </c>
      <c r="B2143" s="2" t="s">
        <v>72</v>
      </c>
      <c r="C2143" s="2">
        <v>29</v>
      </c>
      <c r="D2143" s="7">
        <v>122</v>
      </c>
      <c r="E2143" s="7">
        <f t="shared" si="66"/>
        <v>61</v>
      </c>
      <c r="F2143" s="7">
        <v>71.97</v>
      </c>
      <c r="G2143" s="7">
        <f>Table1[[#This Row],[QUANTITY_ORDERED]]*Table1[[#This Row],[Selling price ]]</f>
        <v>2087.13</v>
      </c>
      <c r="H2143" s="7">
        <f>F2143-(Table1[[#This Row],[Estimated Cost Price (50%)	]])</f>
        <v>10.969999999999999</v>
      </c>
      <c r="I2143" s="7">
        <f>Table1[[#This Row],[Profit per unit]]*Table1[[#This Row],[QUANTITY_ORDERED]]</f>
        <v>318.13</v>
      </c>
      <c r="J2143" s="2" t="str">
        <f t="shared" si="67"/>
        <v>Profit</v>
      </c>
      <c r="K2143" s="3">
        <v>38312</v>
      </c>
      <c r="L2143" s="2" t="str">
        <f>TEXT(Table1[[#This Row],[ORDER_DATE]], "mmm")</f>
        <v>Nov</v>
      </c>
      <c r="M2143" s="2">
        <v>2004</v>
      </c>
      <c r="N2143" s="2" t="s">
        <v>231</v>
      </c>
      <c r="O2143" s="2" t="s">
        <v>259</v>
      </c>
      <c r="P2143" s="2" t="s">
        <v>8</v>
      </c>
      <c r="Q2143" s="2" t="s">
        <v>9</v>
      </c>
      <c r="R2143" s="2" t="s">
        <v>10</v>
      </c>
    </row>
    <row r="2144" spans="1:18" x14ac:dyDescent="0.3">
      <c r="A2144" s="2">
        <v>12242</v>
      </c>
      <c r="B2144" s="2" t="s">
        <v>72</v>
      </c>
      <c r="C2144" s="2">
        <v>21</v>
      </c>
      <c r="D2144" s="7">
        <v>58</v>
      </c>
      <c r="E2144" s="7">
        <f t="shared" si="66"/>
        <v>29</v>
      </c>
      <c r="F2144" s="7">
        <v>100</v>
      </c>
      <c r="G2144" s="7">
        <f>Table1[[#This Row],[QUANTITY_ORDERED]]*Table1[[#This Row],[Selling price ]]</f>
        <v>2100</v>
      </c>
      <c r="H2144" s="7">
        <f>F2144-(Table1[[#This Row],[Estimated Cost Price (50%)	]])</f>
        <v>71</v>
      </c>
      <c r="I2144" s="7">
        <f>Table1[[#This Row],[Profit per unit]]*Table1[[#This Row],[QUANTITY_ORDERED]]</f>
        <v>1491</v>
      </c>
      <c r="J2144" s="2" t="str">
        <f t="shared" si="67"/>
        <v>Profit</v>
      </c>
      <c r="K2144" s="3">
        <v>38312</v>
      </c>
      <c r="L2144" s="2" t="str">
        <f>TEXT(Table1[[#This Row],[ORDER_DATE]], "mmm")</f>
        <v>Nov</v>
      </c>
      <c r="M2144" s="2">
        <v>2004</v>
      </c>
      <c r="N2144" s="2" t="s">
        <v>237</v>
      </c>
      <c r="O2144" s="2" t="s">
        <v>291</v>
      </c>
      <c r="P2144" s="2" t="s">
        <v>8</v>
      </c>
      <c r="Q2144" s="2" t="s">
        <v>9</v>
      </c>
      <c r="R2144" s="2" t="s">
        <v>10</v>
      </c>
    </row>
    <row r="2145" spans="1:18" x14ac:dyDescent="0.3">
      <c r="A2145" s="2">
        <v>12243</v>
      </c>
      <c r="B2145" s="2" t="s">
        <v>72</v>
      </c>
      <c r="C2145" s="2">
        <v>36</v>
      </c>
      <c r="D2145" s="7">
        <v>86</v>
      </c>
      <c r="E2145" s="7">
        <f t="shared" si="66"/>
        <v>43</v>
      </c>
      <c r="F2145" s="7">
        <v>70.3</v>
      </c>
      <c r="G2145" s="7">
        <f>Table1[[#This Row],[QUANTITY_ORDERED]]*Table1[[#This Row],[Selling price ]]</f>
        <v>2530.7999999999997</v>
      </c>
      <c r="H2145" s="7">
        <f>F2145-(Table1[[#This Row],[Estimated Cost Price (50%)	]])</f>
        <v>27.299999999999997</v>
      </c>
      <c r="I2145" s="7">
        <f>Table1[[#This Row],[Profit per unit]]*Table1[[#This Row],[QUANTITY_ORDERED]]</f>
        <v>982.8</v>
      </c>
      <c r="J2145" s="2" t="str">
        <f t="shared" si="67"/>
        <v>Profit</v>
      </c>
      <c r="K2145" s="3">
        <v>38312</v>
      </c>
      <c r="L2145" s="2" t="str">
        <f>TEXT(Table1[[#This Row],[ORDER_DATE]], "mmm")</f>
        <v>Nov</v>
      </c>
      <c r="M2145" s="2">
        <v>2004</v>
      </c>
      <c r="N2145" s="2" t="s">
        <v>231</v>
      </c>
      <c r="O2145" s="2" t="s">
        <v>295</v>
      </c>
      <c r="P2145" s="2" t="s">
        <v>8</v>
      </c>
      <c r="Q2145" s="2" t="s">
        <v>9</v>
      </c>
      <c r="R2145" s="2" t="s">
        <v>10</v>
      </c>
    </row>
    <row r="2146" spans="1:18" x14ac:dyDescent="0.3">
      <c r="A2146" s="2">
        <v>12244</v>
      </c>
      <c r="B2146" s="2" t="s">
        <v>72</v>
      </c>
      <c r="C2146" s="2">
        <v>31</v>
      </c>
      <c r="D2146" s="7">
        <v>100</v>
      </c>
      <c r="E2146" s="7">
        <f t="shared" si="66"/>
        <v>50</v>
      </c>
      <c r="F2146" s="7">
        <v>89.38</v>
      </c>
      <c r="G2146" s="7">
        <f>Table1[[#This Row],[QUANTITY_ORDERED]]*Table1[[#This Row],[Selling price ]]</f>
        <v>2770.7799999999997</v>
      </c>
      <c r="H2146" s="7">
        <f>F2146-(Table1[[#This Row],[Estimated Cost Price (50%)	]])</f>
        <v>39.379999999999995</v>
      </c>
      <c r="I2146" s="7">
        <f>Table1[[#This Row],[Profit per unit]]*Table1[[#This Row],[QUANTITY_ORDERED]]</f>
        <v>1220.7799999999997</v>
      </c>
      <c r="J2146" s="2" t="str">
        <f t="shared" si="67"/>
        <v>Profit</v>
      </c>
      <c r="K2146" s="3">
        <v>38312</v>
      </c>
      <c r="L2146" s="2" t="str">
        <f>TEXT(Table1[[#This Row],[ORDER_DATE]], "mmm")</f>
        <v>Nov</v>
      </c>
      <c r="M2146" s="2">
        <v>2004</v>
      </c>
      <c r="N2146" s="2" t="s">
        <v>231</v>
      </c>
      <c r="O2146" s="2" t="s">
        <v>302</v>
      </c>
      <c r="P2146" s="2" t="s">
        <v>8</v>
      </c>
      <c r="Q2146" s="2" t="s">
        <v>9</v>
      </c>
      <c r="R2146" s="2" t="s">
        <v>10</v>
      </c>
    </row>
    <row r="2147" spans="1:18" x14ac:dyDescent="0.3">
      <c r="A2147" s="2">
        <v>12245</v>
      </c>
      <c r="B2147" s="2" t="s">
        <v>72</v>
      </c>
      <c r="C2147" s="2">
        <v>36</v>
      </c>
      <c r="D2147" s="7">
        <v>99</v>
      </c>
      <c r="E2147" s="7">
        <f t="shared" si="66"/>
        <v>49.5</v>
      </c>
      <c r="F2147" s="7">
        <v>71.89</v>
      </c>
      <c r="G2147" s="7">
        <f>Table1[[#This Row],[QUANTITY_ORDERED]]*Table1[[#This Row],[Selling price ]]</f>
        <v>2588.04</v>
      </c>
      <c r="H2147" s="7">
        <f>F2147-(Table1[[#This Row],[Estimated Cost Price (50%)	]])</f>
        <v>22.39</v>
      </c>
      <c r="I2147" s="7">
        <f>Table1[[#This Row],[Profit per unit]]*Table1[[#This Row],[QUANTITY_ORDERED]]</f>
        <v>806.04</v>
      </c>
      <c r="J2147" s="2" t="str">
        <f t="shared" si="67"/>
        <v>Profit</v>
      </c>
      <c r="K2147" s="3">
        <v>38312</v>
      </c>
      <c r="L2147" s="2" t="str">
        <f>TEXT(Table1[[#This Row],[ORDER_DATE]], "mmm")</f>
        <v>Nov</v>
      </c>
      <c r="M2147" s="2">
        <v>2004</v>
      </c>
      <c r="N2147" s="2" t="s">
        <v>231</v>
      </c>
      <c r="O2147" s="2" t="s">
        <v>303</v>
      </c>
      <c r="P2147" s="2" t="s">
        <v>8</v>
      </c>
      <c r="Q2147" s="2" t="s">
        <v>9</v>
      </c>
      <c r="R2147" s="2" t="s">
        <v>10</v>
      </c>
    </row>
    <row r="2148" spans="1:18" x14ac:dyDescent="0.3">
      <c r="A2148" s="2">
        <v>12246</v>
      </c>
      <c r="B2148" s="2" t="s">
        <v>72</v>
      </c>
      <c r="C2148" s="2">
        <v>42</v>
      </c>
      <c r="D2148" s="7">
        <v>54</v>
      </c>
      <c r="E2148" s="7">
        <f t="shared" si="66"/>
        <v>27</v>
      </c>
      <c r="F2148" s="7">
        <v>97.16</v>
      </c>
      <c r="G2148" s="7">
        <f>Table1[[#This Row],[QUANTITY_ORDERED]]*Table1[[#This Row],[Selling price ]]</f>
        <v>4080.72</v>
      </c>
      <c r="H2148" s="7">
        <f>F2148-(Table1[[#This Row],[Estimated Cost Price (50%)	]])</f>
        <v>70.16</v>
      </c>
      <c r="I2148" s="7">
        <f>Table1[[#This Row],[Profit per unit]]*Table1[[#This Row],[QUANTITY_ORDERED]]</f>
        <v>2946.72</v>
      </c>
      <c r="J2148" s="2" t="str">
        <f t="shared" si="67"/>
        <v>Profit</v>
      </c>
      <c r="K2148" s="3">
        <v>38312</v>
      </c>
      <c r="L2148" s="2" t="str">
        <f>TEXT(Table1[[#This Row],[ORDER_DATE]], "mmm")</f>
        <v>Nov</v>
      </c>
      <c r="M2148" s="2">
        <v>2004</v>
      </c>
      <c r="N2148" s="2" t="s">
        <v>231</v>
      </c>
      <c r="O2148" s="2" t="s">
        <v>306</v>
      </c>
      <c r="P2148" s="2" t="s">
        <v>8</v>
      </c>
      <c r="Q2148" s="2" t="s">
        <v>9</v>
      </c>
      <c r="R2148" s="2" t="s">
        <v>16</v>
      </c>
    </row>
    <row r="2149" spans="1:18" x14ac:dyDescent="0.3">
      <c r="A2149" s="2">
        <v>12247</v>
      </c>
      <c r="B2149" s="2" t="s">
        <v>215</v>
      </c>
      <c r="C2149" s="2">
        <v>41</v>
      </c>
      <c r="D2149" s="7">
        <v>157</v>
      </c>
      <c r="E2149" s="7">
        <f t="shared" si="66"/>
        <v>78.5</v>
      </c>
      <c r="F2149" s="7">
        <v>100</v>
      </c>
      <c r="G2149" s="7">
        <f>Table1[[#This Row],[QUANTITY_ORDERED]]*Table1[[#This Row],[Selling price ]]</f>
        <v>4100</v>
      </c>
      <c r="H2149" s="7">
        <f>F2149-(Table1[[#This Row],[Estimated Cost Price (50%)	]])</f>
        <v>21.5</v>
      </c>
      <c r="I2149" s="7">
        <f>Table1[[#This Row],[Profit per unit]]*Table1[[#This Row],[QUANTITY_ORDERED]]</f>
        <v>881.5</v>
      </c>
      <c r="J2149" s="2" t="str">
        <f t="shared" si="67"/>
        <v>Profit</v>
      </c>
      <c r="K2149" s="3">
        <v>38313</v>
      </c>
      <c r="L2149" s="2" t="str">
        <f>TEXT(Table1[[#This Row],[ORDER_DATE]], "mmm")</f>
        <v>Nov</v>
      </c>
      <c r="M2149" s="2">
        <v>2004</v>
      </c>
      <c r="N2149" s="2" t="s">
        <v>210</v>
      </c>
      <c r="O2149" s="2" t="s">
        <v>211</v>
      </c>
      <c r="P2149" s="2" t="s">
        <v>216</v>
      </c>
      <c r="Q2149" s="2" t="s">
        <v>132</v>
      </c>
      <c r="R2149" s="2" t="s">
        <v>16</v>
      </c>
    </row>
    <row r="2150" spans="1:18" x14ac:dyDescent="0.3">
      <c r="A2150" s="2">
        <v>12248</v>
      </c>
      <c r="B2150" s="2" t="s">
        <v>215</v>
      </c>
      <c r="C2150" s="2">
        <v>28</v>
      </c>
      <c r="D2150" s="7">
        <v>86</v>
      </c>
      <c r="E2150" s="7">
        <f t="shared" si="66"/>
        <v>43</v>
      </c>
      <c r="F2150" s="7">
        <v>82.58</v>
      </c>
      <c r="G2150" s="7">
        <f>Table1[[#This Row],[QUANTITY_ORDERED]]*Table1[[#This Row],[Selling price ]]</f>
        <v>2312.2399999999998</v>
      </c>
      <c r="H2150" s="7">
        <f>F2150-(Table1[[#This Row],[Estimated Cost Price (50%)	]])</f>
        <v>39.58</v>
      </c>
      <c r="I2150" s="7">
        <f>Table1[[#This Row],[Profit per unit]]*Table1[[#This Row],[QUANTITY_ORDERED]]</f>
        <v>1108.24</v>
      </c>
      <c r="J2150" s="2" t="str">
        <f t="shared" si="67"/>
        <v>Profit</v>
      </c>
      <c r="K2150" s="3">
        <v>38313</v>
      </c>
      <c r="L2150" s="2" t="str">
        <f>TEXT(Table1[[#This Row],[ORDER_DATE]], "mmm")</f>
        <v>Nov</v>
      </c>
      <c r="M2150" s="2">
        <v>2004</v>
      </c>
      <c r="N2150" s="2" t="s">
        <v>231</v>
      </c>
      <c r="O2150" s="2" t="s">
        <v>232</v>
      </c>
      <c r="P2150" s="2" t="s">
        <v>216</v>
      </c>
      <c r="Q2150" s="2" t="s">
        <v>132</v>
      </c>
      <c r="R2150" s="2" t="s">
        <v>10</v>
      </c>
    </row>
    <row r="2151" spans="1:18" x14ac:dyDescent="0.3">
      <c r="A2151" s="2">
        <v>12249</v>
      </c>
      <c r="B2151" s="2" t="s">
        <v>215</v>
      </c>
      <c r="C2151" s="2">
        <v>45</v>
      </c>
      <c r="D2151" s="7">
        <v>105</v>
      </c>
      <c r="E2151" s="7">
        <f t="shared" si="66"/>
        <v>52.5</v>
      </c>
      <c r="F2151" s="7">
        <v>100</v>
      </c>
      <c r="G2151" s="7">
        <f>Table1[[#This Row],[QUANTITY_ORDERED]]*Table1[[#This Row],[Selling price ]]</f>
        <v>4500</v>
      </c>
      <c r="H2151" s="7">
        <f>F2151-(Table1[[#This Row],[Estimated Cost Price (50%)	]])</f>
        <v>47.5</v>
      </c>
      <c r="I2151" s="7">
        <f>Table1[[#This Row],[Profit per unit]]*Table1[[#This Row],[QUANTITY_ORDERED]]</f>
        <v>2137.5</v>
      </c>
      <c r="J2151" s="2" t="str">
        <f t="shared" si="67"/>
        <v>Profit</v>
      </c>
      <c r="K2151" s="3">
        <v>38313</v>
      </c>
      <c r="L2151" s="2" t="str">
        <f>TEXT(Table1[[#This Row],[ORDER_DATE]], "mmm")</f>
        <v>Nov</v>
      </c>
      <c r="M2151" s="2">
        <v>2004</v>
      </c>
      <c r="N2151" s="2" t="s">
        <v>202</v>
      </c>
      <c r="O2151" s="2" t="s">
        <v>244</v>
      </c>
      <c r="P2151" s="2" t="s">
        <v>216</v>
      </c>
      <c r="Q2151" s="2" t="s">
        <v>132</v>
      </c>
      <c r="R2151" s="2" t="s">
        <v>16</v>
      </c>
    </row>
    <row r="2152" spans="1:18" x14ac:dyDescent="0.3">
      <c r="A2152" s="2">
        <v>12250</v>
      </c>
      <c r="B2152" s="2" t="s">
        <v>87</v>
      </c>
      <c r="C2152" s="2">
        <v>40</v>
      </c>
      <c r="D2152" s="7">
        <v>118</v>
      </c>
      <c r="E2152" s="7">
        <f t="shared" si="66"/>
        <v>59</v>
      </c>
      <c r="F2152" s="7">
        <v>68.92</v>
      </c>
      <c r="G2152" s="7">
        <f>Table1[[#This Row],[QUANTITY_ORDERED]]*Table1[[#This Row],[Selling price ]]</f>
        <v>2756.8</v>
      </c>
      <c r="H2152" s="7">
        <f>F2152-(Table1[[#This Row],[Estimated Cost Price (50%)	]])</f>
        <v>9.9200000000000017</v>
      </c>
      <c r="I2152" s="7">
        <f>Table1[[#This Row],[Profit per unit]]*Table1[[#This Row],[QUANTITY_ORDERED]]</f>
        <v>396.80000000000007</v>
      </c>
      <c r="J2152" s="2" t="str">
        <f t="shared" si="67"/>
        <v>Profit</v>
      </c>
      <c r="K2152" s="3">
        <v>38314</v>
      </c>
      <c r="L2152" s="2" t="str">
        <f>TEXT(Table1[[#This Row],[ORDER_DATE]], "mmm")</f>
        <v>Nov</v>
      </c>
      <c r="M2152" s="2">
        <v>2004</v>
      </c>
      <c r="N2152" s="2" t="s">
        <v>5</v>
      </c>
      <c r="O2152" s="2" t="s">
        <v>106</v>
      </c>
      <c r="P2152" s="2" t="s">
        <v>88</v>
      </c>
      <c r="Q2152" s="2" t="s">
        <v>71</v>
      </c>
      <c r="R2152" s="2" t="s">
        <v>10</v>
      </c>
    </row>
    <row r="2153" spans="1:18" x14ac:dyDescent="0.3">
      <c r="A2153" s="2">
        <v>12251</v>
      </c>
      <c r="B2153" s="2" t="s">
        <v>87</v>
      </c>
      <c r="C2153" s="2">
        <v>39</v>
      </c>
      <c r="D2153" s="7">
        <v>193</v>
      </c>
      <c r="E2153" s="7">
        <f t="shared" si="66"/>
        <v>96.5</v>
      </c>
      <c r="F2153" s="7">
        <v>76.67</v>
      </c>
      <c r="G2153" s="7">
        <f>Table1[[#This Row],[QUANTITY_ORDERED]]*Table1[[#This Row],[Selling price ]]</f>
        <v>2990.13</v>
      </c>
      <c r="H2153" s="7">
        <f>F2153-(Table1[[#This Row],[Estimated Cost Price (50%)	]])</f>
        <v>-19.829999999999998</v>
      </c>
      <c r="I2153" s="7">
        <f>Table1[[#This Row],[Profit per unit]]*Table1[[#This Row],[QUANTITY_ORDERED]]</f>
        <v>-773.36999999999989</v>
      </c>
      <c r="J2153" s="2" t="str">
        <f t="shared" si="67"/>
        <v>Loss</v>
      </c>
      <c r="K2153" s="3">
        <v>38314</v>
      </c>
      <c r="L2153" s="2" t="str">
        <f>TEXT(Table1[[#This Row],[ORDER_DATE]], "mmm")</f>
        <v>Nov</v>
      </c>
      <c r="M2153" s="2">
        <v>2004</v>
      </c>
      <c r="N2153" s="2" t="s">
        <v>5</v>
      </c>
      <c r="O2153" s="2" t="s">
        <v>113</v>
      </c>
      <c r="P2153" s="2" t="s">
        <v>88</v>
      </c>
      <c r="Q2153" s="2" t="s">
        <v>71</v>
      </c>
      <c r="R2153" s="2" t="s">
        <v>10</v>
      </c>
    </row>
    <row r="2154" spans="1:18" x14ac:dyDescent="0.3">
      <c r="A2154" s="2">
        <v>12252</v>
      </c>
      <c r="B2154" s="2" t="s">
        <v>87</v>
      </c>
      <c r="C2154" s="2">
        <v>27</v>
      </c>
      <c r="D2154" s="7">
        <v>84</v>
      </c>
      <c r="E2154" s="7">
        <f t="shared" si="66"/>
        <v>42</v>
      </c>
      <c r="F2154" s="7">
        <v>100</v>
      </c>
      <c r="G2154" s="7">
        <f>Table1[[#This Row],[QUANTITY_ORDERED]]*Table1[[#This Row],[Selling price ]]</f>
        <v>2700</v>
      </c>
      <c r="H2154" s="7">
        <f>F2154-(Table1[[#This Row],[Estimated Cost Price (50%)	]])</f>
        <v>58</v>
      </c>
      <c r="I2154" s="7">
        <f>Table1[[#This Row],[Profit per unit]]*Table1[[#This Row],[QUANTITY_ORDERED]]</f>
        <v>1566</v>
      </c>
      <c r="J2154" s="2" t="str">
        <f t="shared" si="67"/>
        <v>Profit</v>
      </c>
      <c r="K2154" s="3">
        <v>38314</v>
      </c>
      <c r="L2154" s="2" t="str">
        <f>TEXT(Table1[[#This Row],[ORDER_DATE]], "mmm")</f>
        <v>Nov</v>
      </c>
      <c r="M2154" s="2">
        <v>2004</v>
      </c>
      <c r="N2154" s="2" t="s">
        <v>210</v>
      </c>
      <c r="O2154" s="2" t="s">
        <v>225</v>
      </c>
      <c r="P2154" s="2" t="s">
        <v>88</v>
      </c>
      <c r="Q2154" s="2" t="s">
        <v>71</v>
      </c>
      <c r="R2154" s="2" t="s">
        <v>10</v>
      </c>
    </row>
    <row r="2155" spans="1:18" x14ac:dyDescent="0.3">
      <c r="A2155" s="2">
        <v>12253</v>
      </c>
      <c r="B2155" s="2" t="s">
        <v>87</v>
      </c>
      <c r="C2155" s="2">
        <v>30</v>
      </c>
      <c r="D2155" s="7">
        <v>60</v>
      </c>
      <c r="E2155" s="7">
        <f t="shared" si="66"/>
        <v>30</v>
      </c>
      <c r="F2155" s="7">
        <v>62.16</v>
      </c>
      <c r="G2155" s="7">
        <f>Table1[[#This Row],[QUANTITY_ORDERED]]*Table1[[#This Row],[Selling price ]]</f>
        <v>1864.8</v>
      </c>
      <c r="H2155" s="7">
        <f>F2155-(Table1[[#This Row],[Estimated Cost Price (50%)	]])</f>
        <v>32.159999999999997</v>
      </c>
      <c r="I2155" s="7">
        <f>Table1[[#This Row],[Profit per unit]]*Table1[[#This Row],[QUANTITY_ORDERED]]</f>
        <v>964.8</v>
      </c>
      <c r="J2155" s="2" t="str">
        <f t="shared" si="67"/>
        <v>Profit</v>
      </c>
      <c r="K2155" s="3">
        <v>38314</v>
      </c>
      <c r="L2155" s="2" t="str">
        <f>TEXT(Table1[[#This Row],[ORDER_DATE]], "mmm")</f>
        <v>Nov</v>
      </c>
      <c r="M2155" s="2">
        <v>2004</v>
      </c>
      <c r="N2155" s="2" t="s">
        <v>5</v>
      </c>
      <c r="O2155" s="2" t="s">
        <v>226</v>
      </c>
      <c r="P2155" s="2" t="s">
        <v>88</v>
      </c>
      <c r="Q2155" s="2" t="s">
        <v>71</v>
      </c>
      <c r="R2155" s="2" t="s">
        <v>10</v>
      </c>
    </row>
    <row r="2156" spans="1:18" x14ac:dyDescent="0.3">
      <c r="A2156" s="2">
        <v>12254</v>
      </c>
      <c r="B2156" s="2" t="s">
        <v>87</v>
      </c>
      <c r="C2156" s="2">
        <v>27</v>
      </c>
      <c r="D2156" s="7">
        <v>112</v>
      </c>
      <c r="E2156" s="7">
        <f t="shared" si="66"/>
        <v>56</v>
      </c>
      <c r="F2156" s="7">
        <v>84.39</v>
      </c>
      <c r="G2156" s="7">
        <f>Table1[[#This Row],[QUANTITY_ORDERED]]*Table1[[#This Row],[Selling price ]]</f>
        <v>2278.5300000000002</v>
      </c>
      <c r="H2156" s="7">
        <f>F2156-(Table1[[#This Row],[Estimated Cost Price (50%)	]])</f>
        <v>28.39</v>
      </c>
      <c r="I2156" s="7">
        <f>Table1[[#This Row],[Profit per unit]]*Table1[[#This Row],[QUANTITY_ORDERED]]</f>
        <v>766.53</v>
      </c>
      <c r="J2156" s="2" t="str">
        <f t="shared" si="67"/>
        <v>Profit</v>
      </c>
      <c r="K2156" s="3">
        <v>38314</v>
      </c>
      <c r="L2156" s="2" t="str">
        <f>TEXT(Table1[[#This Row],[ORDER_DATE]], "mmm")</f>
        <v>Nov</v>
      </c>
      <c r="M2156" s="2">
        <v>2004</v>
      </c>
      <c r="N2156" s="2" t="s">
        <v>5</v>
      </c>
      <c r="O2156" s="2" t="s">
        <v>254</v>
      </c>
      <c r="P2156" s="2" t="s">
        <v>88</v>
      </c>
      <c r="Q2156" s="2" t="s">
        <v>71</v>
      </c>
      <c r="R2156" s="2" t="s">
        <v>10</v>
      </c>
    </row>
    <row r="2157" spans="1:18" x14ac:dyDescent="0.3">
      <c r="A2157" s="2">
        <v>12255</v>
      </c>
      <c r="B2157" s="2" t="s">
        <v>87</v>
      </c>
      <c r="C2157" s="2">
        <v>21</v>
      </c>
      <c r="D2157" s="7">
        <v>109</v>
      </c>
      <c r="E2157" s="7">
        <f t="shared" si="66"/>
        <v>54.5</v>
      </c>
      <c r="F2157" s="7">
        <v>50.65</v>
      </c>
      <c r="G2157" s="7">
        <f>Table1[[#This Row],[QUANTITY_ORDERED]]*Table1[[#This Row],[Selling price ]]</f>
        <v>1063.6499999999999</v>
      </c>
      <c r="H2157" s="7">
        <f>F2157-(Table1[[#This Row],[Estimated Cost Price (50%)	]])</f>
        <v>-3.8500000000000014</v>
      </c>
      <c r="I2157" s="7">
        <f>Table1[[#This Row],[Profit per unit]]*Table1[[#This Row],[QUANTITY_ORDERED]]</f>
        <v>-80.850000000000023</v>
      </c>
      <c r="J2157" s="2" t="str">
        <f t="shared" si="67"/>
        <v>Loss</v>
      </c>
      <c r="K2157" s="3">
        <v>38314</v>
      </c>
      <c r="L2157" s="2" t="str">
        <f>TEXT(Table1[[#This Row],[ORDER_DATE]], "mmm")</f>
        <v>Nov</v>
      </c>
      <c r="M2157" s="2">
        <v>2004</v>
      </c>
      <c r="N2157" s="2" t="s">
        <v>210</v>
      </c>
      <c r="O2157" s="2" t="s">
        <v>256</v>
      </c>
      <c r="P2157" s="2" t="s">
        <v>88</v>
      </c>
      <c r="Q2157" s="2" t="s">
        <v>71</v>
      </c>
      <c r="R2157" s="2" t="s">
        <v>10</v>
      </c>
    </row>
    <row r="2158" spans="1:18" x14ac:dyDescent="0.3">
      <c r="A2158" s="2">
        <v>12256</v>
      </c>
      <c r="B2158" s="2" t="s">
        <v>87</v>
      </c>
      <c r="C2158" s="2">
        <v>55</v>
      </c>
      <c r="D2158" s="7">
        <v>68</v>
      </c>
      <c r="E2158" s="7">
        <f t="shared" si="66"/>
        <v>34</v>
      </c>
      <c r="F2158" s="7">
        <v>100</v>
      </c>
      <c r="G2158" s="7">
        <f>Table1[[#This Row],[QUANTITY_ORDERED]]*Table1[[#This Row],[Selling price ]]</f>
        <v>5500</v>
      </c>
      <c r="H2158" s="7">
        <f>F2158-(Table1[[#This Row],[Estimated Cost Price (50%)	]])</f>
        <v>66</v>
      </c>
      <c r="I2158" s="7">
        <f>Table1[[#This Row],[Profit per unit]]*Table1[[#This Row],[QUANTITY_ORDERED]]</f>
        <v>3630</v>
      </c>
      <c r="J2158" s="2" t="str">
        <f t="shared" si="67"/>
        <v>Profit</v>
      </c>
      <c r="K2158" s="3">
        <v>38314</v>
      </c>
      <c r="L2158" s="2" t="str">
        <f>TEXT(Table1[[#This Row],[ORDER_DATE]], "mmm")</f>
        <v>Nov</v>
      </c>
      <c r="M2158" s="2">
        <v>2004</v>
      </c>
      <c r="N2158" s="2" t="s">
        <v>210</v>
      </c>
      <c r="O2158" s="2" t="s">
        <v>265</v>
      </c>
      <c r="P2158" s="2" t="s">
        <v>88</v>
      </c>
      <c r="Q2158" s="2" t="s">
        <v>71</v>
      </c>
      <c r="R2158" s="2" t="s">
        <v>16</v>
      </c>
    </row>
    <row r="2159" spans="1:18" x14ac:dyDescent="0.3">
      <c r="A2159" s="2">
        <v>12257</v>
      </c>
      <c r="B2159" s="2" t="s">
        <v>87</v>
      </c>
      <c r="C2159" s="2">
        <v>55</v>
      </c>
      <c r="D2159" s="7">
        <v>88</v>
      </c>
      <c r="E2159" s="7">
        <f t="shared" si="66"/>
        <v>44</v>
      </c>
      <c r="F2159" s="7">
        <v>100</v>
      </c>
      <c r="G2159" s="7">
        <f>Table1[[#This Row],[QUANTITY_ORDERED]]*Table1[[#This Row],[Selling price ]]</f>
        <v>5500</v>
      </c>
      <c r="H2159" s="7">
        <f>F2159-(Table1[[#This Row],[Estimated Cost Price (50%)	]])</f>
        <v>56</v>
      </c>
      <c r="I2159" s="7">
        <f>Table1[[#This Row],[Profit per unit]]*Table1[[#This Row],[QUANTITY_ORDERED]]</f>
        <v>3080</v>
      </c>
      <c r="J2159" s="2" t="str">
        <f t="shared" si="67"/>
        <v>Profit</v>
      </c>
      <c r="K2159" s="3">
        <v>38314</v>
      </c>
      <c r="L2159" s="2" t="str">
        <f>TEXT(Table1[[#This Row],[ORDER_DATE]], "mmm")</f>
        <v>Nov</v>
      </c>
      <c r="M2159" s="2">
        <v>2004</v>
      </c>
      <c r="N2159" s="2" t="s">
        <v>202</v>
      </c>
      <c r="O2159" s="2" t="s">
        <v>268</v>
      </c>
      <c r="P2159" s="2" t="s">
        <v>88</v>
      </c>
      <c r="Q2159" s="2" t="s">
        <v>71</v>
      </c>
      <c r="R2159" s="2" t="s">
        <v>52</v>
      </c>
    </row>
    <row r="2160" spans="1:18" x14ac:dyDescent="0.3">
      <c r="A2160" s="2">
        <v>12258</v>
      </c>
      <c r="B2160" s="2" t="s">
        <v>87</v>
      </c>
      <c r="C2160" s="2">
        <v>29</v>
      </c>
      <c r="D2160" s="7">
        <v>65</v>
      </c>
      <c r="E2160" s="7">
        <f t="shared" si="66"/>
        <v>32.5</v>
      </c>
      <c r="F2160" s="7">
        <v>99.69</v>
      </c>
      <c r="G2160" s="7">
        <f>Table1[[#This Row],[QUANTITY_ORDERED]]*Table1[[#This Row],[Selling price ]]</f>
        <v>2891.0099999999998</v>
      </c>
      <c r="H2160" s="7">
        <f>F2160-(Table1[[#This Row],[Estimated Cost Price (50%)	]])</f>
        <v>67.19</v>
      </c>
      <c r="I2160" s="7">
        <f>Table1[[#This Row],[Profit per unit]]*Table1[[#This Row],[QUANTITY_ORDERED]]</f>
        <v>1948.51</v>
      </c>
      <c r="J2160" s="2" t="str">
        <f t="shared" si="67"/>
        <v>Profit</v>
      </c>
      <c r="K2160" s="3">
        <v>38314</v>
      </c>
      <c r="L2160" s="2" t="str">
        <f>TEXT(Table1[[#This Row],[ORDER_DATE]], "mmm")</f>
        <v>Nov</v>
      </c>
      <c r="M2160" s="2">
        <v>2004</v>
      </c>
      <c r="N2160" s="2" t="s">
        <v>202</v>
      </c>
      <c r="O2160" s="2" t="s">
        <v>271</v>
      </c>
      <c r="P2160" s="2" t="s">
        <v>88</v>
      </c>
      <c r="Q2160" s="2" t="s">
        <v>71</v>
      </c>
      <c r="R2160" s="2" t="s">
        <v>10</v>
      </c>
    </row>
    <row r="2161" spans="1:18" x14ac:dyDescent="0.3">
      <c r="A2161" s="2">
        <v>12259</v>
      </c>
      <c r="B2161" s="2" t="s">
        <v>87</v>
      </c>
      <c r="C2161" s="2">
        <v>42</v>
      </c>
      <c r="D2161" s="7">
        <v>83</v>
      </c>
      <c r="E2161" s="7">
        <f t="shared" si="66"/>
        <v>41.5</v>
      </c>
      <c r="F2161" s="7">
        <v>59.36</v>
      </c>
      <c r="G2161" s="7">
        <f>Table1[[#This Row],[QUANTITY_ORDERED]]*Table1[[#This Row],[Selling price ]]</f>
        <v>2493.12</v>
      </c>
      <c r="H2161" s="7">
        <f>F2161-(Table1[[#This Row],[Estimated Cost Price (50%)	]])</f>
        <v>17.86</v>
      </c>
      <c r="I2161" s="7">
        <f>Table1[[#This Row],[Profit per unit]]*Table1[[#This Row],[QUANTITY_ORDERED]]</f>
        <v>750.12</v>
      </c>
      <c r="J2161" s="2" t="str">
        <f t="shared" si="67"/>
        <v>Profit</v>
      </c>
      <c r="K2161" s="3">
        <v>38314</v>
      </c>
      <c r="L2161" s="2" t="str">
        <f>TEXT(Table1[[#This Row],[ORDER_DATE]], "mmm")</f>
        <v>Nov</v>
      </c>
      <c r="M2161" s="2">
        <v>2004</v>
      </c>
      <c r="N2161" s="2" t="s">
        <v>202</v>
      </c>
      <c r="O2161" s="2" t="s">
        <v>273</v>
      </c>
      <c r="P2161" s="2" t="s">
        <v>88</v>
      </c>
      <c r="Q2161" s="2" t="s">
        <v>71</v>
      </c>
      <c r="R2161" s="2" t="s">
        <v>10</v>
      </c>
    </row>
    <row r="2162" spans="1:18" x14ac:dyDescent="0.3">
      <c r="A2162" s="2">
        <v>12260</v>
      </c>
      <c r="B2162" s="2" t="s">
        <v>87</v>
      </c>
      <c r="C2162" s="2">
        <v>45</v>
      </c>
      <c r="D2162" s="7">
        <v>68</v>
      </c>
      <c r="E2162" s="7">
        <f t="shared" si="66"/>
        <v>34</v>
      </c>
      <c r="F2162" s="7">
        <v>96.92</v>
      </c>
      <c r="G2162" s="7">
        <f>Table1[[#This Row],[QUANTITY_ORDERED]]*Table1[[#This Row],[Selling price ]]</f>
        <v>4361.3999999999996</v>
      </c>
      <c r="H2162" s="7">
        <f>F2162-(Table1[[#This Row],[Estimated Cost Price (50%)	]])</f>
        <v>62.92</v>
      </c>
      <c r="I2162" s="7">
        <f>Table1[[#This Row],[Profit per unit]]*Table1[[#This Row],[QUANTITY_ORDERED]]</f>
        <v>2831.4</v>
      </c>
      <c r="J2162" s="2" t="str">
        <f t="shared" si="67"/>
        <v>Profit</v>
      </c>
      <c r="K2162" s="3">
        <v>38314</v>
      </c>
      <c r="L2162" s="2" t="str">
        <f>TEXT(Table1[[#This Row],[ORDER_DATE]], "mmm")</f>
        <v>Nov</v>
      </c>
      <c r="M2162" s="2">
        <v>2004</v>
      </c>
      <c r="N2162" s="2" t="s">
        <v>210</v>
      </c>
      <c r="O2162" s="2" t="s">
        <v>275</v>
      </c>
      <c r="P2162" s="2" t="s">
        <v>88</v>
      </c>
      <c r="Q2162" s="2" t="s">
        <v>71</v>
      </c>
      <c r="R2162" s="2" t="s">
        <v>16</v>
      </c>
    </row>
    <row r="2163" spans="1:18" x14ac:dyDescent="0.3">
      <c r="A2163" s="2">
        <v>12261</v>
      </c>
      <c r="B2163" s="2" t="s">
        <v>87</v>
      </c>
      <c r="C2163" s="2">
        <v>22</v>
      </c>
      <c r="D2163" s="7">
        <v>66</v>
      </c>
      <c r="E2163" s="7">
        <f t="shared" si="66"/>
        <v>33</v>
      </c>
      <c r="F2163" s="7">
        <v>100</v>
      </c>
      <c r="G2163" s="7">
        <f>Table1[[#This Row],[QUANTITY_ORDERED]]*Table1[[#This Row],[Selling price ]]</f>
        <v>2200</v>
      </c>
      <c r="H2163" s="7">
        <f>F2163-(Table1[[#This Row],[Estimated Cost Price (50%)	]])</f>
        <v>67</v>
      </c>
      <c r="I2163" s="7">
        <f>Table1[[#This Row],[Profit per unit]]*Table1[[#This Row],[QUANTITY_ORDERED]]</f>
        <v>1474</v>
      </c>
      <c r="J2163" s="2" t="str">
        <f t="shared" si="67"/>
        <v>Profit</v>
      </c>
      <c r="K2163" s="3">
        <v>38314</v>
      </c>
      <c r="L2163" s="2" t="str">
        <f>TEXT(Table1[[#This Row],[ORDER_DATE]], "mmm")</f>
        <v>Nov</v>
      </c>
      <c r="M2163" s="2">
        <v>2004</v>
      </c>
      <c r="N2163" s="2" t="s">
        <v>231</v>
      </c>
      <c r="O2163" s="2" t="s">
        <v>293</v>
      </c>
      <c r="P2163" s="2" t="s">
        <v>88</v>
      </c>
      <c r="Q2163" s="2" t="s">
        <v>71</v>
      </c>
      <c r="R2163" s="2" t="s">
        <v>10</v>
      </c>
    </row>
    <row r="2164" spans="1:18" x14ac:dyDescent="0.3">
      <c r="A2164" s="2">
        <v>12262</v>
      </c>
      <c r="B2164" s="2" t="s">
        <v>87</v>
      </c>
      <c r="C2164" s="2">
        <v>55</v>
      </c>
      <c r="D2164" s="7">
        <v>90</v>
      </c>
      <c r="E2164" s="7">
        <f t="shared" si="66"/>
        <v>45</v>
      </c>
      <c r="F2164" s="7">
        <v>71.25</v>
      </c>
      <c r="G2164" s="7">
        <f>Table1[[#This Row],[QUANTITY_ORDERED]]*Table1[[#This Row],[Selling price ]]</f>
        <v>3918.75</v>
      </c>
      <c r="H2164" s="7">
        <f>F2164-(Table1[[#This Row],[Estimated Cost Price (50%)	]])</f>
        <v>26.25</v>
      </c>
      <c r="I2164" s="7">
        <f>Table1[[#This Row],[Profit per unit]]*Table1[[#This Row],[QUANTITY_ORDERED]]</f>
        <v>1443.75</v>
      </c>
      <c r="J2164" s="2" t="str">
        <f t="shared" si="67"/>
        <v>Profit</v>
      </c>
      <c r="K2164" s="3">
        <v>38314</v>
      </c>
      <c r="L2164" s="2" t="str">
        <f>TEXT(Table1[[#This Row],[ORDER_DATE]], "mmm")</f>
        <v>Nov</v>
      </c>
      <c r="M2164" s="2">
        <v>2004</v>
      </c>
      <c r="N2164" s="2" t="s">
        <v>231</v>
      </c>
      <c r="O2164" s="2" t="s">
        <v>296</v>
      </c>
      <c r="P2164" s="2" t="s">
        <v>88</v>
      </c>
      <c r="Q2164" s="2" t="s">
        <v>71</v>
      </c>
      <c r="R2164" s="2" t="s">
        <v>16</v>
      </c>
    </row>
    <row r="2165" spans="1:18" x14ac:dyDescent="0.3">
      <c r="A2165" s="2">
        <v>12263</v>
      </c>
      <c r="B2165" s="2" t="s">
        <v>87</v>
      </c>
      <c r="C2165" s="2">
        <v>50</v>
      </c>
      <c r="D2165" s="7">
        <v>72</v>
      </c>
      <c r="E2165" s="7">
        <f t="shared" si="66"/>
        <v>36</v>
      </c>
      <c r="F2165" s="7">
        <v>74.349999999999994</v>
      </c>
      <c r="G2165" s="7">
        <f>Table1[[#This Row],[QUANTITY_ORDERED]]*Table1[[#This Row],[Selling price ]]</f>
        <v>3717.4999999999995</v>
      </c>
      <c r="H2165" s="7">
        <f>F2165-(Table1[[#This Row],[Estimated Cost Price (50%)	]])</f>
        <v>38.349999999999994</v>
      </c>
      <c r="I2165" s="7">
        <f>Table1[[#This Row],[Profit per unit]]*Table1[[#This Row],[QUANTITY_ORDERED]]</f>
        <v>1917.4999999999998</v>
      </c>
      <c r="J2165" s="2" t="str">
        <f t="shared" si="67"/>
        <v>Profit</v>
      </c>
      <c r="K2165" s="3">
        <v>38314</v>
      </c>
      <c r="L2165" s="2" t="str">
        <f>TEXT(Table1[[#This Row],[ORDER_DATE]], "mmm")</f>
        <v>Nov</v>
      </c>
      <c r="M2165" s="2">
        <v>2004</v>
      </c>
      <c r="N2165" s="2" t="s">
        <v>231</v>
      </c>
      <c r="O2165" s="2" t="s">
        <v>298</v>
      </c>
      <c r="P2165" s="2" t="s">
        <v>88</v>
      </c>
      <c r="Q2165" s="2" t="s">
        <v>71</v>
      </c>
      <c r="R2165" s="2" t="s">
        <v>16</v>
      </c>
    </row>
    <row r="2166" spans="1:18" x14ac:dyDescent="0.3">
      <c r="A2166" s="2">
        <v>12264</v>
      </c>
      <c r="B2166" s="2" t="s">
        <v>87</v>
      </c>
      <c r="C2166" s="2">
        <v>50</v>
      </c>
      <c r="D2166" s="7">
        <v>74</v>
      </c>
      <c r="E2166" s="7">
        <f t="shared" si="66"/>
        <v>37</v>
      </c>
      <c r="F2166" s="7">
        <v>57.86</v>
      </c>
      <c r="G2166" s="7">
        <f>Table1[[#This Row],[QUANTITY_ORDERED]]*Table1[[#This Row],[Selling price ]]</f>
        <v>2893</v>
      </c>
      <c r="H2166" s="7">
        <f>F2166-(Table1[[#This Row],[Estimated Cost Price (50%)	]])</f>
        <v>20.86</v>
      </c>
      <c r="I2166" s="7">
        <f>Table1[[#This Row],[Profit per unit]]*Table1[[#This Row],[QUANTITY_ORDERED]]</f>
        <v>1043</v>
      </c>
      <c r="J2166" s="2" t="str">
        <f t="shared" si="67"/>
        <v>Profit</v>
      </c>
      <c r="K2166" s="3">
        <v>38314</v>
      </c>
      <c r="L2166" s="2" t="str">
        <f>TEXT(Table1[[#This Row],[ORDER_DATE]], "mmm")</f>
        <v>Nov</v>
      </c>
      <c r="M2166" s="2">
        <v>2004</v>
      </c>
      <c r="N2166" s="2" t="s">
        <v>210</v>
      </c>
      <c r="O2166" s="2" t="s">
        <v>304</v>
      </c>
      <c r="P2166" s="2" t="s">
        <v>88</v>
      </c>
      <c r="Q2166" s="2" t="s">
        <v>71</v>
      </c>
      <c r="R2166" s="2" t="s">
        <v>10</v>
      </c>
    </row>
    <row r="2167" spans="1:18" x14ac:dyDescent="0.3">
      <c r="A2167" s="2">
        <v>12265</v>
      </c>
      <c r="B2167" s="2" t="s">
        <v>87</v>
      </c>
      <c r="C2167" s="2">
        <v>27</v>
      </c>
      <c r="D2167" s="7">
        <v>49</v>
      </c>
      <c r="E2167" s="7">
        <f t="shared" si="66"/>
        <v>24.5</v>
      </c>
      <c r="F2167" s="7">
        <v>76.31</v>
      </c>
      <c r="G2167" s="7">
        <f>Table1[[#This Row],[QUANTITY_ORDERED]]*Table1[[#This Row],[Selling price ]]</f>
        <v>2060.37</v>
      </c>
      <c r="H2167" s="7">
        <f>F2167-(Table1[[#This Row],[Estimated Cost Price (50%)	]])</f>
        <v>51.81</v>
      </c>
      <c r="I2167" s="7">
        <f>Table1[[#This Row],[Profit per unit]]*Table1[[#This Row],[QUANTITY_ORDERED]]</f>
        <v>1398.8700000000001</v>
      </c>
      <c r="J2167" s="2" t="str">
        <f t="shared" si="67"/>
        <v>Profit</v>
      </c>
      <c r="K2167" s="3">
        <v>38314</v>
      </c>
      <c r="L2167" s="2" t="str">
        <f>TEXT(Table1[[#This Row],[ORDER_DATE]], "mmm")</f>
        <v>Nov</v>
      </c>
      <c r="M2167" s="2">
        <v>2004</v>
      </c>
      <c r="N2167" s="2" t="s">
        <v>210</v>
      </c>
      <c r="O2167" s="2" t="s">
        <v>305</v>
      </c>
      <c r="P2167" s="2" t="s">
        <v>88</v>
      </c>
      <c r="Q2167" s="2" t="s">
        <v>71</v>
      </c>
      <c r="R2167" s="2" t="s">
        <v>10</v>
      </c>
    </row>
    <row r="2168" spans="1:18" x14ac:dyDescent="0.3">
      <c r="A2168" s="2">
        <v>12266</v>
      </c>
      <c r="B2168" s="2" t="s">
        <v>124</v>
      </c>
      <c r="C2168" s="2">
        <v>55</v>
      </c>
      <c r="D2168" s="7">
        <v>76</v>
      </c>
      <c r="E2168" s="7">
        <f t="shared" si="66"/>
        <v>38</v>
      </c>
      <c r="F2168" s="7">
        <v>79.98</v>
      </c>
      <c r="G2168" s="7">
        <f>Table1[[#This Row],[QUANTITY_ORDERED]]*Table1[[#This Row],[Selling price ]]</f>
        <v>4398.9000000000005</v>
      </c>
      <c r="H2168" s="7">
        <f>F2168-(Table1[[#This Row],[Estimated Cost Price (50%)	]])</f>
        <v>41.980000000000004</v>
      </c>
      <c r="I2168" s="7">
        <f>Table1[[#This Row],[Profit per unit]]*Table1[[#This Row],[QUANTITY_ORDERED]]</f>
        <v>2308.9</v>
      </c>
      <c r="J2168" s="2" t="str">
        <f t="shared" si="67"/>
        <v>Profit</v>
      </c>
      <c r="K2168" s="3">
        <v>38315</v>
      </c>
      <c r="L2168" s="2" t="str">
        <f>TEXT(Table1[[#This Row],[ORDER_DATE]], "mmm")</f>
        <v>Nov</v>
      </c>
      <c r="M2168" s="2">
        <v>2004</v>
      </c>
      <c r="N2168" s="2" t="s">
        <v>5</v>
      </c>
      <c r="O2168" s="2" t="s">
        <v>258</v>
      </c>
      <c r="P2168" s="2" t="s">
        <v>125</v>
      </c>
      <c r="Q2168" s="2" t="s">
        <v>62</v>
      </c>
      <c r="R2168" s="2" t="s">
        <v>16</v>
      </c>
    </row>
    <row r="2169" spans="1:18" x14ac:dyDescent="0.3">
      <c r="A2169" s="2">
        <v>12267</v>
      </c>
      <c r="B2169" s="2" t="s">
        <v>124</v>
      </c>
      <c r="C2169" s="2">
        <v>40</v>
      </c>
      <c r="D2169" s="7">
        <v>72</v>
      </c>
      <c r="E2169" s="7">
        <f t="shared" si="66"/>
        <v>36</v>
      </c>
      <c r="F2169" s="7">
        <v>84.77</v>
      </c>
      <c r="G2169" s="7">
        <f>Table1[[#This Row],[QUANTITY_ORDERED]]*Table1[[#This Row],[Selling price ]]</f>
        <v>3390.7999999999997</v>
      </c>
      <c r="H2169" s="7">
        <f>F2169-(Table1[[#This Row],[Estimated Cost Price (50%)	]])</f>
        <v>48.769999999999996</v>
      </c>
      <c r="I2169" s="7">
        <f>Table1[[#This Row],[Profit per unit]]*Table1[[#This Row],[QUANTITY_ORDERED]]</f>
        <v>1950.7999999999997</v>
      </c>
      <c r="J2169" s="2" t="str">
        <f t="shared" si="67"/>
        <v>Profit</v>
      </c>
      <c r="K2169" s="3">
        <v>38315</v>
      </c>
      <c r="L2169" s="2" t="str">
        <f>TEXT(Table1[[#This Row],[ORDER_DATE]], "mmm")</f>
        <v>Nov</v>
      </c>
      <c r="M2169" s="2">
        <v>2004</v>
      </c>
      <c r="N2169" s="2" t="s">
        <v>210</v>
      </c>
      <c r="O2169" s="2" t="s">
        <v>279</v>
      </c>
      <c r="P2169" s="2" t="s">
        <v>125</v>
      </c>
      <c r="Q2169" s="2" t="s">
        <v>62</v>
      </c>
      <c r="R2169" s="2" t="s">
        <v>16</v>
      </c>
    </row>
    <row r="2170" spans="1:18" x14ac:dyDescent="0.3">
      <c r="A2170" s="2">
        <v>12268</v>
      </c>
      <c r="B2170" s="2" t="s">
        <v>124</v>
      </c>
      <c r="C2170" s="2">
        <v>55</v>
      </c>
      <c r="D2170" s="7">
        <v>99</v>
      </c>
      <c r="E2170" s="7">
        <f t="shared" si="66"/>
        <v>49.5</v>
      </c>
      <c r="F2170" s="7">
        <v>100</v>
      </c>
      <c r="G2170" s="7">
        <f>Table1[[#This Row],[QUANTITY_ORDERED]]*Table1[[#This Row],[Selling price ]]</f>
        <v>5500</v>
      </c>
      <c r="H2170" s="7">
        <f>F2170-(Table1[[#This Row],[Estimated Cost Price (50%)	]])</f>
        <v>50.5</v>
      </c>
      <c r="I2170" s="7">
        <f>Table1[[#This Row],[Profit per unit]]*Table1[[#This Row],[QUANTITY_ORDERED]]</f>
        <v>2777.5</v>
      </c>
      <c r="J2170" s="2" t="str">
        <f t="shared" si="67"/>
        <v>Profit</v>
      </c>
      <c r="K2170" s="3">
        <v>38315</v>
      </c>
      <c r="L2170" s="2" t="str">
        <f>TEXT(Table1[[#This Row],[ORDER_DATE]], "mmm")</f>
        <v>Nov</v>
      </c>
      <c r="M2170" s="2">
        <v>2004</v>
      </c>
      <c r="N2170" s="2" t="s">
        <v>5</v>
      </c>
      <c r="O2170" s="2" t="s">
        <v>282</v>
      </c>
      <c r="P2170" s="2" t="s">
        <v>125</v>
      </c>
      <c r="Q2170" s="2" t="s">
        <v>62</v>
      </c>
      <c r="R2170" s="2" t="s">
        <v>16</v>
      </c>
    </row>
    <row r="2171" spans="1:18" x14ac:dyDescent="0.3">
      <c r="A2171" s="2">
        <v>12269</v>
      </c>
      <c r="B2171" s="2" t="s">
        <v>124</v>
      </c>
      <c r="C2171" s="2">
        <v>39</v>
      </c>
      <c r="D2171" s="7">
        <v>68</v>
      </c>
      <c r="E2171" s="7">
        <f t="shared" si="66"/>
        <v>34</v>
      </c>
      <c r="F2171" s="7">
        <v>59.16</v>
      </c>
      <c r="G2171" s="7">
        <f>Table1[[#This Row],[QUANTITY_ORDERED]]*Table1[[#This Row],[Selling price ]]</f>
        <v>2307.2399999999998</v>
      </c>
      <c r="H2171" s="7">
        <f>F2171-(Table1[[#This Row],[Estimated Cost Price (50%)	]])</f>
        <v>25.159999999999997</v>
      </c>
      <c r="I2171" s="7">
        <f>Table1[[#This Row],[Profit per unit]]*Table1[[#This Row],[QUANTITY_ORDERED]]</f>
        <v>981.2399999999999</v>
      </c>
      <c r="J2171" s="2" t="str">
        <f t="shared" si="67"/>
        <v>Profit</v>
      </c>
      <c r="K2171" s="3">
        <v>38315</v>
      </c>
      <c r="L2171" s="2" t="str">
        <f>TEXT(Table1[[#This Row],[ORDER_DATE]], "mmm")</f>
        <v>Nov</v>
      </c>
      <c r="M2171" s="2">
        <v>2004</v>
      </c>
      <c r="N2171" s="2" t="s">
        <v>202</v>
      </c>
      <c r="O2171" s="2" t="s">
        <v>287</v>
      </c>
      <c r="P2171" s="2" t="s">
        <v>125</v>
      </c>
      <c r="Q2171" s="2" t="s">
        <v>62</v>
      </c>
      <c r="R2171" s="2" t="s">
        <v>10</v>
      </c>
    </row>
    <row r="2172" spans="1:18" x14ac:dyDescent="0.3">
      <c r="A2172" s="2">
        <v>12270</v>
      </c>
      <c r="B2172" s="2" t="s">
        <v>124</v>
      </c>
      <c r="C2172" s="2">
        <v>40</v>
      </c>
      <c r="D2172" s="7">
        <v>43</v>
      </c>
      <c r="E2172" s="7">
        <f t="shared" si="66"/>
        <v>21.5</v>
      </c>
      <c r="F2172" s="7">
        <v>50.62</v>
      </c>
      <c r="G2172" s="7">
        <f>Table1[[#This Row],[QUANTITY_ORDERED]]*Table1[[#This Row],[Selling price ]]</f>
        <v>2024.8</v>
      </c>
      <c r="H2172" s="7">
        <f>F2172-(Table1[[#This Row],[Estimated Cost Price (50%)	]])</f>
        <v>29.119999999999997</v>
      </c>
      <c r="I2172" s="7">
        <f>Table1[[#This Row],[Profit per unit]]*Table1[[#This Row],[QUANTITY_ORDERED]]</f>
        <v>1164.8</v>
      </c>
      <c r="J2172" s="2" t="str">
        <f t="shared" si="67"/>
        <v>Profit</v>
      </c>
      <c r="K2172" s="3">
        <v>38315</v>
      </c>
      <c r="L2172" s="2" t="str">
        <f>TEXT(Table1[[#This Row],[ORDER_DATE]], "mmm")</f>
        <v>Nov</v>
      </c>
      <c r="M2172" s="2">
        <v>2004</v>
      </c>
      <c r="N2172" s="2" t="s">
        <v>202</v>
      </c>
      <c r="O2172" s="2" t="s">
        <v>289</v>
      </c>
      <c r="P2172" s="2" t="s">
        <v>125</v>
      </c>
      <c r="Q2172" s="2" t="s">
        <v>62</v>
      </c>
      <c r="R2172" s="2" t="s">
        <v>10</v>
      </c>
    </row>
    <row r="2173" spans="1:18" x14ac:dyDescent="0.3">
      <c r="A2173" s="2">
        <v>12271</v>
      </c>
      <c r="B2173" s="2" t="s">
        <v>124</v>
      </c>
      <c r="C2173" s="2">
        <v>30</v>
      </c>
      <c r="D2173" s="7">
        <v>91</v>
      </c>
      <c r="E2173" s="7">
        <f t="shared" si="66"/>
        <v>45.5</v>
      </c>
      <c r="F2173" s="7">
        <v>88.6</v>
      </c>
      <c r="G2173" s="7">
        <f>Table1[[#This Row],[QUANTITY_ORDERED]]*Table1[[#This Row],[Selling price ]]</f>
        <v>2658</v>
      </c>
      <c r="H2173" s="7">
        <f>F2173-(Table1[[#This Row],[Estimated Cost Price (50%)	]])</f>
        <v>43.099999999999994</v>
      </c>
      <c r="I2173" s="7">
        <f>Table1[[#This Row],[Profit per unit]]*Table1[[#This Row],[QUANTITY_ORDERED]]</f>
        <v>1292.9999999999998</v>
      </c>
      <c r="J2173" s="2" t="str">
        <f t="shared" si="67"/>
        <v>Profit</v>
      </c>
      <c r="K2173" s="3">
        <v>38315</v>
      </c>
      <c r="L2173" s="2" t="str">
        <f>TEXT(Table1[[#This Row],[ORDER_DATE]], "mmm")</f>
        <v>Nov</v>
      </c>
      <c r="M2173" s="2">
        <v>2004</v>
      </c>
      <c r="N2173" s="2" t="s">
        <v>210</v>
      </c>
      <c r="O2173" s="2" t="s">
        <v>294</v>
      </c>
      <c r="P2173" s="2" t="s">
        <v>125</v>
      </c>
      <c r="Q2173" s="2" t="s">
        <v>62</v>
      </c>
      <c r="R2173" s="2" t="s">
        <v>10</v>
      </c>
    </row>
    <row r="2174" spans="1:18" x14ac:dyDescent="0.3">
      <c r="A2174" s="2">
        <v>12272</v>
      </c>
      <c r="B2174" s="2" t="s">
        <v>124</v>
      </c>
      <c r="C2174" s="2">
        <v>55</v>
      </c>
      <c r="D2174" s="7">
        <v>99</v>
      </c>
      <c r="E2174" s="7">
        <f t="shared" si="66"/>
        <v>49.5</v>
      </c>
      <c r="F2174" s="7">
        <v>87.75</v>
      </c>
      <c r="G2174" s="7">
        <f>Table1[[#This Row],[QUANTITY_ORDERED]]*Table1[[#This Row],[Selling price ]]</f>
        <v>4826.25</v>
      </c>
      <c r="H2174" s="7">
        <f>F2174-(Table1[[#This Row],[Estimated Cost Price (50%)	]])</f>
        <v>38.25</v>
      </c>
      <c r="I2174" s="7">
        <f>Table1[[#This Row],[Profit per unit]]*Table1[[#This Row],[QUANTITY_ORDERED]]</f>
        <v>2103.75</v>
      </c>
      <c r="J2174" s="2" t="str">
        <f t="shared" si="67"/>
        <v>Profit</v>
      </c>
      <c r="K2174" s="3">
        <v>38315</v>
      </c>
      <c r="L2174" s="2" t="str">
        <f>TEXT(Table1[[#This Row],[ORDER_DATE]], "mmm")</f>
        <v>Nov</v>
      </c>
      <c r="M2174" s="2">
        <v>2004</v>
      </c>
      <c r="N2174" s="2" t="s">
        <v>210</v>
      </c>
      <c r="O2174" s="2" t="s">
        <v>297</v>
      </c>
      <c r="P2174" s="2" t="s">
        <v>125</v>
      </c>
      <c r="Q2174" s="2" t="s">
        <v>62</v>
      </c>
      <c r="R2174" s="2" t="s">
        <v>16</v>
      </c>
    </row>
    <row r="2175" spans="1:18" x14ac:dyDescent="0.3">
      <c r="A2175" s="2">
        <v>12273</v>
      </c>
      <c r="B2175" s="2" t="s">
        <v>124</v>
      </c>
      <c r="C2175" s="2">
        <v>29</v>
      </c>
      <c r="D2175" s="7">
        <v>118</v>
      </c>
      <c r="E2175" s="7">
        <f t="shared" si="66"/>
        <v>59</v>
      </c>
      <c r="F2175" s="7">
        <v>100</v>
      </c>
      <c r="G2175" s="7">
        <f>Table1[[#This Row],[QUANTITY_ORDERED]]*Table1[[#This Row],[Selling price ]]</f>
        <v>2900</v>
      </c>
      <c r="H2175" s="7">
        <f>F2175-(Table1[[#This Row],[Estimated Cost Price (50%)	]])</f>
        <v>41</v>
      </c>
      <c r="I2175" s="7">
        <f>Table1[[#This Row],[Profit per unit]]*Table1[[#This Row],[QUANTITY_ORDERED]]</f>
        <v>1189</v>
      </c>
      <c r="J2175" s="2" t="str">
        <f t="shared" si="67"/>
        <v>Profit</v>
      </c>
      <c r="K2175" s="3">
        <v>38315</v>
      </c>
      <c r="L2175" s="2" t="str">
        <f>TEXT(Table1[[#This Row],[ORDER_DATE]], "mmm")</f>
        <v>Nov</v>
      </c>
      <c r="M2175" s="2">
        <v>2004</v>
      </c>
      <c r="N2175" s="2" t="s">
        <v>210</v>
      </c>
      <c r="O2175" s="2" t="s">
        <v>300</v>
      </c>
      <c r="P2175" s="2" t="s">
        <v>125</v>
      </c>
      <c r="Q2175" s="2" t="s">
        <v>62</v>
      </c>
      <c r="R2175" s="2" t="s">
        <v>16</v>
      </c>
    </row>
    <row r="2176" spans="1:18" x14ac:dyDescent="0.3">
      <c r="A2176" s="2">
        <v>12274</v>
      </c>
      <c r="B2176" s="2" t="s">
        <v>49</v>
      </c>
      <c r="C2176" s="2">
        <v>41</v>
      </c>
      <c r="D2176" s="7">
        <v>95</v>
      </c>
      <c r="E2176" s="7">
        <f t="shared" si="66"/>
        <v>47.5</v>
      </c>
      <c r="F2176" s="7">
        <v>100</v>
      </c>
      <c r="G2176" s="7">
        <f>Table1[[#This Row],[QUANTITY_ORDERED]]*Table1[[#This Row],[Selling price ]]</f>
        <v>4100</v>
      </c>
      <c r="H2176" s="7">
        <f>F2176-(Table1[[#This Row],[Estimated Cost Price (50%)	]])</f>
        <v>52.5</v>
      </c>
      <c r="I2176" s="7">
        <f>Table1[[#This Row],[Profit per unit]]*Table1[[#This Row],[QUANTITY_ORDERED]]</f>
        <v>2152.5</v>
      </c>
      <c r="J2176" s="2" t="str">
        <f t="shared" si="67"/>
        <v>Profit</v>
      </c>
      <c r="K2176" s="3">
        <v>38315</v>
      </c>
      <c r="L2176" s="2" t="str">
        <f>TEXT(Table1[[#This Row],[ORDER_DATE]], "mmm")</f>
        <v>Nov</v>
      </c>
      <c r="M2176" s="2">
        <v>2004</v>
      </c>
      <c r="N2176" s="2" t="s">
        <v>5</v>
      </c>
      <c r="O2176" s="2" t="s">
        <v>6</v>
      </c>
      <c r="P2176" s="2" t="s">
        <v>50</v>
      </c>
      <c r="Q2176" s="2" t="s">
        <v>51</v>
      </c>
      <c r="R2176" s="2" t="s">
        <v>52</v>
      </c>
    </row>
    <row r="2177" spans="1:18" x14ac:dyDescent="0.3">
      <c r="A2177" s="2">
        <v>12275</v>
      </c>
      <c r="B2177" s="2" t="s">
        <v>49</v>
      </c>
      <c r="C2177" s="2">
        <v>45</v>
      </c>
      <c r="D2177" s="7">
        <v>194</v>
      </c>
      <c r="E2177" s="7">
        <f t="shared" si="66"/>
        <v>97</v>
      </c>
      <c r="F2177" s="7">
        <v>79.650000000000006</v>
      </c>
      <c r="G2177" s="7">
        <f>Table1[[#This Row],[QUANTITY_ORDERED]]*Table1[[#This Row],[Selling price ]]</f>
        <v>3584.2500000000005</v>
      </c>
      <c r="H2177" s="7">
        <f>F2177-(Table1[[#This Row],[Estimated Cost Price (50%)	]])</f>
        <v>-17.349999999999994</v>
      </c>
      <c r="I2177" s="7">
        <f>Table1[[#This Row],[Profit per unit]]*Table1[[#This Row],[QUANTITY_ORDERED]]</f>
        <v>-780.74999999999977</v>
      </c>
      <c r="J2177" s="2" t="str">
        <f t="shared" si="67"/>
        <v>Loss</v>
      </c>
      <c r="K2177" s="3">
        <v>38315</v>
      </c>
      <c r="L2177" s="2" t="str">
        <f>TEXT(Table1[[#This Row],[ORDER_DATE]], "mmm")</f>
        <v>Nov</v>
      </c>
      <c r="M2177" s="2">
        <v>2004</v>
      </c>
      <c r="N2177" s="2" t="s">
        <v>63</v>
      </c>
      <c r="O2177" s="2" t="s">
        <v>149</v>
      </c>
      <c r="P2177" s="2" t="s">
        <v>50</v>
      </c>
      <c r="Q2177" s="2" t="s">
        <v>51</v>
      </c>
      <c r="R2177" s="2" t="s">
        <v>16</v>
      </c>
    </row>
    <row r="2178" spans="1:18" x14ac:dyDescent="0.3">
      <c r="A2178" s="2">
        <v>12276</v>
      </c>
      <c r="B2178" s="2" t="s">
        <v>49</v>
      </c>
      <c r="C2178" s="2">
        <v>55</v>
      </c>
      <c r="D2178" s="7">
        <v>150</v>
      </c>
      <c r="E2178" s="7">
        <f t="shared" ref="E2178:E2241" si="68">D2178 * 0.5</f>
        <v>75</v>
      </c>
      <c r="F2178" s="7">
        <v>100</v>
      </c>
      <c r="G2178" s="7">
        <f>Table1[[#This Row],[QUANTITY_ORDERED]]*Table1[[#This Row],[Selling price ]]</f>
        <v>5500</v>
      </c>
      <c r="H2178" s="7">
        <f>F2178-(Table1[[#This Row],[Estimated Cost Price (50%)	]])</f>
        <v>25</v>
      </c>
      <c r="I2178" s="7">
        <f>Table1[[#This Row],[Profit per unit]]*Table1[[#This Row],[QUANTITY_ORDERED]]</f>
        <v>1375</v>
      </c>
      <c r="J2178" s="2" t="str">
        <f t="shared" ref="J2178:J2241" si="69">IF(H2178 &gt; 0, "Profit", IF(H2178 &lt; 0, "Loss", "No Profit No Loss"))</f>
        <v>Profit</v>
      </c>
      <c r="K2178" s="3">
        <v>38315</v>
      </c>
      <c r="L2178" s="2" t="str">
        <f>TEXT(Table1[[#This Row],[ORDER_DATE]], "mmm")</f>
        <v>Nov</v>
      </c>
      <c r="M2178" s="2">
        <v>2004</v>
      </c>
      <c r="N2178" s="2" t="s">
        <v>5</v>
      </c>
      <c r="O2178" s="2" t="s">
        <v>180</v>
      </c>
      <c r="P2178" s="2" t="s">
        <v>50</v>
      </c>
      <c r="Q2178" s="2" t="s">
        <v>51</v>
      </c>
      <c r="R2178" s="2" t="s">
        <v>52</v>
      </c>
    </row>
    <row r="2179" spans="1:18" x14ac:dyDescent="0.3">
      <c r="A2179" s="2">
        <v>12277</v>
      </c>
      <c r="B2179" s="2" t="s">
        <v>49</v>
      </c>
      <c r="C2179" s="2">
        <v>44</v>
      </c>
      <c r="D2179" s="7">
        <v>117</v>
      </c>
      <c r="E2179" s="7">
        <f t="shared" si="68"/>
        <v>58.5</v>
      </c>
      <c r="F2179" s="7">
        <v>95.93</v>
      </c>
      <c r="G2179" s="7">
        <f>Table1[[#This Row],[QUANTITY_ORDERED]]*Table1[[#This Row],[Selling price ]]</f>
        <v>4220.92</v>
      </c>
      <c r="H2179" s="7">
        <f>F2179-(Table1[[#This Row],[Estimated Cost Price (50%)	]])</f>
        <v>37.430000000000007</v>
      </c>
      <c r="I2179" s="7">
        <f>Table1[[#This Row],[Profit per unit]]*Table1[[#This Row],[QUANTITY_ORDERED]]</f>
        <v>1646.9200000000003</v>
      </c>
      <c r="J2179" s="2" t="str">
        <f t="shared" si="69"/>
        <v>Profit</v>
      </c>
      <c r="K2179" s="3">
        <v>38315</v>
      </c>
      <c r="L2179" s="2" t="str">
        <f>TEXT(Table1[[#This Row],[ORDER_DATE]], "mmm")</f>
        <v>Nov</v>
      </c>
      <c r="M2179" s="2">
        <v>2004</v>
      </c>
      <c r="N2179" s="2" t="s">
        <v>63</v>
      </c>
      <c r="O2179" s="2" t="s">
        <v>183</v>
      </c>
      <c r="P2179" s="2" t="s">
        <v>50</v>
      </c>
      <c r="Q2179" s="2" t="s">
        <v>51</v>
      </c>
      <c r="R2179" s="2" t="s">
        <v>16</v>
      </c>
    </row>
    <row r="2180" spans="1:18" x14ac:dyDescent="0.3">
      <c r="A2180" s="2">
        <v>12278</v>
      </c>
      <c r="B2180" s="2" t="s">
        <v>49</v>
      </c>
      <c r="C2180" s="2">
        <v>36</v>
      </c>
      <c r="D2180" s="7">
        <v>79</v>
      </c>
      <c r="E2180" s="7">
        <f t="shared" si="68"/>
        <v>39.5</v>
      </c>
      <c r="F2180" s="7">
        <v>93.56</v>
      </c>
      <c r="G2180" s="7">
        <f>Table1[[#This Row],[QUANTITY_ORDERED]]*Table1[[#This Row],[Selling price ]]</f>
        <v>3368.16</v>
      </c>
      <c r="H2180" s="7">
        <f>F2180-(Table1[[#This Row],[Estimated Cost Price (50%)	]])</f>
        <v>54.06</v>
      </c>
      <c r="I2180" s="7">
        <f>Table1[[#This Row],[Profit per unit]]*Table1[[#This Row],[QUANTITY_ORDERED]]</f>
        <v>1946.16</v>
      </c>
      <c r="J2180" s="2" t="str">
        <f t="shared" si="69"/>
        <v>Profit</v>
      </c>
      <c r="K2180" s="3">
        <v>38315</v>
      </c>
      <c r="L2180" s="2" t="str">
        <f>TEXT(Table1[[#This Row],[ORDER_DATE]], "mmm")</f>
        <v>Nov</v>
      </c>
      <c r="M2180" s="2">
        <v>2004</v>
      </c>
      <c r="N2180" s="2" t="s">
        <v>63</v>
      </c>
      <c r="O2180" s="2" t="s">
        <v>187</v>
      </c>
      <c r="P2180" s="2" t="s">
        <v>50</v>
      </c>
      <c r="Q2180" s="2" t="s">
        <v>51</v>
      </c>
      <c r="R2180" s="2" t="s">
        <v>16</v>
      </c>
    </row>
    <row r="2181" spans="1:18" x14ac:dyDescent="0.3">
      <c r="A2181" s="2">
        <v>12279</v>
      </c>
      <c r="B2181" s="2" t="s">
        <v>49</v>
      </c>
      <c r="C2181" s="2">
        <v>55</v>
      </c>
      <c r="D2181" s="7">
        <v>115</v>
      </c>
      <c r="E2181" s="7">
        <f t="shared" si="68"/>
        <v>57.5</v>
      </c>
      <c r="F2181" s="7">
        <v>75.2</v>
      </c>
      <c r="G2181" s="7">
        <f>Table1[[#This Row],[QUANTITY_ORDERED]]*Table1[[#This Row],[Selling price ]]</f>
        <v>4136</v>
      </c>
      <c r="H2181" s="7">
        <f>F2181-(Table1[[#This Row],[Estimated Cost Price (50%)	]])</f>
        <v>17.700000000000003</v>
      </c>
      <c r="I2181" s="7">
        <f>Table1[[#This Row],[Profit per unit]]*Table1[[#This Row],[QUANTITY_ORDERED]]</f>
        <v>973.50000000000011</v>
      </c>
      <c r="J2181" s="2" t="str">
        <f t="shared" si="69"/>
        <v>Profit</v>
      </c>
      <c r="K2181" s="3">
        <v>38315</v>
      </c>
      <c r="L2181" s="2" t="str">
        <f>TEXT(Table1[[#This Row],[ORDER_DATE]], "mmm")</f>
        <v>Nov</v>
      </c>
      <c r="M2181" s="2">
        <v>2004</v>
      </c>
      <c r="N2181" s="2" t="s">
        <v>63</v>
      </c>
      <c r="O2181" s="2" t="s">
        <v>193</v>
      </c>
      <c r="P2181" s="2" t="s">
        <v>50</v>
      </c>
      <c r="Q2181" s="2" t="s">
        <v>51</v>
      </c>
      <c r="R2181" s="2" t="s">
        <v>16</v>
      </c>
    </row>
    <row r="2182" spans="1:18" x14ac:dyDescent="0.3">
      <c r="A2182" s="2">
        <v>12280</v>
      </c>
      <c r="B2182" s="2" t="s">
        <v>49</v>
      </c>
      <c r="C2182" s="2">
        <v>32</v>
      </c>
      <c r="D2182" s="7">
        <v>69</v>
      </c>
      <c r="E2182" s="7">
        <f t="shared" si="68"/>
        <v>34.5</v>
      </c>
      <c r="F2182" s="7">
        <v>100</v>
      </c>
      <c r="G2182" s="7">
        <f>Table1[[#This Row],[QUANTITY_ORDERED]]*Table1[[#This Row],[Selling price ]]</f>
        <v>3200</v>
      </c>
      <c r="H2182" s="7">
        <f>F2182-(Table1[[#This Row],[Estimated Cost Price (50%)	]])</f>
        <v>65.5</v>
      </c>
      <c r="I2182" s="7">
        <f>Table1[[#This Row],[Profit per unit]]*Table1[[#This Row],[QUANTITY_ORDERED]]</f>
        <v>2096</v>
      </c>
      <c r="J2182" s="2" t="str">
        <f t="shared" si="69"/>
        <v>Profit</v>
      </c>
      <c r="K2182" s="3">
        <v>38315</v>
      </c>
      <c r="L2182" s="2" t="str">
        <f>TEXT(Table1[[#This Row],[ORDER_DATE]], "mmm")</f>
        <v>Nov</v>
      </c>
      <c r="M2182" s="2">
        <v>2004</v>
      </c>
      <c r="N2182" s="2" t="s">
        <v>5</v>
      </c>
      <c r="O2182" s="2" t="s">
        <v>262</v>
      </c>
      <c r="P2182" s="2" t="s">
        <v>50</v>
      </c>
      <c r="Q2182" s="2" t="s">
        <v>51</v>
      </c>
      <c r="R2182" s="2" t="s">
        <v>16</v>
      </c>
    </row>
    <row r="2183" spans="1:18" x14ac:dyDescent="0.3">
      <c r="A2183" s="2">
        <v>12281</v>
      </c>
      <c r="B2183" s="2" t="s">
        <v>49</v>
      </c>
      <c r="C2183" s="2">
        <v>31</v>
      </c>
      <c r="D2183" s="7">
        <v>102</v>
      </c>
      <c r="E2183" s="7">
        <f t="shared" si="68"/>
        <v>51</v>
      </c>
      <c r="F2183" s="7">
        <v>71.02</v>
      </c>
      <c r="G2183" s="7">
        <f>Table1[[#This Row],[QUANTITY_ORDERED]]*Table1[[#This Row],[Selling price ]]</f>
        <v>2201.62</v>
      </c>
      <c r="H2183" s="7">
        <f>F2183-(Table1[[#This Row],[Estimated Cost Price (50%)	]])</f>
        <v>20.019999999999996</v>
      </c>
      <c r="I2183" s="7">
        <f>Table1[[#This Row],[Profit per unit]]*Table1[[#This Row],[QUANTITY_ORDERED]]</f>
        <v>620.61999999999989</v>
      </c>
      <c r="J2183" s="2" t="str">
        <f t="shared" si="69"/>
        <v>Profit</v>
      </c>
      <c r="K2183" s="3">
        <v>38315</v>
      </c>
      <c r="L2183" s="2" t="str">
        <f>TEXT(Table1[[#This Row],[ORDER_DATE]], "mmm")</f>
        <v>Nov</v>
      </c>
      <c r="M2183" s="2">
        <v>2004</v>
      </c>
      <c r="N2183" s="2" t="s">
        <v>5</v>
      </c>
      <c r="O2183" s="2" t="s">
        <v>288</v>
      </c>
      <c r="P2183" s="2" t="s">
        <v>50</v>
      </c>
      <c r="Q2183" s="2" t="s">
        <v>51</v>
      </c>
      <c r="R2183" s="2" t="s">
        <v>10</v>
      </c>
    </row>
    <row r="2184" spans="1:18" x14ac:dyDescent="0.3">
      <c r="A2184" s="2">
        <v>12282</v>
      </c>
      <c r="B2184" s="2" t="s">
        <v>49</v>
      </c>
      <c r="C2184" s="2">
        <v>38</v>
      </c>
      <c r="D2184" s="7">
        <v>81</v>
      </c>
      <c r="E2184" s="7">
        <f t="shared" si="68"/>
        <v>40.5</v>
      </c>
      <c r="F2184" s="7">
        <v>100</v>
      </c>
      <c r="G2184" s="7">
        <f>Table1[[#This Row],[QUANTITY_ORDERED]]*Table1[[#This Row],[Selling price ]]</f>
        <v>3800</v>
      </c>
      <c r="H2184" s="7">
        <f>F2184-(Table1[[#This Row],[Estimated Cost Price (50%)	]])</f>
        <v>59.5</v>
      </c>
      <c r="I2184" s="7">
        <f>Table1[[#This Row],[Profit per unit]]*Table1[[#This Row],[QUANTITY_ORDERED]]</f>
        <v>2261</v>
      </c>
      <c r="J2184" s="2" t="str">
        <f t="shared" si="69"/>
        <v>Profit</v>
      </c>
      <c r="K2184" s="3">
        <v>38315</v>
      </c>
      <c r="L2184" s="2" t="str">
        <f>TEXT(Table1[[#This Row],[ORDER_DATE]], "mmm")</f>
        <v>Nov</v>
      </c>
      <c r="M2184" s="2">
        <v>2004</v>
      </c>
      <c r="N2184" s="2" t="s">
        <v>5</v>
      </c>
      <c r="O2184" s="2" t="s">
        <v>292</v>
      </c>
      <c r="P2184" s="2" t="s">
        <v>50</v>
      </c>
      <c r="Q2184" s="2" t="s">
        <v>51</v>
      </c>
      <c r="R2184" s="2" t="s">
        <v>16</v>
      </c>
    </row>
    <row r="2185" spans="1:18" x14ac:dyDescent="0.3">
      <c r="A2185" s="2">
        <v>12283</v>
      </c>
      <c r="B2185" s="2" t="s">
        <v>49</v>
      </c>
      <c r="C2185" s="2">
        <v>34</v>
      </c>
      <c r="D2185" s="7">
        <v>80</v>
      </c>
      <c r="E2185" s="7">
        <f t="shared" si="68"/>
        <v>40</v>
      </c>
      <c r="F2185" s="7">
        <v>100</v>
      </c>
      <c r="G2185" s="7">
        <f>Table1[[#This Row],[QUANTITY_ORDERED]]*Table1[[#This Row],[Selling price ]]</f>
        <v>3400</v>
      </c>
      <c r="H2185" s="7">
        <f>F2185-(Table1[[#This Row],[Estimated Cost Price (50%)	]])</f>
        <v>60</v>
      </c>
      <c r="I2185" s="7">
        <f>Table1[[#This Row],[Profit per unit]]*Table1[[#This Row],[QUANTITY_ORDERED]]</f>
        <v>2040</v>
      </c>
      <c r="J2185" s="2" t="str">
        <f t="shared" si="69"/>
        <v>Profit</v>
      </c>
      <c r="K2185" s="3">
        <v>38315</v>
      </c>
      <c r="L2185" s="2" t="str">
        <f>TEXT(Table1[[#This Row],[ORDER_DATE]], "mmm")</f>
        <v>Nov</v>
      </c>
      <c r="M2185" s="2">
        <v>2004</v>
      </c>
      <c r="N2185" s="2" t="s">
        <v>210</v>
      </c>
      <c r="O2185" s="2" t="s">
        <v>301</v>
      </c>
      <c r="P2185" s="2" t="s">
        <v>50</v>
      </c>
      <c r="Q2185" s="2" t="s">
        <v>51</v>
      </c>
      <c r="R2185" s="2" t="s">
        <v>16</v>
      </c>
    </row>
    <row r="2186" spans="1:18" x14ac:dyDescent="0.3">
      <c r="A2186" s="2">
        <v>12284</v>
      </c>
      <c r="B2186" s="2" t="s">
        <v>30</v>
      </c>
      <c r="C2186" s="2">
        <v>40</v>
      </c>
      <c r="D2186" s="7">
        <v>141</v>
      </c>
      <c r="E2186" s="7">
        <f t="shared" si="68"/>
        <v>70.5</v>
      </c>
      <c r="F2186" s="7">
        <v>100</v>
      </c>
      <c r="G2186" s="7">
        <f>Table1[[#This Row],[QUANTITY_ORDERED]]*Table1[[#This Row],[Selling price ]]</f>
        <v>4000</v>
      </c>
      <c r="H2186" s="7">
        <f>F2186-(Table1[[#This Row],[Estimated Cost Price (50%)	]])</f>
        <v>29.5</v>
      </c>
      <c r="I2186" s="7">
        <f>Table1[[#This Row],[Profit per unit]]*Table1[[#This Row],[QUANTITY_ORDERED]]</f>
        <v>1180</v>
      </c>
      <c r="J2186" s="2" t="str">
        <f t="shared" si="69"/>
        <v>Profit</v>
      </c>
      <c r="K2186" s="3">
        <v>38315</v>
      </c>
      <c r="L2186" s="2" t="str">
        <f>TEXT(Table1[[#This Row],[ORDER_DATE]], "mmm")</f>
        <v>Nov</v>
      </c>
      <c r="M2186" s="2">
        <v>2004</v>
      </c>
      <c r="N2186" s="2" t="s">
        <v>63</v>
      </c>
      <c r="O2186" s="2" t="s">
        <v>197</v>
      </c>
      <c r="P2186" s="2" t="s">
        <v>31</v>
      </c>
      <c r="Q2186" s="2" t="s">
        <v>32</v>
      </c>
      <c r="R2186" s="2" t="s">
        <v>16</v>
      </c>
    </row>
    <row r="2187" spans="1:18" x14ac:dyDescent="0.3">
      <c r="A2187" s="2">
        <v>12285</v>
      </c>
      <c r="B2187" s="2" t="s">
        <v>30</v>
      </c>
      <c r="C2187" s="2">
        <v>55</v>
      </c>
      <c r="D2187" s="7">
        <v>77</v>
      </c>
      <c r="E2187" s="7">
        <f t="shared" si="68"/>
        <v>38.5</v>
      </c>
      <c r="F2187" s="7">
        <v>65.45</v>
      </c>
      <c r="G2187" s="7">
        <f>Table1[[#This Row],[QUANTITY_ORDERED]]*Table1[[#This Row],[Selling price ]]</f>
        <v>3599.75</v>
      </c>
      <c r="H2187" s="7">
        <f>F2187-(Table1[[#This Row],[Estimated Cost Price (50%)	]])</f>
        <v>26.950000000000003</v>
      </c>
      <c r="I2187" s="7">
        <f>Table1[[#This Row],[Profit per unit]]*Table1[[#This Row],[QUANTITY_ORDERED]]</f>
        <v>1482.2500000000002</v>
      </c>
      <c r="J2187" s="2" t="str">
        <f t="shared" si="69"/>
        <v>Profit</v>
      </c>
      <c r="K2187" s="3">
        <v>38315</v>
      </c>
      <c r="L2187" s="2" t="str">
        <f>TEXT(Table1[[#This Row],[ORDER_DATE]], "mmm")</f>
        <v>Nov</v>
      </c>
      <c r="M2187" s="2">
        <v>2004</v>
      </c>
      <c r="N2187" s="2" t="s">
        <v>63</v>
      </c>
      <c r="O2187" s="2" t="s">
        <v>218</v>
      </c>
      <c r="P2187" s="2" t="s">
        <v>31</v>
      </c>
      <c r="Q2187" s="2" t="s">
        <v>32</v>
      </c>
      <c r="R2187" s="2" t="s">
        <v>16</v>
      </c>
    </row>
    <row r="2188" spans="1:18" x14ac:dyDescent="0.3">
      <c r="A2188" s="2">
        <v>12286</v>
      </c>
      <c r="B2188" s="2" t="s">
        <v>30</v>
      </c>
      <c r="C2188" s="2">
        <v>22</v>
      </c>
      <c r="D2188" s="7">
        <v>142</v>
      </c>
      <c r="E2188" s="7">
        <f t="shared" si="68"/>
        <v>71</v>
      </c>
      <c r="F2188" s="7">
        <v>100</v>
      </c>
      <c r="G2188" s="7">
        <f>Table1[[#This Row],[QUANTITY_ORDERED]]*Table1[[#This Row],[Selling price ]]</f>
        <v>2200</v>
      </c>
      <c r="H2188" s="7">
        <f>F2188-(Table1[[#This Row],[Estimated Cost Price (50%)	]])</f>
        <v>29</v>
      </c>
      <c r="I2188" s="7">
        <f>Table1[[#This Row],[Profit per unit]]*Table1[[#This Row],[QUANTITY_ORDERED]]</f>
        <v>638</v>
      </c>
      <c r="J2188" s="2" t="str">
        <f t="shared" si="69"/>
        <v>Profit</v>
      </c>
      <c r="K2188" s="3">
        <v>38315</v>
      </c>
      <c r="L2188" s="2" t="str">
        <f>TEXT(Table1[[#This Row],[ORDER_DATE]], "mmm")</f>
        <v>Nov</v>
      </c>
      <c r="M2188" s="2">
        <v>2004</v>
      </c>
      <c r="N2188" s="2" t="s">
        <v>63</v>
      </c>
      <c r="O2188" s="2" t="s">
        <v>219</v>
      </c>
      <c r="P2188" s="2" t="s">
        <v>31</v>
      </c>
      <c r="Q2188" s="2" t="s">
        <v>32</v>
      </c>
      <c r="R2188" s="2" t="s">
        <v>16</v>
      </c>
    </row>
    <row r="2189" spans="1:18" x14ac:dyDescent="0.3">
      <c r="A2189" s="2">
        <v>12287</v>
      </c>
      <c r="B2189" s="2" t="s">
        <v>30</v>
      </c>
      <c r="C2189" s="2">
        <v>30</v>
      </c>
      <c r="D2189" s="7">
        <v>169</v>
      </c>
      <c r="E2189" s="7">
        <f t="shared" si="68"/>
        <v>84.5</v>
      </c>
      <c r="F2189" s="7">
        <v>100</v>
      </c>
      <c r="G2189" s="7">
        <f>Table1[[#This Row],[QUANTITY_ORDERED]]*Table1[[#This Row],[Selling price ]]</f>
        <v>3000</v>
      </c>
      <c r="H2189" s="7">
        <f>F2189-(Table1[[#This Row],[Estimated Cost Price (50%)	]])</f>
        <v>15.5</v>
      </c>
      <c r="I2189" s="7">
        <f>Table1[[#This Row],[Profit per unit]]*Table1[[#This Row],[QUANTITY_ORDERED]]</f>
        <v>465</v>
      </c>
      <c r="J2189" s="2" t="str">
        <f t="shared" si="69"/>
        <v>Profit</v>
      </c>
      <c r="K2189" s="3">
        <v>38315</v>
      </c>
      <c r="L2189" s="2" t="str">
        <f>TEXT(Table1[[#This Row],[ORDER_DATE]], "mmm")</f>
        <v>Nov</v>
      </c>
      <c r="M2189" s="2">
        <v>2004</v>
      </c>
      <c r="N2189" s="2" t="s">
        <v>63</v>
      </c>
      <c r="O2189" s="2" t="s">
        <v>236</v>
      </c>
      <c r="P2189" s="2" t="s">
        <v>31</v>
      </c>
      <c r="Q2189" s="2" t="s">
        <v>32</v>
      </c>
      <c r="R2189" s="2" t="s">
        <v>16</v>
      </c>
    </row>
    <row r="2190" spans="1:18" x14ac:dyDescent="0.3">
      <c r="A2190" s="2">
        <v>12288</v>
      </c>
      <c r="B2190" s="2" t="s">
        <v>30</v>
      </c>
      <c r="C2190" s="2">
        <v>25</v>
      </c>
      <c r="D2190" s="7">
        <v>80</v>
      </c>
      <c r="E2190" s="7">
        <f t="shared" si="68"/>
        <v>40</v>
      </c>
      <c r="F2190" s="7">
        <v>66.739999999999995</v>
      </c>
      <c r="G2190" s="7">
        <f>Table1[[#This Row],[QUANTITY_ORDERED]]*Table1[[#This Row],[Selling price ]]</f>
        <v>1668.4999999999998</v>
      </c>
      <c r="H2190" s="7">
        <f>F2190-(Table1[[#This Row],[Estimated Cost Price (50%)	]])</f>
        <v>26.739999999999995</v>
      </c>
      <c r="I2190" s="7">
        <f>Table1[[#This Row],[Profit per unit]]*Table1[[#This Row],[QUANTITY_ORDERED]]</f>
        <v>668.49999999999989</v>
      </c>
      <c r="J2190" s="2" t="str">
        <f t="shared" si="69"/>
        <v>Profit</v>
      </c>
      <c r="K2190" s="3">
        <v>38315</v>
      </c>
      <c r="L2190" s="2" t="str">
        <f>TEXT(Table1[[#This Row],[ORDER_DATE]], "mmm")</f>
        <v>Nov</v>
      </c>
      <c r="M2190" s="2">
        <v>2004</v>
      </c>
      <c r="N2190" s="2" t="s">
        <v>63</v>
      </c>
      <c r="O2190" s="2" t="s">
        <v>239</v>
      </c>
      <c r="P2190" s="2" t="s">
        <v>31</v>
      </c>
      <c r="Q2190" s="2" t="s">
        <v>32</v>
      </c>
      <c r="R2190" s="2" t="s">
        <v>10</v>
      </c>
    </row>
    <row r="2191" spans="1:18" x14ac:dyDescent="0.3">
      <c r="A2191" s="2">
        <v>12289</v>
      </c>
      <c r="B2191" s="2" t="s">
        <v>30</v>
      </c>
      <c r="C2191" s="2">
        <v>55</v>
      </c>
      <c r="D2191" s="7">
        <v>146</v>
      </c>
      <c r="E2191" s="7">
        <f t="shared" si="68"/>
        <v>73</v>
      </c>
      <c r="F2191" s="7">
        <v>100</v>
      </c>
      <c r="G2191" s="7">
        <f>Table1[[#This Row],[QUANTITY_ORDERED]]*Table1[[#This Row],[Selling price ]]</f>
        <v>5500</v>
      </c>
      <c r="H2191" s="7">
        <f>F2191-(Table1[[#This Row],[Estimated Cost Price (50%)	]])</f>
        <v>27</v>
      </c>
      <c r="I2191" s="7">
        <f>Table1[[#This Row],[Profit per unit]]*Table1[[#This Row],[QUANTITY_ORDERED]]</f>
        <v>1485</v>
      </c>
      <c r="J2191" s="2" t="str">
        <f t="shared" si="69"/>
        <v>Profit</v>
      </c>
      <c r="K2191" s="3">
        <v>38315</v>
      </c>
      <c r="L2191" s="2" t="str">
        <f>TEXT(Table1[[#This Row],[ORDER_DATE]], "mmm")</f>
        <v>Nov</v>
      </c>
      <c r="M2191" s="2">
        <v>2004</v>
      </c>
      <c r="N2191" s="2" t="s">
        <v>63</v>
      </c>
      <c r="O2191" s="2" t="s">
        <v>241</v>
      </c>
      <c r="P2191" s="2" t="s">
        <v>31</v>
      </c>
      <c r="Q2191" s="2" t="s">
        <v>32</v>
      </c>
      <c r="R2191" s="2" t="s">
        <v>16</v>
      </c>
    </row>
    <row r="2192" spans="1:18" x14ac:dyDescent="0.3">
      <c r="A2192" s="2">
        <v>12290</v>
      </c>
      <c r="B2192" s="2" t="s">
        <v>30</v>
      </c>
      <c r="C2192" s="2">
        <v>26</v>
      </c>
      <c r="D2192" s="7">
        <v>62</v>
      </c>
      <c r="E2192" s="7">
        <f t="shared" si="68"/>
        <v>31</v>
      </c>
      <c r="F2192" s="7">
        <v>55.95</v>
      </c>
      <c r="G2192" s="7">
        <f>Table1[[#This Row],[QUANTITY_ORDERED]]*Table1[[#This Row],[Selling price ]]</f>
        <v>1454.7</v>
      </c>
      <c r="H2192" s="7">
        <f>F2192-(Table1[[#This Row],[Estimated Cost Price (50%)	]])</f>
        <v>24.950000000000003</v>
      </c>
      <c r="I2192" s="7">
        <f>Table1[[#This Row],[Profit per unit]]*Table1[[#This Row],[QUANTITY_ORDERED]]</f>
        <v>648.70000000000005</v>
      </c>
      <c r="J2192" s="2" t="str">
        <f t="shared" si="69"/>
        <v>Profit</v>
      </c>
      <c r="K2192" s="3">
        <v>38315</v>
      </c>
      <c r="L2192" s="2" t="str">
        <f>TEXT(Table1[[#This Row],[ORDER_DATE]], "mmm")</f>
        <v>Nov</v>
      </c>
      <c r="M2192" s="2">
        <v>2004</v>
      </c>
      <c r="N2192" s="2" t="s">
        <v>5</v>
      </c>
      <c r="O2192" s="2" t="s">
        <v>243</v>
      </c>
      <c r="P2192" s="2" t="s">
        <v>31</v>
      </c>
      <c r="Q2192" s="2" t="s">
        <v>32</v>
      </c>
      <c r="R2192" s="2" t="s">
        <v>10</v>
      </c>
    </row>
    <row r="2193" spans="1:18" x14ac:dyDescent="0.3">
      <c r="A2193" s="2">
        <v>12291</v>
      </c>
      <c r="B2193" s="2" t="s">
        <v>30</v>
      </c>
      <c r="C2193" s="2">
        <v>38</v>
      </c>
      <c r="D2193" s="7">
        <v>148</v>
      </c>
      <c r="E2193" s="7">
        <f t="shared" si="68"/>
        <v>74</v>
      </c>
      <c r="F2193" s="7">
        <v>100</v>
      </c>
      <c r="G2193" s="7">
        <f>Table1[[#This Row],[QUANTITY_ORDERED]]*Table1[[#This Row],[Selling price ]]</f>
        <v>3800</v>
      </c>
      <c r="H2193" s="7">
        <f>F2193-(Table1[[#This Row],[Estimated Cost Price (50%)	]])</f>
        <v>26</v>
      </c>
      <c r="I2193" s="7">
        <f>Table1[[#This Row],[Profit per unit]]*Table1[[#This Row],[QUANTITY_ORDERED]]</f>
        <v>988</v>
      </c>
      <c r="J2193" s="2" t="str">
        <f t="shared" si="69"/>
        <v>Profit</v>
      </c>
      <c r="K2193" s="3">
        <v>38315</v>
      </c>
      <c r="L2193" s="2" t="str">
        <f>TEXT(Table1[[#This Row],[ORDER_DATE]], "mmm")</f>
        <v>Nov</v>
      </c>
      <c r="M2193" s="2">
        <v>2004</v>
      </c>
      <c r="N2193" s="2" t="s">
        <v>63</v>
      </c>
      <c r="O2193" s="2" t="s">
        <v>250</v>
      </c>
      <c r="P2193" s="2" t="s">
        <v>31</v>
      </c>
      <c r="Q2193" s="2" t="s">
        <v>32</v>
      </c>
      <c r="R2193" s="2" t="s">
        <v>16</v>
      </c>
    </row>
    <row r="2194" spans="1:18" x14ac:dyDescent="0.3">
      <c r="A2194" s="2">
        <v>12292</v>
      </c>
      <c r="B2194" s="2" t="s">
        <v>30</v>
      </c>
      <c r="C2194" s="2">
        <v>39</v>
      </c>
      <c r="D2194" s="7">
        <v>37</v>
      </c>
      <c r="E2194" s="7">
        <f t="shared" si="68"/>
        <v>18.5</v>
      </c>
      <c r="F2194" s="7">
        <v>40.4</v>
      </c>
      <c r="G2194" s="7">
        <f>Table1[[#This Row],[QUANTITY_ORDERED]]*Table1[[#This Row],[Selling price ]]</f>
        <v>1575.6</v>
      </c>
      <c r="H2194" s="7">
        <f>F2194-(Table1[[#This Row],[Estimated Cost Price (50%)	]])</f>
        <v>21.9</v>
      </c>
      <c r="I2194" s="7">
        <f>Table1[[#This Row],[Profit per unit]]*Table1[[#This Row],[QUANTITY_ORDERED]]</f>
        <v>854.09999999999991</v>
      </c>
      <c r="J2194" s="2" t="str">
        <f t="shared" si="69"/>
        <v>Profit</v>
      </c>
      <c r="K2194" s="3">
        <v>38315</v>
      </c>
      <c r="L2194" s="2" t="str">
        <f>TEXT(Table1[[#This Row],[ORDER_DATE]], "mmm")</f>
        <v>Nov</v>
      </c>
      <c r="M2194" s="2">
        <v>2004</v>
      </c>
      <c r="N2194" s="2" t="s">
        <v>63</v>
      </c>
      <c r="O2194" s="2" t="s">
        <v>267</v>
      </c>
      <c r="P2194" s="2" t="s">
        <v>31</v>
      </c>
      <c r="Q2194" s="2" t="s">
        <v>32</v>
      </c>
      <c r="R2194" s="2" t="s">
        <v>10</v>
      </c>
    </row>
    <row r="2195" spans="1:18" x14ac:dyDescent="0.3">
      <c r="A2195" s="2">
        <v>12293</v>
      </c>
      <c r="B2195" s="2" t="s">
        <v>30</v>
      </c>
      <c r="C2195" s="2">
        <v>48</v>
      </c>
      <c r="D2195" s="7">
        <v>61</v>
      </c>
      <c r="E2195" s="7">
        <f t="shared" si="68"/>
        <v>30.5</v>
      </c>
      <c r="F2195" s="7">
        <v>62.45</v>
      </c>
      <c r="G2195" s="7">
        <f>Table1[[#This Row],[QUANTITY_ORDERED]]*Table1[[#This Row],[Selling price ]]</f>
        <v>2997.6000000000004</v>
      </c>
      <c r="H2195" s="7">
        <f>F2195-(Table1[[#This Row],[Estimated Cost Price (50%)	]])</f>
        <v>31.950000000000003</v>
      </c>
      <c r="I2195" s="7">
        <f>Table1[[#This Row],[Profit per unit]]*Table1[[#This Row],[QUANTITY_ORDERED]]</f>
        <v>1533.6000000000001</v>
      </c>
      <c r="J2195" s="2" t="str">
        <f t="shared" si="69"/>
        <v>Profit</v>
      </c>
      <c r="K2195" s="3">
        <v>38315</v>
      </c>
      <c r="L2195" s="2" t="str">
        <f>TEXT(Table1[[#This Row],[ORDER_DATE]], "mmm")</f>
        <v>Nov</v>
      </c>
      <c r="M2195" s="2">
        <v>2004</v>
      </c>
      <c r="N2195" s="2" t="s">
        <v>63</v>
      </c>
      <c r="O2195" s="2" t="s">
        <v>270</v>
      </c>
      <c r="P2195" s="2" t="s">
        <v>31</v>
      </c>
      <c r="Q2195" s="2" t="s">
        <v>32</v>
      </c>
      <c r="R2195" s="2" t="s">
        <v>10</v>
      </c>
    </row>
    <row r="2196" spans="1:18" x14ac:dyDescent="0.3">
      <c r="A2196" s="2">
        <v>12294</v>
      </c>
      <c r="B2196" s="2" t="s">
        <v>30</v>
      </c>
      <c r="C2196" s="2">
        <v>42</v>
      </c>
      <c r="D2196" s="7">
        <v>140</v>
      </c>
      <c r="E2196" s="7">
        <f t="shared" si="68"/>
        <v>70</v>
      </c>
      <c r="F2196" s="7">
        <v>100</v>
      </c>
      <c r="G2196" s="7">
        <f>Table1[[#This Row],[QUANTITY_ORDERED]]*Table1[[#This Row],[Selling price ]]</f>
        <v>4200</v>
      </c>
      <c r="H2196" s="7">
        <f>F2196-(Table1[[#This Row],[Estimated Cost Price (50%)	]])</f>
        <v>30</v>
      </c>
      <c r="I2196" s="7">
        <f>Table1[[#This Row],[Profit per unit]]*Table1[[#This Row],[QUANTITY_ORDERED]]</f>
        <v>1260</v>
      </c>
      <c r="J2196" s="2" t="str">
        <f t="shared" si="69"/>
        <v>Profit</v>
      </c>
      <c r="K2196" s="3">
        <v>38315</v>
      </c>
      <c r="L2196" s="2" t="str">
        <f>TEXT(Table1[[#This Row],[ORDER_DATE]], "mmm")</f>
        <v>Nov</v>
      </c>
      <c r="M2196" s="2">
        <v>2004</v>
      </c>
      <c r="N2196" s="2" t="s">
        <v>63</v>
      </c>
      <c r="O2196" s="2" t="s">
        <v>274</v>
      </c>
      <c r="P2196" s="2" t="s">
        <v>31</v>
      </c>
      <c r="Q2196" s="2" t="s">
        <v>32</v>
      </c>
      <c r="R2196" s="2" t="s">
        <v>16</v>
      </c>
    </row>
    <row r="2197" spans="1:18" x14ac:dyDescent="0.3">
      <c r="A2197" s="2">
        <v>12295</v>
      </c>
      <c r="B2197" s="2" t="s">
        <v>11</v>
      </c>
      <c r="C2197" s="2">
        <v>36</v>
      </c>
      <c r="D2197" s="7">
        <v>124</v>
      </c>
      <c r="E2197" s="7">
        <f t="shared" si="68"/>
        <v>62</v>
      </c>
      <c r="F2197" s="7">
        <v>100</v>
      </c>
      <c r="G2197" s="7">
        <f>Table1[[#This Row],[QUANTITY_ORDERED]]*Table1[[#This Row],[Selling price ]]</f>
        <v>3600</v>
      </c>
      <c r="H2197" s="7">
        <f>F2197-(Table1[[#This Row],[Estimated Cost Price (50%)	]])</f>
        <v>38</v>
      </c>
      <c r="I2197" s="7">
        <f>Table1[[#This Row],[Profit per unit]]*Table1[[#This Row],[QUANTITY_ORDERED]]</f>
        <v>1368</v>
      </c>
      <c r="J2197" s="2" t="str">
        <f t="shared" si="69"/>
        <v>Profit</v>
      </c>
      <c r="K2197" s="3">
        <v>38315</v>
      </c>
      <c r="L2197" s="2" t="str">
        <f>TEXT(Table1[[#This Row],[ORDER_DATE]], "mmm")</f>
        <v>Nov</v>
      </c>
      <c r="M2197" s="2">
        <v>2004</v>
      </c>
      <c r="N2197" s="2" t="s">
        <v>63</v>
      </c>
      <c r="O2197" s="2" t="s">
        <v>209</v>
      </c>
      <c r="P2197" s="2" t="s">
        <v>12</v>
      </c>
      <c r="Q2197" s="2" t="s">
        <v>13</v>
      </c>
      <c r="R2197" s="2" t="s">
        <v>16</v>
      </c>
    </row>
    <row r="2198" spans="1:18" x14ac:dyDescent="0.3">
      <c r="A2198" s="2">
        <v>12296</v>
      </c>
      <c r="B2198" s="2" t="s">
        <v>11</v>
      </c>
      <c r="C2198" s="2">
        <v>25</v>
      </c>
      <c r="D2198" s="7">
        <v>132</v>
      </c>
      <c r="E2198" s="7">
        <f t="shared" si="68"/>
        <v>66</v>
      </c>
      <c r="F2198" s="7">
        <v>52.32</v>
      </c>
      <c r="G2198" s="7">
        <f>Table1[[#This Row],[QUANTITY_ORDERED]]*Table1[[#This Row],[Selling price ]]</f>
        <v>1308</v>
      </c>
      <c r="H2198" s="7">
        <f>F2198-(Table1[[#This Row],[Estimated Cost Price (50%)	]])</f>
        <v>-13.68</v>
      </c>
      <c r="I2198" s="7">
        <f>Table1[[#This Row],[Profit per unit]]*Table1[[#This Row],[QUANTITY_ORDERED]]</f>
        <v>-342</v>
      </c>
      <c r="J2198" s="2" t="str">
        <f t="shared" si="69"/>
        <v>Loss</v>
      </c>
      <c r="K2198" s="3">
        <v>38315</v>
      </c>
      <c r="L2198" s="2" t="str">
        <f>TEXT(Table1[[#This Row],[ORDER_DATE]], "mmm")</f>
        <v>Nov</v>
      </c>
      <c r="M2198" s="2">
        <v>2004</v>
      </c>
      <c r="N2198" s="2" t="s">
        <v>63</v>
      </c>
      <c r="O2198" s="2" t="s">
        <v>228</v>
      </c>
      <c r="P2198" s="2" t="s">
        <v>12</v>
      </c>
      <c r="Q2198" s="2" t="s">
        <v>13</v>
      </c>
      <c r="R2198" s="2" t="s">
        <v>10</v>
      </c>
    </row>
    <row r="2199" spans="1:18" x14ac:dyDescent="0.3">
      <c r="A2199" s="2">
        <v>12297</v>
      </c>
      <c r="B2199" s="2" t="s">
        <v>11</v>
      </c>
      <c r="C2199" s="2">
        <v>44</v>
      </c>
      <c r="D2199" s="7">
        <v>141</v>
      </c>
      <c r="E2199" s="7">
        <f t="shared" si="68"/>
        <v>70.5</v>
      </c>
      <c r="F2199" s="7">
        <v>84.88</v>
      </c>
      <c r="G2199" s="7">
        <f>Table1[[#This Row],[QUANTITY_ORDERED]]*Table1[[#This Row],[Selling price ]]</f>
        <v>3734.72</v>
      </c>
      <c r="H2199" s="7">
        <f>F2199-(Table1[[#This Row],[Estimated Cost Price (50%)	]])</f>
        <v>14.379999999999995</v>
      </c>
      <c r="I2199" s="7">
        <f>Table1[[#This Row],[Profit per unit]]*Table1[[#This Row],[QUANTITY_ORDERED]]</f>
        <v>632.7199999999998</v>
      </c>
      <c r="J2199" s="2" t="str">
        <f t="shared" si="69"/>
        <v>Profit</v>
      </c>
      <c r="K2199" s="3">
        <v>38315</v>
      </c>
      <c r="L2199" s="2" t="str">
        <f>TEXT(Table1[[#This Row],[ORDER_DATE]], "mmm")</f>
        <v>Nov</v>
      </c>
      <c r="M2199" s="2">
        <v>2004</v>
      </c>
      <c r="N2199" s="2" t="s">
        <v>63</v>
      </c>
      <c r="O2199" s="2" t="s">
        <v>242</v>
      </c>
      <c r="P2199" s="2" t="s">
        <v>12</v>
      </c>
      <c r="Q2199" s="2" t="s">
        <v>13</v>
      </c>
      <c r="R2199" s="2" t="s">
        <v>16</v>
      </c>
    </row>
    <row r="2200" spans="1:18" x14ac:dyDescent="0.3">
      <c r="A2200" s="2">
        <v>12298</v>
      </c>
      <c r="B2200" s="2" t="s">
        <v>11</v>
      </c>
      <c r="C2200" s="2">
        <v>27</v>
      </c>
      <c r="D2200" s="7">
        <v>50</v>
      </c>
      <c r="E2200" s="7">
        <f t="shared" si="68"/>
        <v>25</v>
      </c>
      <c r="F2200" s="7">
        <v>36.21</v>
      </c>
      <c r="G2200" s="7">
        <f>Table1[[#This Row],[QUANTITY_ORDERED]]*Table1[[#This Row],[Selling price ]]</f>
        <v>977.67000000000007</v>
      </c>
      <c r="H2200" s="7">
        <f>F2200-(Table1[[#This Row],[Estimated Cost Price (50%)	]])</f>
        <v>11.21</v>
      </c>
      <c r="I2200" s="7">
        <f>Table1[[#This Row],[Profit per unit]]*Table1[[#This Row],[QUANTITY_ORDERED]]</f>
        <v>302.67</v>
      </c>
      <c r="J2200" s="2" t="str">
        <f t="shared" si="69"/>
        <v>Profit</v>
      </c>
      <c r="K2200" s="3">
        <v>38315</v>
      </c>
      <c r="L2200" s="2" t="str">
        <f>TEXT(Table1[[#This Row],[ORDER_DATE]], "mmm")</f>
        <v>Nov</v>
      </c>
      <c r="M2200" s="2">
        <v>2004</v>
      </c>
      <c r="N2200" s="2" t="s">
        <v>63</v>
      </c>
      <c r="O2200" s="2" t="s">
        <v>255</v>
      </c>
      <c r="P2200" s="2" t="s">
        <v>12</v>
      </c>
      <c r="Q2200" s="2" t="s">
        <v>13</v>
      </c>
      <c r="R2200" s="2" t="s">
        <v>10</v>
      </c>
    </row>
    <row r="2201" spans="1:18" x14ac:dyDescent="0.3">
      <c r="A2201" s="2">
        <v>12299</v>
      </c>
      <c r="B2201" s="2" t="s">
        <v>11</v>
      </c>
      <c r="C2201" s="2">
        <v>30</v>
      </c>
      <c r="D2201" s="7">
        <v>80</v>
      </c>
      <c r="E2201" s="7">
        <f t="shared" si="68"/>
        <v>40</v>
      </c>
      <c r="F2201" s="7">
        <v>100</v>
      </c>
      <c r="G2201" s="7">
        <f>Table1[[#This Row],[QUANTITY_ORDERED]]*Table1[[#This Row],[Selling price ]]</f>
        <v>3000</v>
      </c>
      <c r="H2201" s="7">
        <f>F2201-(Table1[[#This Row],[Estimated Cost Price (50%)	]])</f>
        <v>60</v>
      </c>
      <c r="I2201" s="7">
        <f>Table1[[#This Row],[Profit per unit]]*Table1[[#This Row],[QUANTITY_ORDERED]]</f>
        <v>1800</v>
      </c>
      <c r="J2201" s="2" t="str">
        <f t="shared" si="69"/>
        <v>Profit</v>
      </c>
      <c r="K2201" s="3">
        <v>38315</v>
      </c>
      <c r="L2201" s="2" t="str">
        <f>TEXT(Table1[[#This Row],[ORDER_DATE]], "mmm")</f>
        <v>Nov</v>
      </c>
      <c r="M2201" s="2">
        <v>2004</v>
      </c>
      <c r="N2201" s="2" t="s">
        <v>63</v>
      </c>
      <c r="O2201" s="2" t="s">
        <v>280</v>
      </c>
      <c r="P2201" s="2" t="s">
        <v>12</v>
      </c>
      <c r="Q2201" s="2" t="s">
        <v>13</v>
      </c>
      <c r="R2201" s="2" t="s">
        <v>16</v>
      </c>
    </row>
    <row r="2202" spans="1:18" x14ac:dyDescent="0.3">
      <c r="A2202" s="2">
        <v>12300</v>
      </c>
      <c r="B2202" s="2" t="s">
        <v>11</v>
      </c>
      <c r="C2202" s="2">
        <v>29</v>
      </c>
      <c r="D2202" s="7">
        <v>40</v>
      </c>
      <c r="E2202" s="7">
        <f t="shared" si="68"/>
        <v>20</v>
      </c>
      <c r="F2202" s="7">
        <v>100</v>
      </c>
      <c r="G2202" s="7">
        <f>Table1[[#This Row],[QUANTITY_ORDERED]]*Table1[[#This Row],[Selling price ]]</f>
        <v>2900</v>
      </c>
      <c r="H2202" s="7">
        <f>F2202-(Table1[[#This Row],[Estimated Cost Price (50%)	]])</f>
        <v>80</v>
      </c>
      <c r="I2202" s="7">
        <f>Table1[[#This Row],[Profit per unit]]*Table1[[#This Row],[QUANTITY_ORDERED]]</f>
        <v>2320</v>
      </c>
      <c r="J2202" s="2" t="str">
        <f t="shared" si="69"/>
        <v>Profit</v>
      </c>
      <c r="K2202" s="3">
        <v>38315</v>
      </c>
      <c r="L2202" s="2" t="str">
        <f>TEXT(Table1[[#This Row],[ORDER_DATE]], "mmm")</f>
        <v>Nov</v>
      </c>
      <c r="M2202" s="2">
        <v>2004</v>
      </c>
      <c r="N2202" s="2" t="s">
        <v>5</v>
      </c>
      <c r="O2202" s="2" t="s">
        <v>283</v>
      </c>
      <c r="P2202" s="2" t="s">
        <v>12</v>
      </c>
      <c r="Q2202" s="2" t="s">
        <v>13</v>
      </c>
      <c r="R2202" s="2" t="s">
        <v>16</v>
      </c>
    </row>
    <row r="2203" spans="1:18" x14ac:dyDescent="0.3">
      <c r="A2203" s="2">
        <v>12301</v>
      </c>
      <c r="B2203" s="2" t="s">
        <v>153</v>
      </c>
      <c r="C2203" s="2">
        <v>45</v>
      </c>
      <c r="D2203" s="7">
        <v>170</v>
      </c>
      <c r="E2203" s="7">
        <f t="shared" si="68"/>
        <v>85</v>
      </c>
      <c r="F2203" s="7">
        <v>100</v>
      </c>
      <c r="G2203" s="7">
        <f>Table1[[#This Row],[QUANTITY_ORDERED]]*Table1[[#This Row],[Selling price ]]</f>
        <v>4500</v>
      </c>
      <c r="H2203" s="7">
        <f>F2203-(Table1[[#This Row],[Estimated Cost Price (50%)	]])</f>
        <v>15</v>
      </c>
      <c r="I2203" s="7">
        <f>Table1[[#This Row],[Profit per unit]]*Table1[[#This Row],[QUANTITY_ORDERED]]</f>
        <v>675</v>
      </c>
      <c r="J2203" s="2" t="str">
        <f t="shared" si="69"/>
        <v>Profit</v>
      </c>
      <c r="K2203" s="3">
        <v>38316</v>
      </c>
      <c r="L2203" s="2" t="str">
        <f>TEXT(Table1[[#This Row],[ORDER_DATE]], "mmm")</f>
        <v>Nov</v>
      </c>
      <c r="M2203" s="2">
        <v>2004</v>
      </c>
      <c r="N2203" s="2" t="s">
        <v>202</v>
      </c>
      <c r="O2203" s="2" t="s">
        <v>217</v>
      </c>
      <c r="P2203" s="2" t="s">
        <v>154</v>
      </c>
      <c r="Q2203" s="2" t="s">
        <v>13</v>
      </c>
      <c r="R2203" s="2" t="s">
        <v>52</v>
      </c>
    </row>
    <row r="2204" spans="1:18" x14ac:dyDescent="0.3">
      <c r="A2204" s="2">
        <v>12302</v>
      </c>
      <c r="B2204" s="2" t="s">
        <v>153</v>
      </c>
      <c r="C2204" s="2">
        <v>40</v>
      </c>
      <c r="D2204" s="7">
        <v>60</v>
      </c>
      <c r="E2204" s="7">
        <f t="shared" si="68"/>
        <v>30</v>
      </c>
      <c r="F2204" s="7">
        <v>56.91</v>
      </c>
      <c r="G2204" s="7">
        <f>Table1[[#This Row],[QUANTITY_ORDERED]]*Table1[[#This Row],[Selling price ]]</f>
        <v>2276.3999999999996</v>
      </c>
      <c r="H2204" s="7">
        <f>F2204-(Table1[[#This Row],[Estimated Cost Price (50%)	]])</f>
        <v>26.909999999999997</v>
      </c>
      <c r="I2204" s="7">
        <f>Table1[[#This Row],[Profit per unit]]*Table1[[#This Row],[QUANTITY_ORDERED]]</f>
        <v>1076.3999999999999</v>
      </c>
      <c r="J2204" s="2" t="str">
        <f t="shared" si="69"/>
        <v>Profit</v>
      </c>
      <c r="K2204" s="3">
        <v>38316</v>
      </c>
      <c r="L2204" s="2" t="str">
        <f>TEXT(Table1[[#This Row],[ORDER_DATE]], "mmm")</f>
        <v>Nov</v>
      </c>
      <c r="M2204" s="2">
        <v>2004</v>
      </c>
      <c r="N2204" s="2" t="s">
        <v>202</v>
      </c>
      <c r="O2204" s="2" t="s">
        <v>221</v>
      </c>
      <c r="P2204" s="2" t="s">
        <v>154</v>
      </c>
      <c r="Q2204" s="2" t="s">
        <v>13</v>
      </c>
      <c r="R2204" s="2" t="s">
        <v>10</v>
      </c>
    </row>
    <row r="2205" spans="1:18" x14ac:dyDescent="0.3">
      <c r="A2205" s="2">
        <v>12303</v>
      </c>
      <c r="B2205" s="2" t="s">
        <v>153</v>
      </c>
      <c r="C2205" s="2">
        <v>30</v>
      </c>
      <c r="D2205" s="7">
        <v>127</v>
      </c>
      <c r="E2205" s="7">
        <f t="shared" si="68"/>
        <v>63.5</v>
      </c>
      <c r="F2205" s="7">
        <v>100</v>
      </c>
      <c r="G2205" s="7">
        <f>Table1[[#This Row],[QUANTITY_ORDERED]]*Table1[[#This Row],[Selling price ]]</f>
        <v>3000</v>
      </c>
      <c r="H2205" s="7">
        <f>F2205-(Table1[[#This Row],[Estimated Cost Price (50%)	]])</f>
        <v>36.5</v>
      </c>
      <c r="I2205" s="7">
        <f>Table1[[#This Row],[Profit per unit]]*Table1[[#This Row],[QUANTITY_ORDERED]]</f>
        <v>1095</v>
      </c>
      <c r="J2205" s="2" t="str">
        <f t="shared" si="69"/>
        <v>Profit</v>
      </c>
      <c r="K2205" s="3">
        <v>38316</v>
      </c>
      <c r="L2205" s="2" t="str">
        <f>TEXT(Table1[[#This Row],[ORDER_DATE]], "mmm")</f>
        <v>Nov</v>
      </c>
      <c r="M2205" s="2">
        <v>2004</v>
      </c>
      <c r="N2205" s="2" t="s">
        <v>202</v>
      </c>
      <c r="O2205" s="2" t="s">
        <v>223</v>
      </c>
      <c r="P2205" s="2" t="s">
        <v>154</v>
      </c>
      <c r="Q2205" s="2" t="s">
        <v>13</v>
      </c>
      <c r="R2205" s="2" t="s">
        <v>16</v>
      </c>
    </row>
    <row r="2206" spans="1:18" x14ac:dyDescent="0.3">
      <c r="A2206" s="2">
        <v>12304</v>
      </c>
      <c r="B2206" s="2" t="s">
        <v>153</v>
      </c>
      <c r="C2206" s="2">
        <v>21</v>
      </c>
      <c r="D2206" s="7">
        <v>92</v>
      </c>
      <c r="E2206" s="7">
        <f t="shared" si="68"/>
        <v>46</v>
      </c>
      <c r="F2206" s="7">
        <v>100</v>
      </c>
      <c r="G2206" s="7">
        <f>Table1[[#This Row],[QUANTITY_ORDERED]]*Table1[[#This Row],[Selling price ]]</f>
        <v>2100</v>
      </c>
      <c r="H2206" s="7">
        <f>F2206-(Table1[[#This Row],[Estimated Cost Price (50%)	]])</f>
        <v>54</v>
      </c>
      <c r="I2206" s="7">
        <f>Table1[[#This Row],[Profit per unit]]*Table1[[#This Row],[QUANTITY_ORDERED]]</f>
        <v>1134</v>
      </c>
      <c r="J2206" s="2" t="str">
        <f t="shared" si="69"/>
        <v>Profit</v>
      </c>
      <c r="K2206" s="3">
        <v>38316</v>
      </c>
      <c r="L2206" s="2" t="str">
        <f>TEXT(Table1[[#This Row],[ORDER_DATE]], "mmm")</f>
        <v>Nov</v>
      </c>
      <c r="M2206" s="2">
        <v>2004</v>
      </c>
      <c r="N2206" s="2" t="s">
        <v>202</v>
      </c>
      <c r="O2206" s="2" t="s">
        <v>246</v>
      </c>
      <c r="P2206" s="2" t="s">
        <v>154</v>
      </c>
      <c r="Q2206" s="2" t="s">
        <v>13</v>
      </c>
      <c r="R2206" s="2" t="s">
        <v>10</v>
      </c>
    </row>
    <row r="2207" spans="1:18" x14ac:dyDescent="0.3">
      <c r="A2207" s="2">
        <v>12305</v>
      </c>
      <c r="B2207" s="2" t="s">
        <v>153</v>
      </c>
      <c r="C2207" s="2">
        <v>26</v>
      </c>
      <c r="D2207" s="7">
        <v>71</v>
      </c>
      <c r="E2207" s="7">
        <f t="shared" si="68"/>
        <v>35.5</v>
      </c>
      <c r="F2207" s="7">
        <v>63.43</v>
      </c>
      <c r="G2207" s="7">
        <f>Table1[[#This Row],[QUANTITY_ORDERED]]*Table1[[#This Row],[Selling price ]]</f>
        <v>1649.18</v>
      </c>
      <c r="H2207" s="7">
        <f>F2207-(Table1[[#This Row],[Estimated Cost Price (50%)	]])</f>
        <v>27.93</v>
      </c>
      <c r="I2207" s="7">
        <f>Table1[[#This Row],[Profit per unit]]*Table1[[#This Row],[QUANTITY_ORDERED]]</f>
        <v>726.18</v>
      </c>
      <c r="J2207" s="2" t="str">
        <f t="shared" si="69"/>
        <v>Profit</v>
      </c>
      <c r="K2207" s="3">
        <v>38316</v>
      </c>
      <c r="L2207" s="2" t="str">
        <f>TEXT(Table1[[#This Row],[ORDER_DATE]], "mmm")</f>
        <v>Nov</v>
      </c>
      <c r="M2207" s="2">
        <v>2004</v>
      </c>
      <c r="N2207" s="2" t="s">
        <v>63</v>
      </c>
      <c r="O2207" s="2" t="s">
        <v>251</v>
      </c>
      <c r="P2207" s="2" t="s">
        <v>154</v>
      </c>
      <c r="Q2207" s="2" t="s">
        <v>13</v>
      </c>
      <c r="R2207" s="2" t="s">
        <v>10</v>
      </c>
    </row>
    <row r="2208" spans="1:18" x14ac:dyDescent="0.3">
      <c r="A2208" s="2">
        <v>12306</v>
      </c>
      <c r="B2208" s="2" t="s">
        <v>153</v>
      </c>
      <c r="C2208" s="2">
        <v>29</v>
      </c>
      <c r="D2208" s="7">
        <v>73</v>
      </c>
      <c r="E2208" s="7">
        <f t="shared" si="68"/>
        <v>36.5</v>
      </c>
      <c r="F2208" s="7">
        <v>59.53</v>
      </c>
      <c r="G2208" s="7">
        <f>Table1[[#This Row],[QUANTITY_ORDERED]]*Table1[[#This Row],[Selling price ]]</f>
        <v>1726.3700000000001</v>
      </c>
      <c r="H2208" s="7">
        <f>F2208-(Table1[[#This Row],[Estimated Cost Price (50%)	]])</f>
        <v>23.03</v>
      </c>
      <c r="I2208" s="7">
        <f>Table1[[#This Row],[Profit per unit]]*Table1[[#This Row],[QUANTITY_ORDERED]]</f>
        <v>667.87</v>
      </c>
      <c r="J2208" s="2" t="str">
        <f t="shared" si="69"/>
        <v>Profit</v>
      </c>
      <c r="K2208" s="3">
        <v>38316</v>
      </c>
      <c r="L2208" s="2" t="str">
        <f>TEXT(Table1[[#This Row],[ORDER_DATE]], "mmm")</f>
        <v>Nov</v>
      </c>
      <c r="M2208" s="2">
        <v>2004</v>
      </c>
      <c r="N2208" s="2" t="s">
        <v>63</v>
      </c>
      <c r="O2208" s="2" t="s">
        <v>252</v>
      </c>
      <c r="P2208" s="2" t="s">
        <v>154</v>
      </c>
      <c r="Q2208" s="2" t="s">
        <v>13</v>
      </c>
      <c r="R2208" s="2" t="s">
        <v>10</v>
      </c>
    </row>
    <row r="2209" spans="1:18" x14ac:dyDescent="0.3">
      <c r="A2209" s="2">
        <v>12307</v>
      </c>
      <c r="B2209" s="2" t="s">
        <v>153</v>
      </c>
      <c r="C2209" s="2">
        <v>20</v>
      </c>
      <c r="D2209" s="7">
        <v>33</v>
      </c>
      <c r="E2209" s="7">
        <f t="shared" si="68"/>
        <v>16.5</v>
      </c>
      <c r="F2209" s="7">
        <v>35.18</v>
      </c>
      <c r="G2209" s="7">
        <f>Table1[[#This Row],[QUANTITY_ORDERED]]*Table1[[#This Row],[Selling price ]]</f>
        <v>703.6</v>
      </c>
      <c r="H2209" s="7">
        <f>F2209-(Table1[[#This Row],[Estimated Cost Price (50%)	]])</f>
        <v>18.68</v>
      </c>
      <c r="I2209" s="7">
        <f>Table1[[#This Row],[Profit per unit]]*Table1[[#This Row],[QUANTITY_ORDERED]]</f>
        <v>373.6</v>
      </c>
      <c r="J2209" s="2" t="str">
        <f t="shared" si="69"/>
        <v>Profit</v>
      </c>
      <c r="K2209" s="3">
        <v>38316</v>
      </c>
      <c r="L2209" s="2" t="str">
        <f>TEXT(Table1[[#This Row],[ORDER_DATE]], "mmm")</f>
        <v>Nov</v>
      </c>
      <c r="M2209" s="2">
        <v>2004</v>
      </c>
      <c r="N2209" s="2" t="s">
        <v>202</v>
      </c>
      <c r="O2209" s="2" t="s">
        <v>257</v>
      </c>
      <c r="P2209" s="2" t="s">
        <v>154</v>
      </c>
      <c r="Q2209" s="2" t="s">
        <v>13</v>
      </c>
      <c r="R2209" s="2" t="s">
        <v>10</v>
      </c>
    </row>
    <row r="2210" spans="1:18" x14ac:dyDescent="0.3">
      <c r="A2210" s="2">
        <v>12308</v>
      </c>
      <c r="B2210" s="2" t="s">
        <v>110</v>
      </c>
      <c r="C2210" s="2">
        <v>43</v>
      </c>
      <c r="D2210" s="7">
        <v>44</v>
      </c>
      <c r="E2210" s="7">
        <f t="shared" si="68"/>
        <v>22</v>
      </c>
      <c r="F2210" s="7">
        <v>53.76</v>
      </c>
      <c r="G2210" s="7">
        <f>Table1[[#This Row],[QUANTITY_ORDERED]]*Table1[[#This Row],[Selling price ]]</f>
        <v>2311.6799999999998</v>
      </c>
      <c r="H2210" s="7">
        <f>F2210-(Table1[[#This Row],[Estimated Cost Price (50%)	]])</f>
        <v>31.759999999999998</v>
      </c>
      <c r="I2210" s="7">
        <f>Table1[[#This Row],[Profit per unit]]*Table1[[#This Row],[QUANTITY_ORDERED]]</f>
        <v>1365.6799999999998</v>
      </c>
      <c r="J2210" s="2" t="str">
        <f t="shared" si="69"/>
        <v>Profit</v>
      </c>
      <c r="K2210" s="3">
        <v>38316</v>
      </c>
      <c r="L2210" s="2" t="str">
        <f>TEXT(Table1[[#This Row],[ORDER_DATE]], "mmm")</f>
        <v>Nov</v>
      </c>
      <c r="M2210" s="2">
        <v>2004</v>
      </c>
      <c r="N2210" s="2" t="s">
        <v>202</v>
      </c>
      <c r="O2210" s="2" t="s">
        <v>260</v>
      </c>
      <c r="P2210" s="2" t="s">
        <v>39</v>
      </c>
      <c r="Q2210" s="2" t="s">
        <v>13</v>
      </c>
      <c r="R2210" s="2" t="s">
        <v>10</v>
      </c>
    </row>
    <row r="2211" spans="1:18" x14ac:dyDescent="0.3">
      <c r="A2211" s="2">
        <v>12309</v>
      </c>
      <c r="B2211" s="2" t="s">
        <v>198</v>
      </c>
      <c r="C2211" s="2">
        <v>42</v>
      </c>
      <c r="D2211" s="7">
        <v>102</v>
      </c>
      <c r="E2211" s="7">
        <f t="shared" si="68"/>
        <v>51</v>
      </c>
      <c r="F2211" s="7">
        <v>36.11</v>
      </c>
      <c r="G2211" s="7">
        <f>Table1[[#This Row],[QUANTITY_ORDERED]]*Table1[[#This Row],[Selling price ]]</f>
        <v>1516.62</v>
      </c>
      <c r="H2211" s="7">
        <f>F2211-(Table1[[#This Row],[Estimated Cost Price (50%)	]])</f>
        <v>-14.89</v>
      </c>
      <c r="I2211" s="7">
        <f>Table1[[#This Row],[Profit per unit]]*Table1[[#This Row],[QUANTITY_ORDERED]]</f>
        <v>-625.38</v>
      </c>
      <c r="J2211" s="2" t="str">
        <f t="shared" si="69"/>
        <v>Loss</v>
      </c>
      <c r="K2211" s="3">
        <v>38320</v>
      </c>
      <c r="L2211" s="2" t="str">
        <f>TEXT(Table1[[#This Row],[ORDER_DATE]], "mmm")</f>
        <v>Nov</v>
      </c>
      <c r="M2211" s="2">
        <v>2004</v>
      </c>
      <c r="N2211" s="2" t="s">
        <v>202</v>
      </c>
      <c r="O2211" s="2" t="s">
        <v>203</v>
      </c>
      <c r="P2211" s="2" t="s">
        <v>199</v>
      </c>
      <c r="Q2211" s="2" t="s">
        <v>9</v>
      </c>
      <c r="R2211" s="2" t="s">
        <v>10</v>
      </c>
    </row>
    <row r="2212" spans="1:18" x14ac:dyDescent="0.3">
      <c r="A2212" s="2">
        <v>12310</v>
      </c>
      <c r="B2212" s="2" t="s">
        <v>198</v>
      </c>
      <c r="C2212" s="2">
        <v>25</v>
      </c>
      <c r="D2212" s="7">
        <v>90</v>
      </c>
      <c r="E2212" s="7">
        <f t="shared" si="68"/>
        <v>45</v>
      </c>
      <c r="F2212" s="7">
        <v>100</v>
      </c>
      <c r="G2212" s="7">
        <f>Table1[[#This Row],[QUANTITY_ORDERED]]*Table1[[#This Row],[Selling price ]]</f>
        <v>2500</v>
      </c>
      <c r="H2212" s="7">
        <f>F2212-(Table1[[#This Row],[Estimated Cost Price (50%)	]])</f>
        <v>55</v>
      </c>
      <c r="I2212" s="7">
        <f>Table1[[#This Row],[Profit per unit]]*Table1[[#This Row],[QUANTITY_ORDERED]]</f>
        <v>1375</v>
      </c>
      <c r="J2212" s="2" t="str">
        <f t="shared" si="69"/>
        <v>Profit</v>
      </c>
      <c r="K2212" s="3">
        <v>38320</v>
      </c>
      <c r="L2212" s="2" t="str">
        <f>TEXT(Table1[[#This Row],[ORDER_DATE]], "mmm")</f>
        <v>Nov</v>
      </c>
      <c r="M2212" s="2">
        <v>2004</v>
      </c>
      <c r="N2212" s="2" t="s">
        <v>63</v>
      </c>
      <c r="O2212" s="2" t="s">
        <v>263</v>
      </c>
      <c r="P2212" s="2" t="s">
        <v>199</v>
      </c>
      <c r="Q2212" s="2" t="s">
        <v>9</v>
      </c>
      <c r="R2212" s="2" t="s">
        <v>10</v>
      </c>
    </row>
    <row r="2213" spans="1:18" x14ac:dyDescent="0.3">
      <c r="A2213" s="2">
        <v>12311</v>
      </c>
      <c r="B2213" s="2" t="s">
        <v>198</v>
      </c>
      <c r="C2213" s="2">
        <v>24</v>
      </c>
      <c r="D2213" s="7">
        <v>117</v>
      </c>
      <c r="E2213" s="7">
        <f t="shared" si="68"/>
        <v>58.5</v>
      </c>
      <c r="F2213" s="7">
        <v>87.24</v>
      </c>
      <c r="G2213" s="7">
        <f>Table1[[#This Row],[QUANTITY_ORDERED]]*Table1[[#This Row],[Selling price ]]</f>
        <v>2093.7599999999998</v>
      </c>
      <c r="H2213" s="7">
        <f>F2213-(Table1[[#This Row],[Estimated Cost Price (50%)	]])</f>
        <v>28.739999999999995</v>
      </c>
      <c r="I2213" s="7">
        <f>Table1[[#This Row],[Profit per unit]]*Table1[[#This Row],[QUANTITY_ORDERED]]</f>
        <v>689.75999999999988</v>
      </c>
      <c r="J2213" s="2" t="str">
        <f t="shared" si="69"/>
        <v>Profit</v>
      </c>
      <c r="K2213" s="3">
        <v>38320</v>
      </c>
      <c r="L2213" s="2" t="str">
        <f>TEXT(Table1[[#This Row],[ORDER_DATE]], "mmm")</f>
        <v>Nov</v>
      </c>
      <c r="M2213" s="2">
        <v>2004</v>
      </c>
      <c r="N2213" s="2" t="s">
        <v>63</v>
      </c>
      <c r="O2213" s="2" t="s">
        <v>266</v>
      </c>
      <c r="P2213" s="2" t="s">
        <v>199</v>
      </c>
      <c r="Q2213" s="2" t="s">
        <v>9</v>
      </c>
      <c r="R2213" s="2" t="s">
        <v>10</v>
      </c>
    </row>
    <row r="2214" spans="1:18" x14ac:dyDescent="0.3">
      <c r="A2214" s="2">
        <v>12312</v>
      </c>
      <c r="B2214" s="2" t="s">
        <v>198</v>
      </c>
      <c r="C2214" s="2">
        <v>24</v>
      </c>
      <c r="D2214" s="7">
        <v>85</v>
      </c>
      <c r="E2214" s="7">
        <f t="shared" si="68"/>
        <v>42.5</v>
      </c>
      <c r="F2214" s="7">
        <v>100</v>
      </c>
      <c r="G2214" s="7">
        <f>Table1[[#This Row],[QUANTITY_ORDERED]]*Table1[[#This Row],[Selling price ]]</f>
        <v>2400</v>
      </c>
      <c r="H2214" s="7">
        <f>F2214-(Table1[[#This Row],[Estimated Cost Price (50%)	]])</f>
        <v>57.5</v>
      </c>
      <c r="I2214" s="7">
        <f>Table1[[#This Row],[Profit per unit]]*Table1[[#This Row],[QUANTITY_ORDERED]]</f>
        <v>1380</v>
      </c>
      <c r="J2214" s="2" t="str">
        <f t="shared" si="69"/>
        <v>Profit</v>
      </c>
      <c r="K2214" s="3">
        <v>38320</v>
      </c>
      <c r="L2214" s="2" t="str">
        <f>TEXT(Table1[[#This Row],[ORDER_DATE]], "mmm")</f>
        <v>Nov</v>
      </c>
      <c r="M2214" s="2">
        <v>2004</v>
      </c>
      <c r="N2214" s="2" t="s">
        <v>63</v>
      </c>
      <c r="O2214" s="2" t="s">
        <v>269</v>
      </c>
      <c r="P2214" s="2" t="s">
        <v>199</v>
      </c>
      <c r="Q2214" s="2" t="s">
        <v>9</v>
      </c>
      <c r="R2214" s="2" t="s">
        <v>16</v>
      </c>
    </row>
    <row r="2215" spans="1:18" x14ac:dyDescent="0.3">
      <c r="A2215" s="2">
        <v>12313</v>
      </c>
      <c r="B2215" s="2" t="s">
        <v>198</v>
      </c>
      <c r="C2215" s="2">
        <v>26</v>
      </c>
      <c r="D2215" s="7">
        <v>107</v>
      </c>
      <c r="E2215" s="7">
        <f t="shared" si="68"/>
        <v>53.5</v>
      </c>
      <c r="F2215" s="7">
        <v>95.88</v>
      </c>
      <c r="G2215" s="7">
        <f>Table1[[#This Row],[QUANTITY_ORDERED]]*Table1[[#This Row],[Selling price ]]</f>
        <v>2492.88</v>
      </c>
      <c r="H2215" s="7">
        <f>F2215-(Table1[[#This Row],[Estimated Cost Price (50%)	]])</f>
        <v>42.379999999999995</v>
      </c>
      <c r="I2215" s="7">
        <f>Table1[[#This Row],[Profit per unit]]*Table1[[#This Row],[QUANTITY_ORDERED]]</f>
        <v>1101.8799999999999</v>
      </c>
      <c r="J2215" s="2" t="str">
        <f t="shared" si="69"/>
        <v>Profit</v>
      </c>
      <c r="K2215" s="3">
        <v>38320</v>
      </c>
      <c r="L2215" s="2" t="str">
        <f>TEXT(Table1[[#This Row],[ORDER_DATE]], "mmm")</f>
        <v>Nov</v>
      </c>
      <c r="M2215" s="2">
        <v>2004</v>
      </c>
      <c r="N2215" s="2" t="s">
        <v>63</v>
      </c>
      <c r="O2215" s="2" t="s">
        <v>272</v>
      </c>
      <c r="P2215" s="2" t="s">
        <v>199</v>
      </c>
      <c r="Q2215" s="2" t="s">
        <v>9</v>
      </c>
      <c r="R2215" s="2" t="s">
        <v>10</v>
      </c>
    </row>
    <row r="2216" spans="1:18" x14ac:dyDescent="0.3">
      <c r="A2216" s="2">
        <v>12314</v>
      </c>
      <c r="B2216" s="2" t="s">
        <v>198</v>
      </c>
      <c r="C2216" s="2">
        <v>22</v>
      </c>
      <c r="D2216" s="7">
        <v>41</v>
      </c>
      <c r="E2216" s="7">
        <f t="shared" si="68"/>
        <v>20.5</v>
      </c>
      <c r="F2216" s="7">
        <v>97.44</v>
      </c>
      <c r="G2216" s="7">
        <f>Table1[[#This Row],[QUANTITY_ORDERED]]*Table1[[#This Row],[Selling price ]]</f>
        <v>2143.6799999999998</v>
      </c>
      <c r="H2216" s="7">
        <f>F2216-(Table1[[#This Row],[Estimated Cost Price (50%)	]])</f>
        <v>76.94</v>
      </c>
      <c r="I2216" s="7">
        <f>Table1[[#This Row],[Profit per unit]]*Table1[[#This Row],[QUANTITY_ORDERED]]</f>
        <v>1692.6799999999998</v>
      </c>
      <c r="J2216" s="2" t="str">
        <f t="shared" si="69"/>
        <v>Profit</v>
      </c>
      <c r="K2216" s="3">
        <v>38320</v>
      </c>
      <c r="L2216" s="2" t="str">
        <f>TEXT(Table1[[#This Row],[ORDER_DATE]], "mmm")</f>
        <v>Nov</v>
      </c>
      <c r="M2216" s="2">
        <v>2004</v>
      </c>
      <c r="N2216" s="2" t="s">
        <v>202</v>
      </c>
      <c r="O2216" s="2" t="s">
        <v>276</v>
      </c>
      <c r="P2216" s="2" t="s">
        <v>199</v>
      </c>
      <c r="Q2216" s="2" t="s">
        <v>9</v>
      </c>
      <c r="R2216" s="2" t="s">
        <v>10</v>
      </c>
    </row>
    <row r="2217" spans="1:18" x14ac:dyDescent="0.3">
      <c r="A2217" s="2">
        <v>12315</v>
      </c>
      <c r="B2217" s="2" t="s">
        <v>30</v>
      </c>
      <c r="C2217" s="2">
        <v>30</v>
      </c>
      <c r="D2217" s="7">
        <v>214</v>
      </c>
      <c r="E2217" s="7">
        <f t="shared" si="68"/>
        <v>107</v>
      </c>
      <c r="F2217" s="7">
        <v>100</v>
      </c>
      <c r="G2217" s="7">
        <f>Table1[[#This Row],[QUANTITY_ORDERED]]*Table1[[#This Row],[Selling price ]]</f>
        <v>3000</v>
      </c>
      <c r="H2217" s="7">
        <f>F2217-(Table1[[#This Row],[Estimated Cost Price (50%)	]])</f>
        <v>-7</v>
      </c>
      <c r="I2217" s="7">
        <f>Table1[[#This Row],[Profit per unit]]*Table1[[#This Row],[QUANTITY_ORDERED]]</f>
        <v>-210</v>
      </c>
      <c r="J2217" s="2" t="str">
        <f t="shared" si="69"/>
        <v>Loss</v>
      </c>
      <c r="K2217" s="3">
        <v>38320</v>
      </c>
      <c r="L2217" s="2" t="str">
        <f>TEXT(Table1[[#This Row],[ORDER_DATE]], "mmm")</f>
        <v>Nov</v>
      </c>
      <c r="M2217" s="2">
        <v>2004</v>
      </c>
      <c r="N2217" s="2" t="s">
        <v>63</v>
      </c>
      <c r="O2217" s="2" t="s">
        <v>64</v>
      </c>
      <c r="P2217" s="2" t="s">
        <v>31</v>
      </c>
      <c r="Q2217" s="2" t="s">
        <v>32</v>
      </c>
      <c r="R2217" s="2" t="s">
        <v>16</v>
      </c>
    </row>
    <row r="2218" spans="1:18" x14ac:dyDescent="0.3">
      <c r="A2218" s="2">
        <v>12316</v>
      </c>
      <c r="B2218" s="2" t="s">
        <v>30</v>
      </c>
      <c r="C2218" s="2">
        <v>27</v>
      </c>
      <c r="D2218" s="7">
        <v>147</v>
      </c>
      <c r="E2218" s="7">
        <f t="shared" si="68"/>
        <v>73.5</v>
      </c>
      <c r="F2218" s="7">
        <v>100</v>
      </c>
      <c r="G2218" s="7">
        <f>Table1[[#This Row],[QUANTITY_ORDERED]]*Table1[[#This Row],[Selling price ]]</f>
        <v>2700</v>
      </c>
      <c r="H2218" s="7">
        <f>F2218-(Table1[[#This Row],[Estimated Cost Price (50%)	]])</f>
        <v>26.5</v>
      </c>
      <c r="I2218" s="7">
        <f>Table1[[#This Row],[Profit per unit]]*Table1[[#This Row],[QUANTITY_ORDERED]]</f>
        <v>715.5</v>
      </c>
      <c r="J2218" s="2" t="str">
        <f t="shared" si="69"/>
        <v>Profit</v>
      </c>
      <c r="K2218" s="3">
        <v>38320</v>
      </c>
      <c r="L2218" s="2" t="str">
        <f>TEXT(Table1[[#This Row],[ORDER_DATE]], "mmm")</f>
        <v>Nov</v>
      </c>
      <c r="M2218" s="2">
        <v>2004</v>
      </c>
      <c r="N2218" s="2" t="s">
        <v>63</v>
      </c>
      <c r="O2218" s="2" t="s">
        <v>143</v>
      </c>
      <c r="P2218" s="2" t="s">
        <v>31</v>
      </c>
      <c r="Q2218" s="2" t="s">
        <v>32</v>
      </c>
      <c r="R2218" s="2" t="s">
        <v>16</v>
      </c>
    </row>
    <row r="2219" spans="1:18" x14ac:dyDescent="0.3">
      <c r="A2219" s="2">
        <v>12317</v>
      </c>
      <c r="B2219" s="2" t="s">
        <v>30</v>
      </c>
      <c r="C2219" s="2">
        <v>29</v>
      </c>
      <c r="D2219" s="7">
        <v>136</v>
      </c>
      <c r="E2219" s="7">
        <f t="shared" si="68"/>
        <v>68</v>
      </c>
      <c r="F2219" s="7">
        <v>100</v>
      </c>
      <c r="G2219" s="7">
        <f>Table1[[#This Row],[QUANTITY_ORDERED]]*Table1[[#This Row],[Selling price ]]</f>
        <v>2900</v>
      </c>
      <c r="H2219" s="7">
        <f>F2219-(Table1[[#This Row],[Estimated Cost Price (50%)	]])</f>
        <v>32</v>
      </c>
      <c r="I2219" s="7">
        <f>Table1[[#This Row],[Profit per unit]]*Table1[[#This Row],[QUANTITY_ORDERED]]</f>
        <v>928</v>
      </c>
      <c r="J2219" s="2" t="str">
        <f t="shared" si="69"/>
        <v>Profit</v>
      </c>
      <c r="K2219" s="3">
        <v>38320</v>
      </c>
      <c r="L2219" s="2" t="str">
        <f>TEXT(Table1[[#This Row],[ORDER_DATE]], "mmm")</f>
        <v>Nov</v>
      </c>
      <c r="M2219" s="2">
        <v>2004</v>
      </c>
      <c r="N2219" s="2" t="s">
        <v>178</v>
      </c>
      <c r="O2219" s="2" t="s">
        <v>179</v>
      </c>
      <c r="P2219" s="2" t="s">
        <v>31</v>
      </c>
      <c r="Q2219" s="2" t="s">
        <v>32</v>
      </c>
      <c r="R2219" s="2" t="s">
        <v>16</v>
      </c>
    </row>
    <row r="2220" spans="1:18" x14ac:dyDescent="0.3">
      <c r="A2220" s="2">
        <v>12318</v>
      </c>
      <c r="B2220" s="2" t="s">
        <v>30</v>
      </c>
      <c r="C2220" s="2">
        <v>42</v>
      </c>
      <c r="D2220" s="7">
        <v>116</v>
      </c>
      <c r="E2220" s="7">
        <f t="shared" si="68"/>
        <v>58</v>
      </c>
      <c r="F2220" s="7">
        <v>49.6</v>
      </c>
      <c r="G2220" s="7">
        <f>Table1[[#This Row],[QUANTITY_ORDERED]]*Table1[[#This Row],[Selling price ]]</f>
        <v>2083.2000000000003</v>
      </c>
      <c r="H2220" s="7">
        <f>F2220-(Table1[[#This Row],[Estimated Cost Price (50%)	]])</f>
        <v>-8.3999999999999986</v>
      </c>
      <c r="I2220" s="7">
        <f>Table1[[#This Row],[Profit per unit]]*Table1[[#This Row],[QUANTITY_ORDERED]]</f>
        <v>-352.79999999999995</v>
      </c>
      <c r="J2220" s="2" t="str">
        <f t="shared" si="69"/>
        <v>Loss</v>
      </c>
      <c r="K2220" s="3">
        <v>38320</v>
      </c>
      <c r="L2220" s="2" t="str">
        <f>TEXT(Table1[[#This Row],[ORDER_DATE]], "mmm")</f>
        <v>Nov</v>
      </c>
      <c r="M2220" s="2">
        <v>2004</v>
      </c>
      <c r="N2220" s="2" t="s">
        <v>178</v>
      </c>
      <c r="O2220" s="2" t="s">
        <v>196</v>
      </c>
      <c r="P2220" s="2" t="s">
        <v>31</v>
      </c>
      <c r="Q2220" s="2" t="s">
        <v>32</v>
      </c>
      <c r="R2220" s="2" t="s">
        <v>10</v>
      </c>
    </row>
    <row r="2221" spans="1:18" x14ac:dyDescent="0.3">
      <c r="A2221" s="2">
        <v>12319</v>
      </c>
      <c r="B2221" s="2" t="s">
        <v>30</v>
      </c>
      <c r="C2221" s="2">
        <v>21</v>
      </c>
      <c r="D2221" s="7">
        <v>53</v>
      </c>
      <c r="E2221" s="7">
        <f t="shared" si="68"/>
        <v>26.5</v>
      </c>
      <c r="F2221" s="7">
        <v>58.95</v>
      </c>
      <c r="G2221" s="7">
        <f>Table1[[#This Row],[QUANTITY_ORDERED]]*Table1[[#This Row],[Selling price ]]</f>
        <v>1237.95</v>
      </c>
      <c r="H2221" s="7">
        <f>F2221-(Table1[[#This Row],[Estimated Cost Price (50%)	]])</f>
        <v>32.450000000000003</v>
      </c>
      <c r="I2221" s="7">
        <f>Table1[[#This Row],[Profit per unit]]*Table1[[#This Row],[QUANTITY_ORDERED]]</f>
        <v>681.45</v>
      </c>
      <c r="J2221" s="2" t="str">
        <f t="shared" si="69"/>
        <v>Profit</v>
      </c>
      <c r="K2221" s="3">
        <v>38320</v>
      </c>
      <c r="L2221" s="2" t="str">
        <f>TEXT(Table1[[#This Row],[ORDER_DATE]], "mmm")</f>
        <v>Nov</v>
      </c>
      <c r="M2221" s="2">
        <v>2004</v>
      </c>
      <c r="N2221" s="2" t="s">
        <v>202</v>
      </c>
      <c r="O2221" s="2" t="s">
        <v>208</v>
      </c>
      <c r="P2221" s="2" t="s">
        <v>31</v>
      </c>
      <c r="Q2221" s="2" t="s">
        <v>32</v>
      </c>
      <c r="R2221" s="2" t="s">
        <v>10</v>
      </c>
    </row>
    <row r="2222" spans="1:18" x14ac:dyDescent="0.3">
      <c r="A2222" s="2">
        <v>12320</v>
      </c>
      <c r="B2222" s="2" t="s">
        <v>30</v>
      </c>
      <c r="C2222" s="2">
        <v>50</v>
      </c>
      <c r="D2222" s="7">
        <v>60</v>
      </c>
      <c r="E2222" s="7">
        <f t="shared" si="68"/>
        <v>30</v>
      </c>
      <c r="F2222" s="7">
        <v>100</v>
      </c>
      <c r="G2222" s="7">
        <f>Table1[[#This Row],[QUANTITY_ORDERED]]*Table1[[#This Row],[Selling price ]]</f>
        <v>5000</v>
      </c>
      <c r="H2222" s="7">
        <f>F2222-(Table1[[#This Row],[Estimated Cost Price (50%)	]])</f>
        <v>70</v>
      </c>
      <c r="I2222" s="7">
        <f>Table1[[#This Row],[Profit per unit]]*Table1[[#This Row],[QUANTITY_ORDERED]]</f>
        <v>3500</v>
      </c>
      <c r="J2222" s="2" t="str">
        <f t="shared" si="69"/>
        <v>Profit</v>
      </c>
      <c r="K2222" s="3">
        <v>38320</v>
      </c>
      <c r="L2222" s="2" t="str">
        <f>TEXT(Table1[[#This Row],[ORDER_DATE]], "mmm")</f>
        <v>Nov</v>
      </c>
      <c r="M2222" s="2">
        <v>2004</v>
      </c>
      <c r="N2222" s="2" t="s">
        <v>178</v>
      </c>
      <c r="O2222" s="2" t="s">
        <v>224</v>
      </c>
      <c r="P2222" s="2" t="s">
        <v>31</v>
      </c>
      <c r="Q2222" s="2" t="s">
        <v>32</v>
      </c>
      <c r="R2222" s="2" t="s">
        <v>16</v>
      </c>
    </row>
    <row r="2223" spans="1:18" x14ac:dyDescent="0.3">
      <c r="A2223" s="2">
        <v>12321</v>
      </c>
      <c r="B2223" s="2" t="s">
        <v>30</v>
      </c>
      <c r="C2223" s="2">
        <v>21</v>
      </c>
      <c r="D2223" s="7">
        <v>168</v>
      </c>
      <c r="E2223" s="7">
        <f t="shared" si="68"/>
        <v>84</v>
      </c>
      <c r="F2223" s="7">
        <v>100</v>
      </c>
      <c r="G2223" s="7">
        <f>Table1[[#This Row],[QUANTITY_ORDERED]]*Table1[[#This Row],[Selling price ]]</f>
        <v>2100</v>
      </c>
      <c r="H2223" s="7">
        <f>F2223-(Table1[[#This Row],[Estimated Cost Price (50%)	]])</f>
        <v>16</v>
      </c>
      <c r="I2223" s="7">
        <f>Table1[[#This Row],[Profit per unit]]*Table1[[#This Row],[QUANTITY_ORDERED]]</f>
        <v>336</v>
      </c>
      <c r="J2223" s="2" t="str">
        <f t="shared" si="69"/>
        <v>Profit</v>
      </c>
      <c r="K2223" s="3">
        <v>38320</v>
      </c>
      <c r="L2223" s="2" t="str">
        <f>TEXT(Table1[[#This Row],[ORDER_DATE]], "mmm")</f>
        <v>Nov</v>
      </c>
      <c r="M2223" s="2">
        <v>2004</v>
      </c>
      <c r="N2223" s="2" t="s">
        <v>202</v>
      </c>
      <c r="O2223" s="2" t="s">
        <v>227</v>
      </c>
      <c r="P2223" s="2" t="s">
        <v>31</v>
      </c>
      <c r="Q2223" s="2" t="s">
        <v>32</v>
      </c>
      <c r="R2223" s="2" t="s">
        <v>16</v>
      </c>
    </row>
    <row r="2224" spans="1:18" x14ac:dyDescent="0.3">
      <c r="A2224" s="2">
        <v>12322</v>
      </c>
      <c r="B2224" s="2" t="s">
        <v>30</v>
      </c>
      <c r="C2224" s="2">
        <v>48</v>
      </c>
      <c r="D2224" s="7">
        <v>101</v>
      </c>
      <c r="E2224" s="7">
        <f t="shared" si="68"/>
        <v>50.5</v>
      </c>
      <c r="F2224" s="7">
        <v>100</v>
      </c>
      <c r="G2224" s="7">
        <f>Table1[[#This Row],[QUANTITY_ORDERED]]*Table1[[#This Row],[Selling price ]]</f>
        <v>4800</v>
      </c>
      <c r="H2224" s="7">
        <f>F2224-(Table1[[#This Row],[Estimated Cost Price (50%)	]])</f>
        <v>49.5</v>
      </c>
      <c r="I2224" s="7">
        <f>Table1[[#This Row],[Profit per unit]]*Table1[[#This Row],[QUANTITY_ORDERED]]</f>
        <v>2376</v>
      </c>
      <c r="J2224" s="2" t="str">
        <f t="shared" si="69"/>
        <v>Profit</v>
      </c>
      <c r="K2224" s="3">
        <v>38320</v>
      </c>
      <c r="L2224" s="2" t="str">
        <f>TEXT(Table1[[#This Row],[ORDER_DATE]], "mmm")</f>
        <v>Nov</v>
      </c>
      <c r="M2224" s="2">
        <v>2004</v>
      </c>
      <c r="N2224" s="2" t="s">
        <v>202</v>
      </c>
      <c r="O2224" s="2" t="s">
        <v>229</v>
      </c>
      <c r="P2224" s="2" t="s">
        <v>31</v>
      </c>
      <c r="Q2224" s="2" t="s">
        <v>32</v>
      </c>
      <c r="R2224" s="2" t="s">
        <v>16</v>
      </c>
    </row>
    <row r="2225" spans="1:18" x14ac:dyDescent="0.3">
      <c r="A2225" s="2">
        <v>12323</v>
      </c>
      <c r="B2225" s="2" t="s">
        <v>30</v>
      </c>
      <c r="C2225" s="2">
        <v>34</v>
      </c>
      <c r="D2225" s="7">
        <v>62</v>
      </c>
      <c r="E2225" s="7">
        <f t="shared" si="68"/>
        <v>31</v>
      </c>
      <c r="F2225" s="7">
        <v>64.959999999999994</v>
      </c>
      <c r="G2225" s="7">
        <f>Table1[[#This Row],[QUANTITY_ORDERED]]*Table1[[#This Row],[Selling price ]]</f>
        <v>2208.64</v>
      </c>
      <c r="H2225" s="7">
        <f>F2225-(Table1[[#This Row],[Estimated Cost Price (50%)	]])</f>
        <v>33.959999999999994</v>
      </c>
      <c r="I2225" s="7">
        <f>Table1[[#This Row],[Profit per unit]]*Table1[[#This Row],[QUANTITY_ORDERED]]</f>
        <v>1154.6399999999999</v>
      </c>
      <c r="J2225" s="2" t="str">
        <f t="shared" si="69"/>
        <v>Profit</v>
      </c>
      <c r="K2225" s="3">
        <v>38320</v>
      </c>
      <c r="L2225" s="2" t="str">
        <f>TEXT(Table1[[#This Row],[ORDER_DATE]], "mmm")</f>
        <v>Nov</v>
      </c>
      <c r="M2225" s="2">
        <v>2004</v>
      </c>
      <c r="N2225" s="2" t="s">
        <v>202</v>
      </c>
      <c r="O2225" s="2" t="s">
        <v>230</v>
      </c>
      <c r="P2225" s="2" t="s">
        <v>31</v>
      </c>
      <c r="Q2225" s="2" t="s">
        <v>32</v>
      </c>
      <c r="R2225" s="2" t="s">
        <v>10</v>
      </c>
    </row>
    <row r="2226" spans="1:18" x14ac:dyDescent="0.3">
      <c r="A2226" s="2">
        <v>12324</v>
      </c>
      <c r="B2226" s="2" t="s">
        <v>30</v>
      </c>
      <c r="C2226" s="2">
        <v>45</v>
      </c>
      <c r="D2226" s="7">
        <v>104</v>
      </c>
      <c r="E2226" s="7">
        <f t="shared" si="68"/>
        <v>52</v>
      </c>
      <c r="F2226" s="7">
        <v>100</v>
      </c>
      <c r="G2226" s="7">
        <f>Table1[[#This Row],[QUANTITY_ORDERED]]*Table1[[#This Row],[Selling price ]]</f>
        <v>4500</v>
      </c>
      <c r="H2226" s="7">
        <f>F2226-(Table1[[#This Row],[Estimated Cost Price (50%)	]])</f>
        <v>48</v>
      </c>
      <c r="I2226" s="7">
        <f>Table1[[#This Row],[Profit per unit]]*Table1[[#This Row],[QUANTITY_ORDERED]]</f>
        <v>2160</v>
      </c>
      <c r="J2226" s="2" t="str">
        <f t="shared" si="69"/>
        <v>Profit</v>
      </c>
      <c r="K2226" s="3">
        <v>38320</v>
      </c>
      <c r="L2226" s="2" t="str">
        <f>TEXT(Table1[[#This Row],[ORDER_DATE]], "mmm")</f>
        <v>Nov</v>
      </c>
      <c r="M2226" s="2">
        <v>2004</v>
      </c>
      <c r="N2226" s="2" t="s">
        <v>202</v>
      </c>
      <c r="O2226" s="2" t="s">
        <v>234</v>
      </c>
      <c r="P2226" s="2" t="s">
        <v>31</v>
      </c>
      <c r="Q2226" s="2" t="s">
        <v>32</v>
      </c>
      <c r="R2226" s="2" t="s">
        <v>16</v>
      </c>
    </row>
    <row r="2227" spans="1:18" x14ac:dyDescent="0.3">
      <c r="A2227" s="2">
        <v>12325</v>
      </c>
      <c r="B2227" s="2" t="s">
        <v>30</v>
      </c>
      <c r="C2227" s="2">
        <v>26</v>
      </c>
      <c r="D2227" s="7">
        <v>99</v>
      </c>
      <c r="E2227" s="7">
        <f t="shared" si="68"/>
        <v>49.5</v>
      </c>
      <c r="F2227" s="7">
        <v>100</v>
      </c>
      <c r="G2227" s="7">
        <f>Table1[[#This Row],[QUANTITY_ORDERED]]*Table1[[#This Row],[Selling price ]]</f>
        <v>2600</v>
      </c>
      <c r="H2227" s="7">
        <f>F2227-(Table1[[#This Row],[Estimated Cost Price (50%)	]])</f>
        <v>50.5</v>
      </c>
      <c r="I2227" s="7">
        <f>Table1[[#This Row],[Profit per unit]]*Table1[[#This Row],[QUANTITY_ORDERED]]</f>
        <v>1313</v>
      </c>
      <c r="J2227" s="2" t="str">
        <f t="shared" si="69"/>
        <v>Profit</v>
      </c>
      <c r="K2227" s="3">
        <v>38320</v>
      </c>
      <c r="L2227" s="2" t="str">
        <f>TEXT(Table1[[#This Row],[ORDER_DATE]], "mmm")</f>
        <v>Nov</v>
      </c>
      <c r="M2227" s="2">
        <v>2004</v>
      </c>
      <c r="N2227" s="2" t="s">
        <v>202</v>
      </c>
      <c r="O2227" s="2" t="s">
        <v>240</v>
      </c>
      <c r="P2227" s="2" t="s">
        <v>31</v>
      </c>
      <c r="Q2227" s="2" t="s">
        <v>32</v>
      </c>
      <c r="R2227" s="2" t="s">
        <v>10</v>
      </c>
    </row>
    <row r="2228" spans="1:18" x14ac:dyDescent="0.3">
      <c r="A2228" s="2">
        <v>12326</v>
      </c>
      <c r="B2228" s="2" t="s">
        <v>30</v>
      </c>
      <c r="C2228" s="2">
        <v>45</v>
      </c>
      <c r="D2228" s="7">
        <v>121</v>
      </c>
      <c r="E2228" s="7">
        <f t="shared" si="68"/>
        <v>60.5</v>
      </c>
      <c r="F2228" s="7">
        <v>100</v>
      </c>
      <c r="G2228" s="7">
        <f>Table1[[#This Row],[QUANTITY_ORDERED]]*Table1[[#This Row],[Selling price ]]</f>
        <v>4500</v>
      </c>
      <c r="H2228" s="7">
        <f>F2228-(Table1[[#This Row],[Estimated Cost Price (50%)	]])</f>
        <v>39.5</v>
      </c>
      <c r="I2228" s="7">
        <f>Table1[[#This Row],[Profit per unit]]*Table1[[#This Row],[QUANTITY_ORDERED]]</f>
        <v>1777.5</v>
      </c>
      <c r="J2228" s="2" t="str">
        <f t="shared" si="69"/>
        <v>Profit</v>
      </c>
      <c r="K2228" s="3">
        <v>38320</v>
      </c>
      <c r="L2228" s="2" t="str">
        <f>TEXT(Table1[[#This Row],[ORDER_DATE]], "mmm")</f>
        <v>Nov</v>
      </c>
      <c r="M2228" s="2">
        <v>2004</v>
      </c>
      <c r="N2228" s="2" t="s">
        <v>178</v>
      </c>
      <c r="O2228" s="2" t="s">
        <v>248</v>
      </c>
      <c r="P2228" s="2" t="s">
        <v>31</v>
      </c>
      <c r="Q2228" s="2" t="s">
        <v>32</v>
      </c>
      <c r="R2228" s="2" t="s">
        <v>16</v>
      </c>
    </row>
    <row r="2229" spans="1:18" x14ac:dyDescent="0.3">
      <c r="A2229" s="2">
        <v>12327</v>
      </c>
      <c r="B2229" s="2" t="s">
        <v>68</v>
      </c>
      <c r="C2229" s="2">
        <v>48</v>
      </c>
      <c r="D2229" s="7">
        <v>207</v>
      </c>
      <c r="E2229" s="7">
        <f t="shared" si="68"/>
        <v>103.5</v>
      </c>
      <c r="F2229" s="7">
        <v>52.36</v>
      </c>
      <c r="G2229" s="7">
        <f>Table1[[#This Row],[QUANTITY_ORDERED]]*Table1[[#This Row],[Selling price ]]</f>
        <v>2513.2799999999997</v>
      </c>
      <c r="H2229" s="7">
        <f>F2229-(Table1[[#This Row],[Estimated Cost Price (50%)	]])</f>
        <v>-51.14</v>
      </c>
      <c r="I2229" s="7">
        <f>Table1[[#This Row],[Profit per unit]]*Table1[[#This Row],[QUANTITY_ORDERED]]</f>
        <v>-2454.7200000000003</v>
      </c>
      <c r="J2229" s="2" t="str">
        <f t="shared" si="69"/>
        <v>Loss</v>
      </c>
      <c r="K2229" s="3">
        <v>37997</v>
      </c>
      <c r="L2229" s="2" t="str">
        <f>TEXT(Table1[[#This Row],[ORDER_DATE]], "mmm")</f>
        <v>Jan</v>
      </c>
      <c r="M2229" s="2">
        <v>2004</v>
      </c>
      <c r="N2229" s="2" t="s">
        <v>63</v>
      </c>
      <c r="O2229" s="2" t="s">
        <v>168</v>
      </c>
      <c r="P2229" s="2" t="s">
        <v>61</v>
      </c>
      <c r="Q2229" s="2" t="s">
        <v>62</v>
      </c>
      <c r="R2229" s="2" t="s">
        <v>10</v>
      </c>
    </row>
    <row r="2230" spans="1:18" x14ac:dyDescent="0.3">
      <c r="A2230" s="2">
        <v>12328</v>
      </c>
      <c r="B2230" s="2" t="s">
        <v>68</v>
      </c>
      <c r="C2230" s="2">
        <v>47</v>
      </c>
      <c r="D2230" s="7">
        <v>151</v>
      </c>
      <c r="E2230" s="7">
        <f t="shared" si="68"/>
        <v>75.5</v>
      </c>
      <c r="F2230" s="7">
        <v>100</v>
      </c>
      <c r="G2230" s="7">
        <f>Table1[[#This Row],[QUANTITY_ORDERED]]*Table1[[#This Row],[Selling price ]]</f>
        <v>4700</v>
      </c>
      <c r="H2230" s="7">
        <f>F2230-(Table1[[#This Row],[Estimated Cost Price (50%)	]])</f>
        <v>24.5</v>
      </c>
      <c r="I2230" s="7">
        <f>Table1[[#This Row],[Profit per unit]]*Table1[[#This Row],[QUANTITY_ORDERED]]</f>
        <v>1151.5</v>
      </c>
      <c r="J2230" s="2" t="str">
        <f t="shared" si="69"/>
        <v>Profit</v>
      </c>
      <c r="K2230" s="3">
        <v>37997</v>
      </c>
      <c r="L2230" s="2" t="str">
        <f>TEXT(Table1[[#This Row],[ORDER_DATE]], "mmm")</f>
        <v>Jan</v>
      </c>
      <c r="M2230" s="2">
        <v>2004</v>
      </c>
      <c r="N2230" s="2" t="s">
        <v>63</v>
      </c>
      <c r="O2230" s="2" t="s">
        <v>182</v>
      </c>
      <c r="P2230" s="2" t="s">
        <v>61</v>
      </c>
      <c r="Q2230" s="2" t="s">
        <v>62</v>
      </c>
      <c r="R2230" s="2" t="s">
        <v>16</v>
      </c>
    </row>
    <row r="2231" spans="1:18" x14ac:dyDescent="0.3">
      <c r="A2231" s="2">
        <v>12329</v>
      </c>
      <c r="B2231" s="2" t="s">
        <v>68</v>
      </c>
      <c r="C2231" s="2">
        <v>29</v>
      </c>
      <c r="D2231" s="7">
        <v>50</v>
      </c>
      <c r="E2231" s="7">
        <f t="shared" si="68"/>
        <v>25</v>
      </c>
      <c r="F2231" s="7">
        <v>100</v>
      </c>
      <c r="G2231" s="7">
        <f>Table1[[#This Row],[QUANTITY_ORDERED]]*Table1[[#This Row],[Selling price ]]</f>
        <v>2900</v>
      </c>
      <c r="H2231" s="7">
        <f>F2231-(Table1[[#This Row],[Estimated Cost Price (50%)	]])</f>
        <v>75</v>
      </c>
      <c r="I2231" s="7">
        <f>Table1[[#This Row],[Profit per unit]]*Table1[[#This Row],[QUANTITY_ORDERED]]</f>
        <v>2175</v>
      </c>
      <c r="J2231" s="2" t="str">
        <f t="shared" si="69"/>
        <v>Profit</v>
      </c>
      <c r="K2231" s="3">
        <v>37997</v>
      </c>
      <c r="L2231" s="2" t="str">
        <f>TEXT(Table1[[#This Row],[ORDER_DATE]], "mmm")</f>
        <v>Jan</v>
      </c>
      <c r="M2231" s="2">
        <v>2004</v>
      </c>
      <c r="N2231" s="2" t="s">
        <v>202</v>
      </c>
      <c r="O2231" s="2" t="s">
        <v>249</v>
      </c>
      <c r="P2231" s="2" t="s">
        <v>61</v>
      </c>
      <c r="Q2231" s="2" t="s">
        <v>62</v>
      </c>
      <c r="R2231" s="2" t="s">
        <v>52</v>
      </c>
    </row>
    <row r="2232" spans="1:18" x14ac:dyDescent="0.3">
      <c r="A2232" s="2">
        <v>12330</v>
      </c>
      <c r="B2232" s="2" t="s">
        <v>68</v>
      </c>
      <c r="C2232" s="2">
        <v>37</v>
      </c>
      <c r="D2232" s="7">
        <v>127</v>
      </c>
      <c r="E2232" s="7">
        <f t="shared" si="68"/>
        <v>63.5</v>
      </c>
      <c r="F2232" s="7">
        <v>100</v>
      </c>
      <c r="G2232" s="7">
        <f>Table1[[#This Row],[QUANTITY_ORDERED]]*Table1[[#This Row],[Selling price ]]</f>
        <v>3700</v>
      </c>
      <c r="H2232" s="7">
        <f>F2232-(Table1[[#This Row],[Estimated Cost Price (50%)	]])</f>
        <v>36.5</v>
      </c>
      <c r="I2232" s="7">
        <f>Table1[[#This Row],[Profit per unit]]*Table1[[#This Row],[QUANTITY_ORDERED]]</f>
        <v>1350.5</v>
      </c>
      <c r="J2232" s="2" t="str">
        <f t="shared" si="69"/>
        <v>Profit</v>
      </c>
      <c r="K2232" s="3">
        <v>37997</v>
      </c>
      <c r="L2232" s="2" t="str">
        <f>TEXT(Table1[[#This Row],[ORDER_DATE]], "mmm")</f>
        <v>Jan</v>
      </c>
      <c r="M2232" s="2">
        <v>2004</v>
      </c>
      <c r="N2232" s="2" t="s">
        <v>178</v>
      </c>
      <c r="O2232" s="2" t="s">
        <v>261</v>
      </c>
      <c r="P2232" s="2" t="s">
        <v>61</v>
      </c>
      <c r="Q2232" s="2" t="s">
        <v>62</v>
      </c>
      <c r="R2232" s="2" t="s">
        <v>16</v>
      </c>
    </row>
    <row r="2233" spans="1:18" x14ac:dyDescent="0.3">
      <c r="A2233" s="2">
        <v>12331</v>
      </c>
      <c r="B2233" s="2" t="s">
        <v>68</v>
      </c>
      <c r="C2233" s="2">
        <v>39</v>
      </c>
      <c r="D2233" s="7">
        <v>97</v>
      </c>
      <c r="E2233" s="7">
        <f t="shared" si="68"/>
        <v>48.5</v>
      </c>
      <c r="F2233" s="7">
        <v>50.31</v>
      </c>
      <c r="G2233" s="7">
        <f>Table1[[#This Row],[QUANTITY_ORDERED]]*Table1[[#This Row],[Selling price ]]</f>
        <v>1962.0900000000001</v>
      </c>
      <c r="H2233" s="7">
        <f>F2233-(Table1[[#This Row],[Estimated Cost Price (50%)	]])</f>
        <v>1.8100000000000023</v>
      </c>
      <c r="I2233" s="7">
        <f>Table1[[#This Row],[Profit per unit]]*Table1[[#This Row],[QUANTITY_ORDERED]]</f>
        <v>70.590000000000089</v>
      </c>
      <c r="J2233" s="2" t="str">
        <f t="shared" si="69"/>
        <v>Profit</v>
      </c>
      <c r="K2233" s="3">
        <v>37997</v>
      </c>
      <c r="L2233" s="2" t="str">
        <f>TEXT(Table1[[#This Row],[ORDER_DATE]], "mmm")</f>
        <v>Jan</v>
      </c>
      <c r="M2233" s="2">
        <v>2004</v>
      </c>
      <c r="N2233" s="2" t="s">
        <v>202</v>
      </c>
      <c r="O2233" s="2" t="s">
        <v>278</v>
      </c>
      <c r="P2233" s="2" t="s">
        <v>61</v>
      </c>
      <c r="Q2233" s="2" t="s">
        <v>62</v>
      </c>
      <c r="R2233" s="2" t="s">
        <v>10</v>
      </c>
    </row>
    <row r="2234" spans="1:18" x14ac:dyDescent="0.3">
      <c r="A2234" s="2">
        <v>12332</v>
      </c>
      <c r="B2234" s="2" t="s">
        <v>68</v>
      </c>
      <c r="C2234" s="2">
        <v>42</v>
      </c>
      <c r="D2234" s="7">
        <v>96</v>
      </c>
      <c r="E2234" s="7">
        <f t="shared" si="68"/>
        <v>48</v>
      </c>
      <c r="F2234" s="7">
        <v>100</v>
      </c>
      <c r="G2234" s="7">
        <f>Table1[[#This Row],[QUANTITY_ORDERED]]*Table1[[#This Row],[Selling price ]]</f>
        <v>4200</v>
      </c>
      <c r="H2234" s="7">
        <f>F2234-(Table1[[#This Row],[Estimated Cost Price (50%)	]])</f>
        <v>52</v>
      </c>
      <c r="I2234" s="7">
        <f>Table1[[#This Row],[Profit per unit]]*Table1[[#This Row],[QUANTITY_ORDERED]]</f>
        <v>2184</v>
      </c>
      <c r="J2234" s="2" t="str">
        <f t="shared" si="69"/>
        <v>Profit</v>
      </c>
      <c r="K2234" s="3">
        <v>37997</v>
      </c>
      <c r="L2234" s="2" t="str">
        <f>TEXT(Table1[[#This Row],[ORDER_DATE]], "mmm")</f>
        <v>Jan</v>
      </c>
      <c r="M2234" s="2">
        <v>2004</v>
      </c>
      <c r="N2234" s="2" t="s">
        <v>178</v>
      </c>
      <c r="O2234" s="2" t="s">
        <v>281</v>
      </c>
      <c r="P2234" s="2" t="s">
        <v>61</v>
      </c>
      <c r="Q2234" s="2" t="s">
        <v>62</v>
      </c>
      <c r="R2234" s="2" t="s">
        <v>16</v>
      </c>
    </row>
    <row r="2235" spans="1:18" x14ac:dyDescent="0.3">
      <c r="A2235" s="2">
        <v>12333</v>
      </c>
      <c r="B2235" s="2" t="s">
        <v>68</v>
      </c>
      <c r="C2235" s="2">
        <v>31</v>
      </c>
      <c r="D2235" s="7">
        <v>64</v>
      </c>
      <c r="E2235" s="7">
        <f t="shared" si="68"/>
        <v>32</v>
      </c>
      <c r="F2235" s="7">
        <v>100</v>
      </c>
      <c r="G2235" s="7">
        <f>Table1[[#This Row],[QUANTITY_ORDERED]]*Table1[[#This Row],[Selling price ]]</f>
        <v>3100</v>
      </c>
      <c r="H2235" s="7">
        <f>F2235-(Table1[[#This Row],[Estimated Cost Price (50%)	]])</f>
        <v>68</v>
      </c>
      <c r="I2235" s="7">
        <f>Table1[[#This Row],[Profit per unit]]*Table1[[#This Row],[QUANTITY_ORDERED]]</f>
        <v>2108</v>
      </c>
      <c r="J2235" s="2" t="str">
        <f t="shared" si="69"/>
        <v>Profit</v>
      </c>
      <c r="K2235" s="3">
        <v>37997</v>
      </c>
      <c r="L2235" s="2" t="str">
        <f>TEXT(Table1[[#This Row],[ORDER_DATE]], "mmm")</f>
        <v>Jan</v>
      </c>
      <c r="M2235" s="2">
        <v>2004</v>
      </c>
      <c r="N2235" s="2" t="s">
        <v>178</v>
      </c>
      <c r="O2235" s="2" t="s">
        <v>286</v>
      </c>
      <c r="P2235" s="2" t="s">
        <v>61</v>
      </c>
      <c r="Q2235" s="2" t="s">
        <v>62</v>
      </c>
      <c r="R2235" s="2" t="s">
        <v>16</v>
      </c>
    </row>
    <row r="2236" spans="1:18" x14ac:dyDescent="0.3">
      <c r="A2236" s="2">
        <v>12334</v>
      </c>
      <c r="B2236" s="2" t="s">
        <v>68</v>
      </c>
      <c r="C2236" s="2">
        <v>32</v>
      </c>
      <c r="D2236" s="7">
        <v>101</v>
      </c>
      <c r="E2236" s="7">
        <f t="shared" si="68"/>
        <v>50.5</v>
      </c>
      <c r="F2236" s="7">
        <v>82.83</v>
      </c>
      <c r="G2236" s="7">
        <f>Table1[[#This Row],[QUANTITY_ORDERED]]*Table1[[#This Row],[Selling price ]]</f>
        <v>2650.56</v>
      </c>
      <c r="H2236" s="7">
        <f>F2236-(Table1[[#This Row],[Estimated Cost Price (50%)	]])</f>
        <v>32.33</v>
      </c>
      <c r="I2236" s="7">
        <f>Table1[[#This Row],[Profit per unit]]*Table1[[#This Row],[QUANTITY_ORDERED]]</f>
        <v>1034.56</v>
      </c>
      <c r="J2236" s="2" t="str">
        <f t="shared" si="69"/>
        <v>Profit</v>
      </c>
      <c r="K2236" s="3">
        <v>37997</v>
      </c>
      <c r="L2236" s="2" t="str">
        <f>TEXT(Table1[[#This Row],[ORDER_DATE]], "mmm")</f>
        <v>Jan</v>
      </c>
      <c r="M2236" s="2">
        <v>2004</v>
      </c>
      <c r="N2236" s="2" t="s">
        <v>63</v>
      </c>
      <c r="O2236" s="2" t="s">
        <v>299</v>
      </c>
      <c r="P2236" s="2" t="s">
        <v>61</v>
      </c>
      <c r="Q2236" s="2" t="s">
        <v>62</v>
      </c>
      <c r="R2236" s="2" t="s">
        <v>10</v>
      </c>
    </row>
    <row r="2237" spans="1:18" x14ac:dyDescent="0.3">
      <c r="A2237" s="2">
        <v>12335</v>
      </c>
      <c r="B2237" s="2" t="s">
        <v>169</v>
      </c>
      <c r="C2237" s="2">
        <v>26</v>
      </c>
      <c r="D2237" s="7">
        <v>173</v>
      </c>
      <c r="E2237" s="7">
        <f t="shared" si="68"/>
        <v>86.5</v>
      </c>
      <c r="F2237" s="7">
        <v>100</v>
      </c>
      <c r="G2237" s="7">
        <f>Table1[[#This Row],[QUANTITY_ORDERED]]*Table1[[#This Row],[Selling price ]]</f>
        <v>2600</v>
      </c>
      <c r="H2237" s="7">
        <f>F2237-(Table1[[#This Row],[Estimated Cost Price (50%)	]])</f>
        <v>13.5</v>
      </c>
      <c r="I2237" s="7">
        <f>Table1[[#This Row],[Profit per unit]]*Table1[[#This Row],[QUANTITY_ORDERED]]</f>
        <v>351</v>
      </c>
      <c r="J2237" s="2" t="str">
        <f t="shared" si="69"/>
        <v>Profit</v>
      </c>
      <c r="K2237" s="3">
        <v>37998</v>
      </c>
      <c r="L2237" s="2" t="str">
        <f>TEXT(Table1[[#This Row],[ORDER_DATE]], "mmm")</f>
        <v>Jan</v>
      </c>
      <c r="M2237" s="2">
        <v>2004</v>
      </c>
      <c r="N2237" s="2" t="s">
        <v>63</v>
      </c>
      <c r="O2237" s="2" t="s">
        <v>186</v>
      </c>
      <c r="P2237" s="2" t="s">
        <v>8</v>
      </c>
      <c r="Q2237" s="2" t="s">
        <v>9</v>
      </c>
      <c r="R2237" s="2" t="s">
        <v>16</v>
      </c>
    </row>
    <row r="2238" spans="1:18" x14ac:dyDescent="0.3">
      <c r="A2238" s="2">
        <v>12336</v>
      </c>
      <c r="B2238" s="2" t="s">
        <v>169</v>
      </c>
      <c r="C2238" s="2">
        <v>48</v>
      </c>
      <c r="D2238" s="7">
        <v>118</v>
      </c>
      <c r="E2238" s="7">
        <f t="shared" si="68"/>
        <v>59</v>
      </c>
      <c r="F2238" s="7">
        <v>100</v>
      </c>
      <c r="G2238" s="7">
        <f>Table1[[#This Row],[QUANTITY_ORDERED]]*Table1[[#This Row],[Selling price ]]</f>
        <v>4800</v>
      </c>
      <c r="H2238" s="7">
        <f>F2238-(Table1[[#This Row],[Estimated Cost Price (50%)	]])</f>
        <v>41</v>
      </c>
      <c r="I2238" s="7">
        <f>Table1[[#This Row],[Profit per unit]]*Table1[[#This Row],[QUANTITY_ORDERED]]</f>
        <v>1968</v>
      </c>
      <c r="J2238" s="2" t="str">
        <f t="shared" si="69"/>
        <v>Profit</v>
      </c>
      <c r="K2238" s="3">
        <v>37998</v>
      </c>
      <c r="L2238" s="2" t="str">
        <f>TEXT(Table1[[#This Row],[ORDER_DATE]], "mmm")</f>
        <v>Jan</v>
      </c>
      <c r="M2238" s="2">
        <v>2004</v>
      </c>
      <c r="N2238" s="2" t="s">
        <v>178</v>
      </c>
      <c r="O2238" s="2" t="s">
        <v>188</v>
      </c>
      <c r="P2238" s="2" t="s">
        <v>8</v>
      </c>
      <c r="Q2238" s="2" t="s">
        <v>9</v>
      </c>
      <c r="R2238" s="2" t="s">
        <v>16</v>
      </c>
    </row>
    <row r="2239" spans="1:18" x14ac:dyDescent="0.3">
      <c r="A2239" s="2">
        <v>12337</v>
      </c>
      <c r="B2239" s="2" t="s">
        <v>169</v>
      </c>
      <c r="C2239" s="2">
        <v>38</v>
      </c>
      <c r="D2239" s="7">
        <v>163</v>
      </c>
      <c r="E2239" s="7">
        <f t="shared" si="68"/>
        <v>81.5</v>
      </c>
      <c r="F2239" s="7">
        <v>100</v>
      </c>
      <c r="G2239" s="7">
        <f>Table1[[#This Row],[QUANTITY_ORDERED]]*Table1[[#This Row],[Selling price ]]</f>
        <v>3800</v>
      </c>
      <c r="H2239" s="7">
        <f>F2239-(Table1[[#This Row],[Estimated Cost Price (50%)	]])</f>
        <v>18.5</v>
      </c>
      <c r="I2239" s="7">
        <f>Table1[[#This Row],[Profit per unit]]*Table1[[#This Row],[QUANTITY_ORDERED]]</f>
        <v>703</v>
      </c>
      <c r="J2239" s="2" t="str">
        <f t="shared" si="69"/>
        <v>Profit</v>
      </c>
      <c r="K2239" s="3">
        <v>37998</v>
      </c>
      <c r="L2239" s="2" t="str">
        <f>TEXT(Table1[[#This Row],[ORDER_DATE]], "mmm")</f>
        <v>Jan</v>
      </c>
      <c r="M2239" s="2">
        <v>2004</v>
      </c>
      <c r="N2239" s="2" t="s">
        <v>63</v>
      </c>
      <c r="O2239" s="2" t="s">
        <v>220</v>
      </c>
      <c r="P2239" s="2" t="s">
        <v>8</v>
      </c>
      <c r="Q2239" s="2" t="s">
        <v>9</v>
      </c>
      <c r="R2239" s="2" t="s">
        <v>16</v>
      </c>
    </row>
    <row r="2240" spans="1:18" x14ac:dyDescent="0.3">
      <c r="A2240" s="2">
        <v>12338</v>
      </c>
      <c r="B2240" s="2" t="s">
        <v>169</v>
      </c>
      <c r="C2240" s="2">
        <v>38</v>
      </c>
      <c r="D2240" s="7">
        <v>122</v>
      </c>
      <c r="E2240" s="7">
        <f t="shared" si="68"/>
        <v>61</v>
      </c>
      <c r="F2240" s="7">
        <v>100</v>
      </c>
      <c r="G2240" s="7">
        <f>Table1[[#This Row],[QUANTITY_ORDERED]]*Table1[[#This Row],[Selling price ]]</f>
        <v>3800</v>
      </c>
      <c r="H2240" s="7">
        <f>F2240-(Table1[[#This Row],[Estimated Cost Price (50%)	]])</f>
        <v>39</v>
      </c>
      <c r="I2240" s="7">
        <f>Table1[[#This Row],[Profit per unit]]*Table1[[#This Row],[QUANTITY_ORDERED]]</f>
        <v>1482</v>
      </c>
      <c r="J2240" s="2" t="str">
        <f t="shared" si="69"/>
        <v>Profit</v>
      </c>
      <c r="K2240" s="3">
        <v>37998</v>
      </c>
      <c r="L2240" s="2" t="str">
        <f>TEXT(Table1[[#This Row],[ORDER_DATE]], "mmm")</f>
        <v>Jan</v>
      </c>
      <c r="M2240" s="2">
        <v>2004</v>
      </c>
      <c r="N2240" s="2" t="s">
        <v>178</v>
      </c>
      <c r="O2240" s="2" t="s">
        <v>222</v>
      </c>
      <c r="P2240" s="2" t="s">
        <v>8</v>
      </c>
      <c r="Q2240" s="2" t="s">
        <v>9</v>
      </c>
      <c r="R2240" s="2" t="s">
        <v>16</v>
      </c>
    </row>
    <row r="2241" spans="1:18" x14ac:dyDescent="0.3">
      <c r="A2241" s="2">
        <v>12339</v>
      </c>
      <c r="B2241" s="2" t="s">
        <v>169</v>
      </c>
      <c r="C2241" s="2">
        <v>48</v>
      </c>
      <c r="D2241" s="7">
        <v>169</v>
      </c>
      <c r="E2241" s="7">
        <f t="shared" si="68"/>
        <v>84.5</v>
      </c>
      <c r="F2241" s="7">
        <v>100</v>
      </c>
      <c r="G2241" s="7">
        <f>Table1[[#This Row],[QUANTITY_ORDERED]]*Table1[[#This Row],[Selling price ]]</f>
        <v>4800</v>
      </c>
      <c r="H2241" s="7">
        <f>F2241-(Table1[[#This Row],[Estimated Cost Price (50%)	]])</f>
        <v>15.5</v>
      </c>
      <c r="I2241" s="7">
        <f>Table1[[#This Row],[Profit per unit]]*Table1[[#This Row],[QUANTITY_ORDERED]]</f>
        <v>744</v>
      </c>
      <c r="J2241" s="2" t="str">
        <f t="shared" si="69"/>
        <v>Profit</v>
      </c>
      <c r="K2241" s="3">
        <v>37998</v>
      </c>
      <c r="L2241" s="2" t="str">
        <f>TEXT(Table1[[#This Row],[ORDER_DATE]], "mmm")</f>
        <v>Jan</v>
      </c>
      <c r="M2241" s="2">
        <v>2004</v>
      </c>
      <c r="N2241" s="2" t="s">
        <v>63</v>
      </c>
      <c r="O2241" s="2" t="s">
        <v>236</v>
      </c>
      <c r="P2241" s="2" t="s">
        <v>8</v>
      </c>
      <c r="Q2241" s="2" t="s">
        <v>9</v>
      </c>
      <c r="R2241" s="2" t="s">
        <v>52</v>
      </c>
    </row>
    <row r="2242" spans="1:18" x14ac:dyDescent="0.3">
      <c r="A2242" s="2">
        <v>12340</v>
      </c>
      <c r="B2242" s="2" t="s">
        <v>169</v>
      </c>
      <c r="C2242" s="2">
        <v>34</v>
      </c>
      <c r="D2242" s="7">
        <v>143</v>
      </c>
      <c r="E2242" s="7">
        <f t="shared" ref="E2242:E2305" si="70">D2242 * 0.5</f>
        <v>71.5</v>
      </c>
      <c r="F2242" s="7">
        <v>100</v>
      </c>
      <c r="G2242" s="7">
        <f>Table1[[#This Row],[QUANTITY_ORDERED]]*Table1[[#This Row],[Selling price ]]</f>
        <v>3400</v>
      </c>
      <c r="H2242" s="7">
        <f>F2242-(Table1[[#This Row],[Estimated Cost Price (50%)	]])</f>
        <v>28.5</v>
      </c>
      <c r="I2242" s="7">
        <f>Table1[[#This Row],[Profit per unit]]*Table1[[#This Row],[QUANTITY_ORDERED]]</f>
        <v>969</v>
      </c>
      <c r="J2242" s="2" t="str">
        <f t="shared" ref="J2242:J2305" si="71">IF(H2242 &gt; 0, "Profit", IF(H2242 &lt; 0, "Loss", "No Profit No Loss"))</f>
        <v>Profit</v>
      </c>
      <c r="K2242" s="3">
        <v>37998</v>
      </c>
      <c r="L2242" s="2" t="str">
        <f>TEXT(Table1[[#This Row],[ORDER_DATE]], "mmm")</f>
        <v>Jan</v>
      </c>
      <c r="M2242" s="2">
        <v>2004</v>
      </c>
      <c r="N2242" s="2" t="s">
        <v>63</v>
      </c>
      <c r="O2242" s="2" t="s">
        <v>245</v>
      </c>
      <c r="P2242" s="2" t="s">
        <v>8</v>
      </c>
      <c r="Q2242" s="2" t="s">
        <v>9</v>
      </c>
      <c r="R2242" s="2" t="s">
        <v>16</v>
      </c>
    </row>
    <row r="2243" spans="1:18" x14ac:dyDescent="0.3">
      <c r="A2243" s="2">
        <v>12341</v>
      </c>
      <c r="B2243" s="2" t="s">
        <v>169</v>
      </c>
      <c r="C2243" s="2">
        <v>48</v>
      </c>
      <c r="D2243" s="7">
        <v>57</v>
      </c>
      <c r="E2243" s="7">
        <f t="shared" si="70"/>
        <v>28.5</v>
      </c>
      <c r="F2243" s="7">
        <v>47.4</v>
      </c>
      <c r="G2243" s="7">
        <f>Table1[[#This Row],[QUANTITY_ORDERED]]*Table1[[#This Row],[Selling price ]]</f>
        <v>2275.1999999999998</v>
      </c>
      <c r="H2243" s="7">
        <f>F2243-(Table1[[#This Row],[Estimated Cost Price (50%)	]])</f>
        <v>18.899999999999999</v>
      </c>
      <c r="I2243" s="7">
        <f>Table1[[#This Row],[Profit per unit]]*Table1[[#This Row],[QUANTITY_ORDERED]]</f>
        <v>907.19999999999993</v>
      </c>
      <c r="J2243" s="2" t="str">
        <f t="shared" si="71"/>
        <v>Profit</v>
      </c>
      <c r="K2243" s="3">
        <v>37998</v>
      </c>
      <c r="L2243" s="2" t="str">
        <f>TEXT(Table1[[#This Row],[ORDER_DATE]], "mmm")</f>
        <v>Jan</v>
      </c>
      <c r="M2243" s="2">
        <v>2004</v>
      </c>
      <c r="N2243" s="2" t="s">
        <v>63</v>
      </c>
      <c r="O2243" s="2" t="s">
        <v>253</v>
      </c>
      <c r="P2243" s="2" t="s">
        <v>8</v>
      </c>
      <c r="Q2243" s="2" t="s">
        <v>9</v>
      </c>
      <c r="R2243" s="2" t="s">
        <v>10</v>
      </c>
    </row>
    <row r="2244" spans="1:18" x14ac:dyDescent="0.3">
      <c r="A2244" s="2">
        <v>12342</v>
      </c>
      <c r="B2244" s="2" t="s">
        <v>169</v>
      </c>
      <c r="C2244" s="2">
        <v>36</v>
      </c>
      <c r="D2244" s="7">
        <v>35</v>
      </c>
      <c r="E2244" s="7">
        <f t="shared" si="70"/>
        <v>17.5</v>
      </c>
      <c r="F2244" s="7">
        <v>37.130000000000003</v>
      </c>
      <c r="G2244" s="7">
        <f>Table1[[#This Row],[QUANTITY_ORDERED]]*Table1[[#This Row],[Selling price ]]</f>
        <v>1336.68</v>
      </c>
      <c r="H2244" s="7">
        <f>F2244-(Table1[[#This Row],[Estimated Cost Price (50%)	]])</f>
        <v>19.630000000000003</v>
      </c>
      <c r="I2244" s="7">
        <f>Table1[[#This Row],[Profit per unit]]*Table1[[#This Row],[QUANTITY_ORDERED]]</f>
        <v>706.68000000000006</v>
      </c>
      <c r="J2244" s="2" t="str">
        <f t="shared" si="71"/>
        <v>Profit</v>
      </c>
      <c r="K2244" s="3">
        <v>37998</v>
      </c>
      <c r="L2244" s="2" t="str">
        <f>TEXT(Table1[[#This Row],[ORDER_DATE]], "mmm")</f>
        <v>Jan</v>
      </c>
      <c r="M2244" s="2">
        <v>2004</v>
      </c>
      <c r="N2244" s="2" t="s">
        <v>63</v>
      </c>
      <c r="O2244" s="2" t="s">
        <v>264</v>
      </c>
      <c r="P2244" s="2" t="s">
        <v>8</v>
      </c>
      <c r="Q2244" s="2" t="s">
        <v>9</v>
      </c>
      <c r="R2244" s="2" t="s">
        <v>10</v>
      </c>
    </row>
    <row r="2245" spans="1:18" x14ac:dyDescent="0.3">
      <c r="A2245" s="2">
        <v>12343</v>
      </c>
      <c r="B2245" s="2" t="s">
        <v>169</v>
      </c>
      <c r="C2245" s="2">
        <v>23</v>
      </c>
      <c r="D2245" s="7">
        <v>118</v>
      </c>
      <c r="E2245" s="7">
        <f t="shared" si="70"/>
        <v>59</v>
      </c>
      <c r="F2245" s="7">
        <v>100</v>
      </c>
      <c r="G2245" s="7">
        <f>Table1[[#This Row],[QUANTITY_ORDERED]]*Table1[[#This Row],[Selling price ]]</f>
        <v>2300</v>
      </c>
      <c r="H2245" s="7">
        <f>F2245-(Table1[[#This Row],[Estimated Cost Price (50%)	]])</f>
        <v>41</v>
      </c>
      <c r="I2245" s="7">
        <f>Table1[[#This Row],[Profit per unit]]*Table1[[#This Row],[QUANTITY_ORDERED]]</f>
        <v>943</v>
      </c>
      <c r="J2245" s="2" t="str">
        <f t="shared" si="71"/>
        <v>Profit</v>
      </c>
      <c r="K2245" s="3">
        <v>37998</v>
      </c>
      <c r="L2245" s="2" t="str">
        <f>TEXT(Table1[[#This Row],[ORDER_DATE]], "mmm")</f>
        <v>Jan</v>
      </c>
      <c r="M2245" s="2">
        <v>2004</v>
      </c>
      <c r="N2245" s="2" t="s">
        <v>63</v>
      </c>
      <c r="O2245" s="2" t="s">
        <v>277</v>
      </c>
      <c r="P2245" s="2" t="s">
        <v>8</v>
      </c>
      <c r="Q2245" s="2" t="s">
        <v>9</v>
      </c>
      <c r="R2245" s="2" t="s">
        <v>16</v>
      </c>
    </row>
    <row r="2246" spans="1:18" x14ac:dyDescent="0.3">
      <c r="A2246" s="2">
        <v>12344</v>
      </c>
      <c r="B2246" s="2" t="s">
        <v>169</v>
      </c>
      <c r="C2246" s="2">
        <v>33</v>
      </c>
      <c r="D2246" s="7">
        <v>54</v>
      </c>
      <c r="E2246" s="7">
        <f t="shared" si="70"/>
        <v>27</v>
      </c>
      <c r="F2246" s="7">
        <v>46.53</v>
      </c>
      <c r="G2246" s="7">
        <f>Table1[[#This Row],[QUANTITY_ORDERED]]*Table1[[#This Row],[Selling price ]]</f>
        <v>1535.49</v>
      </c>
      <c r="H2246" s="7">
        <f>F2246-(Table1[[#This Row],[Estimated Cost Price (50%)	]])</f>
        <v>19.53</v>
      </c>
      <c r="I2246" s="7">
        <f>Table1[[#This Row],[Profit per unit]]*Table1[[#This Row],[QUANTITY_ORDERED]]</f>
        <v>644.49</v>
      </c>
      <c r="J2246" s="2" t="str">
        <f t="shared" si="71"/>
        <v>Profit</v>
      </c>
      <c r="K2246" s="3">
        <v>37998</v>
      </c>
      <c r="L2246" s="2" t="str">
        <f>TEXT(Table1[[#This Row],[ORDER_DATE]], "mmm")</f>
        <v>Jan</v>
      </c>
      <c r="M2246" s="2">
        <v>2004</v>
      </c>
      <c r="N2246" s="2" t="s">
        <v>178</v>
      </c>
      <c r="O2246" s="2" t="s">
        <v>284</v>
      </c>
      <c r="P2246" s="2" t="s">
        <v>8</v>
      </c>
      <c r="Q2246" s="2" t="s">
        <v>9</v>
      </c>
      <c r="R2246" s="2" t="s">
        <v>10</v>
      </c>
    </row>
    <row r="2247" spans="1:18" x14ac:dyDescent="0.3">
      <c r="A2247" s="2">
        <v>12345</v>
      </c>
      <c r="B2247" s="2" t="s">
        <v>60</v>
      </c>
      <c r="C2247" s="2">
        <v>26</v>
      </c>
      <c r="D2247" s="7">
        <v>136</v>
      </c>
      <c r="E2247" s="7">
        <f t="shared" si="70"/>
        <v>68</v>
      </c>
      <c r="F2247" s="7">
        <v>75.47</v>
      </c>
      <c r="G2247" s="7">
        <f>Table1[[#This Row],[QUANTITY_ORDERED]]*Table1[[#This Row],[Selling price ]]</f>
        <v>1962.22</v>
      </c>
      <c r="H2247" s="7">
        <f>F2247-(Table1[[#This Row],[Estimated Cost Price (50%)	]])</f>
        <v>7.4699999999999989</v>
      </c>
      <c r="I2247" s="7">
        <f>Table1[[#This Row],[Profit per unit]]*Table1[[#This Row],[QUANTITY_ORDERED]]</f>
        <v>194.21999999999997</v>
      </c>
      <c r="J2247" s="2" t="str">
        <f t="shared" si="71"/>
        <v>Profit</v>
      </c>
      <c r="K2247" s="3">
        <v>38029</v>
      </c>
      <c r="L2247" s="2" t="str">
        <f>TEXT(Table1[[#This Row],[ORDER_DATE]], "mmm")</f>
        <v>Feb</v>
      </c>
      <c r="M2247" s="2">
        <v>2004</v>
      </c>
      <c r="N2247" s="2" t="s">
        <v>63</v>
      </c>
      <c r="O2247" s="2" t="s">
        <v>114</v>
      </c>
      <c r="P2247" s="2" t="s">
        <v>61</v>
      </c>
      <c r="Q2247" s="2" t="s">
        <v>62</v>
      </c>
      <c r="R2247" s="2" t="s">
        <v>10</v>
      </c>
    </row>
    <row r="2248" spans="1:18" x14ac:dyDescent="0.3">
      <c r="A2248" s="2">
        <v>12346</v>
      </c>
      <c r="B2248" s="2" t="s">
        <v>60</v>
      </c>
      <c r="C2248" s="2">
        <v>43</v>
      </c>
      <c r="D2248" s="7">
        <v>86</v>
      </c>
      <c r="E2248" s="7">
        <f t="shared" si="70"/>
        <v>43</v>
      </c>
      <c r="F2248" s="7">
        <v>64.97</v>
      </c>
      <c r="G2248" s="7">
        <f>Table1[[#This Row],[QUANTITY_ORDERED]]*Table1[[#This Row],[Selling price ]]</f>
        <v>2793.71</v>
      </c>
      <c r="H2248" s="7">
        <f>F2248-(Table1[[#This Row],[Estimated Cost Price (50%)	]])</f>
        <v>21.97</v>
      </c>
      <c r="I2248" s="7">
        <f>Table1[[#This Row],[Profit per unit]]*Table1[[#This Row],[QUANTITY_ORDERED]]</f>
        <v>944.70999999999992</v>
      </c>
      <c r="J2248" s="2" t="str">
        <f t="shared" si="71"/>
        <v>Profit</v>
      </c>
      <c r="K2248" s="3">
        <v>38029</v>
      </c>
      <c r="L2248" s="2" t="str">
        <f>TEXT(Table1[[#This Row],[ORDER_DATE]], "mmm")</f>
        <v>Feb</v>
      </c>
      <c r="M2248" s="2">
        <v>2004</v>
      </c>
      <c r="N2248" s="2" t="s">
        <v>231</v>
      </c>
      <c r="O2248" s="2" t="s">
        <v>232</v>
      </c>
      <c r="P2248" s="2" t="s">
        <v>61</v>
      </c>
      <c r="Q2248" s="2" t="s">
        <v>62</v>
      </c>
      <c r="R2248" s="2" t="s">
        <v>10</v>
      </c>
    </row>
    <row r="2249" spans="1:18" x14ac:dyDescent="0.3">
      <c r="A2249" s="2">
        <v>12347</v>
      </c>
      <c r="B2249" s="2" t="s">
        <v>60</v>
      </c>
      <c r="C2249" s="2">
        <v>44</v>
      </c>
      <c r="D2249" s="7">
        <v>136</v>
      </c>
      <c r="E2249" s="7">
        <f t="shared" si="70"/>
        <v>68</v>
      </c>
      <c r="F2249" s="7">
        <v>100</v>
      </c>
      <c r="G2249" s="7">
        <f>Table1[[#This Row],[QUANTITY_ORDERED]]*Table1[[#This Row],[Selling price ]]</f>
        <v>4400</v>
      </c>
      <c r="H2249" s="7">
        <f>F2249-(Table1[[#This Row],[Estimated Cost Price (50%)	]])</f>
        <v>32</v>
      </c>
      <c r="I2249" s="7">
        <f>Table1[[#This Row],[Profit per unit]]*Table1[[#This Row],[QUANTITY_ORDERED]]</f>
        <v>1408</v>
      </c>
      <c r="J2249" s="2" t="str">
        <f t="shared" si="71"/>
        <v>Profit</v>
      </c>
      <c r="K2249" s="3">
        <v>38029</v>
      </c>
      <c r="L2249" s="2" t="str">
        <f>TEXT(Table1[[#This Row],[ORDER_DATE]], "mmm")</f>
        <v>Feb</v>
      </c>
      <c r="M2249" s="2">
        <v>2004</v>
      </c>
      <c r="N2249" s="2" t="s">
        <v>202</v>
      </c>
      <c r="O2249" s="2" t="s">
        <v>235</v>
      </c>
      <c r="P2249" s="2" t="s">
        <v>61</v>
      </c>
      <c r="Q2249" s="2" t="s">
        <v>62</v>
      </c>
      <c r="R2249" s="2" t="s">
        <v>16</v>
      </c>
    </row>
    <row r="2250" spans="1:18" x14ac:dyDescent="0.3">
      <c r="A2250" s="2">
        <v>12348</v>
      </c>
      <c r="B2250" s="2" t="s">
        <v>60</v>
      </c>
      <c r="C2250" s="2">
        <v>41</v>
      </c>
      <c r="D2250" s="7">
        <v>100</v>
      </c>
      <c r="E2250" s="7">
        <f t="shared" si="70"/>
        <v>50</v>
      </c>
      <c r="F2250" s="7">
        <v>93.04</v>
      </c>
      <c r="G2250" s="7">
        <f>Table1[[#This Row],[QUANTITY_ORDERED]]*Table1[[#This Row],[Selling price ]]</f>
        <v>3814.6400000000003</v>
      </c>
      <c r="H2250" s="7">
        <f>F2250-(Table1[[#This Row],[Estimated Cost Price (50%)	]])</f>
        <v>43.040000000000006</v>
      </c>
      <c r="I2250" s="7">
        <f>Table1[[#This Row],[Profit per unit]]*Table1[[#This Row],[QUANTITY_ORDERED]]</f>
        <v>1764.6400000000003</v>
      </c>
      <c r="J2250" s="2" t="str">
        <f t="shared" si="71"/>
        <v>Profit</v>
      </c>
      <c r="K2250" s="3">
        <v>38029</v>
      </c>
      <c r="L2250" s="2" t="str">
        <f>TEXT(Table1[[#This Row],[ORDER_DATE]], "mmm")</f>
        <v>Feb</v>
      </c>
      <c r="M2250" s="2">
        <v>2004</v>
      </c>
      <c r="N2250" s="2" t="s">
        <v>237</v>
      </c>
      <c r="O2250" s="2" t="s">
        <v>238</v>
      </c>
      <c r="P2250" s="2" t="s">
        <v>61</v>
      </c>
      <c r="Q2250" s="2" t="s">
        <v>62</v>
      </c>
      <c r="R2250" s="2" t="s">
        <v>16</v>
      </c>
    </row>
    <row r="2251" spans="1:18" x14ac:dyDescent="0.3">
      <c r="A2251" s="2">
        <v>12349</v>
      </c>
      <c r="B2251" s="2" t="s">
        <v>60</v>
      </c>
      <c r="C2251" s="2">
        <v>30</v>
      </c>
      <c r="D2251" s="7">
        <v>87</v>
      </c>
      <c r="E2251" s="7">
        <f t="shared" si="70"/>
        <v>43.5</v>
      </c>
      <c r="F2251" s="7">
        <v>100</v>
      </c>
      <c r="G2251" s="7">
        <f>Table1[[#This Row],[QUANTITY_ORDERED]]*Table1[[#This Row],[Selling price ]]</f>
        <v>3000</v>
      </c>
      <c r="H2251" s="7">
        <f>F2251-(Table1[[#This Row],[Estimated Cost Price (50%)	]])</f>
        <v>56.5</v>
      </c>
      <c r="I2251" s="7">
        <f>Table1[[#This Row],[Profit per unit]]*Table1[[#This Row],[QUANTITY_ORDERED]]</f>
        <v>1695</v>
      </c>
      <c r="J2251" s="2" t="str">
        <f t="shared" si="71"/>
        <v>Profit</v>
      </c>
      <c r="K2251" s="3">
        <v>38029</v>
      </c>
      <c r="L2251" s="2" t="str">
        <f>TEXT(Table1[[#This Row],[ORDER_DATE]], "mmm")</f>
        <v>Feb</v>
      </c>
      <c r="M2251" s="2">
        <v>2004</v>
      </c>
      <c r="N2251" s="2" t="s">
        <v>202</v>
      </c>
      <c r="O2251" s="2" t="s">
        <v>247</v>
      </c>
      <c r="P2251" s="2" t="s">
        <v>61</v>
      </c>
      <c r="Q2251" s="2" t="s">
        <v>62</v>
      </c>
      <c r="R2251" s="2" t="s">
        <v>16</v>
      </c>
    </row>
    <row r="2252" spans="1:18" x14ac:dyDescent="0.3">
      <c r="A2252" s="2">
        <v>12350</v>
      </c>
      <c r="B2252" s="2" t="s">
        <v>60</v>
      </c>
      <c r="C2252" s="2">
        <v>34</v>
      </c>
      <c r="D2252" s="7">
        <v>122</v>
      </c>
      <c r="E2252" s="7">
        <f t="shared" si="70"/>
        <v>61</v>
      </c>
      <c r="F2252" s="7">
        <v>50.33</v>
      </c>
      <c r="G2252" s="7">
        <f>Table1[[#This Row],[QUANTITY_ORDERED]]*Table1[[#This Row],[Selling price ]]</f>
        <v>1711.22</v>
      </c>
      <c r="H2252" s="7">
        <f>F2252-(Table1[[#This Row],[Estimated Cost Price (50%)	]])</f>
        <v>-10.670000000000002</v>
      </c>
      <c r="I2252" s="7">
        <f>Table1[[#This Row],[Profit per unit]]*Table1[[#This Row],[QUANTITY_ORDERED]]</f>
        <v>-362.78000000000009</v>
      </c>
      <c r="J2252" s="2" t="str">
        <f t="shared" si="71"/>
        <v>Loss</v>
      </c>
      <c r="K2252" s="3">
        <v>38029</v>
      </c>
      <c r="L2252" s="2" t="str">
        <f>TEXT(Table1[[#This Row],[ORDER_DATE]], "mmm")</f>
        <v>Feb</v>
      </c>
      <c r="M2252" s="2">
        <v>2004</v>
      </c>
      <c r="N2252" s="2" t="s">
        <v>231</v>
      </c>
      <c r="O2252" s="2" t="s">
        <v>259</v>
      </c>
      <c r="P2252" s="2" t="s">
        <v>61</v>
      </c>
      <c r="Q2252" s="2" t="s">
        <v>62</v>
      </c>
      <c r="R2252" s="2" t="s">
        <v>10</v>
      </c>
    </row>
    <row r="2253" spans="1:18" x14ac:dyDescent="0.3">
      <c r="A2253" s="2">
        <v>12351</v>
      </c>
      <c r="B2253" s="2" t="s">
        <v>60</v>
      </c>
      <c r="C2253" s="2">
        <v>30</v>
      </c>
      <c r="D2253" s="7">
        <v>88</v>
      </c>
      <c r="E2253" s="7">
        <f t="shared" si="70"/>
        <v>44</v>
      </c>
      <c r="F2253" s="7">
        <v>100</v>
      </c>
      <c r="G2253" s="7">
        <f>Table1[[#This Row],[QUANTITY_ORDERED]]*Table1[[#This Row],[Selling price ]]</f>
        <v>3000</v>
      </c>
      <c r="H2253" s="7">
        <f>F2253-(Table1[[#This Row],[Estimated Cost Price (50%)	]])</f>
        <v>56</v>
      </c>
      <c r="I2253" s="7">
        <f>Table1[[#This Row],[Profit per unit]]*Table1[[#This Row],[QUANTITY_ORDERED]]</f>
        <v>1680</v>
      </c>
      <c r="J2253" s="2" t="str">
        <f t="shared" si="71"/>
        <v>Profit</v>
      </c>
      <c r="K2253" s="3">
        <v>38029</v>
      </c>
      <c r="L2253" s="2" t="str">
        <f>TEXT(Table1[[#This Row],[ORDER_DATE]], "mmm")</f>
        <v>Feb</v>
      </c>
      <c r="M2253" s="2">
        <v>2004</v>
      </c>
      <c r="N2253" s="2" t="s">
        <v>202</v>
      </c>
      <c r="O2253" s="2" t="s">
        <v>268</v>
      </c>
      <c r="P2253" s="2" t="s">
        <v>61</v>
      </c>
      <c r="Q2253" s="2" t="s">
        <v>62</v>
      </c>
      <c r="R2253" s="2" t="s">
        <v>16</v>
      </c>
    </row>
    <row r="2254" spans="1:18" x14ac:dyDescent="0.3">
      <c r="A2254" s="2">
        <v>12352</v>
      </c>
      <c r="B2254" s="2" t="s">
        <v>60</v>
      </c>
      <c r="C2254" s="2">
        <v>25</v>
      </c>
      <c r="D2254" s="7">
        <v>83</v>
      </c>
      <c r="E2254" s="7">
        <f t="shared" si="70"/>
        <v>41.5</v>
      </c>
      <c r="F2254" s="7">
        <v>60.34</v>
      </c>
      <c r="G2254" s="7">
        <f>Table1[[#This Row],[QUANTITY_ORDERED]]*Table1[[#This Row],[Selling price ]]</f>
        <v>1508.5</v>
      </c>
      <c r="H2254" s="7">
        <f>F2254-(Table1[[#This Row],[Estimated Cost Price (50%)	]])</f>
        <v>18.840000000000003</v>
      </c>
      <c r="I2254" s="7">
        <f>Table1[[#This Row],[Profit per unit]]*Table1[[#This Row],[QUANTITY_ORDERED]]</f>
        <v>471.00000000000011</v>
      </c>
      <c r="J2254" s="2" t="str">
        <f t="shared" si="71"/>
        <v>Profit</v>
      </c>
      <c r="K2254" s="3">
        <v>38029</v>
      </c>
      <c r="L2254" s="2" t="str">
        <f>TEXT(Table1[[#This Row],[ORDER_DATE]], "mmm")</f>
        <v>Feb</v>
      </c>
      <c r="M2254" s="2">
        <v>2004</v>
      </c>
      <c r="N2254" s="2" t="s">
        <v>202</v>
      </c>
      <c r="O2254" s="2" t="s">
        <v>273</v>
      </c>
      <c r="P2254" s="2" t="s">
        <v>61</v>
      </c>
      <c r="Q2254" s="2" t="s">
        <v>62</v>
      </c>
      <c r="R2254" s="2" t="s">
        <v>10</v>
      </c>
    </row>
    <row r="2255" spans="1:18" x14ac:dyDescent="0.3">
      <c r="A2255" s="2">
        <v>12353</v>
      </c>
      <c r="B2255" s="2" t="s">
        <v>60</v>
      </c>
      <c r="C2255" s="2">
        <v>27</v>
      </c>
      <c r="D2255" s="7">
        <v>62</v>
      </c>
      <c r="E2255" s="7">
        <f t="shared" si="70"/>
        <v>31</v>
      </c>
      <c r="F2255" s="7">
        <v>100</v>
      </c>
      <c r="G2255" s="7">
        <f>Table1[[#This Row],[QUANTITY_ORDERED]]*Table1[[#This Row],[Selling price ]]</f>
        <v>2700</v>
      </c>
      <c r="H2255" s="7">
        <f>F2255-(Table1[[#This Row],[Estimated Cost Price (50%)	]])</f>
        <v>69</v>
      </c>
      <c r="I2255" s="7">
        <f>Table1[[#This Row],[Profit per unit]]*Table1[[#This Row],[QUANTITY_ORDERED]]</f>
        <v>1863</v>
      </c>
      <c r="J2255" s="2" t="str">
        <f t="shared" si="71"/>
        <v>Profit</v>
      </c>
      <c r="K2255" s="3">
        <v>38029</v>
      </c>
      <c r="L2255" s="2" t="str">
        <f>TEXT(Table1[[#This Row],[ORDER_DATE]], "mmm")</f>
        <v>Feb</v>
      </c>
      <c r="M2255" s="2">
        <v>2004</v>
      </c>
      <c r="N2255" s="2" t="s">
        <v>237</v>
      </c>
      <c r="O2255" s="2" t="s">
        <v>285</v>
      </c>
      <c r="P2255" s="2" t="s">
        <v>61</v>
      </c>
      <c r="Q2255" s="2" t="s">
        <v>62</v>
      </c>
      <c r="R2255" s="2" t="s">
        <v>16</v>
      </c>
    </row>
    <row r="2256" spans="1:18" x14ac:dyDescent="0.3">
      <c r="A2256" s="2">
        <v>12354</v>
      </c>
      <c r="B2256" s="2" t="s">
        <v>60</v>
      </c>
      <c r="C2256" s="2">
        <v>31</v>
      </c>
      <c r="D2256" s="7">
        <v>115</v>
      </c>
      <c r="E2256" s="7">
        <f t="shared" si="70"/>
        <v>57.5</v>
      </c>
      <c r="F2256" s="7">
        <v>71.400000000000006</v>
      </c>
      <c r="G2256" s="7">
        <f>Table1[[#This Row],[QUANTITY_ORDERED]]*Table1[[#This Row],[Selling price ]]</f>
        <v>2213.4</v>
      </c>
      <c r="H2256" s="7">
        <f>F2256-(Table1[[#This Row],[Estimated Cost Price (50%)	]])</f>
        <v>13.900000000000006</v>
      </c>
      <c r="I2256" s="7">
        <f>Table1[[#This Row],[Profit per unit]]*Table1[[#This Row],[QUANTITY_ORDERED]]</f>
        <v>430.9000000000002</v>
      </c>
      <c r="J2256" s="2" t="str">
        <f t="shared" si="71"/>
        <v>Profit</v>
      </c>
      <c r="K2256" s="3">
        <v>38029</v>
      </c>
      <c r="L2256" s="2" t="str">
        <f>TEXT(Table1[[#This Row],[ORDER_DATE]], "mmm")</f>
        <v>Feb</v>
      </c>
      <c r="M2256" s="2">
        <v>2004</v>
      </c>
      <c r="N2256" s="2" t="s">
        <v>178</v>
      </c>
      <c r="O2256" s="2" t="s">
        <v>290</v>
      </c>
      <c r="P2256" s="2" t="s">
        <v>61</v>
      </c>
      <c r="Q2256" s="2" t="s">
        <v>62</v>
      </c>
      <c r="R2256" s="2" t="s">
        <v>10</v>
      </c>
    </row>
    <row r="2257" spans="1:18" x14ac:dyDescent="0.3">
      <c r="A2257" s="2">
        <v>12355</v>
      </c>
      <c r="B2257" s="2" t="s">
        <v>60</v>
      </c>
      <c r="C2257" s="2">
        <v>44</v>
      </c>
      <c r="D2257" s="7">
        <v>58</v>
      </c>
      <c r="E2257" s="7">
        <f t="shared" si="70"/>
        <v>29</v>
      </c>
      <c r="F2257" s="7">
        <v>100</v>
      </c>
      <c r="G2257" s="7">
        <f>Table1[[#This Row],[QUANTITY_ORDERED]]*Table1[[#This Row],[Selling price ]]</f>
        <v>4400</v>
      </c>
      <c r="H2257" s="7">
        <f>F2257-(Table1[[#This Row],[Estimated Cost Price (50%)	]])</f>
        <v>71</v>
      </c>
      <c r="I2257" s="7">
        <f>Table1[[#This Row],[Profit per unit]]*Table1[[#This Row],[QUANTITY_ORDERED]]</f>
        <v>3124</v>
      </c>
      <c r="J2257" s="2" t="str">
        <f t="shared" si="71"/>
        <v>Profit</v>
      </c>
      <c r="K2257" s="3">
        <v>38029</v>
      </c>
      <c r="L2257" s="2" t="str">
        <f>TEXT(Table1[[#This Row],[ORDER_DATE]], "mmm")</f>
        <v>Feb</v>
      </c>
      <c r="M2257" s="2">
        <v>2004</v>
      </c>
      <c r="N2257" s="2" t="s">
        <v>237</v>
      </c>
      <c r="O2257" s="2" t="s">
        <v>291</v>
      </c>
      <c r="P2257" s="2" t="s">
        <v>61</v>
      </c>
      <c r="Q2257" s="2" t="s">
        <v>62</v>
      </c>
      <c r="R2257" s="2" t="s">
        <v>16</v>
      </c>
    </row>
    <row r="2258" spans="1:18" x14ac:dyDescent="0.3">
      <c r="A2258" s="2">
        <v>12356</v>
      </c>
      <c r="B2258" s="2" t="s">
        <v>60</v>
      </c>
      <c r="C2258" s="2">
        <v>46</v>
      </c>
      <c r="D2258" s="7">
        <v>66</v>
      </c>
      <c r="E2258" s="7">
        <f t="shared" si="70"/>
        <v>33</v>
      </c>
      <c r="F2258" s="7">
        <v>76.67</v>
      </c>
      <c r="G2258" s="7">
        <f>Table1[[#This Row],[QUANTITY_ORDERED]]*Table1[[#This Row],[Selling price ]]</f>
        <v>3526.82</v>
      </c>
      <c r="H2258" s="7">
        <f>F2258-(Table1[[#This Row],[Estimated Cost Price (50%)	]])</f>
        <v>43.67</v>
      </c>
      <c r="I2258" s="7">
        <f>Table1[[#This Row],[Profit per unit]]*Table1[[#This Row],[QUANTITY_ORDERED]]</f>
        <v>2008.8200000000002</v>
      </c>
      <c r="J2258" s="2" t="str">
        <f t="shared" si="71"/>
        <v>Profit</v>
      </c>
      <c r="K2258" s="3">
        <v>38029</v>
      </c>
      <c r="L2258" s="2" t="str">
        <f>TEXT(Table1[[#This Row],[ORDER_DATE]], "mmm")</f>
        <v>Feb</v>
      </c>
      <c r="M2258" s="2">
        <v>2004</v>
      </c>
      <c r="N2258" s="2" t="s">
        <v>231</v>
      </c>
      <c r="O2258" s="2" t="s">
        <v>293</v>
      </c>
      <c r="P2258" s="2" t="s">
        <v>61</v>
      </c>
      <c r="Q2258" s="2" t="s">
        <v>62</v>
      </c>
      <c r="R2258" s="2" t="s">
        <v>16</v>
      </c>
    </row>
    <row r="2259" spans="1:18" x14ac:dyDescent="0.3">
      <c r="A2259" s="2">
        <v>12357</v>
      </c>
      <c r="B2259" s="2" t="s">
        <v>60</v>
      </c>
      <c r="C2259" s="2">
        <v>28</v>
      </c>
      <c r="D2259" s="7">
        <v>86</v>
      </c>
      <c r="E2259" s="7">
        <f t="shared" si="70"/>
        <v>43</v>
      </c>
      <c r="F2259" s="7">
        <v>100</v>
      </c>
      <c r="G2259" s="7">
        <f>Table1[[#This Row],[QUANTITY_ORDERED]]*Table1[[#This Row],[Selling price ]]</f>
        <v>2800</v>
      </c>
      <c r="H2259" s="7">
        <f>F2259-(Table1[[#This Row],[Estimated Cost Price (50%)	]])</f>
        <v>57</v>
      </c>
      <c r="I2259" s="7">
        <f>Table1[[#This Row],[Profit per unit]]*Table1[[#This Row],[QUANTITY_ORDERED]]</f>
        <v>1596</v>
      </c>
      <c r="J2259" s="2" t="str">
        <f t="shared" si="71"/>
        <v>Profit</v>
      </c>
      <c r="K2259" s="3">
        <v>38029</v>
      </c>
      <c r="L2259" s="2" t="str">
        <f>TEXT(Table1[[#This Row],[ORDER_DATE]], "mmm")</f>
        <v>Feb</v>
      </c>
      <c r="M2259" s="2">
        <v>2004</v>
      </c>
      <c r="N2259" s="2" t="s">
        <v>231</v>
      </c>
      <c r="O2259" s="2" t="s">
        <v>295</v>
      </c>
      <c r="P2259" s="2" t="s">
        <v>61</v>
      </c>
      <c r="Q2259" s="2" t="s">
        <v>62</v>
      </c>
      <c r="R2259" s="2" t="s">
        <v>10</v>
      </c>
    </row>
    <row r="2260" spans="1:18" x14ac:dyDescent="0.3">
      <c r="A2260" s="2">
        <v>12358</v>
      </c>
      <c r="B2260" s="2" t="s">
        <v>60</v>
      </c>
      <c r="C2260" s="2">
        <v>29</v>
      </c>
      <c r="D2260" s="7">
        <v>72</v>
      </c>
      <c r="E2260" s="7">
        <f t="shared" si="70"/>
        <v>36</v>
      </c>
      <c r="F2260" s="7">
        <v>75.349999999999994</v>
      </c>
      <c r="G2260" s="7">
        <f>Table1[[#This Row],[QUANTITY_ORDERED]]*Table1[[#This Row],[Selling price ]]</f>
        <v>2185.1499999999996</v>
      </c>
      <c r="H2260" s="7">
        <f>F2260-(Table1[[#This Row],[Estimated Cost Price (50%)	]])</f>
        <v>39.349999999999994</v>
      </c>
      <c r="I2260" s="7">
        <f>Table1[[#This Row],[Profit per unit]]*Table1[[#This Row],[QUANTITY_ORDERED]]</f>
        <v>1141.1499999999999</v>
      </c>
      <c r="J2260" s="2" t="str">
        <f t="shared" si="71"/>
        <v>Profit</v>
      </c>
      <c r="K2260" s="3">
        <v>38029</v>
      </c>
      <c r="L2260" s="2" t="str">
        <f>TEXT(Table1[[#This Row],[ORDER_DATE]], "mmm")</f>
        <v>Feb</v>
      </c>
      <c r="M2260" s="2">
        <v>2004</v>
      </c>
      <c r="N2260" s="2" t="s">
        <v>231</v>
      </c>
      <c r="O2260" s="2" t="s">
        <v>298</v>
      </c>
      <c r="P2260" s="2" t="s">
        <v>61</v>
      </c>
      <c r="Q2260" s="2" t="s">
        <v>62</v>
      </c>
      <c r="R2260" s="2" t="s">
        <v>10</v>
      </c>
    </row>
    <row r="2261" spans="1:18" x14ac:dyDescent="0.3">
      <c r="A2261" s="2">
        <v>12359</v>
      </c>
      <c r="B2261" s="2" t="s">
        <v>60</v>
      </c>
      <c r="C2261" s="2">
        <v>31</v>
      </c>
      <c r="D2261" s="7">
        <v>100</v>
      </c>
      <c r="E2261" s="7">
        <f t="shared" si="70"/>
        <v>50</v>
      </c>
      <c r="F2261" s="7">
        <v>77.34</v>
      </c>
      <c r="G2261" s="7">
        <f>Table1[[#This Row],[QUANTITY_ORDERED]]*Table1[[#This Row],[Selling price ]]</f>
        <v>2397.54</v>
      </c>
      <c r="H2261" s="7">
        <f>F2261-(Table1[[#This Row],[Estimated Cost Price (50%)	]])</f>
        <v>27.340000000000003</v>
      </c>
      <c r="I2261" s="7">
        <f>Table1[[#This Row],[Profit per unit]]*Table1[[#This Row],[QUANTITY_ORDERED]]</f>
        <v>847.54000000000008</v>
      </c>
      <c r="J2261" s="2" t="str">
        <f t="shared" si="71"/>
        <v>Profit</v>
      </c>
      <c r="K2261" s="3">
        <v>38029</v>
      </c>
      <c r="L2261" s="2" t="str">
        <f>TEXT(Table1[[#This Row],[ORDER_DATE]], "mmm")</f>
        <v>Feb</v>
      </c>
      <c r="M2261" s="2">
        <v>2004</v>
      </c>
      <c r="N2261" s="2" t="s">
        <v>231</v>
      </c>
      <c r="O2261" s="2" t="s">
        <v>302</v>
      </c>
      <c r="P2261" s="2" t="s">
        <v>61</v>
      </c>
      <c r="Q2261" s="2" t="s">
        <v>62</v>
      </c>
      <c r="R2261" s="2" t="s">
        <v>10</v>
      </c>
    </row>
    <row r="2262" spans="1:18" x14ac:dyDescent="0.3">
      <c r="A2262" s="2">
        <v>12360</v>
      </c>
      <c r="B2262" s="2" t="s">
        <v>60</v>
      </c>
      <c r="C2262" s="2">
        <v>25</v>
      </c>
      <c r="D2262" s="7">
        <v>99</v>
      </c>
      <c r="E2262" s="7">
        <f t="shared" si="70"/>
        <v>49.5</v>
      </c>
      <c r="F2262" s="7">
        <v>100</v>
      </c>
      <c r="G2262" s="7">
        <f>Table1[[#This Row],[QUANTITY_ORDERED]]*Table1[[#This Row],[Selling price ]]</f>
        <v>2500</v>
      </c>
      <c r="H2262" s="7">
        <f>F2262-(Table1[[#This Row],[Estimated Cost Price (50%)	]])</f>
        <v>50.5</v>
      </c>
      <c r="I2262" s="7">
        <f>Table1[[#This Row],[Profit per unit]]*Table1[[#This Row],[QUANTITY_ORDERED]]</f>
        <v>1262.5</v>
      </c>
      <c r="J2262" s="2" t="str">
        <f t="shared" si="71"/>
        <v>Profit</v>
      </c>
      <c r="K2262" s="3">
        <v>38029</v>
      </c>
      <c r="L2262" s="2" t="str">
        <f>TEXT(Table1[[#This Row],[ORDER_DATE]], "mmm")</f>
        <v>Feb</v>
      </c>
      <c r="M2262" s="2">
        <v>2004</v>
      </c>
      <c r="N2262" s="2" t="s">
        <v>231</v>
      </c>
      <c r="O2262" s="2" t="s">
        <v>303</v>
      </c>
      <c r="P2262" s="2" t="s">
        <v>61</v>
      </c>
      <c r="Q2262" s="2" t="s">
        <v>62</v>
      </c>
      <c r="R2262" s="2" t="s">
        <v>10</v>
      </c>
    </row>
    <row r="2263" spans="1:18" x14ac:dyDescent="0.3">
      <c r="A2263" s="2">
        <v>12361</v>
      </c>
      <c r="B2263" s="2" t="s">
        <v>60</v>
      </c>
      <c r="C2263" s="2">
        <v>20</v>
      </c>
      <c r="D2263" s="7">
        <v>54</v>
      </c>
      <c r="E2263" s="7">
        <f t="shared" si="70"/>
        <v>27</v>
      </c>
      <c r="F2263" s="7">
        <v>100</v>
      </c>
      <c r="G2263" s="7">
        <f>Table1[[#This Row],[QUANTITY_ORDERED]]*Table1[[#This Row],[Selling price ]]</f>
        <v>2000</v>
      </c>
      <c r="H2263" s="7">
        <f>F2263-(Table1[[#This Row],[Estimated Cost Price (50%)	]])</f>
        <v>73</v>
      </c>
      <c r="I2263" s="7">
        <f>Table1[[#This Row],[Profit per unit]]*Table1[[#This Row],[QUANTITY_ORDERED]]</f>
        <v>1460</v>
      </c>
      <c r="J2263" s="2" t="str">
        <f t="shared" si="71"/>
        <v>Profit</v>
      </c>
      <c r="K2263" s="3">
        <v>38029</v>
      </c>
      <c r="L2263" s="2" t="str">
        <f>TEXT(Table1[[#This Row],[ORDER_DATE]], "mmm")</f>
        <v>Feb</v>
      </c>
      <c r="M2263" s="2">
        <v>2004</v>
      </c>
      <c r="N2263" s="2" t="s">
        <v>231</v>
      </c>
      <c r="O2263" s="2" t="s">
        <v>306</v>
      </c>
      <c r="P2263" s="2" t="s">
        <v>61</v>
      </c>
      <c r="Q2263" s="2" t="s">
        <v>62</v>
      </c>
      <c r="R2263" s="2" t="s">
        <v>10</v>
      </c>
    </row>
    <row r="2264" spans="1:18" x14ac:dyDescent="0.3">
      <c r="A2264" s="2">
        <v>12362</v>
      </c>
      <c r="B2264" s="2" t="s">
        <v>118</v>
      </c>
      <c r="C2264" s="2">
        <v>39</v>
      </c>
      <c r="D2264" s="7">
        <v>157</v>
      </c>
      <c r="E2264" s="7">
        <f t="shared" si="70"/>
        <v>78.5</v>
      </c>
      <c r="F2264" s="7">
        <v>99.52</v>
      </c>
      <c r="G2264" s="7">
        <f>Table1[[#This Row],[QUANTITY_ORDERED]]*Table1[[#This Row],[Selling price ]]</f>
        <v>3881.2799999999997</v>
      </c>
      <c r="H2264" s="7">
        <f>F2264-(Table1[[#This Row],[Estimated Cost Price (50%)	]])</f>
        <v>21.019999999999996</v>
      </c>
      <c r="I2264" s="7">
        <f>Table1[[#This Row],[Profit per unit]]*Table1[[#This Row],[QUANTITY_ORDERED]]</f>
        <v>819.77999999999986</v>
      </c>
      <c r="J2264" s="2" t="str">
        <f t="shared" si="71"/>
        <v>Profit</v>
      </c>
      <c r="K2264" s="3">
        <v>38058</v>
      </c>
      <c r="L2264" s="2" t="str">
        <f>TEXT(Table1[[#This Row],[ORDER_DATE]], "mmm")</f>
        <v>Mar</v>
      </c>
      <c r="M2264" s="2">
        <v>2004</v>
      </c>
      <c r="N2264" s="2" t="s">
        <v>210</v>
      </c>
      <c r="O2264" s="2" t="s">
        <v>211</v>
      </c>
      <c r="P2264" s="2" t="s">
        <v>119</v>
      </c>
      <c r="Q2264" s="2" t="s">
        <v>59</v>
      </c>
      <c r="R2264" s="2" t="s">
        <v>16</v>
      </c>
    </row>
    <row r="2265" spans="1:18" x14ac:dyDescent="0.3">
      <c r="A2265" s="2">
        <v>12363</v>
      </c>
      <c r="B2265" s="2" t="s">
        <v>118</v>
      </c>
      <c r="C2265" s="2">
        <v>20</v>
      </c>
      <c r="D2265" s="7">
        <v>105</v>
      </c>
      <c r="E2265" s="7">
        <f t="shared" si="70"/>
        <v>52.5</v>
      </c>
      <c r="F2265" s="7">
        <v>100</v>
      </c>
      <c r="G2265" s="7">
        <f>Table1[[#This Row],[QUANTITY_ORDERED]]*Table1[[#This Row],[Selling price ]]</f>
        <v>2000</v>
      </c>
      <c r="H2265" s="7">
        <f>F2265-(Table1[[#This Row],[Estimated Cost Price (50%)	]])</f>
        <v>47.5</v>
      </c>
      <c r="I2265" s="7">
        <f>Table1[[#This Row],[Profit per unit]]*Table1[[#This Row],[QUANTITY_ORDERED]]</f>
        <v>950</v>
      </c>
      <c r="J2265" s="2" t="str">
        <f t="shared" si="71"/>
        <v>Profit</v>
      </c>
      <c r="K2265" s="3">
        <v>38058</v>
      </c>
      <c r="L2265" s="2" t="str">
        <f>TEXT(Table1[[#This Row],[ORDER_DATE]], "mmm")</f>
        <v>Mar</v>
      </c>
      <c r="M2265" s="2">
        <v>2004</v>
      </c>
      <c r="N2265" s="2" t="s">
        <v>202</v>
      </c>
      <c r="O2265" s="2" t="s">
        <v>244</v>
      </c>
      <c r="P2265" s="2" t="s">
        <v>119</v>
      </c>
      <c r="Q2265" s="2" t="s">
        <v>59</v>
      </c>
      <c r="R2265" s="2" t="s">
        <v>16</v>
      </c>
    </row>
    <row r="2266" spans="1:18" x14ac:dyDescent="0.3">
      <c r="A2266" s="2">
        <v>12364</v>
      </c>
      <c r="B2266" s="2" t="s">
        <v>118</v>
      </c>
      <c r="C2266" s="2">
        <v>25</v>
      </c>
      <c r="D2266" s="7">
        <v>68</v>
      </c>
      <c r="E2266" s="7">
        <f t="shared" si="70"/>
        <v>34</v>
      </c>
      <c r="F2266" s="7">
        <v>74.680000000000007</v>
      </c>
      <c r="G2266" s="7">
        <f>Table1[[#This Row],[QUANTITY_ORDERED]]*Table1[[#This Row],[Selling price ]]</f>
        <v>1867.0000000000002</v>
      </c>
      <c r="H2266" s="7">
        <f>F2266-(Table1[[#This Row],[Estimated Cost Price (50%)	]])</f>
        <v>40.680000000000007</v>
      </c>
      <c r="I2266" s="7">
        <f>Table1[[#This Row],[Profit per unit]]*Table1[[#This Row],[QUANTITY_ORDERED]]</f>
        <v>1017.0000000000002</v>
      </c>
      <c r="J2266" s="2" t="str">
        <f t="shared" si="71"/>
        <v>Profit</v>
      </c>
      <c r="K2266" s="3">
        <v>38058</v>
      </c>
      <c r="L2266" s="2" t="str">
        <f>TEXT(Table1[[#This Row],[ORDER_DATE]], "mmm")</f>
        <v>Mar</v>
      </c>
      <c r="M2266" s="2">
        <v>2004</v>
      </c>
      <c r="N2266" s="2" t="s">
        <v>210</v>
      </c>
      <c r="O2266" s="2" t="s">
        <v>265</v>
      </c>
      <c r="P2266" s="2" t="s">
        <v>119</v>
      </c>
      <c r="Q2266" s="2" t="s">
        <v>59</v>
      </c>
      <c r="R2266" s="2" t="s">
        <v>10</v>
      </c>
    </row>
    <row r="2267" spans="1:18" x14ac:dyDescent="0.3">
      <c r="A2267" s="2">
        <v>12365</v>
      </c>
      <c r="B2267" s="2" t="s">
        <v>118</v>
      </c>
      <c r="C2267" s="2">
        <v>38</v>
      </c>
      <c r="D2267" s="7">
        <v>65</v>
      </c>
      <c r="E2267" s="7">
        <f t="shared" si="70"/>
        <v>32.5</v>
      </c>
      <c r="F2267" s="7">
        <v>68.38</v>
      </c>
      <c r="G2267" s="7">
        <f>Table1[[#This Row],[QUANTITY_ORDERED]]*Table1[[#This Row],[Selling price ]]</f>
        <v>2598.4399999999996</v>
      </c>
      <c r="H2267" s="7">
        <f>F2267-(Table1[[#This Row],[Estimated Cost Price (50%)	]])</f>
        <v>35.879999999999995</v>
      </c>
      <c r="I2267" s="7">
        <f>Table1[[#This Row],[Profit per unit]]*Table1[[#This Row],[QUANTITY_ORDERED]]</f>
        <v>1363.4399999999998</v>
      </c>
      <c r="J2267" s="2" t="str">
        <f t="shared" si="71"/>
        <v>Profit</v>
      </c>
      <c r="K2267" s="3">
        <v>38058</v>
      </c>
      <c r="L2267" s="2" t="str">
        <f>TEXT(Table1[[#This Row],[ORDER_DATE]], "mmm")</f>
        <v>Mar</v>
      </c>
      <c r="M2267" s="2">
        <v>2004</v>
      </c>
      <c r="N2267" s="2" t="s">
        <v>202</v>
      </c>
      <c r="O2267" s="2" t="s">
        <v>271</v>
      </c>
      <c r="P2267" s="2" t="s">
        <v>119</v>
      </c>
      <c r="Q2267" s="2" t="s">
        <v>59</v>
      </c>
      <c r="R2267" s="2" t="s">
        <v>10</v>
      </c>
    </row>
    <row r="2268" spans="1:18" x14ac:dyDescent="0.3">
      <c r="A2268" s="2">
        <v>12366</v>
      </c>
      <c r="B2268" s="2" t="s">
        <v>118</v>
      </c>
      <c r="C2268" s="2">
        <v>34</v>
      </c>
      <c r="D2268" s="7">
        <v>68</v>
      </c>
      <c r="E2268" s="7">
        <f t="shared" si="70"/>
        <v>34</v>
      </c>
      <c r="F2268" s="7">
        <v>59.37</v>
      </c>
      <c r="G2268" s="7">
        <f>Table1[[#This Row],[QUANTITY_ORDERED]]*Table1[[#This Row],[Selling price ]]</f>
        <v>2018.58</v>
      </c>
      <c r="H2268" s="7">
        <f>F2268-(Table1[[#This Row],[Estimated Cost Price (50%)	]])</f>
        <v>25.369999999999997</v>
      </c>
      <c r="I2268" s="7">
        <f>Table1[[#This Row],[Profit per unit]]*Table1[[#This Row],[QUANTITY_ORDERED]]</f>
        <v>862.57999999999993</v>
      </c>
      <c r="J2268" s="2" t="str">
        <f t="shared" si="71"/>
        <v>Profit</v>
      </c>
      <c r="K2268" s="3">
        <v>38058</v>
      </c>
      <c r="L2268" s="2" t="str">
        <f>TEXT(Table1[[#This Row],[ORDER_DATE]], "mmm")</f>
        <v>Mar</v>
      </c>
      <c r="M2268" s="2">
        <v>2004</v>
      </c>
      <c r="N2268" s="2" t="s">
        <v>210</v>
      </c>
      <c r="O2268" s="2" t="s">
        <v>275</v>
      </c>
      <c r="P2268" s="2" t="s">
        <v>119</v>
      </c>
      <c r="Q2268" s="2" t="s">
        <v>59</v>
      </c>
      <c r="R2268" s="2" t="s">
        <v>10</v>
      </c>
    </row>
    <row r="2269" spans="1:18" x14ac:dyDescent="0.3">
      <c r="A2269" s="2">
        <v>12367</v>
      </c>
      <c r="B2269" s="2" t="s">
        <v>233</v>
      </c>
      <c r="C2269" s="2">
        <v>23</v>
      </c>
      <c r="D2269" s="7">
        <v>90</v>
      </c>
      <c r="E2269" s="7">
        <f t="shared" si="70"/>
        <v>45</v>
      </c>
      <c r="F2269" s="7">
        <v>100</v>
      </c>
      <c r="G2269" s="7">
        <f>Table1[[#This Row],[QUANTITY_ORDERED]]*Table1[[#This Row],[Selling price ]]</f>
        <v>2300</v>
      </c>
      <c r="H2269" s="7">
        <f>F2269-(Table1[[#This Row],[Estimated Cost Price (50%)	]])</f>
        <v>55</v>
      </c>
      <c r="I2269" s="7">
        <f>Table1[[#This Row],[Profit per unit]]*Table1[[#This Row],[QUANTITY_ORDERED]]</f>
        <v>1265</v>
      </c>
      <c r="J2269" s="2" t="str">
        <f t="shared" si="71"/>
        <v>Profit</v>
      </c>
      <c r="K2269" s="3">
        <v>38058</v>
      </c>
      <c r="L2269" s="2" t="str">
        <f>TEXT(Table1[[#This Row],[ORDER_DATE]], "mmm")</f>
        <v>Mar</v>
      </c>
      <c r="M2269" s="2">
        <v>2004</v>
      </c>
      <c r="N2269" s="2" t="s">
        <v>231</v>
      </c>
      <c r="O2269" s="2" t="s">
        <v>296</v>
      </c>
      <c r="P2269" s="2" t="s">
        <v>101</v>
      </c>
      <c r="Q2269" s="2" t="s">
        <v>9</v>
      </c>
      <c r="R2269" s="2" t="s">
        <v>10</v>
      </c>
    </row>
    <row r="2270" spans="1:18" x14ac:dyDescent="0.3">
      <c r="A2270" s="2">
        <v>12368</v>
      </c>
      <c r="B2270" s="2" t="s">
        <v>233</v>
      </c>
      <c r="C2270" s="2">
        <v>49</v>
      </c>
      <c r="D2270" s="7">
        <v>99</v>
      </c>
      <c r="E2270" s="7">
        <f t="shared" si="70"/>
        <v>49.5</v>
      </c>
      <c r="F2270" s="7">
        <v>100</v>
      </c>
      <c r="G2270" s="7">
        <f>Table1[[#This Row],[QUANTITY_ORDERED]]*Table1[[#This Row],[Selling price ]]</f>
        <v>4900</v>
      </c>
      <c r="H2270" s="7">
        <f>F2270-(Table1[[#This Row],[Estimated Cost Price (50%)	]])</f>
        <v>50.5</v>
      </c>
      <c r="I2270" s="7">
        <f>Table1[[#This Row],[Profit per unit]]*Table1[[#This Row],[QUANTITY_ORDERED]]</f>
        <v>2474.5</v>
      </c>
      <c r="J2270" s="2" t="str">
        <f t="shared" si="71"/>
        <v>Profit</v>
      </c>
      <c r="K2270" s="3">
        <v>38058</v>
      </c>
      <c r="L2270" s="2" t="str">
        <f>TEXT(Table1[[#This Row],[ORDER_DATE]], "mmm")</f>
        <v>Mar</v>
      </c>
      <c r="M2270" s="2">
        <v>2004</v>
      </c>
      <c r="N2270" s="2" t="s">
        <v>210</v>
      </c>
      <c r="O2270" s="2" t="s">
        <v>297</v>
      </c>
      <c r="P2270" s="2" t="s">
        <v>101</v>
      </c>
      <c r="Q2270" s="2" t="s">
        <v>9</v>
      </c>
      <c r="R2270" s="2" t="s">
        <v>16</v>
      </c>
    </row>
    <row r="2271" spans="1:18" x14ac:dyDescent="0.3">
      <c r="A2271" s="2">
        <v>12369</v>
      </c>
      <c r="B2271" s="2" t="s">
        <v>233</v>
      </c>
      <c r="C2271" s="2">
        <v>22</v>
      </c>
      <c r="D2271" s="7">
        <v>74</v>
      </c>
      <c r="E2271" s="7">
        <f t="shared" si="70"/>
        <v>37</v>
      </c>
      <c r="F2271" s="7">
        <v>75.510000000000005</v>
      </c>
      <c r="G2271" s="7">
        <f>Table1[[#This Row],[QUANTITY_ORDERED]]*Table1[[#This Row],[Selling price ]]</f>
        <v>1661.22</v>
      </c>
      <c r="H2271" s="7">
        <f>F2271-(Table1[[#This Row],[Estimated Cost Price (50%)	]])</f>
        <v>38.510000000000005</v>
      </c>
      <c r="I2271" s="7">
        <f>Table1[[#This Row],[Profit per unit]]*Table1[[#This Row],[QUANTITY_ORDERED]]</f>
        <v>847.22000000000014</v>
      </c>
      <c r="J2271" s="2" t="str">
        <f t="shared" si="71"/>
        <v>Profit</v>
      </c>
      <c r="K2271" s="3">
        <v>38058</v>
      </c>
      <c r="L2271" s="2" t="str">
        <f>TEXT(Table1[[#This Row],[ORDER_DATE]], "mmm")</f>
        <v>Mar</v>
      </c>
      <c r="M2271" s="2">
        <v>2004</v>
      </c>
      <c r="N2271" s="2" t="s">
        <v>210</v>
      </c>
      <c r="O2271" s="2" t="s">
        <v>304</v>
      </c>
      <c r="P2271" s="2" t="s">
        <v>101</v>
      </c>
      <c r="Q2271" s="2" t="s">
        <v>9</v>
      </c>
      <c r="R2271" s="2" t="s">
        <v>10</v>
      </c>
    </row>
    <row r="2272" spans="1:18" x14ac:dyDescent="0.3">
      <c r="A2272" s="2">
        <v>12370</v>
      </c>
      <c r="B2272" s="2" t="s">
        <v>233</v>
      </c>
      <c r="C2272" s="2">
        <v>49</v>
      </c>
      <c r="D2272" s="7">
        <v>49</v>
      </c>
      <c r="E2272" s="7">
        <f t="shared" si="70"/>
        <v>24.5</v>
      </c>
      <c r="F2272" s="7">
        <v>52.64</v>
      </c>
      <c r="G2272" s="7">
        <f>Table1[[#This Row],[QUANTITY_ORDERED]]*Table1[[#This Row],[Selling price ]]</f>
        <v>2579.36</v>
      </c>
      <c r="H2272" s="7">
        <f>F2272-(Table1[[#This Row],[Estimated Cost Price (50%)	]])</f>
        <v>28.14</v>
      </c>
      <c r="I2272" s="7">
        <f>Table1[[#This Row],[Profit per unit]]*Table1[[#This Row],[QUANTITY_ORDERED]]</f>
        <v>1378.8600000000001</v>
      </c>
      <c r="J2272" s="2" t="str">
        <f t="shared" si="71"/>
        <v>Profit</v>
      </c>
      <c r="K2272" s="3">
        <v>38058</v>
      </c>
      <c r="L2272" s="2" t="str">
        <f>TEXT(Table1[[#This Row],[ORDER_DATE]], "mmm")</f>
        <v>Mar</v>
      </c>
      <c r="M2272" s="2">
        <v>2004</v>
      </c>
      <c r="N2272" s="2" t="s">
        <v>210</v>
      </c>
      <c r="O2272" s="2" t="s">
        <v>305</v>
      </c>
      <c r="P2272" s="2" t="s">
        <v>101</v>
      </c>
      <c r="Q2272" s="2" t="s">
        <v>9</v>
      </c>
      <c r="R2272" s="2" t="s">
        <v>10</v>
      </c>
    </row>
    <row r="2273" spans="1:18" x14ac:dyDescent="0.3">
      <c r="A2273" s="2">
        <v>12371</v>
      </c>
      <c r="B2273" s="2" t="s">
        <v>212</v>
      </c>
      <c r="C2273" s="2">
        <v>27</v>
      </c>
      <c r="D2273" s="7">
        <v>84</v>
      </c>
      <c r="E2273" s="7">
        <f t="shared" si="70"/>
        <v>42</v>
      </c>
      <c r="F2273" s="7">
        <v>100</v>
      </c>
      <c r="G2273" s="7">
        <f>Table1[[#This Row],[QUANTITY_ORDERED]]*Table1[[#This Row],[Selling price ]]</f>
        <v>2700</v>
      </c>
      <c r="H2273" s="7">
        <f>F2273-(Table1[[#This Row],[Estimated Cost Price (50%)	]])</f>
        <v>58</v>
      </c>
      <c r="I2273" s="7">
        <f>Table1[[#This Row],[Profit per unit]]*Table1[[#This Row],[QUANTITY_ORDERED]]</f>
        <v>1566</v>
      </c>
      <c r="J2273" s="2" t="str">
        <f t="shared" si="71"/>
        <v>Profit</v>
      </c>
      <c r="K2273" s="3">
        <v>38089</v>
      </c>
      <c r="L2273" s="2" t="str">
        <f>TEXT(Table1[[#This Row],[ORDER_DATE]], "mmm")</f>
        <v>Apr</v>
      </c>
      <c r="M2273" s="2">
        <v>2004</v>
      </c>
      <c r="N2273" s="2" t="s">
        <v>210</v>
      </c>
      <c r="O2273" s="2" t="s">
        <v>225</v>
      </c>
      <c r="P2273" s="2" t="s">
        <v>185</v>
      </c>
      <c r="Q2273" s="2" t="s">
        <v>9</v>
      </c>
      <c r="R2273" s="2" t="s">
        <v>16</v>
      </c>
    </row>
    <row r="2274" spans="1:18" x14ac:dyDescent="0.3">
      <c r="A2274" s="2">
        <v>12372</v>
      </c>
      <c r="B2274" s="2" t="s">
        <v>212</v>
      </c>
      <c r="C2274" s="2">
        <v>28</v>
      </c>
      <c r="D2274" s="7">
        <v>109</v>
      </c>
      <c r="E2274" s="7">
        <f t="shared" si="70"/>
        <v>54.5</v>
      </c>
      <c r="F2274" s="7">
        <v>71.73</v>
      </c>
      <c r="G2274" s="7">
        <f>Table1[[#This Row],[QUANTITY_ORDERED]]*Table1[[#This Row],[Selling price ]]</f>
        <v>2008.44</v>
      </c>
      <c r="H2274" s="7">
        <f>F2274-(Table1[[#This Row],[Estimated Cost Price (50%)	]])</f>
        <v>17.230000000000004</v>
      </c>
      <c r="I2274" s="7">
        <f>Table1[[#This Row],[Profit per unit]]*Table1[[#This Row],[QUANTITY_ORDERED]]</f>
        <v>482.44000000000011</v>
      </c>
      <c r="J2274" s="2" t="str">
        <f t="shared" si="71"/>
        <v>Profit</v>
      </c>
      <c r="K2274" s="3">
        <v>38089</v>
      </c>
      <c r="L2274" s="2" t="str">
        <f>TEXT(Table1[[#This Row],[ORDER_DATE]], "mmm")</f>
        <v>Apr</v>
      </c>
      <c r="M2274" s="2">
        <v>2004</v>
      </c>
      <c r="N2274" s="2" t="s">
        <v>210</v>
      </c>
      <c r="O2274" s="2" t="s">
        <v>256</v>
      </c>
      <c r="P2274" s="2" t="s">
        <v>185</v>
      </c>
      <c r="Q2274" s="2" t="s">
        <v>9</v>
      </c>
      <c r="R2274" s="2" t="s">
        <v>10</v>
      </c>
    </row>
    <row r="2275" spans="1:18" x14ac:dyDescent="0.3">
      <c r="A2275" s="2">
        <v>12373</v>
      </c>
      <c r="B2275" s="2" t="s">
        <v>212</v>
      </c>
      <c r="C2275" s="2">
        <v>35</v>
      </c>
      <c r="D2275" s="7">
        <v>72</v>
      </c>
      <c r="E2275" s="7">
        <f t="shared" si="70"/>
        <v>36</v>
      </c>
      <c r="F2275" s="7">
        <v>89.9</v>
      </c>
      <c r="G2275" s="7">
        <f>Table1[[#This Row],[QUANTITY_ORDERED]]*Table1[[#This Row],[Selling price ]]</f>
        <v>3146.5</v>
      </c>
      <c r="H2275" s="7">
        <f>F2275-(Table1[[#This Row],[Estimated Cost Price (50%)	]])</f>
        <v>53.900000000000006</v>
      </c>
      <c r="I2275" s="7">
        <f>Table1[[#This Row],[Profit per unit]]*Table1[[#This Row],[QUANTITY_ORDERED]]</f>
        <v>1886.5000000000002</v>
      </c>
      <c r="J2275" s="2" t="str">
        <f t="shared" si="71"/>
        <v>Profit</v>
      </c>
      <c r="K2275" s="3">
        <v>38089</v>
      </c>
      <c r="L2275" s="2" t="str">
        <f>TEXT(Table1[[#This Row],[ORDER_DATE]], "mmm")</f>
        <v>Apr</v>
      </c>
      <c r="M2275" s="2">
        <v>2004</v>
      </c>
      <c r="N2275" s="2" t="s">
        <v>210</v>
      </c>
      <c r="O2275" s="2" t="s">
        <v>279</v>
      </c>
      <c r="P2275" s="2" t="s">
        <v>185</v>
      </c>
      <c r="Q2275" s="2" t="s">
        <v>9</v>
      </c>
      <c r="R2275" s="2" t="s">
        <v>16</v>
      </c>
    </row>
    <row r="2276" spans="1:18" x14ac:dyDescent="0.3">
      <c r="A2276" s="2">
        <v>12374</v>
      </c>
      <c r="B2276" s="2" t="s">
        <v>212</v>
      </c>
      <c r="C2276" s="2">
        <v>46</v>
      </c>
      <c r="D2276" s="7">
        <v>99</v>
      </c>
      <c r="E2276" s="7">
        <f t="shared" si="70"/>
        <v>49.5</v>
      </c>
      <c r="F2276" s="7">
        <v>81.17</v>
      </c>
      <c r="G2276" s="7">
        <f>Table1[[#This Row],[QUANTITY_ORDERED]]*Table1[[#This Row],[Selling price ]]</f>
        <v>3733.82</v>
      </c>
      <c r="H2276" s="7">
        <f>F2276-(Table1[[#This Row],[Estimated Cost Price (50%)	]])</f>
        <v>31.67</v>
      </c>
      <c r="I2276" s="7">
        <f>Table1[[#This Row],[Profit per unit]]*Table1[[#This Row],[QUANTITY_ORDERED]]</f>
        <v>1456.8200000000002</v>
      </c>
      <c r="J2276" s="2" t="str">
        <f t="shared" si="71"/>
        <v>Profit</v>
      </c>
      <c r="K2276" s="3">
        <v>38089</v>
      </c>
      <c r="L2276" s="2" t="str">
        <f>TEXT(Table1[[#This Row],[ORDER_DATE]], "mmm")</f>
        <v>Apr</v>
      </c>
      <c r="M2276" s="2">
        <v>2004</v>
      </c>
      <c r="N2276" s="2" t="s">
        <v>5</v>
      </c>
      <c r="O2276" s="2" t="s">
        <v>282</v>
      </c>
      <c r="P2276" s="2" t="s">
        <v>185</v>
      </c>
      <c r="Q2276" s="2" t="s">
        <v>9</v>
      </c>
      <c r="R2276" s="2" t="s">
        <v>16</v>
      </c>
    </row>
    <row r="2277" spans="1:18" x14ac:dyDescent="0.3">
      <c r="A2277" s="2">
        <v>12375</v>
      </c>
      <c r="B2277" s="2" t="s">
        <v>212</v>
      </c>
      <c r="C2277" s="2">
        <v>40</v>
      </c>
      <c r="D2277" s="7">
        <v>68</v>
      </c>
      <c r="E2277" s="7">
        <f t="shared" si="70"/>
        <v>34</v>
      </c>
      <c r="F2277" s="7">
        <v>44.51</v>
      </c>
      <c r="G2277" s="7">
        <f>Table1[[#This Row],[QUANTITY_ORDERED]]*Table1[[#This Row],[Selling price ]]</f>
        <v>1780.3999999999999</v>
      </c>
      <c r="H2277" s="7">
        <f>F2277-(Table1[[#This Row],[Estimated Cost Price (50%)	]])</f>
        <v>10.509999999999998</v>
      </c>
      <c r="I2277" s="7">
        <f>Table1[[#This Row],[Profit per unit]]*Table1[[#This Row],[QUANTITY_ORDERED]]</f>
        <v>420.39999999999992</v>
      </c>
      <c r="J2277" s="2" t="str">
        <f t="shared" si="71"/>
        <v>Profit</v>
      </c>
      <c r="K2277" s="3">
        <v>38089</v>
      </c>
      <c r="L2277" s="2" t="str">
        <f>TEXT(Table1[[#This Row],[ORDER_DATE]], "mmm")</f>
        <v>Apr</v>
      </c>
      <c r="M2277" s="2">
        <v>2004</v>
      </c>
      <c r="N2277" s="2" t="s">
        <v>202</v>
      </c>
      <c r="O2277" s="2" t="s">
        <v>287</v>
      </c>
      <c r="P2277" s="2" t="s">
        <v>185</v>
      </c>
      <c r="Q2277" s="2" t="s">
        <v>9</v>
      </c>
      <c r="R2277" s="2" t="s">
        <v>10</v>
      </c>
    </row>
    <row r="2278" spans="1:18" x14ac:dyDescent="0.3">
      <c r="A2278" s="2">
        <v>12376</v>
      </c>
      <c r="B2278" s="2" t="s">
        <v>212</v>
      </c>
      <c r="C2278" s="2">
        <v>40</v>
      </c>
      <c r="D2278" s="7">
        <v>43</v>
      </c>
      <c r="E2278" s="7">
        <f t="shared" si="70"/>
        <v>21.5</v>
      </c>
      <c r="F2278" s="7">
        <v>82.21</v>
      </c>
      <c r="G2278" s="7">
        <f>Table1[[#This Row],[QUANTITY_ORDERED]]*Table1[[#This Row],[Selling price ]]</f>
        <v>3288.3999999999996</v>
      </c>
      <c r="H2278" s="7">
        <f>F2278-(Table1[[#This Row],[Estimated Cost Price (50%)	]])</f>
        <v>60.709999999999994</v>
      </c>
      <c r="I2278" s="7">
        <f>Table1[[#This Row],[Profit per unit]]*Table1[[#This Row],[QUANTITY_ORDERED]]</f>
        <v>2428.3999999999996</v>
      </c>
      <c r="J2278" s="2" t="str">
        <f t="shared" si="71"/>
        <v>Profit</v>
      </c>
      <c r="K2278" s="3">
        <v>38089</v>
      </c>
      <c r="L2278" s="2" t="str">
        <f>TEXT(Table1[[#This Row],[ORDER_DATE]], "mmm")</f>
        <v>Apr</v>
      </c>
      <c r="M2278" s="2">
        <v>2004</v>
      </c>
      <c r="N2278" s="2" t="s">
        <v>202</v>
      </c>
      <c r="O2278" s="2" t="s">
        <v>289</v>
      </c>
      <c r="P2278" s="2" t="s">
        <v>185</v>
      </c>
      <c r="Q2278" s="2" t="s">
        <v>9</v>
      </c>
      <c r="R2278" s="2" t="s">
        <v>16</v>
      </c>
    </row>
    <row r="2279" spans="1:18" x14ac:dyDescent="0.3">
      <c r="A2279" s="2">
        <v>12377</v>
      </c>
      <c r="B2279" s="2" t="s">
        <v>212</v>
      </c>
      <c r="C2279" s="2">
        <v>39</v>
      </c>
      <c r="D2279" s="7">
        <v>91</v>
      </c>
      <c r="E2279" s="7">
        <f t="shared" si="70"/>
        <v>45.5</v>
      </c>
      <c r="F2279" s="7">
        <v>100</v>
      </c>
      <c r="G2279" s="7">
        <f>Table1[[#This Row],[QUANTITY_ORDERED]]*Table1[[#This Row],[Selling price ]]</f>
        <v>3900</v>
      </c>
      <c r="H2279" s="7">
        <f>F2279-(Table1[[#This Row],[Estimated Cost Price (50%)	]])</f>
        <v>54.5</v>
      </c>
      <c r="I2279" s="7">
        <f>Table1[[#This Row],[Profit per unit]]*Table1[[#This Row],[QUANTITY_ORDERED]]</f>
        <v>2125.5</v>
      </c>
      <c r="J2279" s="2" t="str">
        <f t="shared" si="71"/>
        <v>Profit</v>
      </c>
      <c r="K2279" s="3">
        <v>38089</v>
      </c>
      <c r="L2279" s="2" t="str">
        <f>TEXT(Table1[[#This Row],[ORDER_DATE]], "mmm")</f>
        <v>Apr</v>
      </c>
      <c r="M2279" s="2">
        <v>2004</v>
      </c>
      <c r="N2279" s="2" t="s">
        <v>210</v>
      </c>
      <c r="O2279" s="2" t="s">
        <v>294</v>
      </c>
      <c r="P2279" s="2" t="s">
        <v>185</v>
      </c>
      <c r="Q2279" s="2" t="s">
        <v>9</v>
      </c>
      <c r="R2279" s="2" t="s">
        <v>16</v>
      </c>
    </row>
    <row r="2280" spans="1:18" x14ac:dyDescent="0.3">
      <c r="A2280" s="2">
        <v>12378</v>
      </c>
      <c r="B2280" s="2" t="s">
        <v>212</v>
      </c>
      <c r="C2280" s="2">
        <v>48</v>
      </c>
      <c r="D2280" s="7">
        <v>118</v>
      </c>
      <c r="E2280" s="7">
        <f t="shared" si="70"/>
        <v>59</v>
      </c>
      <c r="F2280" s="7">
        <v>68.8</v>
      </c>
      <c r="G2280" s="7">
        <f>Table1[[#This Row],[QUANTITY_ORDERED]]*Table1[[#This Row],[Selling price ]]</f>
        <v>3302.3999999999996</v>
      </c>
      <c r="H2280" s="7">
        <f>F2280-(Table1[[#This Row],[Estimated Cost Price (50%)	]])</f>
        <v>9.7999999999999972</v>
      </c>
      <c r="I2280" s="7">
        <f>Table1[[#This Row],[Profit per unit]]*Table1[[#This Row],[QUANTITY_ORDERED]]</f>
        <v>470.39999999999986</v>
      </c>
      <c r="J2280" s="2" t="str">
        <f t="shared" si="71"/>
        <v>Profit</v>
      </c>
      <c r="K2280" s="3">
        <v>38089</v>
      </c>
      <c r="L2280" s="2" t="str">
        <f>TEXT(Table1[[#This Row],[ORDER_DATE]], "mmm")</f>
        <v>Apr</v>
      </c>
      <c r="M2280" s="2">
        <v>2004</v>
      </c>
      <c r="N2280" s="2" t="s">
        <v>210</v>
      </c>
      <c r="O2280" s="2" t="s">
        <v>300</v>
      </c>
      <c r="P2280" s="2" t="s">
        <v>185</v>
      </c>
      <c r="Q2280" s="2" t="s">
        <v>9</v>
      </c>
      <c r="R2280" s="2" t="s">
        <v>16</v>
      </c>
    </row>
    <row r="2281" spans="1:18" x14ac:dyDescent="0.3">
      <c r="A2281" s="2">
        <v>12379</v>
      </c>
      <c r="B2281" s="2" t="s">
        <v>212</v>
      </c>
      <c r="C2281" s="2">
        <v>43</v>
      </c>
      <c r="D2281" s="7">
        <v>80</v>
      </c>
      <c r="E2281" s="7">
        <f t="shared" si="70"/>
        <v>40</v>
      </c>
      <c r="F2281" s="7">
        <v>81.95</v>
      </c>
      <c r="G2281" s="7">
        <f>Table1[[#This Row],[QUANTITY_ORDERED]]*Table1[[#This Row],[Selling price ]]</f>
        <v>3523.85</v>
      </c>
      <c r="H2281" s="7">
        <f>F2281-(Table1[[#This Row],[Estimated Cost Price (50%)	]])</f>
        <v>41.95</v>
      </c>
      <c r="I2281" s="7">
        <f>Table1[[#This Row],[Profit per unit]]*Table1[[#This Row],[QUANTITY_ORDERED]]</f>
        <v>1803.8500000000001</v>
      </c>
      <c r="J2281" s="2" t="str">
        <f t="shared" si="71"/>
        <v>Profit</v>
      </c>
      <c r="K2281" s="3">
        <v>38089</v>
      </c>
      <c r="L2281" s="2" t="str">
        <f>TEXT(Table1[[#This Row],[ORDER_DATE]], "mmm")</f>
        <v>Apr</v>
      </c>
      <c r="M2281" s="2">
        <v>2004</v>
      </c>
      <c r="N2281" s="2" t="s">
        <v>210</v>
      </c>
      <c r="O2281" s="2" t="s">
        <v>301</v>
      </c>
      <c r="P2281" s="2" t="s">
        <v>185</v>
      </c>
      <c r="Q2281" s="2" t="s">
        <v>9</v>
      </c>
      <c r="R2281" s="2" t="s">
        <v>16</v>
      </c>
    </row>
    <row r="2282" spans="1:18" x14ac:dyDescent="0.3">
      <c r="A2282" s="2">
        <v>12380</v>
      </c>
      <c r="B2282" s="2" t="s">
        <v>60</v>
      </c>
      <c r="C2282" s="2">
        <v>23</v>
      </c>
      <c r="D2282" s="7">
        <v>146</v>
      </c>
      <c r="E2282" s="7">
        <f t="shared" si="70"/>
        <v>73</v>
      </c>
      <c r="F2282" s="7">
        <v>100</v>
      </c>
      <c r="G2282" s="7">
        <f>Table1[[#This Row],[QUANTITY_ORDERED]]*Table1[[#This Row],[Selling price ]]</f>
        <v>2300</v>
      </c>
      <c r="H2282" s="7">
        <f>F2282-(Table1[[#This Row],[Estimated Cost Price (50%)	]])</f>
        <v>27</v>
      </c>
      <c r="I2282" s="7">
        <f>Table1[[#This Row],[Profit per unit]]*Table1[[#This Row],[QUANTITY_ORDERED]]</f>
        <v>621</v>
      </c>
      <c r="J2282" s="2" t="str">
        <f t="shared" si="71"/>
        <v>Profit</v>
      </c>
      <c r="K2282" s="3">
        <v>38180</v>
      </c>
      <c r="L2282" s="2" t="str">
        <f>TEXT(Table1[[#This Row],[ORDER_DATE]], "mmm")</f>
        <v>Jul</v>
      </c>
      <c r="M2282" s="2">
        <v>2004</v>
      </c>
      <c r="N2282" s="2" t="s">
        <v>63</v>
      </c>
      <c r="O2282" s="2" t="s">
        <v>241</v>
      </c>
      <c r="P2282" s="2" t="s">
        <v>61</v>
      </c>
      <c r="Q2282" s="2" t="s">
        <v>62</v>
      </c>
      <c r="R2282" s="2" t="s">
        <v>16</v>
      </c>
    </row>
    <row r="2283" spans="1:18" x14ac:dyDescent="0.3">
      <c r="A2283" s="2">
        <v>12381</v>
      </c>
      <c r="B2283" s="2" t="s">
        <v>60</v>
      </c>
      <c r="C2283" s="2">
        <v>31</v>
      </c>
      <c r="D2283" s="7">
        <v>62</v>
      </c>
      <c r="E2283" s="7">
        <f t="shared" si="70"/>
        <v>31</v>
      </c>
      <c r="F2283" s="7">
        <v>53.47</v>
      </c>
      <c r="G2283" s="7">
        <f>Table1[[#This Row],[QUANTITY_ORDERED]]*Table1[[#This Row],[Selling price ]]</f>
        <v>1657.57</v>
      </c>
      <c r="H2283" s="7">
        <f>F2283-(Table1[[#This Row],[Estimated Cost Price (50%)	]])</f>
        <v>22.47</v>
      </c>
      <c r="I2283" s="7">
        <f>Table1[[#This Row],[Profit per unit]]*Table1[[#This Row],[QUANTITY_ORDERED]]</f>
        <v>696.56999999999994</v>
      </c>
      <c r="J2283" s="2" t="str">
        <f t="shared" si="71"/>
        <v>Profit</v>
      </c>
      <c r="K2283" s="3">
        <v>38180</v>
      </c>
      <c r="L2283" s="2" t="str">
        <f>TEXT(Table1[[#This Row],[ORDER_DATE]], "mmm")</f>
        <v>Jul</v>
      </c>
      <c r="M2283" s="2">
        <v>2004</v>
      </c>
      <c r="N2283" s="2" t="s">
        <v>5</v>
      </c>
      <c r="O2283" s="2" t="s">
        <v>243</v>
      </c>
      <c r="P2283" s="2" t="s">
        <v>61</v>
      </c>
      <c r="Q2283" s="2" t="s">
        <v>62</v>
      </c>
      <c r="R2283" s="2" t="s">
        <v>10</v>
      </c>
    </row>
    <row r="2284" spans="1:18" x14ac:dyDescent="0.3">
      <c r="A2284" s="2">
        <v>12382</v>
      </c>
      <c r="B2284" s="2" t="s">
        <v>60</v>
      </c>
      <c r="C2284" s="2">
        <v>25</v>
      </c>
      <c r="D2284" s="7">
        <v>148</v>
      </c>
      <c r="E2284" s="7">
        <f t="shared" si="70"/>
        <v>74</v>
      </c>
      <c r="F2284" s="7">
        <v>100</v>
      </c>
      <c r="G2284" s="7">
        <f>Table1[[#This Row],[QUANTITY_ORDERED]]*Table1[[#This Row],[Selling price ]]</f>
        <v>2500</v>
      </c>
      <c r="H2284" s="7">
        <f>F2284-(Table1[[#This Row],[Estimated Cost Price (50%)	]])</f>
        <v>26</v>
      </c>
      <c r="I2284" s="7">
        <f>Table1[[#This Row],[Profit per unit]]*Table1[[#This Row],[QUANTITY_ORDERED]]</f>
        <v>650</v>
      </c>
      <c r="J2284" s="2" t="str">
        <f t="shared" si="71"/>
        <v>Profit</v>
      </c>
      <c r="K2284" s="3">
        <v>38180</v>
      </c>
      <c r="L2284" s="2" t="str">
        <f>TEXT(Table1[[#This Row],[ORDER_DATE]], "mmm")</f>
        <v>Jul</v>
      </c>
      <c r="M2284" s="2">
        <v>2004</v>
      </c>
      <c r="N2284" s="2" t="s">
        <v>63</v>
      </c>
      <c r="O2284" s="2" t="s">
        <v>250</v>
      </c>
      <c r="P2284" s="2" t="s">
        <v>61</v>
      </c>
      <c r="Q2284" s="2" t="s">
        <v>62</v>
      </c>
      <c r="R2284" s="2" t="s">
        <v>16</v>
      </c>
    </row>
    <row r="2285" spans="1:18" x14ac:dyDescent="0.3">
      <c r="A2285" s="2">
        <v>12383</v>
      </c>
      <c r="B2285" s="2" t="s">
        <v>60</v>
      </c>
      <c r="C2285" s="2">
        <v>41</v>
      </c>
      <c r="D2285" s="7">
        <v>69</v>
      </c>
      <c r="E2285" s="7">
        <f t="shared" si="70"/>
        <v>34.5</v>
      </c>
      <c r="F2285" s="7">
        <v>70.650000000000006</v>
      </c>
      <c r="G2285" s="7">
        <f>Table1[[#This Row],[QUANTITY_ORDERED]]*Table1[[#This Row],[Selling price ]]</f>
        <v>2896.65</v>
      </c>
      <c r="H2285" s="7">
        <f>F2285-(Table1[[#This Row],[Estimated Cost Price (50%)	]])</f>
        <v>36.150000000000006</v>
      </c>
      <c r="I2285" s="7">
        <f>Table1[[#This Row],[Profit per unit]]*Table1[[#This Row],[QUANTITY_ORDERED]]</f>
        <v>1482.1500000000003</v>
      </c>
      <c r="J2285" s="2" t="str">
        <f t="shared" si="71"/>
        <v>Profit</v>
      </c>
      <c r="K2285" s="3">
        <v>38180</v>
      </c>
      <c r="L2285" s="2" t="str">
        <f>TEXT(Table1[[#This Row],[ORDER_DATE]], "mmm")</f>
        <v>Jul</v>
      </c>
      <c r="M2285" s="2">
        <v>2004</v>
      </c>
      <c r="N2285" s="2" t="s">
        <v>5</v>
      </c>
      <c r="O2285" s="2" t="s">
        <v>262</v>
      </c>
      <c r="P2285" s="2" t="s">
        <v>61</v>
      </c>
      <c r="Q2285" s="2" t="s">
        <v>62</v>
      </c>
      <c r="R2285" s="2" t="s">
        <v>10</v>
      </c>
    </row>
    <row r="2286" spans="1:18" x14ac:dyDescent="0.3">
      <c r="A2286" s="2">
        <v>12384</v>
      </c>
      <c r="B2286" s="2" t="s">
        <v>60</v>
      </c>
      <c r="C2286" s="2">
        <v>36</v>
      </c>
      <c r="D2286" s="7">
        <v>37</v>
      </c>
      <c r="E2286" s="7">
        <f t="shared" si="70"/>
        <v>18.5</v>
      </c>
      <c r="F2286" s="7">
        <v>38.520000000000003</v>
      </c>
      <c r="G2286" s="7">
        <f>Table1[[#This Row],[QUANTITY_ORDERED]]*Table1[[#This Row],[Selling price ]]</f>
        <v>1386.72</v>
      </c>
      <c r="H2286" s="7">
        <f>F2286-(Table1[[#This Row],[Estimated Cost Price (50%)	]])</f>
        <v>20.020000000000003</v>
      </c>
      <c r="I2286" s="7">
        <f>Table1[[#This Row],[Profit per unit]]*Table1[[#This Row],[QUANTITY_ORDERED]]</f>
        <v>720.72000000000014</v>
      </c>
      <c r="J2286" s="2" t="str">
        <f t="shared" si="71"/>
        <v>Profit</v>
      </c>
      <c r="K2286" s="3">
        <v>38180</v>
      </c>
      <c r="L2286" s="2" t="str">
        <f>TEXT(Table1[[#This Row],[ORDER_DATE]], "mmm")</f>
        <v>Jul</v>
      </c>
      <c r="M2286" s="2">
        <v>2004</v>
      </c>
      <c r="N2286" s="2" t="s">
        <v>63</v>
      </c>
      <c r="O2286" s="2" t="s">
        <v>267</v>
      </c>
      <c r="P2286" s="2" t="s">
        <v>61</v>
      </c>
      <c r="Q2286" s="2" t="s">
        <v>62</v>
      </c>
      <c r="R2286" s="2" t="s">
        <v>10</v>
      </c>
    </row>
    <row r="2287" spans="1:18" x14ac:dyDescent="0.3">
      <c r="A2287" s="2">
        <v>12385</v>
      </c>
      <c r="B2287" s="2" t="s">
        <v>60</v>
      </c>
      <c r="C2287" s="2">
        <v>44</v>
      </c>
      <c r="D2287" s="7">
        <v>61</v>
      </c>
      <c r="E2287" s="7">
        <f t="shared" si="70"/>
        <v>30.5</v>
      </c>
      <c r="F2287" s="7">
        <v>62.45</v>
      </c>
      <c r="G2287" s="7">
        <f>Table1[[#This Row],[QUANTITY_ORDERED]]*Table1[[#This Row],[Selling price ]]</f>
        <v>2747.8</v>
      </c>
      <c r="H2287" s="7">
        <f>F2287-(Table1[[#This Row],[Estimated Cost Price (50%)	]])</f>
        <v>31.950000000000003</v>
      </c>
      <c r="I2287" s="7">
        <f>Table1[[#This Row],[Profit per unit]]*Table1[[#This Row],[QUANTITY_ORDERED]]</f>
        <v>1405.8000000000002</v>
      </c>
      <c r="J2287" s="2" t="str">
        <f t="shared" si="71"/>
        <v>Profit</v>
      </c>
      <c r="K2287" s="3">
        <v>38180</v>
      </c>
      <c r="L2287" s="2" t="str">
        <f>TEXT(Table1[[#This Row],[ORDER_DATE]], "mmm")</f>
        <v>Jul</v>
      </c>
      <c r="M2287" s="2">
        <v>2004</v>
      </c>
      <c r="N2287" s="2" t="s">
        <v>63</v>
      </c>
      <c r="O2287" s="2" t="s">
        <v>270</v>
      </c>
      <c r="P2287" s="2" t="s">
        <v>61</v>
      </c>
      <c r="Q2287" s="2" t="s">
        <v>62</v>
      </c>
      <c r="R2287" s="2" t="s">
        <v>10</v>
      </c>
    </row>
    <row r="2288" spans="1:18" x14ac:dyDescent="0.3">
      <c r="A2288" s="2">
        <v>12386</v>
      </c>
      <c r="B2288" s="2" t="s">
        <v>60</v>
      </c>
      <c r="C2288" s="2">
        <v>32</v>
      </c>
      <c r="D2288" s="7">
        <v>140</v>
      </c>
      <c r="E2288" s="7">
        <f t="shared" si="70"/>
        <v>70</v>
      </c>
      <c r="F2288" s="7">
        <v>100</v>
      </c>
      <c r="G2288" s="7">
        <f>Table1[[#This Row],[QUANTITY_ORDERED]]*Table1[[#This Row],[Selling price ]]</f>
        <v>3200</v>
      </c>
      <c r="H2288" s="7">
        <f>F2288-(Table1[[#This Row],[Estimated Cost Price (50%)	]])</f>
        <v>30</v>
      </c>
      <c r="I2288" s="7">
        <f>Table1[[#This Row],[Profit per unit]]*Table1[[#This Row],[QUANTITY_ORDERED]]</f>
        <v>960</v>
      </c>
      <c r="J2288" s="2" t="str">
        <f t="shared" si="71"/>
        <v>Profit</v>
      </c>
      <c r="K2288" s="3">
        <v>38180</v>
      </c>
      <c r="L2288" s="2" t="str">
        <f>TEXT(Table1[[#This Row],[ORDER_DATE]], "mmm")</f>
        <v>Jul</v>
      </c>
      <c r="M2288" s="2">
        <v>2004</v>
      </c>
      <c r="N2288" s="2" t="s">
        <v>63</v>
      </c>
      <c r="O2288" s="2" t="s">
        <v>274</v>
      </c>
      <c r="P2288" s="2" t="s">
        <v>61</v>
      </c>
      <c r="Q2288" s="2" t="s">
        <v>62</v>
      </c>
      <c r="R2288" s="2" t="s">
        <v>16</v>
      </c>
    </row>
    <row r="2289" spans="1:18" x14ac:dyDescent="0.3">
      <c r="A2289" s="2">
        <v>12387</v>
      </c>
      <c r="B2289" s="2" t="s">
        <v>60</v>
      </c>
      <c r="C2289" s="2">
        <v>28</v>
      </c>
      <c r="D2289" s="7">
        <v>80</v>
      </c>
      <c r="E2289" s="7">
        <f t="shared" si="70"/>
        <v>40</v>
      </c>
      <c r="F2289" s="7">
        <v>95.39</v>
      </c>
      <c r="G2289" s="7">
        <f>Table1[[#This Row],[QUANTITY_ORDERED]]*Table1[[#This Row],[Selling price ]]</f>
        <v>2670.92</v>
      </c>
      <c r="H2289" s="7">
        <f>F2289-(Table1[[#This Row],[Estimated Cost Price (50%)	]])</f>
        <v>55.39</v>
      </c>
      <c r="I2289" s="7">
        <f>Table1[[#This Row],[Profit per unit]]*Table1[[#This Row],[QUANTITY_ORDERED]]</f>
        <v>1550.92</v>
      </c>
      <c r="J2289" s="2" t="str">
        <f t="shared" si="71"/>
        <v>Profit</v>
      </c>
      <c r="K2289" s="3">
        <v>38180</v>
      </c>
      <c r="L2289" s="2" t="str">
        <f>TEXT(Table1[[#This Row],[ORDER_DATE]], "mmm")</f>
        <v>Jul</v>
      </c>
      <c r="M2289" s="2">
        <v>2004</v>
      </c>
      <c r="N2289" s="2" t="s">
        <v>63</v>
      </c>
      <c r="O2289" s="2" t="s">
        <v>280</v>
      </c>
      <c r="P2289" s="2" t="s">
        <v>61</v>
      </c>
      <c r="Q2289" s="2" t="s">
        <v>62</v>
      </c>
      <c r="R2289" s="2" t="s">
        <v>10</v>
      </c>
    </row>
    <row r="2290" spans="1:18" x14ac:dyDescent="0.3">
      <c r="A2290" s="2">
        <v>12388</v>
      </c>
      <c r="B2290" s="2" t="s">
        <v>60</v>
      </c>
      <c r="C2290" s="2">
        <v>38</v>
      </c>
      <c r="D2290" s="7">
        <v>40</v>
      </c>
      <c r="E2290" s="7">
        <f t="shared" si="70"/>
        <v>20</v>
      </c>
      <c r="F2290" s="7">
        <v>39.83</v>
      </c>
      <c r="G2290" s="7">
        <f>Table1[[#This Row],[QUANTITY_ORDERED]]*Table1[[#This Row],[Selling price ]]</f>
        <v>1513.54</v>
      </c>
      <c r="H2290" s="7">
        <f>F2290-(Table1[[#This Row],[Estimated Cost Price (50%)	]])</f>
        <v>19.829999999999998</v>
      </c>
      <c r="I2290" s="7">
        <f>Table1[[#This Row],[Profit per unit]]*Table1[[#This Row],[QUANTITY_ORDERED]]</f>
        <v>753.54</v>
      </c>
      <c r="J2290" s="2" t="str">
        <f t="shared" si="71"/>
        <v>Profit</v>
      </c>
      <c r="K2290" s="3">
        <v>38180</v>
      </c>
      <c r="L2290" s="2" t="str">
        <f>TEXT(Table1[[#This Row],[ORDER_DATE]], "mmm")</f>
        <v>Jul</v>
      </c>
      <c r="M2290" s="2">
        <v>2004</v>
      </c>
      <c r="N2290" s="2" t="s">
        <v>5</v>
      </c>
      <c r="O2290" s="2" t="s">
        <v>283</v>
      </c>
      <c r="P2290" s="2" t="s">
        <v>61</v>
      </c>
      <c r="Q2290" s="2" t="s">
        <v>62</v>
      </c>
      <c r="R2290" s="2" t="s">
        <v>10</v>
      </c>
    </row>
    <row r="2291" spans="1:18" x14ac:dyDescent="0.3">
      <c r="A2291" s="2">
        <v>12389</v>
      </c>
      <c r="B2291" s="2" t="s">
        <v>60</v>
      </c>
      <c r="C2291" s="2">
        <v>40</v>
      </c>
      <c r="D2291" s="7">
        <v>102</v>
      </c>
      <c r="E2291" s="7">
        <f t="shared" si="70"/>
        <v>51</v>
      </c>
      <c r="F2291" s="7">
        <v>100</v>
      </c>
      <c r="G2291" s="7">
        <f>Table1[[#This Row],[QUANTITY_ORDERED]]*Table1[[#This Row],[Selling price ]]</f>
        <v>4000</v>
      </c>
      <c r="H2291" s="7">
        <f>F2291-(Table1[[#This Row],[Estimated Cost Price (50%)	]])</f>
        <v>49</v>
      </c>
      <c r="I2291" s="7">
        <f>Table1[[#This Row],[Profit per unit]]*Table1[[#This Row],[QUANTITY_ORDERED]]</f>
        <v>1960</v>
      </c>
      <c r="J2291" s="2" t="str">
        <f t="shared" si="71"/>
        <v>Profit</v>
      </c>
      <c r="K2291" s="3">
        <v>38180</v>
      </c>
      <c r="L2291" s="2" t="str">
        <f>TEXT(Table1[[#This Row],[ORDER_DATE]], "mmm")</f>
        <v>Jul</v>
      </c>
      <c r="M2291" s="2">
        <v>2004</v>
      </c>
      <c r="N2291" s="2" t="s">
        <v>5</v>
      </c>
      <c r="O2291" s="2" t="s">
        <v>288</v>
      </c>
      <c r="P2291" s="2" t="s">
        <v>61</v>
      </c>
      <c r="Q2291" s="2" t="s">
        <v>62</v>
      </c>
      <c r="R2291" s="2" t="s">
        <v>16</v>
      </c>
    </row>
    <row r="2292" spans="1:18" x14ac:dyDescent="0.3">
      <c r="A2292" s="2">
        <v>12390</v>
      </c>
      <c r="B2292" s="2" t="s">
        <v>14</v>
      </c>
      <c r="C2292" s="2">
        <v>43</v>
      </c>
      <c r="D2292" s="7">
        <v>141</v>
      </c>
      <c r="E2292" s="7">
        <f t="shared" si="70"/>
        <v>70.5</v>
      </c>
      <c r="F2292" s="7">
        <v>97.6</v>
      </c>
      <c r="G2292" s="7">
        <f>Table1[[#This Row],[QUANTITY_ORDERED]]*Table1[[#This Row],[Selling price ]]</f>
        <v>4196.8</v>
      </c>
      <c r="H2292" s="7">
        <f>F2292-(Table1[[#This Row],[Estimated Cost Price (50%)	]])</f>
        <v>27.099999999999994</v>
      </c>
      <c r="I2292" s="7">
        <f>Table1[[#This Row],[Profit per unit]]*Table1[[#This Row],[QUANTITY_ORDERED]]</f>
        <v>1165.2999999999997</v>
      </c>
      <c r="J2292" s="2" t="str">
        <f t="shared" si="71"/>
        <v>Profit</v>
      </c>
      <c r="K2292" s="3">
        <v>38242</v>
      </c>
      <c r="L2292" s="2" t="str">
        <f>TEXT(Table1[[#This Row],[ORDER_DATE]], "mmm")</f>
        <v>Sep</v>
      </c>
      <c r="M2292" s="2">
        <v>2004</v>
      </c>
      <c r="N2292" s="2" t="s">
        <v>63</v>
      </c>
      <c r="O2292" s="2" t="s">
        <v>197</v>
      </c>
      <c r="P2292" s="2" t="s">
        <v>15</v>
      </c>
      <c r="Q2292" s="2" t="s">
        <v>13</v>
      </c>
      <c r="R2292" s="2" t="s">
        <v>16</v>
      </c>
    </row>
    <row r="2293" spans="1:18" x14ac:dyDescent="0.3">
      <c r="A2293" s="2">
        <v>12391</v>
      </c>
      <c r="B2293" s="2" t="s">
        <v>14</v>
      </c>
      <c r="C2293" s="2">
        <v>50</v>
      </c>
      <c r="D2293" s="7">
        <v>102</v>
      </c>
      <c r="E2293" s="7">
        <f t="shared" si="70"/>
        <v>51</v>
      </c>
      <c r="F2293" s="7">
        <v>50.18</v>
      </c>
      <c r="G2293" s="7">
        <f>Table1[[#This Row],[QUANTITY_ORDERED]]*Table1[[#This Row],[Selling price ]]</f>
        <v>2509</v>
      </c>
      <c r="H2293" s="7">
        <f>F2293-(Table1[[#This Row],[Estimated Cost Price (50%)	]])</f>
        <v>-0.82000000000000028</v>
      </c>
      <c r="I2293" s="7">
        <f>Table1[[#This Row],[Profit per unit]]*Table1[[#This Row],[QUANTITY_ORDERED]]</f>
        <v>-41.000000000000014</v>
      </c>
      <c r="J2293" s="2" t="str">
        <f t="shared" si="71"/>
        <v>Loss</v>
      </c>
      <c r="K2293" s="3">
        <v>38242</v>
      </c>
      <c r="L2293" s="2" t="str">
        <f>TEXT(Table1[[#This Row],[ORDER_DATE]], "mmm")</f>
        <v>Sep</v>
      </c>
      <c r="M2293" s="2">
        <v>2004</v>
      </c>
      <c r="N2293" s="2" t="s">
        <v>202</v>
      </c>
      <c r="O2293" s="2" t="s">
        <v>203</v>
      </c>
      <c r="P2293" s="2" t="s">
        <v>15</v>
      </c>
      <c r="Q2293" s="2" t="s">
        <v>13</v>
      </c>
      <c r="R2293" s="2" t="s">
        <v>10</v>
      </c>
    </row>
    <row r="2294" spans="1:18" x14ac:dyDescent="0.3">
      <c r="A2294" s="2">
        <v>12392</v>
      </c>
      <c r="B2294" s="2" t="s">
        <v>14</v>
      </c>
      <c r="C2294" s="2">
        <v>22</v>
      </c>
      <c r="D2294" s="7">
        <v>53</v>
      </c>
      <c r="E2294" s="7">
        <f t="shared" si="70"/>
        <v>26.5</v>
      </c>
      <c r="F2294" s="7">
        <v>72.41</v>
      </c>
      <c r="G2294" s="7">
        <f>Table1[[#This Row],[QUANTITY_ORDERED]]*Table1[[#This Row],[Selling price ]]</f>
        <v>1593.02</v>
      </c>
      <c r="H2294" s="7">
        <f>F2294-(Table1[[#This Row],[Estimated Cost Price (50%)	]])</f>
        <v>45.91</v>
      </c>
      <c r="I2294" s="7">
        <f>Table1[[#This Row],[Profit per unit]]*Table1[[#This Row],[QUANTITY_ORDERED]]</f>
        <v>1010.02</v>
      </c>
      <c r="J2294" s="2" t="str">
        <f t="shared" si="71"/>
        <v>Profit</v>
      </c>
      <c r="K2294" s="3">
        <v>38242</v>
      </c>
      <c r="L2294" s="2" t="str">
        <f>TEXT(Table1[[#This Row],[ORDER_DATE]], "mmm")</f>
        <v>Sep</v>
      </c>
      <c r="M2294" s="2">
        <v>2004</v>
      </c>
      <c r="N2294" s="2" t="s">
        <v>202</v>
      </c>
      <c r="O2294" s="2" t="s">
        <v>208</v>
      </c>
      <c r="P2294" s="2" t="s">
        <v>15</v>
      </c>
      <c r="Q2294" s="2" t="s">
        <v>13</v>
      </c>
      <c r="R2294" s="2" t="s">
        <v>10</v>
      </c>
    </row>
    <row r="2295" spans="1:18" x14ac:dyDescent="0.3">
      <c r="A2295" s="2">
        <v>12393</v>
      </c>
      <c r="B2295" s="2" t="s">
        <v>14</v>
      </c>
      <c r="C2295" s="2">
        <v>27</v>
      </c>
      <c r="D2295" s="7">
        <v>142</v>
      </c>
      <c r="E2295" s="7">
        <f t="shared" si="70"/>
        <v>71</v>
      </c>
      <c r="F2295" s="7">
        <v>64.69</v>
      </c>
      <c r="G2295" s="7">
        <f>Table1[[#This Row],[QUANTITY_ORDERED]]*Table1[[#This Row],[Selling price ]]</f>
        <v>1746.6299999999999</v>
      </c>
      <c r="H2295" s="7">
        <f>F2295-(Table1[[#This Row],[Estimated Cost Price (50%)	]])</f>
        <v>-6.3100000000000023</v>
      </c>
      <c r="I2295" s="7">
        <f>Table1[[#This Row],[Profit per unit]]*Table1[[#This Row],[QUANTITY_ORDERED]]</f>
        <v>-170.37000000000006</v>
      </c>
      <c r="J2295" s="2" t="str">
        <f t="shared" si="71"/>
        <v>Loss</v>
      </c>
      <c r="K2295" s="3">
        <v>38242</v>
      </c>
      <c r="L2295" s="2" t="str">
        <f>TEXT(Table1[[#This Row],[ORDER_DATE]], "mmm")</f>
        <v>Sep</v>
      </c>
      <c r="M2295" s="2">
        <v>2004</v>
      </c>
      <c r="N2295" s="2" t="s">
        <v>63</v>
      </c>
      <c r="O2295" s="2" t="s">
        <v>219</v>
      </c>
      <c r="P2295" s="2" t="s">
        <v>15</v>
      </c>
      <c r="Q2295" s="2" t="s">
        <v>13</v>
      </c>
      <c r="R2295" s="2" t="s">
        <v>10</v>
      </c>
    </row>
    <row r="2296" spans="1:18" x14ac:dyDescent="0.3">
      <c r="A2296" s="2">
        <v>12394</v>
      </c>
      <c r="B2296" s="2" t="s">
        <v>14</v>
      </c>
      <c r="C2296" s="2">
        <v>29</v>
      </c>
      <c r="D2296" s="7">
        <v>127</v>
      </c>
      <c r="E2296" s="7">
        <f t="shared" si="70"/>
        <v>63.5</v>
      </c>
      <c r="F2296" s="7">
        <v>100</v>
      </c>
      <c r="G2296" s="7">
        <f>Table1[[#This Row],[QUANTITY_ORDERED]]*Table1[[#This Row],[Selling price ]]</f>
        <v>2900</v>
      </c>
      <c r="H2296" s="7">
        <f>F2296-(Table1[[#This Row],[Estimated Cost Price (50%)	]])</f>
        <v>36.5</v>
      </c>
      <c r="I2296" s="7">
        <f>Table1[[#This Row],[Profit per unit]]*Table1[[#This Row],[QUANTITY_ORDERED]]</f>
        <v>1058.5</v>
      </c>
      <c r="J2296" s="2" t="str">
        <f t="shared" si="71"/>
        <v>Profit</v>
      </c>
      <c r="K2296" s="3">
        <v>38242</v>
      </c>
      <c r="L2296" s="2" t="str">
        <f>TEXT(Table1[[#This Row],[ORDER_DATE]], "mmm")</f>
        <v>Sep</v>
      </c>
      <c r="M2296" s="2">
        <v>2004</v>
      </c>
      <c r="N2296" s="2" t="s">
        <v>202</v>
      </c>
      <c r="O2296" s="2" t="s">
        <v>223</v>
      </c>
      <c r="P2296" s="2" t="s">
        <v>15</v>
      </c>
      <c r="Q2296" s="2" t="s">
        <v>13</v>
      </c>
      <c r="R2296" s="2" t="s">
        <v>16</v>
      </c>
    </row>
    <row r="2297" spans="1:18" x14ac:dyDescent="0.3">
      <c r="A2297" s="2">
        <v>12395</v>
      </c>
      <c r="B2297" s="2" t="s">
        <v>14</v>
      </c>
      <c r="C2297" s="2">
        <v>30</v>
      </c>
      <c r="D2297" s="7">
        <v>168</v>
      </c>
      <c r="E2297" s="7">
        <f t="shared" si="70"/>
        <v>84</v>
      </c>
      <c r="F2297" s="7">
        <v>100</v>
      </c>
      <c r="G2297" s="7">
        <f>Table1[[#This Row],[QUANTITY_ORDERED]]*Table1[[#This Row],[Selling price ]]</f>
        <v>3000</v>
      </c>
      <c r="H2297" s="7">
        <f>F2297-(Table1[[#This Row],[Estimated Cost Price (50%)	]])</f>
        <v>16</v>
      </c>
      <c r="I2297" s="7">
        <f>Table1[[#This Row],[Profit per unit]]*Table1[[#This Row],[QUANTITY_ORDERED]]</f>
        <v>480</v>
      </c>
      <c r="J2297" s="2" t="str">
        <f t="shared" si="71"/>
        <v>Profit</v>
      </c>
      <c r="K2297" s="3">
        <v>38242</v>
      </c>
      <c r="L2297" s="2" t="str">
        <f>TEXT(Table1[[#This Row],[ORDER_DATE]], "mmm")</f>
        <v>Sep</v>
      </c>
      <c r="M2297" s="2">
        <v>2004</v>
      </c>
      <c r="N2297" s="2" t="s">
        <v>202</v>
      </c>
      <c r="O2297" s="2" t="s">
        <v>227</v>
      </c>
      <c r="P2297" s="2" t="s">
        <v>15</v>
      </c>
      <c r="Q2297" s="2" t="s">
        <v>13</v>
      </c>
      <c r="R2297" s="2" t="s">
        <v>16</v>
      </c>
    </row>
    <row r="2298" spans="1:18" x14ac:dyDescent="0.3">
      <c r="A2298" s="2">
        <v>12396</v>
      </c>
      <c r="B2298" s="2" t="s">
        <v>14</v>
      </c>
      <c r="C2298" s="2">
        <v>48</v>
      </c>
      <c r="D2298" s="7">
        <v>33</v>
      </c>
      <c r="E2298" s="7">
        <f t="shared" si="70"/>
        <v>16.5</v>
      </c>
      <c r="F2298" s="7">
        <v>100</v>
      </c>
      <c r="G2298" s="7">
        <f>Table1[[#This Row],[QUANTITY_ORDERED]]*Table1[[#This Row],[Selling price ]]</f>
        <v>4800</v>
      </c>
      <c r="H2298" s="7">
        <f>F2298-(Table1[[#This Row],[Estimated Cost Price (50%)	]])</f>
        <v>83.5</v>
      </c>
      <c r="I2298" s="7">
        <f>Table1[[#This Row],[Profit per unit]]*Table1[[#This Row],[QUANTITY_ORDERED]]</f>
        <v>4008</v>
      </c>
      <c r="J2298" s="2" t="str">
        <f t="shared" si="71"/>
        <v>Profit</v>
      </c>
      <c r="K2298" s="3">
        <v>38242</v>
      </c>
      <c r="L2298" s="2" t="str">
        <f>TEXT(Table1[[#This Row],[ORDER_DATE]], "mmm")</f>
        <v>Sep</v>
      </c>
      <c r="M2298" s="2">
        <v>2004</v>
      </c>
      <c r="N2298" s="2" t="s">
        <v>202</v>
      </c>
      <c r="O2298" s="2" t="s">
        <v>257</v>
      </c>
      <c r="P2298" s="2" t="s">
        <v>15</v>
      </c>
      <c r="Q2298" s="2" t="s">
        <v>13</v>
      </c>
      <c r="R2298" s="2" t="s">
        <v>52</v>
      </c>
    </row>
    <row r="2299" spans="1:18" x14ac:dyDescent="0.3">
      <c r="A2299" s="2">
        <v>12397</v>
      </c>
      <c r="B2299" s="2" t="s">
        <v>14</v>
      </c>
      <c r="C2299" s="2">
        <v>26</v>
      </c>
      <c r="D2299" s="7">
        <v>44</v>
      </c>
      <c r="E2299" s="7">
        <f t="shared" si="70"/>
        <v>22</v>
      </c>
      <c r="F2299" s="7">
        <v>31.86</v>
      </c>
      <c r="G2299" s="7">
        <f>Table1[[#This Row],[QUANTITY_ORDERED]]*Table1[[#This Row],[Selling price ]]</f>
        <v>828.36</v>
      </c>
      <c r="H2299" s="7">
        <f>F2299-(Table1[[#This Row],[Estimated Cost Price (50%)	]])</f>
        <v>9.86</v>
      </c>
      <c r="I2299" s="7">
        <f>Table1[[#This Row],[Profit per unit]]*Table1[[#This Row],[QUANTITY_ORDERED]]</f>
        <v>256.36</v>
      </c>
      <c r="J2299" s="2" t="str">
        <f t="shared" si="71"/>
        <v>Profit</v>
      </c>
      <c r="K2299" s="3">
        <v>38242</v>
      </c>
      <c r="L2299" s="2" t="str">
        <f>TEXT(Table1[[#This Row],[ORDER_DATE]], "mmm")</f>
        <v>Sep</v>
      </c>
      <c r="M2299" s="2">
        <v>2004</v>
      </c>
      <c r="N2299" s="2" t="s">
        <v>202</v>
      </c>
      <c r="O2299" s="2" t="s">
        <v>260</v>
      </c>
      <c r="P2299" s="2" t="s">
        <v>15</v>
      </c>
      <c r="Q2299" s="2" t="s">
        <v>13</v>
      </c>
      <c r="R2299" s="2" t="s">
        <v>10</v>
      </c>
    </row>
    <row r="2300" spans="1:18" x14ac:dyDescent="0.3">
      <c r="A2300" s="2">
        <v>12398</v>
      </c>
      <c r="B2300" s="2" t="s">
        <v>14</v>
      </c>
      <c r="C2300" s="2">
        <v>26</v>
      </c>
      <c r="D2300" s="7">
        <v>81</v>
      </c>
      <c r="E2300" s="7">
        <f t="shared" si="70"/>
        <v>40.5</v>
      </c>
      <c r="F2300" s="7">
        <v>100</v>
      </c>
      <c r="G2300" s="7">
        <f>Table1[[#This Row],[QUANTITY_ORDERED]]*Table1[[#This Row],[Selling price ]]</f>
        <v>2600</v>
      </c>
      <c r="H2300" s="7">
        <f>F2300-(Table1[[#This Row],[Estimated Cost Price (50%)	]])</f>
        <v>59.5</v>
      </c>
      <c r="I2300" s="7">
        <f>Table1[[#This Row],[Profit per unit]]*Table1[[#This Row],[QUANTITY_ORDERED]]</f>
        <v>1547</v>
      </c>
      <c r="J2300" s="2" t="str">
        <f t="shared" si="71"/>
        <v>Profit</v>
      </c>
      <c r="K2300" s="3">
        <v>38242</v>
      </c>
      <c r="L2300" s="2" t="str">
        <f>TEXT(Table1[[#This Row],[ORDER_DATE]], "mmm")</f>
        <v>Sep</v>
      </c>
      <c r="M2300" s="2">
        <v>2004</v>
      </c>
      <c r="N2300" s="2" t="s">
        <v>5</v>
      </c>
      <c r="O2300" s="2" t="s">
        <v>292</v>
      </c>
      <c r="P2300" s="2" t="s">
        <v>15</v>
      </c>
      <c r="Q2300" s="2" t="s">
        <v>13</v>
      </c>
      <c r="R2300" s="2" t="s">
        <v>16</v>
      </c>
    </row>
    <row r="2301" spans="1:18" x14ac:dyDescent="0.3">
      <c r="A2301" s="2">
        <v>12399</v>
      </c>
      <c r="B2301" s="2" t="s">
        <v>96</v>
      </c>
      <c r="C2301" s="2">
        <v>32</v>
      </c>
      <c r="D2301" s="7">
        <v>214</v>
      </c>
      <c r="E2301" s="7">
        <f t="shared" si="70"/>
        <v>107</v>
      </c>
      <c r="F2301" s="7">
        <v>100</v>
      </c>
      <c r="G2301" s="7">
        <f>Table1[[#This Row],[QUANTITY_ORDERED]]*Table1[[#This Row],[Selling price ]]</f>
        <v>3200</v>
      </c>
      <c r="H2301" s="7">
        <f>F2301-(Table1[[#This Row],[Estimated Cost Price (50%)	]])</f>
        <v>-7</v>
      </c>
      <c r="I2301" s="7">
        <f>Table1[[#This Row],[Profit per unit]]*Table1[[#This Row],[QUANTITY_ORDERED]]</f>
        <v>-224</v>
      </c>
      <c r="J2301" s="2" t="str">
        <f t="shared" si="71"/>
        <v>Loss</v>
      </c>
      <c r="K2301" s="3">
        <v>38272</v>
      </c>
      <c r="L2301" s="2" t="str">
        <f>TEXT(Table1[[#This Row],[ORDER_DATE]], "mmm")</f>
        <v>Oct</v>
      </c>
      <c r="M2301" s="2">
        <v>2004</v>
      </c>
      <c r="N2301" s="2" t="s">
        <v>63</v>
      </c>
      <c r="O2301" s="2" t="s">
        <v>64</v>
      </c>
      <c r="P2301" s="2" t="s">
        <v>97</v>
      </c>
      <c r="Q2301" s="2" t="s">
        <v>9</v>
      </c>
      <c r="R2301" s="2" t="s">
        <v>16</v>
      </c>
    </row>
    <row r="2302" spans="1:18" x14ac:dyDescent="0.3">
      <c r="A2302" s="2">
        <v>12400</v>
      </c>
      <c r="B2302" s="2" t="s">
        <v>96</v>
      </c>
      <c r="C2302" s="2">
        <v>43</v>
      </c>
      <c r="D2302" s="7">
        <v>147</v>
      </c>
      <c r="E2302" s="7">
        <f t="shared" si="70"/>
        <v>73.5</v>
      </c>
      <c r="F2302" s="7">
        <v>100</v>
      </c>
      <c r="G2302" s="7">
        <f>Table1[[#This Row],[QUANTITY_ORDERED]]*Table1[[#This Row],[Selling price ]]</f>
        <v>4300</v>
      </c>
      <c r="H2302" s="7">
        <f>F2302-(Table1[[#This Row],[Estimated Cost Price (50%)	]])</f>
        <v>26.5</v>
      </c>
      <c r="I2302" s="7">
        <f>Table1[[#This Row],[Profit per unit]]*Table1[[#This Row],[QUANTITY_ORDERED]]</f>
        <v>1139.5</v>
      </c>
      <c r="J2302" s="2" t="str">
        <f t="shared" si="71"/>
        <v>Profit</v>
      </c>
      <c r="K2302" s="3">
        <v>38272</v>
      </c>
      <c r="L2302" s="2" t="str">
        <f>TEXT(Table1[[#This Row],[ORDER_DATE]], "mmm")</f>
        <v>Oct</v>
      </c>
      <c r="M2302" s="2">
        <v>2004</v>
      </c>
      <c r="N2302" s="2" t="s">
        <v>63</v>
      </c>
      <c r="O2302" s="2" t="s">
        <v>143</v>
      </c>
      <c r="P2302" s="2" t="s">
        <v>97</v>
      </c>
      <c r="Q2302" s="2" t="s">
        <v>9</v>
      </c>
      <c r="R2302" s="2" t="s">
        <v>16</v>
      </c>
    </row>
    <row r="2303" spans="1:18" x14ac:dyDescent="0.3">
      <c r="A2303" s="2">
        <v>12401</v>
      </c>
      <c r="B2303" s="2" t="s">
        <v>96</v>
      </c>
      <c r="C2303" s="2">
        <v>49</v>
      </c>
      <c r="D2303" s="7">
        <v>136</v>
      </c>
      <c r="E2303" s="7">
        <f t="shared" si="70"/>
        <v>68</v>
      </c>
      <c r="F2303" s="7">
        <v>100</v>
      </c>
      <c r="G2303" s="7">
        <f>Table1[[#This Row],[QUANTITY_ORDERED]]*Table1[[#This Row],[Selling price ]]</f>
        <v>4900</v>
      </c>
      <c r="H2303" s="7">
        <f>F2303-(Table1[[#This Row],[Estimated Cost Price (50%)	]])</f>
        <v>32</v>
      </c>
      <c r="I2303" s="7">
        <f>Table1[[#This Row],[Profit per unit]]*Table1[[#This Row],[QUANTITY_ORDERED]]</f>
        <v>1568</v>
      </c>
      <c r="J2303" s="2" t="str">
        <f t="shared" si="71"/>
        <v>Profit</v>
      </c>
      <c r="K2303" s="3">
        <v>38272</v>
      </c>
      <c r="L2303" s="2" t="str">
        <f>TEXT(Table1[[#This Row],[ORDER_DATE]], "mmm")</f>
        <v>Oct</v>
      </c>
      <c r="M2303" s="2">
        <v>2004</v>
      </c>
      <c r="N2303" s="2" t="s">
        <v>178</v>
      </c>
      <c r="O2303" s="2" t="s">
        <v>179</v>
      </c>
      <c r="P2303" s="2" t="s">
        <v>97</v>
      </c>
      <c r="Q2303" s="2" t="s">
        <v>9</v>
      </c>
      <c r="R2303" s="2" t="s">
        <v>16</v>
      </c>
    </row>
    <row r="2304" spans="1:18" x14ac:dyDescent="0.3">
      <c r="A2304" s="2">
        <v>12402</v>
      </c>
      <c r="B2304" s="2" t="s">
        <v>96</v>
      </c>
      <c r="C2304" s="2">
        <v>39</v>
      </c>
      <c r="D2304" s="7">
        <v>116</v>
      </c>
      <c r="E2304" s="7">
        <f t="shared" si="70"/>
        <v>58</v>
      </c>
      <c r="F2304" s="7">
        <v>98</v>
      </c>
      <c r="G2304" s="7">
        <f>Table1[[#This Row],[QUANTITY_ORDERED]]*Table1[[#This Row],[Selling price ]]</f>
        <v>3822</v>
      </c>
      <c r="H2304" s="7">
        <f>F2304-(Table1[[#This Row],[Estimated Cost Price (50%)	]])</f>
        <v>40</v>
      </c>
      <c r="I2304" s="7">
        <f>Table1[[#This Row],[Profit per unit]]*Table1[[#This Row],[QUANTITY_ORDERED]]</f>
        <v>1560</v>
      </c>
      <c r="J2304" s="2" t="str">
        <f t="shared" si="71"/>
        <v>Profit</v>
      </c>
      <c r="K2304" s="3">
        <v>38272</v>
      </c>
      <c r="L2304" s="2" t="str">
        <f>TEXT(Table1[[#This Row],[ORDER_DATE]], "mmm")</f>
        <v>Oct</v>
      </c>
      <c r="M2304" s="2">
        <v>2004</v>
      </c>
      <c r="N2304" s="2" t="s">
        <v>178</v>
      </c>
      <c r="O2304" s="2" t="s">
        <v>196</v>
      </c>
      <c r="P2304" s="2" t="s">
        <v>97</v>
      </c>
      <c r="Q2304" s="2" t="s">
        <v>9</v>
      </c>
      <c r="R2304" s="2" t="s">
        <v>16</v>
      </c>
    </row>
    <row r="2305" spans="1:18" x14ac:dyDescent="0.3">
      <c r="A2305" s="2">
        <v>12403</v>
      </c>
      <c r="B2305" s="2" t="s">
        <v>96</v>
      </c>
      <c r="C2305" s="2">
        <v>41</v>
      </c>
      <c r="D2305" s="7">
        <v>60</v>
      </c>
      <c r="E2305" s="7">
        <f t="shared" si="70"/>
        <v>30</v>
      </c>
      <c r="F2305" s="7">
        <v>61.99</v>
      </c>
      <c r="G2305" s="7">
        <f>Table1[[#This Row],[QUANTITY_ORDERED]]*Table1[[#This Row],[Selling price ]]</f>
        <v>2541.59</v>
      </c>
      <c r="H2305" s="7">
        <f>F2305-(Table1[[#This Row],[Estimated Cost Price (50%)	]])</f>
        <v>31.990000000000002</v>
      </c>
      <c r="I2305" s="7">
        <f>Table1[[#This Row],[Profit per unit]]*Table1[[#This Row],[QUANTITY_ORDERED]]</f>
        <v>1311.5900000000001</v>
      </c>
      <c r="J2305" s="2" t="str">
        <f t="shared" si="71"/>
        <v>Profit</v>
      </c>
      <c r="K2305" s="3">
        <v>38272</v>
      </c>
      <c r="L2305" s="2" t="str">
        <f>TEXT(Table1[[#This Row],[ORDER_DATE]], "mmm")</f>
        <v>Oct</v>
      </c>
      <c r="M2305" s="2">
        <v>2004</v>
      </c>
      <c r="N2305" s="2" t="s">
        <v>178</v>
      </c>
      <c r="O2305" s="2" t="s">
        <v>224</v>
      </c>
      <c r="P2305" s="2" t="s">
        <v>97</v>
      </c>
      <c r="Q2305" s="2" t="s">
        <v>9</v>
      </c>
      <c r="R2305" s="2" t="s">
        <v>10</v>
      </c>
    </row>
    <row r="2306" spans="1:18" x14ac:dyDescent="0.3">
      <c r="A2306" s="2">
        <v>12404</v>
      </c>
      <c r="B2306" s="2" t="s">
        <v>96</v>
      </c>
      <c r="C2306" s="2">
        <v>41</v>
      </c>
      <c r="D2306" s="7">
        <v>101</v>
      </c>
      <c r="E2306" s="7">
        <f t="shared" ref="E2306:E2369" si="72">D2306 * 0.5</f>
        <v>50.5</v>
      </c>
      <c r="F2306" s="7">
        <v>87.13</v>
      </c>
      <c r="G2306" s="7">
        <f>Table1[[#This Row],[QUANTITY_ORDERED]]*Table1[[#This Row],[Selling price ]]</f>
        <v>3572.33</v>
      </c>
      <c r="H2306" s="7">
        <f>F2306-(Table1[[#This Row],[Estimated Cost Price (50%)	]])</f>
        <v>36.629999999999995</v>
      </c>
      <c r="I2306" s="7">
        <f>Table1[[#This Row],[Profit per unit]]*Table1[[#This Row],[QUANTITY_ORDERED]]</f>
        <v>1501.83</v>
      </c>
      <c r="J2306" s="2" t="str">
        <f t="shared" ref="J2306:J2369" si="73">IF(H2306 &gt; 0, "Profit", IF(H2306 &lt; 0, "Loss", "No Profit No Loss"))</f>
        <v>Profit</v>
      </c>
      <c r="K2306" s="3">
        <v>38272</v>
      </c>
      <c r="L2306" s="2" t="str">
        <f>TEXT(Table1[[#This Row],[ORDER_DATE]], "mmm")</f>
        <v>Oct</v>
      </c>
      <c r="M2306" s="2">
        <v>2004</v>
      </c>
      <c r="N2306" s="2" t="s">
        <v>202</v>
      </c>
      <c r="O2306" s="2" t="s">
        <v>229</v>
      </c>
      <c r="P2306" s="2" t="s">
        <v>97</v>
      </c>
      <c r="Q2306" s="2" t="s">
        <v>9</v>
      </c>
      <c r="R2306" s="2" t="s">
        <v>16</v>
      </c>
    </row>
    <row r="2307" spans="1:18" x14ac:dyDescent="0.3">
      <c r="A2307" s="2">
        <v>12405</v>
      </c>
      <c r="B2307" s="2" t="s">
        <v>96</v>
      </c>
      <c r="C2307" s="2">
        <v>49</v>
      </c>
      <c r="D2307" s="7">
        <v>62</v>
      </c>
      <c r="E2307" s="7">
        <f t="shared" si="72"/>
        <v>31</v>
      </c>
      <c r="F2307" s="7">
        <v>70.58</v>
      </c>
      <c r="G2307" s="7">
        <f>Table1[[#This Row],[QUANTITY_ORDERED]]*Table1[[#This Row],[Selling price ]]</f>
        <v>3458.42</v>
      </c>
      <c r="H2307" s="7">
        <f>F2307-(Table1[[#This Row],[Estimated Cost Price (50%)	]])</f>
        <v>39.58</v>
      </c>
      <c r="I2307" s="7">
        <f>Table1[[#This Row],[Profit per unit]]*Table1[[#This Row],[QUANTITY_ORDERED]]</f>
        <v>1939.4199999999998</v>
      </c>
      <c r="J2307" s="2" t="str">
        <f t="shared" si="73"/>
        <v>Profit</v>
      </c>
      <c r="K2307" s="3">
        <v>38272</v>
      </c>
      <c r="L2307" s="2" t="str">
        <f>TEXT(Table1[[#This Row],[ORDER_DATE]], "mmm")</f>
        <v>Oct</v>
      </c>
      <c r="M2307" s="2">
        <v>2004</v>
      </c>
      <c r="N2307" s="2" t="s">
        <v>202</v>
      </c>
      <c r="O2307" s="2" t="s">
        <v>230</v>
      </c>
      <c r="P2307" s="2" t="s">
        <v>97</v>
      </c>
      <c r="Q2307" s="2" t="s">
        <v>9</v>
      </c>
      <c r="R2307" s="2" t="s">
        <v>16</v>
      </c>
    </row>
    <row r="2308" spans="1:18" x14ac:dyDescent="0.3">
      <c r="A2308" s="2">
        <v>12406</v>
      </c>
      <c r="B2308" s="2" t="s">
        <v>96</v>
      </c>
      <c r="C2308" s="2">
        <v>44</v>
      </c>
      <c r="D2308" s="7">
        <v>104</v>
      </c>
      <c r="E2308" s="7">
        <f t="shared" si="72"/>
        <v>52</v>
      </c>
      <c r="F2308" s="7">
        <v>100</v>
      </c>
      <c r="G2308" s="7">
        <f>Table1[[#This Row],[QUANTITY_ORDERED]]*Table1[[#This Row],[Selling price ]]</f>
        <v>4400</v>
      </c>
      <c r="H2308" s="7">
        <f>F2308-(Table1[[#This Row],[Estimated Cost Price (50%)	]])</f>
        <v>48</v>
      </c>
      <c r="I2308" s="7">
        <f>Table1[[#This Row],[Profit per unit]]*Table1[[#This Row],[QUANTITY_ORDERED]]</f>
        <v>2112</v>
      </c>
      <c r="J2308" s="2" t="str">
        <f t="shared" si="73"/>
        <v>Profit</v>
      </c>
      <c r="K2308" s="3">
        <v>38272</v>
      </c>
      <c r="L2308" s="2" t="str">
        <f>TEXT(Table1[[#This Row],[ORDER_DATE]], "mmm")</f>
        <v>Oct</v>
      </c>
      <c r="M2308" s="2">
        <v>2004</v>
      </c>
      <c r="N2308" s="2" t="s">
        <v>202</v>
      </c>
      <c r="O2308" s="2" t="s">
        <v>234</v>
      </c>
      <c r="P2308" s="2" t="s">
        <v>97</v>
      </c>
      <c r="Q2308" s="2" t="s">
        <v>9</v>
      </c>
      <c r="R2308" s="2" t="s">
        <v>16</v>
      </c>
    </row>
    <row r="2309" spans="1:18" x14ac:dyDescent="0.3">
      <c r="A2309" s="2">
        <v>12407</v>
      </c>
      <c r="B2309" s="2" t="s">
        <v>96</v>
      </c>
      <c r="C2309" s="2">
        <v>25</v>
      </c>
      <c r="D2309" s="7">
        <v>99</v>
      </c>
      <c r="E2309" s="7">
        <f t="shared" si="72"/>
        <v>49.5</v>
      </c>
      <c r="F2309" s="7">
        <v>100</v>
      </c>
      <c r="G2309" s="7">
        <f>Table1[[#This Row],[QUANTITY_ORDERED]]*Table1[[#This Row],[Selling price ]]</f>
        <v>2500</v>
      </c>
      <c r="H2309" s="7">
        <f>F2309-(Table1[[#This Row],[Estimated Cost Price (50%)	]])</f>
        <v>50.5</v>
      </c>
      <c r="I2309" s="7">
        <f>Table1[[#This Row],[Profit per unit]]*Table1[[#This Row],[QUANTITY_ORDERED]]</f>
        <v>1262.5</v>
      </c>
      <c r="J2309" s="2" t="str">
        <f t="shared" si="73"/>
        <v>Profit</v>
      </c>
      <c r="K2309" s="3">
        <v>38272</v>
      </c>
      <c r="L2309" s="2" t="str">
        <f>TEXT(Table1[[#This Row],[ORDER_DATE]], "mmm")</f>
        <v>Oct</v>
      </c>
      <c r="M2309" s="2">
        <v>2004</v>
      </c>
      <c r="N2309" s="2" t="s">
        <v>202</v>
      </c>
      <c r="O2309" s="2" t="s">
        <v>240</v>
      </c>
      <c r="P2309" s="2" t="s">
        <v>97</v>
      </c>
      <c r="Q2309" s="2" t="s">
        <v>9</v>
      </c>
      <c r="R2309" s="2" t="s">
        <v>10</v>
      </c>
    </row>
    <row r="2310" spans="1:18" x14ac:dyDescent="0.3">
      <c r="A2310" s="2">
        <v>12408</v>
      </c>
      <c r="B2310" s="2" t="s">
        <v>96</v>
      </c>
      <c r="C2310" s="2">
        <v>28</v>
      </c>
      <c r="D2310" s="7">
        <v>121</v>
      </c>
      <c r="E2310" s="7">
        <f t="shared" si="72"/>
        <v>60.5</v>
      </c>
      <c r="F2310" s="7">
        <v>100</v>
      </c>
      <c r="G2310" s="7">
        <f>Table1[[#This Row],[QUANTITY_ORDERED]]*Table1[[#This Row],[Selling price ]]</f>
        <v>2800</v>
      </c>
      <c r="H2310" s="7">
        <f>F2310-(Table1[[#This Row],[Estimated Cost Price (50%)	]])</f>
        <v>39.5</v>
      </c>
      <c r="I2310" s="7">
        <f>Table1[[#This Row],[Profit per unit]]*Table1[[#This Row],[QUANTITY_ORDERED]]</f>
        <v>1106</v>
      </c>
      <c r="J2310" s="2" t="str">
        <f t="shared" si="73"/>
        <v>Profit</v>
      </c>
      <c r="K2310" s="3">
        <v>38272</v>
      </c>
      <c r="L2310" s="2" t="str">
        <f>TEXT(Table1[[#This Row],[ORDER_DATE]], "mmm")</f>
        <v>Oct</v>
      </c>
      <c r="M2310" s="2">
        <v>2004</v>
      </c>
      <c r="N2310" s="2" t="s">
        <v>178</v>
      </c>
      <c r="O2310" s="2" t="s">
        <v>248</v>
      </c>
      <c r="P2310" s="2" t="s">
        <v>97</v>
      </c>
      <c r="Q2310" s="2" t="s">
        <v>9</v>
      </c>
      <c r="R2310" s="2" t="s">
        <v>16</v>
      </c>
    </row>
    <row r="2311" spans="1:18" x14ac:dyDescent="0.3">
      <c r="A2311" s="2">
        <v>12409</v>
      </c>
      <c r="B2311" s="2" t="s">
        <v>60</v>
      </c>
      <c r="C2311" s="2">
        <v>49</v>
      </c>
      <c r="D2311" s="7">
        <v>151</v>
      </c>
      <c r="E2311" s="7">
        <f t="shared" si="72"/>
        <v>75.5</v>
      </c>
      <c r="F2311" s="7">
        <v>55.34</v>
      </c>
      <c r="G2311" s="7">
        <f>Table1[[#This Row],[QUANTITY_ORDERED]]*Table1[[#This Row],[Selling price ]]</f>
        <v>2711.6600000000003</v>
      </c>
      <c r="H2311" s="7">
        <f>F2311-(Table1[[#This Row],[Estimated Cost Price (50%)	]])</f>
        <v>-20.159999999999997</v>
      </c>
      <c r="I2311" s="7">
        <f>Table1[[#This Row],[Profit per unit]]*Table1[[#This Row],[QUANTITY_ORDERED]]</f>
        <v>-987.8399999999998</v>
      </c>
      <c r="J2311" s="2" t="str">
        <f t="shared" si="73"/>
        <v>Loss</v>
      </c>
      <c r="K2311" s="3">
        <v>38272</v>
      </c>
      <c r="L2311" s="2" t="str">
        <f>TEXT(Table1[[#This Row],[ORDER_DATE]], "mmm")</f>
        <v>Oct</v>
      </c>
      <c r="M2311" s="2">
        <v>2004</v>
      </c>
      <c r="N2311" s="2" t="s">
        <v>63</v>
      </c>
      <c r="O2311" s="2" t="s">
        <v>182</v>
      </c>
      <c r="P2311" s="2" t="s">
        <v>61</v>
      </c>
      <c r="Q2311" s="2" t="s">
        <v>62</v>
      </c>
      <c r="R2311" s="2" t="s">
        <v>10</v>
      </c>
    </row>
    <row r="2312" spans="1:18" x14ac:dyDescent="0.3">
      <c r="A2312" s="2">
        <v>12410</v>
      </c>
      <c r="B2312" s="2" t="s">
        <v>60</v>
      </c>
      <c r="C2312" s="2">
        <v>42</v>
      </c>
      <c r="D2312" s="7">
        <v>118</v>
      </c>
      <c r="E2312" s="7">
        <f t="shared" si="72"/>
        <v>59</v>
      </c>
      <c r="F2312" s="7">
        <v>64.16</v>
      </c>
      <c r="G2312" s="7">
        <f>Table1[[#This Row],[QUANTITY_ORDERED]]*Table1[[#This Row],[Selling price ]]</f>
        <v>2694.72</v>
      </c>
      <c r="H2312" s="7">
        <f>F2312-(Table1[[#This Row],[Estimated Cost Price (50%)	]])</f>
        <v>5.1599999999999966</v>
      </c>
      <c r="I2312" s="7">
        <f>Table1[[#This Row],[Profit per unit]]*Table1[[#This Row],[QUANTITY_ORDERED]]</f>
        <v>216.71999999999986</v>
      </c>
      <c r="J2312" s="2" t="str">
        <f t="shared" si="73"/>
        <v>Profit</v>
      </c>
      <c r="K2312" s="3">
        <v>38272</v>
      </c>
      <c r="L2312" s="2" t="str">
        <f>TEXT(Table1[[#This Row],[ORDER_DATE]], "mmm")</f>
        <v>Oct</v>
      </c>
      <c r="M2312" s="2">
        <v>2004</v>
      </c>
      <c r="N2312" s="2" t="s">
        <v>178</v>
      </c>
      <c r="O2312" s="2" t="s">
        <v>188</v>
      </c>
      <c r="P2312" s="2" t="s">
        <v>61</v>
      </c>
      <c r="Q2312" s="2" t="s">
        <v>62</v>
      </c>
      <c r="R2312" s="2" t="s">
        <v>10</v>
      </c>
    </row>
    <row r="2313" spans="1:18" x14ac:dyDescent="0.3">
      <c r="A2313" s="2">
        <v>12411</v>
      </c>
      <c r="B2313" s="2" t="s">
        <v>60</v>
      </c>
      <c r="C2313" s="2">
        <v>20</v>
      </c>
      <c r="D2313" s="7">
        <v>163</v>
      </c>
      <c r="E2313" s="7">
        <f t="shared" si="72"/>
        <v>81.5</v>
      </c>
      <c r="F2313" s="7">
        <v>100</v>
      </c>
      <c r="G2313" s="7">
        <f>Table1[[#This Row],[QUANTITY_ORDERED]]*Table1[[#This Row],[Selling price ]]</f>
        <v>2000</v>
      </c>
      <c r="H2313" s="7">
        <f>F2313-(Table1[[#This Row],[Estimated Cost Price (50%)	]])</f>
        <v>18.5</v>
      </c>
      <c r="I2313" s="7">
        <f>Table1[[#This Row],[Profit per unit]]*Table1[[#This Row],[QUANTITY_ORDERED]]</f>
        <v>370</v>
      </c>
      <c r="J2313" s="2" t="str">
        <f t="shared" si="73"/>
        <v>Profit</v>
      </c>
      <c r="K2313" s="3">
        <v>38272</v>
      </c>
      <c r="L2313" s="2" t="str">
        <f>TEXT(Table1[[#This Row],[ORDER_DATE]], "mmm")</f>
        <v>Oct</v>
      </c>
      <c r="M2313" s="2">
        <v>2004</v>
      </c>
      <c r="N2313" s="2" t="s">
        <v>63</v>
      </c>
      <c r="O2313" s="2" t="s">
        <v>220</v>
      </c>
      <c r="P2313" s="2" t="s">
        <v>61</v>
      </c>
      <c r="Q2313" s="2" t="s">
        <v>62</v>
      </c>
      <c r="R2313" s="2" t="s">
        <v>10</v>
      </c>
    </row>
    <row r="2314" spans="1:18" x14ac:dyDescent="0.3">
      <c r="A2314" s="2">
        <v>12412</v>
      </c>
      <c r="B2314" s="2" t="s">
        <v>60</v>
      </c>
      <c r="C2314" s="2">
        <v>20</v>
      </c>
      <c r="D2314" s="7">
        <v>122</v>
      </c>
      <c r="E2314" s="7">
        <f t="shared" si="72"/>
        <v>61</v>
      </c>
      <c r="F2314" s="7">
        <v>36.42</v>
      </c>
      <c r="G2314" s="7">
        <f>Table1[[#This Row],[QUANTITY_ORDERED]]*Table1[[#This Row],[Selling price ]]</f>
        <v>728.40000000000009</v>
      </c>
      <c r="H2314" s="7">
        <f>F2314-(Table1[[#This Row],[Estimated Cost Price (50%)	]])</f>
        <v>-24.58</v>
      </c>
      <c r="I2314" s="7">
        <f>Table1[[#This Row],[Profit per unit]]*Table1[[#This Row],[QUANTITY_ORDERED]]</f>
        <v>-491.59999999999997</v>
      </c>
      <c r="J2314" s="2" t="str">
        <f t="shared" si="73"/>
        <v>Loss</v>
      </c>
      <c r="K2314" s="3">
        <v>38272</v>
      </c>
      <c r="L2314" s="2" t="str">
        <f>TEXT(Table1[[#This Row],[ORDER_DATE]], "mmm")</f>
        <v>Oct</v>
      </c>
      <c r="M2314" s="2">
        <v>2004</v>
      </c>
      <c r="N2314" s="2" t="s">
        <v>178</v>
      </c>
      <c r="O2314" s="2" t="s">
        <v>222</v>
      </c>
      <c r="P2314" s="2" t="s">
        <v>61</v>
      </c>
      <c r="Q2314" s="2" t="s">
        <v>62</v>
      </c>
      <c r="R2314" s="2" t="s">
        <v>10</v>
      </c>
    </row>
    <row r="2315" spans="1:18" x14ac:dyDescent="0.3">
      <c r="A2315" s="2">
        <v>12413</v>
      </c>
      <c r="B2315" s="2" t="s">
        <v>60</v>
      </c>
      <c r="C2315" s="2">
        <v>32</v>
      </c>
      <c r="D2315" s="7">
        <v>169</v>
      </c>
      <c r="E2315" s="7">
        <f t="shared" si="72"/>
        <v>84.5</v>
      </c>
      <c r="F2315" s="7">
        <v>93.49</v>
      </c>
      <c r="G2315" s="7">
        <f>Table1[[#This Row],[QUANTITY_ORDERED]]*Table1[[#This Row],[Selling price ]]</f>
        <v>2991.68</v>
      </c>
      <c r="H2315" s="7">
        <f>F2315-(Table1[[#This Row],[Estimated Cost Price (50%)	]])</f>
        <v>8.9899999999999949</v>
      </c>
      <c r="I2315" s="7">
        <f>Table1[[#This Row],[Profit per unit]]*Table1[[#This Row],[QUANTITY_ORDERED]]</f>
        <v>287.67999999999984</v>
      </c>
      <c r="J2315" s="2" t="str">
        <f t="shared" si="73"/>
        <v>Profit</v>
      </c>
      <c r="K2315" s="3">
        <v>38272</v>
      </c>
      <c r="L2315" s="2" t="str">
        <f>TEXT(Table1[[#This Row],[ORDER_DATE]], "mmm")</f>
        <v>Oct</v>
      </c>
      <c r="M2315" s="2">
        <v>2004</v>
      </c>
      <c r="N2315" s="2" t="s">
        <v>63</v>
      </c>
      <c r="O2315" s="2" t="s">
        <v>236</v>
      </c>
      <c r="P2315" s="2" t="s">
        <v>61</v>
      </c>
      <c r="Q2315" s="2" t="s">
        <v>62</v>
      </c>
      <c r="R2315" s="2" t="s">
        <v>10</v>
      </c>
    </row>
    <row r="2316" spans="1:18" x14ac:dyDescent="0.3">
      <c r="A2316" s="2">
        <v>12414</v>
      </c>
      <c r="B2316" s="2" t="s">
        <v>60</v>
      </c>
      <c r="C2316" s="2">
        <v>25</v>
      </c>
      <c r="D2316" s="7">
        <v>143</v>
      </c>
      <c r="E2316" s="7">
        <f t="shared" si="72"/>
        <v>71.5</v>
      </c>
      <c r="F2316" s="7">
        <v>100</v>
      </c>
      <c r="G2316" s="7">
        <f>Table1[[#This Row],[QUANTITY_ORDERED]]*Table1[[#This Row],[Selling price ]]</f>
        <v>2500</v>
      </c>
      <c r="H2316" s="7">
        <f>F2316-(Table1[[#This Row],[Estimated Cost Price (50%)	]])</f>
        <v>28.5</v>
      </c>
      <c r="I2316" s="7">
        <f>Table1[[#This Row],[Profit per unit]]*Table1[[#This Row],[QUANTITY_ORDERED]]</f>
        <v>712.5</v>
      </c>
      <c r="J2316" s="2" t="str">
        <f t="shared" si="73"/>
        <v>Profit</v>
      </c>
      <c r="K2316" s="3">
        <v>38272</v>
      </c>
      <c r="L2316" s="2" t="str">
        <f>TEXT(Table1[[#This Row],[ORDER_DATE]], "mmm")</f>
        <v>Oct</v>
      </c>
      <c r="M2316" s="2">
        <v>2004</v>
      </c>
      <c r="N2316" s="2" t="s">
        <v>63</v>
      </c>
      <c r="O2316" s="2" t="s">
        <v>245</v>
      </c>
      <c r="P2316" s="2" t="s">
        <v>61</v>
      </c>
      <c r="Q2316" s="2" t="s">
        <v>62</v>
      </c>
      <c r="R2316" s="2" t="s">
        <v>10</v>
      </c>
    </row>
    <row r="2317" spans="1:18" x14ac:dyDescent="0.3">
      <c r="A2317" s="2">
        <v>12415</v>
      </c>
      <c r="B2317" s="2" t="s">
        <v>60</v>
      </c>
      <c r="C2317" s="2">
        <v>30</v>
      </c>
      <c r="D2317" s="7">
        <v>50</v>
      </c>
      <c r="E2317" s="7">
        <f t="shared" si="72"/>
        <v>25</v>
      </c>
      <c r="F2317" s="7">
        <v>100</v>
      </c>
      <c r="G2317" s="7">
        <f>Table1[[#This Row],[QUANTITY_ORDERED]]*Table1[[#This Row],[Selling price ]]</f>
        <v>3000</v>
      </c>
      <c r="H2317" s="7">
        <f>F2317-(Table1[[#This Row],[Estimated Cost Price (50%)	]])</f>
        <v>75</v>
      </c>
      <c r="I2317" s="7">
        <f>Table1[[#This Row],[Profit per unit]]*Table1[[#This Row],[QUANTITY_ORDERED]]</f>
        <v>2250</v>
      </c>
      <c r="J2317" s="2" t="str">
        <f t="shared" si="73"/>
        <v>Profit</v>
      </c>
      <c r="K2317" s="3">
        <v>38272</v>
      </c>
      <c r="L2317" s="2" t="str">
        <f>TEXT(Table1[[#This Row],[ORDER_DATE]], "mmm")</f>
        <v>Oct</v>
      </c>
      <c r="M2317" s="2">
        <v>2004</v>
      </c>
      <c r="N2317" s="2" t="s">
        <v>202</v>
      </c>
      <c r="O2317" s="2" t="s">
        <v>249</v>
      </c>
      <c r="P2317" s="2" t="s">
        <v>61</v>
      </c>
      <c r="Q2317" s="2" t="s">
        <v>62</v>
      </c>
      <c r="R2317" s="2" t="s">
        <v>16</v>
      </c>
    </row>
    <row r="2318" spans="1:18" x14ac:dyDescent="0.3">
      <c r="A2318" s="2">
        <v>12416</v>
      </c>
      <c r="B2318" s="2" t="s">
        <v>60</v>
      </c>
      <c r="C2318" s="2">
        <v>44</v>
      </c>
      <c r="D2318" s="7">
        <v>57</v>
      </c>
      <c r="E2318" s="7">
        <f t="shared" si="72"/>
        <v>28.5</v>
      </c>
      <c r="F2318" s="7">
        <v>60.76</v>
      </c>
      <c r="G2318" s="7">
        <f>Table1[[#This Row],[QUANTITY_ORDERED]]*Table1[[#This Row],[Selling price ]]</f>
        <v>2673.44</v>
      </c>
      <c r="H2318" s="7">
        <f>F2318-(Table1[[#This Row],[Estimated Cost Price (50%)	]])</f>
        <v>32.26</v>
      </c>
      <c r="I2318" s="7">
        <f>Table1[[#This Row],[Profit per unit]]*Table1[[#This Row],[QUANTITY_ORDERED]]</f>
        <v>1419.4399999999998</v>
      </c>
      <c r="J2318" s="2" t="str">
        <f t="shared" si="73"/>
        <v>Profit</v>
      </c>
      <c r="K2318" s="3">
        <v>38272</v>
      </c>
      <c r="L2318" s="2" t="str">
        <f>TEXT(Table1[[#This Row],[ORDER_DATE]], "mmm")</f>
        <v>Oct</v>
      </c>
      <c r="M2318" s="2">
        <v>2004</v>
      </c>
      <c r="N2318" s="2" t="s">
        <v>63</v>
      </c>
      <c r="O2318" s="2" t="s">
        <v>253</v>
      </c>
      <c r="P2318" s="2" t="s">
        <v>61</v>
      </c>
      <c r="Q2318" s="2" t="s">
        <v>62</v>
      </c>
      <c r="R2318" s="2" t="s">
        <v>10</v>
      </c>
    </row>
    <row r="2319" spans="1:18" x14ac:dyDescent="0.3">
      <c r="A2319" s="2">
        <v>12417</v>
      </c>
      <c r="B2319" s="2" t="s">
        <v>60</v>
      </c>
      <c r="C2319" s="2">
        <v>41</v>
      </c>
      <c r="D2319" s="7">
        <v>127</v>
      </c>
      <c r="E2319" s="7">
        <f t="shared" si="72"/>
        <v>63.5</v>
      </c>
      <c r="F2319" s="7">
        <v>100</v>
      </c>
      <c r="G2319" s="7">
        <f>Table1[[#This Row],[QUANTITY_ORDERED]]*Table1[[#This Row],[Selling price ]]</f>
        <v>4100</v>
      </c>
      <c r="H2319" s="7">
        <f>F2319-(Table1[[#This Row],[Estimated Cost Price (50%)	]])</f>
        <v>36.5</v>
      </c>
      <c r="I2319" s="7">
        <f>Table1[[#This Row],[Profit per unit]]*Table1[[#This Row],[QUANTITY_ORDERED]]</f>
        <v>1496.5</v>
      </c>
      <c r="J2319" s="2" t="str">
        <f t="shared" si="73"/>
        <v>Profit</v>
      </c>
      <c r="K2319" s="3">
        <v>38272</v>
      </c>
      <c r="L2319" s="2" t="str">
        <f>TEXT(Table1[[#This Row],[ORDER_DATE]], "mmm")</f>
        <v>Oct</v>
      </c>
      <c r="M2319" s="2">
        <v>2004</v>
      </c>
      <c r="N2319" s="2" t="s">
        <v>178</v>
      </c>
      <c r="O2319" s="2" t="s">
        <v>261</v>
      </c>
      <c r="P2319" s="2" t="s">
        <v>61</v>
      </c>
      <c r="Q2319" s="2" t="s">
        <v>62</v>
      </c>
      <c r="R2319" s="2" t="s">
        <v>16</v>
      </c>
    </row>
    <row r="2320" spans="1:18" x14ac:dyDescent="0.3">
      <c r="A2320" s="2">
        <v>12418</v>
      </c>
      <c r="B2320" s="2" t="s">
        <v>60</v>
      </c>
      <c r="C2320" s="2">
        <v>36</v>
      </c>
      <c r="D2320" s="7">
        <v>35</v>
      </c>
      <c r="E2320" s="7">
        <f t="shared" si="72"/>
        <v>17.5</v>
      </c>
      <c r="F2320" s="7">
        <v>82.94</v>
      </c>
      <c r="G2320" s="7">
        <f>Table1[[#This Row],[QUANTITY_ORDERED]]*Table1[[#This Row],[Selling price ]]</f>
        <v>2985.84</v>
      </c>
      <c r="H2320" s="7">
        <f>F2320-(Table1[[#This Row],[Estimated Cost Price (50%)	]])</f>
        <v>65.44</v>
      </c>
      <c r="I2320" s="7">
        <f>Table1[[#This Row],[Profit per unit]]*Table1[[#This Row],[QUANTITY_ORDERED]]</f>
        <v>2355.84</v>
      </c>
      <c r="J2320" s="2" t="str">
        <f t="shared" si="73"/>
        <v>Profit</v>
      </c>
      <c r="K2320" s="3">
        <v>38272</v>
      </c>
      <c r="L2320" s="2" t="str">
        <f>TEXT(Table1[[#This Row],[ORDER_DATE]], "mmm")</f>
        <v>Oct</v>
      </c>
      <c r="M2320" s="2">
        <v>2004</v>
      </c>
      <c r="N2320" s="2" t="s">
        <v>63</v>
      </c>
      <c r="O2320" s="2" t="s">
        <v>264</v>
      </c>
      <c r="P2320" s="2" t="s">
        <v>61</v>
      </c>
      <c r="Q2320" s="2" t="s">
        <v>62</v>
      </c>
      <c r="R2320" s="2" t="s">
        <v>10</v>
      </c>
    </row>
    <row r="2321" spans="1:18" x14ac:dyDescent="0.3">
      <c r="A2321" s="2">
        <v>12419</v>
      </c>
      <c r="B2321" s="2" t="s">
        <v>60</v>
      </c>
      <c r="C2321" s="2">
        <v>41</v>
      </c>
      <c r="D2321" s="7">
        <v>97</v>
      </c>
      <c r="E2321" s="7">
        <f t="shared" si="72"/>
        <v>48.5</v>
      </c>
      <c r="F2321" s="7">
        <v>100</v>
      </c>
      <c r="G2321" s="7">
        <f>Table1[[#This Row],[QUANTITY_ORDERED]]*Table1[[#This Row],[Selling price ]]</f>
        <v>4100</v>
      </c>
      <c r="H2321" s="7">
        <f>F2321-(Table1[[#This Row],[Estimated Cost Price (50%)	]])</f>
        <v>51.5</v>
      </c>
      <c r="I2321" s="7">
        <f>Table1[[#This Row],[Profit per unit]]*Table1[[#This Row],[QUANTITY_ORDERED]]</f>
        <v>2111.5</v>
      </c>
      <c r="J2321" s="2" t="str">
        <f t="shared" si="73"/>
        <v>Profit</v>
      </c>
      <c r="K2321" s="3">
        <v>38272</v>
      </c>
      <c r="L2321" s="2" t="str">
        <f>TEXT(Table1[[#This Row],[ORDER_DATE]], "mmm")</f>
        <v>Oct</v>
      </c>
      <c r="M2321" s="2">
        <v>2004</v>
      </c>
      <c r="N2321" s="2" t="s">
        <v>202</v>
      </c>
      <c r="O2321" s="2" t="s">
        <v>278</v>
      </c>
      <c r="P2321" s="2" t="s">
        <v>61</v>
      </c>
      <c r="Q2321" s="2" t="s">
        <v>62</v>
      </c>
      <c r="R2321" s="2" t="s">
        <v>16</v>
      </c>
    </row>
    <row r="2322" spans="1:18" x14ac:dyDescent="0.3">
      <c r="A2322" s="2">
        <v>12420</v>
      </c>
      <c r="B2322" s="2" t="s">
        <v>60</v>
      </c>
      <c r="C2322" s="2">
        <v>41</v>
      </c>
      <c r="D2322" s="7">
        <v>96</v>
      </c>
      <c r="E2322" s="7">
        <f t="shared" si="72"/>
        <v>48</v>
      </c>
      <c r="F2322" s="7">
        <v>100</v>
      </c>
      <c r="G2322" s="7">
        <f>Table1[[#This Row],[QUANTITY_ORDERED]]*Table1[[#This Row],[Selling price ]]</f>
        <v>4100</v>
      </c>
      <c r="H2322" s="7">
        <f>F2322-(Table1[[#This Row],[Estimated Cost Price (50%)	]])</f>
        <v>52</v>
      </c>
      <c r="I2322" s="7">
        <f>Table1[[#This Row],[Profit per unit]]*Table1[[#This Row],[QUANTITY_ORDERED]]</f>
        <v>2132</v>
      </c>
      <c r="J2322" s="2" t="str">
        <f t="shared" si="73"/>
        <v>Profit</v>
      </c>
      <c r="K2322" s="3">
        <v>38272</v>
      </c>
      <c r="L2322" s="2" t="str">
        <f>TEXT(Table1[[#This Row],[ORDER_DATE]], "mmm")</f>
        <v>Oct</v>
      </c>
      <c r="M2322" s="2">
        <v>2004</v>
      </c>
      <c r="N2322" s="2" t="s">
        <v>178</v>
      </c>
      <c r="O2322" s="2" t="s">
        <v>281</v>
      </c>
      <c r="P2322" s="2" t="s">
        <v>61</v>
      </c>
      <c r="Q2322" s="2" t="s">
        <v>62</v>
      </c>
      <c r="R2322" s="2" t="s">
        <v>16</v>
      </c>
    </row>
    <row r="2323" spans="1:18" x14ac:dyDescent="0.3">
      <c r="A2323" s="2">
        <v>12421</v>
      </c>
      <c r="B2323" s="2" t="s">
        <v>60</v>
      </c>
      <c r="C2323" s="2">
        <v>36</v>
      </c>
      <c r="D2323" s="7">
        <v>64</v>
      </c>
      <c r="E2323" s="7">
        <f t="shared" si="72"/>
        <v>32</v>
      </c>
      <c r="F2323" s="7">
        <v>100</v>
      </c>
      <c r="G2323" s="7">
        <f>Table1[[#This Row],[QUANTITY_ORDERED]]*Table1[[#This Row],[Selling price ]]</f>
        <v>3600</v>
      </c>
      <c r="H2323" s="7">
        <f>F2323-(Table1[[#This Row],[Estimated Cost Price (50%)	]])</f>
        <v>68</v>
      </c>
      <c r="I2323" s="7">
        <f>Table1[[#This Row],[Profit per unit]]*Table1[[#This Row],[QUANTITY_ORDERED]]</f>
        <v>2448</v>
      </c>
      <c r="J2323" s="2" t="str">
        <f t="shared" si="73"/>
        <v>Profit</v>
      </c>
      <c r="K2323" s="3">
        <v>38272</v>
      </c>
      <c r="L2323" s="2" t="str">
        <f>TEXT(Table1[[#This Row],[ORDER_DATE]], "mmm")</f>
        <v>Oct</v>
      </c>
      <c r="M2323" s="2">
        <v>2004</v>
      </c>
      <c r="N2323" s="2" t="s">
        <v>178</v>
      </c>
      <c r="O2323" s="2" t="s">
        <v>286</v>
      </c>
      <c r="P2323" s="2" t="s">
        <v>61</v>
      </c>
      <c r="Q2323" s="2" t="s">
        <v>62</v>
      </c>
      <c r="R2323" s="2" t="s">
        <v>16</v>
      </c>
    </row>
    <row r="2324" spans="1:18" x14ac:dyDescent="0.3">
      <c r="A2324" s="2">
        <v>12422</v>
      </c>
      <c r="B2324" s="2" t="s">
        <v>60</v>
      </c>
      <c r="C2324" s="2">
        <v>27</v>
      </c>
      <c r="D2324" s="7">
        <v>101</v>
      </c>
      <c r="E2324" s="7">
        <f t="shared" si="72"/>
        <v>50.5</v>
      </c>
      <c r="F2324" s="7">
        <v>100</v>
      </c>
      <c r="G2324" s="7">
        <f>Table1[[#This Row],[QUANTITY_ORDERED]]*Table1[[#This Row],[Selling price ]]</f>
        <v>2700</v>
      </c>
      <c r="H2324" s="7">
        <f>F2324-(Table1[[#This Row],[Estimated Cost Price (50%)	]])</f>
        <v>49.5</v>
      </c>
      <c r="I2324" s="7">
        <f>Table1[[#This Row],[Profit per unit]]*Table1[[#This Row],[QUANTITY_ORDERED]]</f>
        <v>1336.5</v>
      </c>
      <c r="J2324" s="2" t="str">
        <f t="shared" si="73"/>
        <v>Profit</v>
      </c>
      <c r="K2324" s="3">
        <v>38272</v>
      </c>
      <c r="L2324" s="2" t="str">
        <f>TEXT(Table1[[#This Row],[ORDER_DATE]], "mmm")</f>
        <v>Oct</v>
      </c>
      <c r="M2324" s="2">
        <v>2004</v>
      </c>
      <c r="N2324" s="2" t="s">
        <v>63</v>
      </c>
      <c r="O2324" s="2" t="s">
        <v>299</v>
      </c>
      <c r="P2324" s="2" t="s">
        <v>61</v>
      </c>
      <c r="Q2324" s="2" t="s">
        <v>62</v>
      </c>
      <c r="R2324" s="2" t="s">
        <v>16</v>
      </c>
    </row>
    <row r="2325" spans="1:18" x14ac:dyDescent="0.3">
      <c r="A2325" s="2">
        <v>12423</v>
      </c>
      <c r="B2325" s="2" t="s">
        <v>11</v>
      </c>
      <c r="C2325" s="2">
        <v>48</v>
      </c>
      <c r="D2325" s="7">
        <v>136</v>
      </c>
      <c r="E2325" s="7">
        <f t="shared" si="72"/>
        <v>68</v>
      </c>
      <c r="F2325" s="7">
        <v>54.68</v>
      </c>
      <c r="G2325" s="7">
        <f>Table1[[#This Row],[QUANTITY_ORDERED]]*Table1[[#This Row],[Selling price ]]</f>
        <v>2624.64</v>
      </c>
      <c r="H2325" s="7">
        <f>F2325-(Table1[[#This Row],[Estimated Cost Price (50%)	]])</f>
        <v>-13.32</v>
      </c>
      <c r="I2325" s="7">
        <f>Table1[[#This Row],[Profit per unit]]*Table1[[#This Row],[QUANTITY_ORDERED]]</f>
        <v>-639.36</v>
      </c>
      <c r="J2325" s="2" t="str">
        <f t="shared" si="73"/>
        <v>Loss</v>
      </c>
      <c r="K2325" s="3">
        <v>38336</v>
      </c>
      <c r="L2325" s="2" t="str">
        <f>TEXT(Table1[[#This Row],[ORDER_DATE]], "mmm")</f>
        <v>Dec</v>
      </c>
      <c r="M2325" s="2">
        <v>2004</v>
      </c>
      <c r="N2325" s="2" t="s">
        <v>63</v>
      </c>
      <c r="O2325" s="2" t="s">
        <v>114</v>
      </c>
      <c r="P2325" s="2" t="s">
        <v>12</v>
      </c>
      <c r="Q2325" s="2" t="s">
        <v>13</v>
      </c>
      <c r="R2325" s="2" t="s">
        <v>10</v>
      </c>
    </row>
    <row r="2326" spans="1:18" x14ac:dyDescent="0.3">
      <c r="A2326" s="2">
        <v>12424</v>
      </c>
      <c r="B2326" s="2" t="s">
        <v>11</v>
      </c>
      <c r="C2326" s="2">
        <v>42</v>
      </c>
      <c r="D2326" s="7">
        <v>207</v>
      </c>
      <c r="E2326" s="7">
        <f t="shared" si="72"/>
        <v>103.5</v>
      </c>
      <c r="F2326" s="7">
        <v>100</v>
      </c>
      <c r="G2326" s="7">
        <f>Table1[[#This Row],[QUANTITY_ORDERED]]*Table1[[#This Row],[Selling price ]]</f>
        <v>4200</v>
      </c>
      <c r="H2326" s="7">
        <f>F2326-(Table1[[#This Row],[Estimated Cost Price (50%)	]])</f>
        <v>-3.5</v>
      </c>
      <c r="I2326" s="7">
        <f>Table1[[#This Row],[Profit per unit]]*Table1[[#This Row],[QUANTITY_ORDERED]]</f>
        <v>-147</v>
      </c>
      <c r="J2326" s="2" t="str">
        <f t="shared" si="73"/>
        <v>Loss</v>
      </c>
      <c r="K2326" s="3">
        <v>38336</v>
      </c>
      <c r="L2326" s="2" t="str">
        <f>TEXT(Table1[[#This Row],[ORDER_DATE]], "mmm")</f>
        <v>Dec</v>
      </c>
      <c r="M2326" s="2">
        <v>2004</v>
      </c>
      <c r="N2326" s="2" t="s">
        <v>63</v>
      </c>
      <c r="O2326" s="2" t="s">
        <v>168</v>
      </c>
      <c r="P2326" s="2" t="s">
        <v>12</v>
      </c>
      <c r="Q2326" s="2" t="s">
        <v>13</v>
      </c>
      <c r="R2326" s="2" t="s">
        <v>16</v>
      </c>
    </row>
    <row r="2327" spans="1:18" x14ac:dyDescent="0.3">
      <c r="A2327" s="2">
        <v>12425</v>
      </c>
      <c r="B2327" s="2" t="s">
        <v>11</v>
      </c>
      <c r="C2327" s="2">
        <v>49</v>
      </c>
      <c r="D2327" s="7">
        <v>173</v>
      </c>
      <c r="E2327" s="7">
        <f t="shared" si="72"/>
        <v>86.5</v>
      </c>
      <c r="F2327" s="7">
        <v>62.09</v>
      </c>
      <c r="G2327" s="7">
        <f>Table1[[#This Row],[QUANTITY_ORDERED]]*Table1[[#This Row],[Selling price ]]</f>
        <v>3042.4100000000003</v>
      </c>
      <c r="H2327" s="7">
        <f>F2327-(Table1[[#This Row],[Estimated Cost Price (50%)	]])</f>
        <v>-24.409999999999997</v>
      </c>
      <c r="I2327" s="7">
        <f>Table1[[#This Row],[Profit per unit]]*Table1[[#This Row],[QUANTITY_ORDERED]]</f>
        <v>-1196.0899999999999</v>
      </c>
      <c r="J2327" s="2" t="str">
        <f t="shared" si="73"/>
        <v>Loss</v>
      </c>
      <c r="K2327" s="3">
        <v>38336</v>
      </c>
      <c r="L2327" s="2" t="str">
        <f>TEXT(Table1[[#This Row],[ORDER_DATE]], "mmm")</f>
        <v>Dec</v>
      </c>
      <c r="M2327" s="2">
        <v>2004</v>
      </c>
      <c r="N2327" s="2" t="s">
        <v>63</v>
      </c>
      <c r="O2327" s="2" t="s">
        <v>186</v>
      </c>
      <c r="P2327" s="2" t="s">
        <v>12</v>
      </c>
      <c r="Q2327" s="2" t="s">
        <v>13</v>
      </c>
      <c r="R2327" s="2" t="s">
        <v>16</v>
      </c>
    </row>
    <row r="2328" spans="1:18" x14ac:dyDescent="0.3">
      <c r="A2328" s="2">
        <v>12426</v>
      </c>
      <c r="B2328" s="2" t="s">
        <v>11</v>
      </c>
      <c r="C2328" s="2">
        <v>22</v>
      </c>
      <c r="D2328" s="7">
        <v>118</v>
      </c>
      <c r="E2328" s="7">
        <f t="shared" si="72"/>
        <v>59</v>
      </c>
      <c r="F2328" s="7">
        <v>100</v>
      </c>
      <c r="G2328" s="7">
        <f>Table1[[#This Row],[QUANTITY_ORDERED]]*Table1[[#This Row],[Selling price ]]</f>
        <v>2200</v>
      </c>
      <c r="H2328" s="7">
        <f>F2328-(Table1[[#This Row],[Estimated Cost Price (50%)	]])</f>
        <v>41</v>
      </c>
      <c r="I2328" s="7">
        <f>Table1[[#This Row],[Profit per unit]]*Table1[[#This Row],[QUANTITY_ORDERED]]</f>
        <v>902</v>
      </c>
      <c r="J2328" s="2" t="str">
        <f t="shared" si="73"/>
        <v>Profit</v>
      </c>
      <c r="K2328" s="3">
        <v>38336</v>
      </c>
      <c r="L2328" s="2" t="str">
        <f>TEXT(Table1[[#This Row],[ORDER_DATE]], "mmm")</f>
        <v>Dec</v>
      </c>
      <c r="M2328" s="2">
        <v>2004</v>
      </c>
      <c r="N2328" s="2" t="s">
        <v>63</v>
      </c>
      <c r="O2328" s="2" t="s">
        <v>277</v>
      </c>
      <c r="P2328" s="2" t="s">
        <v>12</v>
      </c>
      <c r="Q2328" s="2" t="s">
        <v>13</v>
      </c>
      <c r="R2328" s="2" t="s">
        <v>10</v>
      </c>
    </row>
    <row r="2329" spans="1:18" x14ac:dyDescent="0.3">
      <c r="A2329" s="2">
        <v>12427</v>
      </c>
      <c r="B2329" s="2" t="s">
        <v>11</v>
      </c>
      <c r="C2329" s="2">
        <v>36</v>
      </c>
      <c r="D2329" s="7">
        <v>54</v>
      </c>
      <c r="E2329" s="7">
        <f t="shared" si="72"/>
        <v>27</v>
      </c>
      <c r="F2329" s="7">
        <v>100</v>
      </c>
      <c r="G2329" s="7">
        <f>Table1[[#This Row],[QUANTITY_ORDERED]]*Table1[[#This Row],[Selling price ]]</f>
        <v>3600</v>
      </c>
      <c r="H2329" s="7">
        <f>F2329-(Table1[[#This Row],[Estimated Cost Price (50%)	]])</f>
        <v>73</v>
      </c>
      <c r="I2329" s="7">
        <f>Table1[[#This Row],[Profit per unit]]*Table1[[#This Row],[QUANTITY_ORDERED]]</f>
        <v>2628</v>
      </c>
      <c r="J2329" s="2" t="str">
        <f t="shared" si="73"/>
        <v>Profit</v>
      </c>
      <c r="K2329" s="3">
        <v>38336</v>
      </c>
      <c r="L2329" s="2" t="str">
        <f>TEXT(Table1[[#This Row],[ORDER_DATE]], "mmm")</f>
        <v>Dec</v>
      </c>
      <c r="M2329" s="2">
        <v>2004</v>
      </c>
      <c r="N2329" s="2" t="s">
        <v>178</v>
      </c>
      <c r="O2329" s="2" t="s">
        <v>284</v>
      </c>
      <c r="P2329" s="2" t="s">
        <v>12</v>
      </c>
      <c r="Q2329" s="2" t="s">
        <v>13</v>
      </c>
      <c r="R2329" s="2" t="s">
        <v>16</v>
      </c>
    </row>
    <row r="2330" spans="1:18" x14ac:dyDescent="0.3">
      <c r="A2330" s="2">
        <v>12428</v>
      </c>
      <c r="B2330" s="2" t="s">
        <v>11</v>
      </c>
      <c r="C2330" s="2">
        <v>22</v>
      </c>
      <c r="D2330" s="7">
        <v>62</v>
      </c>
      <c r="E2330" s="7">
        <f t="shared" si="72"/>
        <v>31</v>
      </c>
      <c r="F2330" s="7">
        <v>100</v>
      </c>
      <c r="G2330" s="7">
        <f>Table1[[#This Row],[QUANTITY_ORDERED]]*Table1[[#This Row],[Selling price ]]</f>
        <v>2200</v>
      </c>
      <c r="H2330" s="7">
        <f>F2330-(Table1[[#This Row],[Estimated Cost Price (50%)	]])</f>
        <v>69</v>
      </c>
      <c r="I2330" s="7">
        <f>Table1[[#This Row],[Profit per unit]]*Table1[[#This Row],[QUANTITY_ORDERED]]</f>
        <v>1518</v>
      </c>
      <c r="J2330" s="2" t="str">
        <f t="shared" si="73"/>
        <v>Profit</v>
      </c>
      <c r="K2330" s="3">
        <v>38336</v>
      </c>
      <c r="L2330" s="2" t="str">
        <f>TEXT(Table1[[#This Row],[ORDER_DATE]], "mmm")</f>
        <v>Dec</v>
      </c>
      <c r="M2330" s="2">
        <v>2004</v>
      </c>
      <c r="N2330" s="2" t="s">
        <v>237</v>
      </c>
      <c r="O2330" s="2" t="s">
        <v>285</v>
      </c>
      <c r="P2330" s="2" t="s">
        <v>12</v>
      </c>
      <c r="Q2330" s="2" t="s">
        <v>13</v>
      </c>
      <c r="R2330" s="2" t="s">
        <v>16</v>
      </c>
    </row>
    <row r="2331" spans="1:18" x14ac:dyDescent="0.3">
      <c r="A2331" s="2">
        <v>12429</v>
      </c>
      <c r="B2331" s="2" t="s">
        <v>11</v>
      </c>
      <c r="C2331" s="2">
        <v>46</v>
      </c>
      <c r="D2331" s="7">
        <v>115</v>
      </c>
      <c r="E2331" s="7">
        <f t="shared" si="72"/>
        <v>57.5</v>
      </c>
      <c r="F2331" s="7">
        <v>100</v>
      </c>
      <c r="G2331" s="7">
        <f>Table1[[#This Row],[QUANTITY_ORDERED]]*Table1[[#This Row],[Selling price ]]</f>
        <v>4600</v>
      </c>
      <c r="H2331" s="7">
        <f>F2331-(Table1[[#This Row],[Estimated Cost Price (50%)	]])</f>
        <v>42.5</v>
      </c>
      <c r="I2331" s="7">
        <f>Table1[[#This Row],[Profit per unit]]*Table1[[#This Row],[QUANTITY_ORDERED]]</f>
        <v>1955</v>
      </c>
      <c r="J2331" s="2" t="str">
        <f t="shared" si="73"/>
        <v>Profit</v>
      </c>
      <c r="K2331" s="3">
        <v>38336</v>
      </c>
      <c r="L2331" s="2" t="str">
        <f>TEXT(Table1[[#This Row],[ORDER_DATE]], "mmm")</f>
        <v>Dec</v>
      </c>
      <c r="M2331" s="2">
        <v>2004</v>
      </c>
      <c r="N2331" s="2" t="s">
        <v>178</v>
      </c>
      <c r="O2331" s="2" t="s">
        <v>290</v>
      </c>
      <c r="P2331" s="2" t="s">
        <v>12</v>
      </c>
      <c r="Q2331" s="2" t="s">
        <v>13</v>
      </c>
      <c r="R2331" s="2" t="s">
        <v>16</v>
      </c>
    </row>
    <row r="2332" spans="1:18" x14ac:dyDescent="0.3">
      <c r="A2332" s="2">
        <v>12430</v>
      </c>
      <c r="B2332" s="2" t="s">
        <v>11</v>
      </c>
      <c r="C2332" s="2">
        <v>25</v>
      </c>
      <c r="D2332" s="7">
        <v>58</v>
      </c>
      <c r="E2332" s="7">
        <f t="shared" si="72"/>
        <v>29</v>
      </c>
      <c r="F2332" s="7">
        <v>64.930000000000007</v>
      </c>
      <c r="G2332" s="7">
        <f>Table1[[#This Row],[QUANTITY_ORDERED]]*Table1[[#This Row],[Selling price ]]</f>
        <v>1623.2500000000002</v>
      </c>
      <c r="H2332" s="7">
        <f>F2332-(Table1[[#This Row],[Estimated Cost Price (50%)	]])</f>
        <v>35.930000000000007</v>
      </c>
      <c r="I2332" s="7">
        <f>Table1[[#This Row],[Profit per unit]]*Table1[[#This Row],[QUANTITY_ORDERED]]</f>
        <v>898.25000000000023</v>
      </c>
      <c r="J2332" s="2" t="str">
        <f t="shared" si="73"/>
        <v>Profit</v>
      </c>
      <c r="K2332" s="3">
        <v>38336</v>
      </c>
      <c r="L2332" s="2" t="str">
        <f>TEXT(Table1[[#This Row],[ORDER_DATE]], "mmm")</f>
        <v>Dec</v>
      </c>
      <c r="M2332" s="2">
        <v>2004</v>
      </c>
      <c r="N2332" s="2" t="s">
        <v>237</v>
      </c>
      <c r="O2332" s="2" t="s">
        <v>291</v>
      </c>
      <c r="P2332" s="2" t="s">
        <v>12</v>
      </c>
      <c r="Q2332" s="2" t="s">
        <v>13</v>
      </c>
      <c r="R2332" s="2" t="s">
        <v>10</v>
      </c>
    </row>
    <row r="2333" spans="1:18" x14ac:dyDescent="0.3">
      <c r="A2333" s="2">
        <v>12431</v>
      </c>
      <c r="B2333" s="2" t="s">
        <v>53</v>
      </c>
      <c r="C2333" s="2">
        <v>20</v>
      </c>
      <c r="D2333" s="7">
        <v>95</v>
      </c>
      <c r="E2333" s="7">
        <f t="shared" si="72"/>
        <v>47.5</v>
      </c>
      <c r="F2333" s="7">
        <v>72.55</v>
      </c>
      <c r="G2333" s="7">
        <f>Table1[[#This Row],[QUANTITY_ORDERED]]*Table1[[#This Row],[Selling price ]]</f>
        <v>1451</v>
      </c>
      <c r="H2333" s="7">
        <f>F2333-(Table1[[#This Row],[Estimated Cost Price (50%)	]])</f>
        <v>25.049999999999997</v>
      </c>
      <c r="I2333" s="7">
        <f>Table1[[#This Row],[Profit per unit]]*Table1[[#This Row],[QUANTITY_ORDERED]]</f>
        <v>500.99999999999994</v>
      </c>
      <c r="J2333" s="2" t="str">
        <f t="shared" si="73"/>
        <v>Profit</v>
      </c>
      <c r="K2333" s="3">
        <v>38338</v>
      </c>
      <c r="L2333" s="2" t="str">
        <f>TEXT(Table1[[#This Row],[ORDER_DATE]], "mmm")</f>
        <v>Dec</v>
      </c>
      <c r="M2333" s="2">
        <v>2004</v>
      </c>
      <c r="N2333" s="2" t="s">
        <v>5</v>
      </c>
      <c r="O2333" s="2" t="s">
        <v>6</v>
      </c>
      <c r="P2333" s="2" t="s">
        <v>54</v>
      </c>
      <c r="Q2333" s="2" t="s">
        <v>32</v>
      </c>
      <c r="R2333" s="2" t="s">
        <v>10</v>
      </c>
    </row>
    <row r="2334" spans="1:18" x14ac:dyDescent="0.3">
      <c r="A2334" s="2">
        <v>12432</v>
      </c>
      <c r="B2334" s="2" t="s">
        <v>53</v>
      </c>
      <c r="C2334" s="2">
        <v>26</v>
      </c>
      <c r="D2334" s="7">
        <v>118</v>
      </c>
      <c r="E2334" s="7">
        <f t="shared" si="72"/>
        <v>59</v>
      </c>
      <c r="F2334" s="7">
        <v>51.15</v>
      </c>
      <c r="G2334" s="7">
        <f>Table1[[#This Row],[QUANTITY_ORDERED]]*Table1[[#This Row],[Selling price ]]</f>
        <v>1329.8999999999999</v>
      </c>
      <c r="H2334" s="7">
        <f>F2334-(Table1[[#This Row],[Estimated Cost Price (50%)	]])</f>
        <v>-7.8500000000000014</v>
      </c>
      <c r="I2334" s="7">
        <f>Table1[[#This Row],[Profit per unit]]*Table1[[#This Row],[QUANTITY_ORDERED]]</f>
        <v>-204.10000000000002</v>
      </c>
      <c r="J2334" s="2" t="str">
        <f t="shared" si="73"/>
        <v>Loss</v>
      </c>
      <c r="K2334" s="3">
        <v>38338</v>
      </c>
      <c r="L2334" s="2" t="str">
        <f>TEXT(Table1[[#This Row],[ORDER_DATE]], "mmm")</f>
        <v>Dec</v>
      </c>
      <c r="M2334" s="2">
        <v>2004</v>
      </c>
      <c r="N2334" s="2" t="s">
        <v>5</v>
      </c>
      <c r="O2334" s="2" t="s">
        <v>106</v>
      </c>
      <c r="P2334" s="2" t="s">
        <v>54</v>
      </c>
      <c r="Q2334" s="2" t="s">
        <v>32</v>
      </c>
      <c r="R2334" s="2" t="s">
        <v>10</v>
      </c>
    </row>
    <row r="2335" spans="1:18" x14ac:dyDescent="0.3">
      <c r="A2335" s="2">
        <v>12433</v>
      </c>
      <c r="B2335" s="2" t="s">
        <v>53</v>
      </c>
      <c r="C2335" s="2">
        <v>34</v>
      </c>
      <c r="D2335" s="7">
        <v>65</v>
      </c>
      <c r="E2335" s="7">
        <f t="shared" si="72"/>
        <v>32.5</v>
      </c>
      <c r="F2335" s="7">
        <v>100</v>
      </c>
      <c r="G2335" s="7">
        <f>Table1[[#This Row],[QUANTITY_ORDERED]]*Table1[[#This Row],[Selling price ]]</f>
        <v>3400</v>
      </c>
      <c r="H2335" s="7">
        <f>F2335-(Table1[[#This Row],[Estimated Cost Price (50%)	]])</f>
        <v>67.5</v>
      </c>
      <c r="I2335" s="7">
        <f>Table1[[#This Row],[Profit per unit]]*Table1[[#This Row],[QUANTITY_ORDERED]]</f>
        <v>2295</v>
      </c>
      <c r="J2335" s="2" t="str">
        <f t="shared" si="73"/>
        <v>Profit</v>
      </c>
      <c r="K2335" s="3">
        <v>38338</v>
      </c>
      <c r="L2335" s="2" t="str">
        <f>TEXT(Table1[[#This Row],[ORDER_DATE]], "mmm")</f>
        <v>Dec</v>
      </c>
      <c r="M2335" s="2">
        <v>2004</v>
      </c>
      <c r="N2335" s="2" t="s">
        <v>202</v>
      </c>
      <c r="O2335" s="2" t="s">
        <v>271</v>
      </c>
      <c r="P2335" s="2" t="s">
        <v>54</v>
      </c>
      <c r="Q2335" s="2" t="s">
        <v>32</v>
      </c>
      <c r="R2335" s="2" t="s">
        <v>16</v>
      </c>
    </row>
    <row r="2336" spans="1:18" x14ac:dyDescent="0.3">
      <c r="A2336" s="2">
        <v>12434</v>
      </c>
      <c r="B2336" s="2" t="s">
        <v>53</v>
      </c>
      <c r="C2336" s="2">
        <v>26</v>
      </c>
      <c r="D2336" s="7">
        <v>68</v>
      </c>
      <c r="E2336" s="7">
        <f t="shared" si="72"/>
        <v>34</v>
      </c>
      <c r="F2336" s="7">
        <v>100</v>
      </c>
      <c r="G2336" s="7">
        <f>Table1[[#This Row],[QUANTITY_ORDERED]]*Table1[[#This Row],[Selling price ]]</f>
        <v>2600</v>
      </c>
      <c r="H2336" s="7">
        <f>F2336-(Table1[[#This Row],[Estimated Cost Price (50%)	]])</f>
        <v>66</v>
      </c>
      <c r="I2336" s="7">
        <f>Table1[[#This Row],[Profit per unit]]*Table1[[#This Row],[QUANTITY_ORDERED]]</f>
        <v>1716</v>
      </c>
      <c r="J2336" s="2" t="str">
        <f t="shared" si="73"/>
        <v>Profit</v>
      </c>
      <c r="K2336" s="3">
        <v>38338</v>
      </c>
      <c r="L2336" s="2" t="str">
        <f>TEXT(Table1[[#This Row],[ORDER_DATE]], "mmm")</f>
        <v>Dec</v>
      </c>
      <c r="M2336" s="2">
        <v>2004</v>
      </c>
      <c r="N2336" s="2" t="s">
        <v>210</v>
      </c>
      <c r="O2336" s="2" t="s">
        <v>275</v>
      </c>
      <c r="P2336" s="2" t="s">
        <v>54</v>
      </c>
      <c r="Q2336" s="2" t="s">
        <v>32</v>
      </c>
      <c r="R2336" s="2" t="s">
        <v>16</v>
      </c>
    </row>
    <row r="2337" spans="1:18" x14ac:dyDescent="0.3">
      <c r="A2337" s="2">
        <v>12435</v>
      </c>
      <c r="B2337" s="2" t="s">
        <v>53</v>
      </c>
      <c r="C2337" s="2">
        <v>25</v>
      </c>
      <c r="D2337" s="7">
        <v>72</v>
      </c>
      <c r="E2337" s="7">
        <f t="shared" si="72"/>
        <v>36</v>
      </c>
      <c r="F2337" s="7">
        <v>62.46</v>
      </c>
      <c r="G2337" s="7">
        <f>Table1[[#This Row],[QUANTITY_ORDERED]]*Table1[[#This Row],[Selling price ]]</f>
        <v>1561.5</v>
      </c>
      <c r="H2337" s="7">
        <f>F2337-(Table1[[#This Row],[Estimated Cost Price (50%)	]])</f>
        <v>26.46</v>
      </c>
      <c r="I2337" s="7">
        <f>Table1[[#This Row],[Profit per unit]]*Table1[[#This Row],[QUANTITY_ORDERED]]</f>
        <v>661.5</v>
      </c>
      <c r="J2337" s="2" t="str">
        <f t="shared" si="73"/>
        <v>Profit</v>
      </c>
      <c r="K2337" s="3">
        <v>38338</v>
      </c>
      <c r="L2337" s="2" t="str">
        <f>TEXT(Table1[[#This Row],[ORDER_DATE]], "mmm")</f>
        <v>Dec</v>
      </c>
      <c r="M2337" s="2">
        <v>2004</v>
      </c>
      <c r="N2337" s="2" t="s">
        <v>210</v>
      </c>
      <c r="O2337" s="2" t="s">
        <v>279</v>
      </c>
      <c r="P2337" s="2" t="s">
        <v>54</v>
      </c>
      <c r="Q2337" s="2" t="s">
        <v>32</v>
      </c>
      <c r="R2337" s="2" t="s">
        <v>10</v>
      </c>
    </row>
    <row r="2338" spans="1:18" x14ac:dyDescent="0.3">
      <c r="A2338" s="2">
        <v>12436</v>
      </c>
      <c r="B2338" s="2" t="s">
        <v>53</v>
      </c>
      <c r="C2338" s="2">
        <v>49</v>
      </c>
      <c r="D2338" s="7">
        <v>68</v>
      </c>
      <c r="E2338" s="7">
        <f t="shared" si="72"/>
        <v>34</v>
      </c>
      <c r="F2338" s="7">
        <v>72.33</v>
      </c>
      <c r="G2338" s="7">
        <f>Table1[[#This Row],[QUANTITY_ORDERED]]*Table1[[#This Row],[Selling price ]]</f>
        <v>3544.17</v>
      </c>
      <c r="H2338" s="7">
        <f>F2338-(Table1[[#This Row],[Estimated Cost Price (50%)	]])</f>
        <v>38.33</v>
      </c>
      <c r="I2338" s="7">
        <f>Table1[[#This Row],[Profit per unit]]*Table1[[#This Row],[QUANTITY_ORDERED]]</f>
        <v>1878.1699999999998</v>
      </c>
      <c r="J2338" s="2" t="str">
        <f t="shared" si="73"/>
        <v>Profit</v>
      </c>
      <c r="K2338" s="3">
        <v>38338</v>
      </c>
      <c r="L2338" s="2" t="str">
        <f>TEXT(Table1[[#This Row],[ORDER_DATE]], "mmm")</f>
        <v>Dec</v>
      </c>
      <c r="M2338" s="2">
        <v>2004</v>
      </c>
      <c r="N2338" s="2" t="s">
        <v>202</v>
      </c>
      <c r="O2338" s="2" t="s">
        <v>287</v>
      </c>
      <c r="P2338" s="2" t="s">
        <v>54</v>
      </c>
      <c r="Q2338" s="2" t="s">
        <v>32</v>
      </c>
      <c r="R2338" s="2" t="s">
        <v>16</v>
      </c>
    </row>
    <row r="2339" spans="1:18" x14ac:dyDescent="0.3">
      <c r="A2339" s="2">
        <v>12437</v>
      </c>
      <c r="B2339" s="2" t="s">
        <v>53</v>
      </c>
      <c r="C2339" s="2">
        <v>33</v>
      </c>
      <c r="D2339" s="7">
        <v>43</v>
      </c>
      <c r="E2339" s="7">
        <f t="shared" si="72"/>
        <v>21.5</v>
      </c>
      <c r="F2339" s="7">
        <v>82.59</v>
      </c>
      <c r="G2339" s="7">
        <f>Table1[[#This Row],[QUANTITY_ORDERED]]*Table1[[#This Row],[Selling price ]]</f>
        <v>2725.4700000000003</v>
      </c>
      <c r="H2339" s="7">
        <f>F2339-(Table1[[#This Row],[Estimated Cost Price (50%)	]])</f>
        <v>61.09</v>
      </c>
      <c r="I2339" s="7">
        <f>Table1[[#This Row],[Profit per unit]]*Table1[[#This Row],[QUANTITY_ORDERED]]</f>
        <v>2015.97</v>
      </c>
      <c r="J2339" s="2" t="str">
        <f t="shared" si="73"/>
        <v>Profit</v>
      </c>
      <c r="K2339" s="3">
        <v>38338</v>
      </c>
      <c r="L2339" s="2" t="str">
        <f>TEXT(Table1[[#This Row],[ORDER_DATE]], "mmm")</f>
        <v>Dec</v>
      </c>
      <c r="M2339" s="2">
        <v>2004</v>
      </c>
      <c r="N2339" s="2" t="s">
        <v>202</v>
      </c>
      <c r="O2339" s="2" t="s">
        <v>289</v>
      </c>
      <c r="P2339" s="2" t="s">
        <v>54</v>
      </c>
      <c r="Q2339" s="2" t="s">
        <v>32</v>
      </c>
      <c r="R2339" s="2" t="s">
        <v>10</v>
      </c>
    </row>
    <row r="2340" spans="1:18" x14ac:dyDescent="0.3">
      <c r="A2340" s="2">
        <v>12438</v>
      </c>
      <c r="B2340" s="2" t="s">
        <v>53</v>
      </c>
      <c r="C2340" s="2">
        <v>20</v>
      </c>
      <c r="D2340" s="7">
        <v>91</v>
      </c>
      <c r="E2340" s="7">
        <f t="shared" si="72"/>
        <v>45.5</v>
      </c>
      <c r="F2340" s="7">
        <v>60.54</v>
      </c>
      <c r="G2340" s="7">
        <f>Table1[[#This Row],[QUANTITY_ORDERED]]*Table1[[#This Row],[Selling price ]]</f>
        <v>1210.8</v>
      </c>
      <c r="H2340" s="7">
        <f>F2340-(Table1[[#This Row],[Estimated Cost Price (50%)	]])</f>
        <v>15.04</v>
      </c>
      <c r="I2340" s="7">
        <f>Table1[[#This Row],[Profit per unit]]*Table1[[#This Row],[QUANTITY_ORDERED]]</f>
        <v>300.79999999999995</v>
      </c>
      <c r="J2340" s="2" t="str">
        <f t="shared" si="73"/>
        <v>Profit</v>
      </c>
      <c r="K2340" s="3">
        <v>38338</v>
      </c>
      <c r="L2340" s="2" t="str">
        <f>TEXT(Table1[[#This Row],[ORDER_DATE]], "mmm")</f>
        <v>Dec</v>
      </c>
      <c r="M2340" s="2">
        <v>2004</v>
      </c>
      <c r="N2340" s="2" t="s">
        <v>210</v>
      </c>
      <c r="O2340" s="2" t="s">
        <v>294</v>
      </c>
      <c r="P2340" s="2" t="s">
        <v>54</v>
      </c>
      <c r="Q2340" s="2" t="s">
        <v>32</v>
      </c>
      <c r="R2340" s="2" t="s">
        <v>10</v>
      </c>
    </row>
    <row r="2341" spans="1:18" x14ac:dyDescent="0.3">
      <c r="A2341" s="2">
        <v>12439</v>
      </c>
      <c r="B2341" s="2" t="s">
        <v>53</v>
      </c>
      <c r="C2341" s="2">
        <v>24</v>
      </c>
      <c r="D2341" s="7">
        <v>90</v>
      </c>
      <c r="E2341" s="7">
        <f t="shared" si="72"/>
        <v>45</v>
      </c>
      <c r="F2341" s="7">
        <v>45.39</v>
      </c>
      <c r="G2341" s="7">
        <f>Table1[[#This Row],[QUANTITY_ORDERED]]*Table1[[#This Row],[Selling price ]]</f>
        <v>1089.3600000000001</v>
      </c>
      <c r="H2341" s="7">
        <f>F2341-(Table1[[#This Row],[Estimated Cost Price (50%)	]])</f>
        <v>0.39000000000000057</v>
      </c>
      <c r="I2341" s="7">
        <f>Table1[[#This Row],[Profit per unit]]*Table1[[#This Row],[QUANTITY_ORDERED]]</f>
        <v>9.3600000000000136</v>
      </c>
      <c r="J2341" s="2" t="str">
        <f t="shared" si="73"/>
        <v>Profit</v>
      </c>
      <c r="K2341" s="3">
        <v>38338</v>
      </c>
      <c r="L2341" s="2" t="str">
        <f>TEXT(Table1[[#This Row],[ORDER_DATE]], "mmm")</f>
        <v>Dec</v>
      </c>
      <c r="M2341" s="2">
        <v>2004</v>
      </c>
      <c r="N2341" s="2" t="s">
        <v>231</v>
      </c>
      <c r="O2341" s="2" t="s">
        <v>296</v>
      </c>
      <c r="P2341" s="2" t="s">
        <v>54</v>
      </c>
      <c r="Q2341" s="2" t="s">
        <v>32</v>
      </c>
      <c r="R2341" s="2" t="s">
        <v>10</v>
      </c>
    </row>
    <row r="2342" spans="1:18" x14ac:dyDescent="0.3">
      <c r="A2342" s="2">
        <v>12440</v>
      </c>
      <c r="B2342" s="2" t="s">
        <v>53</v>
      </c>
      <c r="C2342" s="2">
        <v>26</v>
      </c>
      <c r="D2342" s="7">
        <v>99</v>
      </c>
      <c r="E2342" s="7">
        <f t="shared" si="72"/>
        <v>49.5</v>
      </c>
      <c r="F2342" s="7">
        <v>100</v>
      </c>
      <c r="G2342" s="7">
        <f>Table1[[#This Row],[QUANTITY_ORDERED]]*Table1[[#This Row],[Selling price ]]</f>
        <v>2600</v>
      </c>
      <c r="H2342" s="7">
        <f>F2342-(Table1[[#This Row],[Estimated Cost Price (50%)	]])</f>
        <v>50.5</v>
      </c>
      <c r="I2342" s="7">
        <f>Table1[[#This Row],[Profit per unit]]*Table1[[#This Row],[QUANTITY_ORDERED]]</f>
        <v>1313</v>
      </c>
      <c r="J2342" s="2" t="str">
        <f t="shared" si="73"/>
        <v>Profit</v>
      </c>
      <c r="K2342" s="3">
        <v>38338</v>
      </c>
      <c r="L2342" s="2" t="str">
        <f>TEXT(Table1[[#This Row],[ORDER_DATE]], "mmm")</f>
        <v>Dec</v>
      </c>
      <c r="M2342" s="2">
        <v>2004</v>
      </c>
      <c r="N2342" s="2" t="s">
        <v>210</v>
      </c>
      <c r="O2342" s="2" t="s">
        <v>297</v>
      </c>
      <c r="P2342" s="2" t="s">
        <v>54</v>
      </c>
      <c r="Q2342" s="2" t="s">
        <v>32</v>
      </c>
      <c r="R2342" s="2" t="s">
        <v>10</v>
      </c>
    </row>
    <row r="2343" spans="1:18" x14ac:dyDescent="0.3">
      <c r="A2343" s="2">
        <v>12441</v>
      </c>
      <c r="B2343" s="2" t="s">
        <v>53</v>
      </c>
      <c r="C2343" s="2">
        <v>44</v>
      </c>
      <c r="D2343" s="7">
        <v>118</v>
      </c>
      <c r="E2343" s="7">
        <f t="shared" si="72"/>
        <v>59</v>
      </c>
      <c r="F2343" s="7">
        <v>72.42</v>
      </c>
      <c r="G2343" s="7">
        <f>Table1[[#This Row],[QUANTITY_ORDERED]]*Table1[[#This Row],[Selling price ]]</f>
        <v>3186.48</v>
      </c>
      <c r="H2343" s="7">
        <f>F2343-(Table1[[#This Row],[Estimated Cost Price (50%)	]])</f>
        <v>13.420000000000002</v>
      </c>
      <c r="I2343" s="7">
        <f>Table1[[#This Row],[Profit per unit]]*Table1[[#This Row],[QUANTITY_ORDERED]]</f>
        <v>590.48</v>
      </c>
      <c r="J2343" s="2" t="str">
        <f t="shared" si="73"/>
        <v>Profit</v>
      </c>
      <c r="K2343" s="3">
        <v>38338</v>
      </c>
      <c r="L2343" s="2" t="str">
        <f>TEXT(Table1[[#This Row],[ORDER_DATE]], "mmm")</f>
        <v>Dec</v>
      </c>
      <c r="M2343" s="2">
        <v>2004</v>
      </c>
      <c r="N2343" s="2" t="s">
        <v>210</v>
      </c>
      <c r="O2343" s="2" t="s">
        <v>300</v>
      </c>
      <c r="P2343" s="2" t="s">
        <v>54</v>
      </c>
      <c r="Q2343" s="2" t="s">
        <v>32</v>
      </c>
      <c r="R2343" s="2" t="s">
        <v>16</v>
      </c>
    </row>
    <row r="2344" spans="1:18" x14ac:dyDescent="0.3">
      <c r="A2344" s="2">
        <v>12442</v>
      </c>
      <c r="B2344" s="2" t="s">
        <v>53</v>
      </c>
      <c r="C2344" s="2">
        <v>44</v>
      </c>
      <c r="D2344" s="7">
        <v>80</v>
      </c>
      <c r="E2344" s="7">
        <f t="shared" si="72"/>
        <v>40</v>
      </c>
      <c r="F2344" s="7">
        <v>100</v>
      </c>
      <c r="G2344" s="7">
        <f>Table1[[#This Row],[QUANTITY_ORDERED]]*Table1[[#This Row],[Selling price ]]</f>
        <v>4400</v>
      </c>
      <c r="H2344" s="7">
        <f>F2344-(Table1[[#This Row],[Estimated Cost Price (50%)	]])</f>
        <v>60</v>
      </c>
      <c r="I2344" s="7">
        <f>Table1[[#This Row],[Profit per unit]]*Table1[[#This Row],[QUANTITY_ORDERED]]</f>
        <v>2640</v>
      </c>
      <c r="J2344" s="2" t="str">
        <f t="shared" si="73"/>
        <v>Profit</v>
      </c>
      <c r="K2344" s="3">
        <v>38338</v>
      </c>
      <c r="L2344" s="2" t="str">
        <f>TEXT(Table1[[#This Row],[ORDER_DATE]], "mmm")</f>
        <v>Dec</v>
      </c>
      <c r="M2344" s="2">
        <v>2004</v>
      </c>
      <c r="N2344" s="2" t="s">
        <v>210</v>
      </c>
      <c r="O2344" s="2" t="s">
        <v>301</v>
      </c>
      <c r="P2344" s="2" t="s">
        <v>54</v>
      </c>
      <c r="Q2344" s="2" t="s">
        <v>32</v>
      </c>
      <c r="R2344" s="2" t="s">
        <v>16</v>
      </c>
    </row>
    <row r="2345" spans="1:18" x14ac:dyDescent="0.3">
      <c r="A2345" s="2">
        <v>12443</v>
      </c>
      <c r="B2345" s="2" t="s">
        <v>53</v>
      </c>
      <c r="C2345" s="2">
        <v>35</v>
      </c>
      <c r="D2345" s="7">
        <v>74</v>
      </c>
      <c r="E2345" s="7">
        <f t="shared" si="72"/>
        <v>37</v>
      </c>
      <c r="F2345" s="7">
        <v>100</v>
      </c>
      <c r="G2345" s="7">
        <f>Table1[[#This Row],[QUANTITY_ORDERED]]*Table1[[#This Row],[Selling price ]]</f>
        <v>3500</v>
      </c>
      <c r="H2345" s="7">
        <f>F2345-(Table1[[#This Row],[Estimated Cost Price (50%)	]])</f>
        <v>63</v>
      </c>
      <c r="I2345" s="7">
        <f>Table1[[#This Row],[Profit per unit]]*Table1[[#This Row],[QUANTITY_ORDERED]]</f>
        <v>2205</v>
      </c>
      <c r="J2345" s="2" t="str">
        <f t="shared" si="73"/>
        <v>Profit</v>
      </c>
      <c r="K2345" s="3">
        <v>38338</v>
      </c>
      <c r="L2345" s="2" t="str">
        <f>TEXT(Table1[[#This Row],[ORDER_DATE]], "mmm")</f>
        <v>Dec</v>
      </c>
      <c r="M2345" s="2">
        <v>2004</v>
      </c>
      <c r="N2345" s="2" t="s">
        <v>210</v>
      </c>
      <c r="O2345" s="2" t="s">
        <v>304</v>
      </c>
      <c r="P2345" s="2" t="s">
        <v>54</v>
      </c>
      <c r="Q2345" s="2" t="s">
        <v>32</v>
      </c>
      <c r="R2345" s="2" t="s">
        <v>16</v>
      </c>
    </row>
    <row r="2346" spans="1:18" x14ac:dyDescent="0.3">
      <c r="A2346" s="2">
        <v>12444</v>
      </c>
      <c r="B2346" s="2" t="s">
        <v>53</v>
      </c>
      <c r="C2346" s="2">
        <v>23</v>
      </c>
      <c r="D2346" s="7">
        <v>49</v>
      </c>
      <c r="E2346" s="7">
        <f t="shared" si="72"/>
        <v>24.5</v>
      </c>
      <c r="F2346" s="7">
        <v>95.2</v>
      </c>
      <c r="G2346" s="7">
        <f>Table1[[#This Row],[QUANTITY_ORDERED]]*Table1[[#This Row],[Selling price ]]</f>
        <v>2189.6</v>
      </c>
      <c r="H2346" s="7">
        <f>F2346-(Table1[[#This Row],[Estimated Cost Price (50%)	]])</f>
        <v>70.7</v>
      </c>
      <c r="I2346" s="7">
        <f>Table1[[#This Row],[Profit per unit]]*Table1[[#This Row],[QUANTITY_ORDERED]]</f>
        <v>1626.1000000000001</v>
      </c>
      <c r="J2346" s="2" t="str">
        <f t="shared" si="73"/>
        <v>Profit</v>
      </c>
      <c r="K2346" s="3">
        <v>38338</v>
      </c>
      <c r="L2346" s="2" t="str">
        <f>TEXT(Table1[[#This Row],[ORDER_DATE]], "mmm")</f>
        <v>Dec</v>
      </c>
      <c r="M2346" s="2">
        <v>2004</v>
      </c>
      <c r="N2346" s="2" t="s">
        <v>210</v>
      </c>
      <c r="O2346" s="2" t="s">
        <v>305</v>
      </c>
      <c r="P2346" s="2" t="s">
        <v>54</v>
      </c>
      <c r="Q2346" s="2" t="s">
        <v>32</v>
      </c>
      <c r="R2346" s="2" t="s">
        <v>10</v>
      </c>
    </row>
    <row r="2347" spans="1:18" x14ac:dyDescent="0.3">
      <c r="A2347" s="2">
        <v>12445</v>
      </c>
      <c r="B2347" s="2" t="s">
        <v>21</v>
      </c>
      <c r="C2347" s="2">
        <v>22</v>
      </c>
      <c r="D2347" s="7">
        <v>193</v>
      </c>
      <c r="E2347" s="7">
        <f t="shared" si="72"/>
        <v>96.5</v>
      </c>
      <c r="F2347" s="7">
        <v>100</v>
      </c>
      <c r="G2347" s="7">
        <f>Table1[[#This Row],[QUANTITY_ORDERED]]*Table1[[#This Row],[Selling price ]]</f>
        <v>2200</v>
      </c>
      <c r="H2347" s="7">
        <f>F2347-(Table1[[#This Row],[Estimated Cost Price (50%)	]])</f>
        <v>3.5</v>
      </c>
      <c r="I2347" s="7">
        <f>Table1[[#This Row],[Profit per unit]]*Table1[[#This Row],[QUANTITY_ORDERED]]</f>
        <v>77</v>
      </c>
      <c r="J2347" s="2" t="str">
        <f t="shared" si="73"/>
        <v>Profit</v>
      </c>
      <c r="K2347" s="3">
        <v>38473</v>
      </c>
      <c r="L2347" s="2" t="str">
        <f>TEXT(Table1[[#This Row],[ORDER_DATE]], "mmm")</f>
        <v>May</v>
      </c>
      <c r="M2347" s="2">
        <v>2005</v>
      </c>
      <c r="N2347" s="2" t="s">
        <v>5</v>
      </c>
      <c r="O2347" s="2" t="s">
        <v>113</v>
      </c>
      <c r="P2347" s="2" t="s">
        <v>22</v>
      </c>
      <c r="Q2347" s="2" t="s">
        <v>9</v>
      </c>
      <c r="R2347" s="2" t="s">
        <v>16</v>
      </c>
    </row>
    <row r="2348" spans="1:18" x14ac:dyDescent="0.3">
      <c r="A2348" s="2">
        <v>12446</v>
      </c>
      <c r="B2348" s="2" t="s">
        <v>21</v>
      </c>
      <c r="C2348" s="2">
        <v>22</v>
      </c>
      <c r="D2348" s="7">
        <v>150</v>
      </c>
      <c r="E2348" s="7">
        <f t="shared" si="72"/>
        <v>75</v>
      </c>
      <c r="F2348" s="7">
        <v>100</v>
      </c>
      <c r="G2348" s="7">
        <f>Table1[[#This Row],[QUANTITY_ORDERED]]*Table1[[#This Row],[Selling price ]]</f>
        <v>2200</v>
      </c>
      <c r="H2348" s="7">
        <f>F2348-(Table1[[#This Row],[Estimated Cost Price (50%)	]])</f>
        <v>25</v>
      </c>
      <c r="I2348" s="7">
        <f>Table1[[#This Row],[Profit per unit]]*Table1[[#This Row],[QUANTITY_ORDERED]]</f>
        <v>550</v>
      </c>
      <c r="J2348" s="2" t="str">
        <f t="shared" si="73"/>
        <v>Profit</v>
      </c>
      <c r="K2348" s="3">
        <v>38473</v>
      </c>
      <c r="L2348" s="2" t="str">
        <f>TEXT(Table1[[#This Row],[ORDER_DATE]], "mmm")</f>
        <v>May</v>
      </c>
      <c r="M2348" s="2">
        <v>2005</v>
      </c>
      <c r="N2348" s="2" t="s">
        <v>5</v>
      </c>
      <c r="O2348" s="2" t="s">
        <v>180</v>
      </c>
      <c r="P2348" s="2" t="s">
        <v>22</v>
      </c>
      <c r="Q2348" s="2" t="s">
        <v>9</v>
      </c>
      <c r="R2348" s="2" t="s">
        <v>16</v>
      </c>
    </row>
    <row r="2349" spans="1:18" x14ac:dyDescent="0.3">
      <c r="A2349" s="2">
        <v>12447</v>
      </c>
      <c r="B2349" s="2" t="s">
        <v>21</v>
      </c>
      <c r="C2349" s="2">
        <v>23</v>
      </c>
      <c r="D2349" s="7">
        <v>60</v>
      </c>
      <c r="E2349" s="7">
        <f t="shared" si="72"/>
        <v>30</v>
      </c>
      <c r="F2349" s="7">
        <v>49.67</v>
      </c>
      <c r="G2349" s="7">
        <f>Table1[[#This Row],[QUANTITY_ORDERED]]*Table1[[#This Row],[Selling price ]]</f>
        <v>1142.4100000000001</v>
      </c>
      <c r="H2349" s="7">
        <f>F2349-(Table1[[#This Row],[Estimated Cost Price (50%)	]])</f>
        <v>19.670000000000002</v>
      </c>
      <c r="I2349" s="7">
        <f>Table1[[#This Row],[Profit per unit]]*Table1[[#This Row],[QUANTITY_ORDERED]]</f>
        <v>452.41</v>
      </c>
      <c r="J2349" s="2" t="str">
        <f t="shared" si="73"/>
        <v>Profit</v>
      </c>
      <c r="K2349" s="3">
        <v>38473</v>
      </c>
      <c r="L2349" s="2" t="str">
        <f>TEXT(Table1[[#This Row],[ORDER_DATE]], "mmm")</f>
        <v>May</v>
      </c>
      <c r="M2349" s="2">
        <v>2005</v>
      </c>
      <c r="N2349" s="2" t="s">
        <v>5</v>
      </c>
      <c r="O2349" s="2" t="s">
        <v>226</v>
      </c>
      <c r="P2349" s="2" t="s">
        <v>22</v>
      </c>
      <c r="Q2349" s="2" t="s">
        <v>9</v>
      </c>
      <c r="R2349" s="2" t="s">
        <v>10</v>
      </c>
    </row>
    <row r="2350" spans="1:18" x14ac:dyDescent="0.3">
      <c r="A2350" s="2">
        <v>12448</v>
      </c>
      <c r="B2350" s="2" t="s">
        <v>21</v>
      </c>
      <c r="C2350" s="2">
        <v>50</v>
      </c>
      <c r="D2350" s="7">
        <v>112</v>
      </c>
      <c r="E2350" s="7">
        <f t="shared" si="72"/>
        <v>56</v>
      </c>
      <c r="F2350" s="7">
        <v>96.92</v>
      </c>
      <c r="G2350" s="7">
        <f>Table1[[#This Row],[QUANTITY_ORDERED]]*Table1[[#This Row],[Selling price ]]</f>
        <v>4846</v>
      </c>
      <c r="H2350" s="7">
        <f>F2350-(Table1[[#This Row],[Estimated Cost Price (50%)	]])</f>
        <v>40.92</v>
      </c>
      <c r="I2350" s="7">
        <f>Table1[[#This Row],[Profit per unit]]*Table1[[#This Row],[QUANTITY_ORDERED]]</f>
        <v>2046</v>
      </c>
      <c r="J2350" s="2" t="str">
        <f t="shared" si="73"/>
        <v>Profit</v>
      </c>
      <c r="K2350" s="3">
        <v>38473</v>
      </c>
      <c r="L2350" s="2" t="str">
        <f>TEXT(Table1[[#This Row],[ORDER_DATE]], "mmm")</f>
        <v>May</v>
      </c>
      <c r="M2350" s="2">
        <v>2005</v>
      </c>
      <c r="N2350" s="2" t="s">
        <v>5</v>
      </c>
      <c r="O2350" s="2" t="s">
        <v>254</v>
      </c>
      <c r="P2350" s="2" t="s">
        <v>22</v>
      </c>
      <c r="Q2350" s="2" t="s">
        <v>9</v>
      </c>
      <c r="R2350" s="2" t="s">
        <v>16</v>
      </c>
    </row>
    <row r="2351" spans="1:18" x14ac:dyDescent="0.3">
      <c r="A2351" s="2">
        <v>12449</v>
      </c>
      <c r="B2351" s="2" t="s">
        <v>166</v>
      </c>
      <c r="C2351" s="2">
        <v>33</v>
      </c>
      <c r="D2351" s="7">
        <v>194</v>
      </c>
      <c r="E2351" s="7">
        <f t="shared" si="72"/>
        <v>97</v>
      </c>
      <c r="F2351" s="7">
        <v>85.39</v>
      </c>
      <c r="G2351" s="7">
        <f>Table1[[#This Row],[QUANTITY_ORDERED]]*Table1[[#This Row],[Selling price ]]</f>
        <v>2817.87</v>
      </c>
      <c r="H2351" s="7">
        <f>F2351-(Table1[[#This Row],[Estimated Cost Price (50%)	]])</f>
        <v>-11.61</v>
      </c>
      <c r="I2351" s="7">
        <f>Table1[[#This Row],[Profit per unit]]*Table1[[#This Row],[QUANTITY_ORDERED]]</f>
        <v>-383.13</v>
      </c>
      <c r="J2351" s="2" t="str">
        <f t="shared" si="73"/>
        <v>Loss</v>
      </c>
      <c r="K2351" s="3">
        <v>38504</v>
      </c>
      <c r="L2351" s="2" t="str">
        <f>TEXT(Table1[[#This Row],[ORDER_DATE]], "mmm")</f>
        <v>Jun</v>
      </c>
      <c r="M2351" s="2">
        <v>2005</v>
      </c>
      <c r="N2351" s="2" t="s">
        <v>63</v>
      </c>
      <c r="O2351" s="2" t="s">
        <v>149</v>
      </c>
      <c r="P2351" s="2" t="s">
        <v>167</v>
      </c>
      <c r="Q2351" s="2" t="s">
        <v>44</v>
      </c>
      <c r="R2351" s="2" t="s">
        <v>10</v>
      </c>
    </row>
    <row r="2352" spans="1:18" x14ac:dyDescent="0.3">
      <c r="A2352" s="2">
        <v>12450</v>
      </c>
      <c r="B2352" s="2" t="s">
        <v>166</v>
      </c>
      <c r="C2352" s="2">
        <v>34</v>
      </c>
      <c r="D2352" s="7">
        <v>117</v>
      </c>
      <c r="E2352" s="7">
        <f t="shared" si="72"/>
        <v>58.5</v>
      </c>
      <c r="F2352" s="7">
        <v>96.73</v>
      </c>
      <c r="G2352" s="7">
        <f>Table1[[#This Row],[QUANTITY_ORDERED]]*Table1[[#This Row],[Selling price ]]</f>
        <v>3288.82</v>
      </c>
      <c r="H2352" s="7">
        <f>F2352-(Table1[[#This Row],[Estimated Cost Price (50%)	]])</f>
        <v>38.230000000000004</v>
      </c>
      <c r="I2352" s="7">
        <f>Table1[[#This Row],[Profit per unit]]*Table1[[#This Row],[QUANTITY_ORDERED]]</f>
        <v>1299.8200000000002</v>
      </c>
      <c r="J2352" s="2" t="str">
        <f t="shared" si="73"/>
        <v>Profit</v>
      </c>
      <c r="K2352" s="3">
        <v>38504</v>
      </c>
      <c r="L2352" s="2" t="str">
        <f>TEXT(Table1[[#This Row],[ORDER_DATE]], "mmm")</f>
        <v>Jun</v>
      </c>
      <c r="M2352" s="2">
        <v>2005</v>
      </c>
      <c r="N2352" s="2" t="s">
        <v>63</v>
      </c>
      <c r="O2352" s="2" t="s">
        <v>183</v>
      </c>
      <c r="P2352" s="2" t="s">
        <v>167</v>
      </c>
      <c r="Q2352" s="2" t="s">
        <v>44</v>
      </c>
      <c r="R2352" s="2" t="s">
        <v>16</v>
      </c>
    </row>
    <row r="2353" spans="1:18" x14ac:dyDescent="0.3">
      <c r="A2353" s="2">
        <v>12451</v>
      </c>
      <c r="B2353" s="2" t="s">
        <v>166</v>
      </c>
      <c r="C2353" s="2">
        <v>34</v>
      </c>
      <c r="D2353" s="7">
        <v>79</v>
      </c>
      <c r="E2353" s="7">
        <f t="shared" si="72"/>
        <v>39.5</v>
      </c>
      <c r="F2353" s="7">
        <v>81.62</v>
      </c>
      <c r="G2353" s="7">
        <f>Table1[[#This Row],[QUANTITY_ORDERED]]*Table1[[#This Row],[Selling price ]]</f>
        <v>2775.08</v>
      </c>
      <c r="H2353" s="7">
        <f>F2353-(Table1[[#This Row],[Estimated Cost Price (50%)	]])</f>
        <v>42.120000000000005</v>
      </c>
      <c r="I2353" s="7">
        <f>Table1[[#This Row],[Profit per unit]]*Table1[[#This Row],[QUANTITY_ORDERED]]</f>
        <v>1432.0800000000002</v>
      </c>
      <c r="J2353" s="2" t="str">
        <f t="shared" si="73"/>
        <v>Profit</v>
      </c>
      <c r="K2353" s="3">
        <v>38504</v>
      </c>
      <c r="L2353" s="2" t="str">
        <f>TEXT(Table1[[#This Row],[ORDER_DATE]], "mmm")</f>
        <v>Jun</v>
      </c>
      <c r="M2353" s="2">
        <v>2005</v>
      </c>
      <c r="N2353" s="2" t="s">
        <v>63</v>
      </c>
      <c r="O2353" s="2" t="s">
        <v>187</v>
      </c>
      <c r="P2353" s="2" t="s">
        <v>167</v>
      </c>
      <c r="Q2353" s="2" t="s">
        <v>44</v>
      </c>
      <c r="R2353" s="2" t="s">
        <v>10</v>
      </c>
    </row>
    <row r="2354" spans="1:18" x14ac:dyDescent="0.3">
      <c r="A2354" s="2">
        <v>12452</v>
      </c>
      <c r="B2354" s="2" t="s">
        <v>166</v>
      </c>
      <c r="C2354" s="2">
        <v>46</v>
      </c>
      <c r="D2354" s="7">
        <v>115</v>
      </c>
      <c r="E2354" s="7">
        <f t="shared" si="72"/>
        <v>57.5</v>
      </c>
      <c r="F2354" s="7">
        <v>88.45</v>
      </c>
      <c r="G2354" s="7">
        <f>Table1[[#This Row],[QUANTITY_ORDERED]]*Table1[[#This Row],[Selling price ]]</f>
        <v>4068.7000000000003</v>
      </c>
      <c r="H2354" s="7">
        <f>F2354-(Table1[[#This Row],[Estimated Cost Price (50%)	]])</f>
        <v>30.950000000000003</v>
      </c>
      <c r="I2354" s="7">
        <f>Table1[[#This Row],[Profit per unit]]*Table1[[#This Row],[QUANTITY_ORDERED]]</f>
        <v>1423.7</v>
      </c>
      <c r="J2354" s="2" t="str">
        <f t="shared" si="73"/>
        <v>Profit</v>
      </c>
      <c r="K2354" s="3">
        <v>38504</v>
      </c>
      <c r="L2354" s="2" t="str">
        <f>TEXT(Table1[[#This Row],[ORDER_DATE]], "mmm")</f>
        <v>Jun</v>
      </c>
      <c r="M2354" s="2">
        <v>2005</v>
      </c>
      <c r="N2354" s="2" t="s">
        <v>63</v>
      </c>
      <c r="O2354" s="2" t="s">
        <v>193</v>
      </c>
      <c r="P2354" s="2" t="s">
        <v>167</v>
      </c>
      <c r="Q2354" s="2" t="s">
        <v>44</v>
      </c>
      <c r="R2354" s="2" t="s">
        <v>16</v>
      </c>
    </row>
    <row r="2355" spans="1:18" x14ac:dyDescent="0.3">
      <c r="A2355" s="2">
        <v>12453</v>
      </c>
      <c r="B2355" s="2" t="s">
        <v>166</v>
      </c>
      <c r="C2355" s="2">
        <v>22</v>
      </c>
      <c r="D2355" s="7">
        <v>77</v>
      </c>
      <c r="E2355" s="7">
        <f t="shared" si="72"/>
        <v>38.5</v>
      </c>
      <c r="F2355" s="7">
        <v>100</v>
      </c>
      <c r="G2355" s="7">
        <f>Table1[[#This Row],[QUANTITY_ORDERED]]*Table1[[#This Row],[Selling price ]]</f>
        <v>2200</v>
      </c>
      <c r="H2355" s="7">
        <f>F2355-(Table1[[#This Row],[Estimated Cost Price (50%)	]])</f>
        <v>61.5</v>
      </c>
      <c r="I2355" s="7">
        <f>Table1[[#This Row],[Profit per unit]]*Table1[[#This Row],[QUANTITY_ORDERED]]</f>
        <v>1353</v>
      </c>
      <c r="J2355" s="2" t="str">
        <f t="shared" si="73"/>
        <v>Profit</v>
      </c>
      <c r="K2355" s="3">
        <v>38504</v>
      </c>
      <c r="L2355" s="2" t="str">
        <f>TEXT(Table1[[#This Row],[ORDER_DATE]], "mmm")</f>
        <v>Jun</v>
      </c>
      <c r="M2355" s="2">
        <v>2005</v>
      </c>
      <c r="N2355" s="2" t="s">
        <v>63</v>
      </c>
      <c r="O2355" s="2" t="s">
        <v>218</v>
      </c>
      <c r="P2355" s="2" t="s">
        <v>167</v>
      </c>
      <c r="Q2355" s="2" t="s">
        <v>44</v>
      </c>
      <c r="R2355" s="2" t="s">
        <v>16</v>
      </c>
    </row>
    <row r="2356" spans="1:18" x14ac:dyDescent="0.3">
      <c r="A2356" s="2">
        <v>12454</v>
      </c>
      <c r="B2356" s="2" t="s">
        <v>166</v>
      </c>
      <c r="C2356" s="2">
        <v>46</v>
      </c>
      <c r="D2356" s="7">
        <v>80</v>
      </c>
      <c r="E2356" s="7">
        <f t="shared" si="72"/>
        <v>40</v>
      </c>
      <c r="F2356" s="7">
        <v>60.3</v>
      </c>
      <c r="G2356" s="7">
        <f>Table1[[#This Row],[QUANTITY_ORDERED]]*Table1[[#This Row],[Selling price ]]</f>
        <v>2773.7999999999997</v>
      </c>
      <c r="H2356" s="7">
        <f>F2356-(Table1[[#This Row],[Estimated Cost Price (50%)	]])</f>
        <v>20.299999999999997</v>
      </c>
      <c r="I2356" s="7">
        <f>Table1[[#This Row],[Profit per unit]]*Table1[[#This Row],[QUANTITY_ORDERED]]</f>
        <v>933.79999999999984</v>
      </c>
      <c r="J2356" s="2" t="str">
        <f t="shared" si="73"/>
        <v>Profit</v>
      </c>
      <c r="K2356" s="3">
        <v>38504</v>
      </c>
      <c r="L2356" s="2" t="str">
        <f>TEXT(Table1[[#This Row],[ORDER_DATE]], "mmm")</f>
        <v>Jun</v>
      </c>
      <c r="M2356" s="2">
        <v>2005</v>
      </c>
      <c r="N2356" s="2" t="s">
        <v>63</v>
      </c>
      <c r="O2356" s="2" t="s">
        <v>239</v>
      </c>
      <c r="P2356" s="2" t="s">
        <v>167</v>
      </c>
      <c r="Q2356" s="2" t="s">
        <v>44</v>
      </c>
      <c r="R2356" s="2" t="s">
        <v>10</v>
      </c>
    </row>
    <row r="2357" spans="1:18" x14ac:dyDescent="0.3">
      <c r="A2357" s="2">
        <v>12455</v>
      </c>
      <c r="B2357" s="2" t="s">
        <v>166</v>
      </c>
      <c r="C2357" s="2">
        <v>24</v>
      </c>
      <c r="D2357" s="7">
        <v>146</v>
      </c>
      <c r="E2357" s="7">
        <f t="shared" si="72"/>
        <v>73</v>
      </c>
      <c r="F2357" s="7">
        <v>100</v>
      </c>
      <c r="G2357" s="7">
        <f>Table1[[#This Row],[QUANTITY_ORDERED]]*Table1[[#This Row],[Selling price ]]</f>
        <v>2400</v>
      </c>
      <c r="H2357" s="7">
        <f>F2357-(Table1[[#This Row],[Estimated Cost Price (50%)	]])</f>
        <v>27</v>
      </c>
      <c r="I2357" s="7">
        <f>Table1[[#This Row],[Profit per unit]]*Table1[[#This Row],[QUANTITY_ORDERED]]</f>
        <v>648</v>
      </c>
      <c r="J2357" s="2" t="str">
        <f t="shared" si="73"/>
        <v>Profit</v>
      </c>
      <c r="K2357" s="3">
        <v>38504</v>
      </c>
      <c r="L2357" s="2" t="str">
        <f>TEXT(Table1[[#This Row],[ORDER_DATE]], "mmm")</f>
        <v>Jun</v>
      </c>
      <c r="M2357" s="2">
        <v>2005</v>
      </c>
      <c r="N2357" s="2" t="s">
        <v>63</v>
      </c>
      <c r="O2357" s="2" t="s">
        <v>241</v>
      </c>
      <c r="P2357" s="2" t="s">
        <v>167</v>
      </c>
      <c r="Q2357" s="2" t="s">
        <v>44</v>
      </c>
      <c r="R2357" s="2" t="s">
        <v>16</v>
      </c>
    </row>
    <row r="2358" spans="1:18" x14ac:dyDescent="0.3">
      <c r="A2358" s="2">
        <v>12456</v>
      </c>
      <c r="B2358" s="2" t="s">
        <v>166</v>
      </c>
      <c r="C2358" s="2">
        <v>32</v>
      </c>
      <c r="D2358" s="7">
        <v>62</v>
      </c>
      <c r="E2358" s="7">
        <f t="shared" si="72"/>
        <v>31</v>
      </c>
      <c r="F2358" s="7">
        <v>89.12</v>
      </c>
      <c r="G2358" s="7">
        <f>Table1[[#This Row],[QUANTITY_ORDERED]]*Table1[[#This Row],[Selling price ]]</f>
        <v>2851.84</v>
      </c>
      <c r="H2358" s="7">
        <f>F2358-(Table1[[#This Row],[Estimated Cost Price (50%)	]])</f>
        <v>58.120000000000005</v>
      </c>
      <c r="I2358" s="7">
        <f>Table1[[#This Row],[Profit per unit]]*Table1[[#This Row],[QUANTITY_ORDERED]]</f>
        <v>1859.8400000000001</v>
      </c>
      <c r="J2358" s="2" t="str">
        <f t="shared" si="73"/>
        <v>Profit</v>
      </c>
      <c r="K2358" s="3">
        <v>38504</v>
      </c>
      <c r="L2358" s="2" t="str">
        <f>TEXT(Table1[[#This Row],[ORDER_DATE]], "mmm")</f>
        <v>Jun</v>
      </c>
      <c r="M2358" s="2">
        <v>2005</v>
      </c>
      <c r="N2358" s="2" t="s">
        <v>5</v>
      </c>
      <c r="O2358" s="2" t="s">
        <v>243</v>
      </c>
      <c r="P2358" s="2" t="s">
        <v>167</v>
      </c>
      <c r="Q2358" s="2" t="s">
        <v>44</v>
      </c>
      <c r="R2358" s="2" t="s">
        <v>10</v>
      </c>
    </row>
    <row r="2359" spans="1:18" x14ac:dyDescent="0.3">
      <c r="A2359" s="2">
        <v>12457</v>
      </c>
      <c r="B2359" s="2" t="s">
        <v>166</v>
      </c>
      <c r="C2359" s="2">
        <v>28</v>
      </c>
      <c r="D2359" s="7">
        <v>148</v>
      </c>
      <c r="E2359" s="7">
        <f t="shared" si="72"/>
        <v>74</v>
      </c>
      <c r="F2359" s="7">
        <v>58.18</v>
      </c>
      <c r="G2359" s="7">
        <f>Table1[[#This Row],[QUANTITY_ORDERED]]*Table1[[#This Row],[Selling price ]]</f>
        <v>1629.04</v>
      </c>
      <c r="H2359" s="7">
        <f>F2359-(Table1[[#This Row],[Estimated Cost Price (50%)	]])</f>
        <v>-15.82</v>
      </c>
      <c r="I2359" s="7">
        <f>Table1[[#This Row],[Profit per unit]]*Table1[[#This Row],[QUANTITY_ORDERED]]</f>
        <v>-442.96000000000004</v>
      </c>
      <c r="J2359" s="2" t="str">
        <f t="shared" si="73"/>
        <v>Loss</v>
      </c>
      <c r="K2359" s="3">
        <v>38504</v>
      </c>
      <c r="L2359" s="2" t="str">
        <f>TEXT(Table1[[#This Row],[ORDER_DATE]], "mmm")</f>
        <v>Jun</v>
      </c>
      <c r="M2359" s="2">
        <v>2005</v>
      </c>
      <c r="N2359" s="2" t="s">
        <v>63</v>
      </c>
      <c r="O2359" s="2" t="s">
        <v>250</v>
      </c>
      <c r="P2359" s="2" t="s">
        <v>167</v>
      </c>
      <c r="Q2359" s="2" t="s">
        <v>44</v>
      </c>
      <c r="R2359" s="2" t="s">
        <v>10</v>
      </c>
    </row>
    <row r="2360" spans="1:18" x14ac:dyDescent="0.3">
      <c r="A2360" s="2">
        <v>12458</v>
      </c>
      <c r="B2360" s="2" t="s">
        <v>166</v>
      </c>
      <c r="C2360" s="2">
        <v>21</v>
      </c>
      <c r="D2360" s="7">
        <v>76</v>
      </c>
      <c r="E2360" s="7">
        <f t="shared" si="72"/>
        <v>38</v>
      </c>
      <c r="F2360" s="7">
        <v>100</v>
      </c>
      <c r="G2360" s="7">
        <f>Table1[[#This Row],[QUANTITY_ORDERED]]*Table1[[#This Row],[Selling price ]]</f>
        <v>2100</v>
      </c>
      <c r="H2360" s="7">
        <f>F2360-(Table1[[#This Row],[Estimated Cost Price (50%)	]])</f>
        <v>62</v>
      </c>
      <c r="I2360" s="7">
        <f>Table1[[#This Row],[Profit per unit]]*Table1[[#This Row],[QUANTITY_ORDERED]]</f>
        <v>1302</v>
      </c>
      <c r="J2360" s="2" t="str">
        <f t="shared" si="73"/>
        <v>Profit</v>
      </c>
      <c r="K2360" s="3">
        <v>38504</v>
      </c>
      <c r="L2360" s="2" t="str">
        <f>TEXT(Table1[[#This Row],[ORDER_DATE]], "mmm")</f>
        <v>Jun</v>
      </c>
      <c r="M2360" s="2">
        <v>2005</v>
      </c>
      <c r="N2360" s="2" t="s">
        <v>5</v>
      </c>
      <c r="O2360" s="2" t="s">
        <v>258</v>
      </c>
      <c r="P2360" s="2" t="s">
        <v>167</v>
      </c>
      <c r="Q2360" s="2" t="s">
        <v>44</v>
      </c>
      <c r="R2360" s="2" t="s">
        <v>16</v>
      </c>
    </row>
    <row r="2361" spans="1:18" x14ac:dyDescent="0.3">
      <c r="A2361" s="2">
        <v>12459</v>
      </c>
      <c r="B2361" s="2" t="s">
        <v>166</v>
      </c>
      <c r="C2361" s="2">
        <v>43</v>
      </c>
      <c r="D2361" s="7">
        <v>69</v>
      </c>
      <c r="E2361" s="7">
        <f t="shared" si="72"/>
        <v>34.5</v>
      </c>
      <c r="F2361" s="7">
        <v>61.23</v>
      </c>
      <c r="G2361" s="7">
        <f>Table1[[#This Row],[QUANTITY_ORDERED]]*Table1[[#This Row],[Selling price ]]</f>
        <v>2632.89</v>
      </c>
      <c r="H2361" s="7">
        <f>F2361-(Table1[[#This Row],[Estimated Cost Price (50%)	]])</f>
        <v>26.729999999999997</v>
      </c>
      <c r="I2361" s="7">
        <f>Table1[[#This Row],[Profit per unit]]*Table1[[#This Row],[QUANTITY_ORDERED]]</f>
        <v>1149.3899999999999</v>
      </c>
      <c r="J2361" s="2" t="str">
        <f t="shared" si="73"/>
        <v>Profit</v>
      </c>
      <c r="K2361" s="3">
        <v>38504</v>
      </c>
      <c r="L2361" s="2" t="str">
        <f>TEXT(Table1[[#This Row],[ORDER_DATE]], "mmm")</f>
        <v>Jun</v>
      </c>
      <c r="M2361" s="2">
        <v>2005</v>
      </c>
      <c r="N2361" s="2" t="s">
        <v>5</v>
      </c>
      <c r="O2361" s="2" t="s">
        <v>262</v>
      </c>
      <c r="P2361" s="2" t="s">
        <v>167</v>
      </c>
      <c r="Q2361" s="2" t="s">
        <v>44</v>
      </c>
      <c r="R2361" s="2" t="s">
        <v>10</v>
      </c>
    </row>
    <row r="2362" spans="1:18" x14ac:dyDescent="0.3">
      <c r="A2362" s="2">
        <v>12460</v>
      </c>
      <c r="B2362" s="2" t="s">
        <v>166</v>
      </c>
      <c r="C2362" s="2">
        <v>21</v>
      </c>
      <c r="D2362" s="7">
        <v>61</v>
      </c>
      <c r="E2362" s="7">
        <f t="shared" si="72"/>
        <v>30.5</v>
      </c>
      <c r="F2362" s="7">
        <v>100</v>
      </c>
      <c r="G2362" s="7">
        <f>Table1[[#This Row],[QUANTITY_ORDERED]]*Table1[[#This Row],[Selling price ]]</f>
        <v>2100</v>
      </c>
      <c r="H2362" s="7">
        <f>F2362-(Table1[[#This Row],[Estimated Cost Price (50%)	]])</f>
        <v>69.5</v>
      </c>
      <c r="I2362" s="7">
        <f>Table1[[#This Row],[Profit per unit]]*Table1[[#This Row],[QUANTITY_ORDERED]]</f>
        <v>1459.5</v>
      </c>
      <c r="J2362" s="2" t="str">
        <f t="shared" si="73"/>
        <v>Profit</v>
      </c>
      <c r="K2362" s="3">
        <v>38504</v>
      </c>
      <c r="L2362" s="2" t="str">
        <f>TEXT(Table1[[#This Row],[ORDER_DATE]], "mmm")</f>
        <v>Jun</v>
      </c>
      <c r="M2362" s="2">
        <v>2005</v>
      </c>
      <c r="N2362" s="2" t="s">
        <v>63</v>
      </c>
      <c r="O2362" s="2" t="s">
        <v>270</v>
      </c>
      <c r="P2362" s="2" t="s">
        <v>167</v>
      </c>
      <c r="Q2362" s="2" t="s">
        <v>44</v>
      </c>
      <c r="R2362" s="2" t="s">
        <v>10</v>
      </c>
    </row>
    <row r="2363" spans="1:18" x14ac:dyDescent="0.3">
      <c r="A2363" s="2">
        <v>12461</v>
      </c>
      <c r="B2363" s="2" t="s">
        <v>166</v>
      </c>
      <c r="C2363" s="2">
        <v>31</v>
      </c>
      <c r="D2363" s="7">
        <v>140</v>
      </c>
      <c r="E2363" s="7">
        <f t="shared" si="72"/>
        <v>70</v>
      </c>
      <c r="F2363" s="7">
        <v>94.58</v>
      </c>
      <c r="G2363" s="7">
        <f>Table1[[#This Row],[QUANTITY_ORDERED]]*Table1[[#This Row],[Selling price ]]</f>
        <v>2931.98</v>
      </c>
      <c r="H2363" s="7">
        <f>F2363-(Table1[[#This Row],[Estimated Cost Price (50%)	]])</f>
        <v>24.58</v>
      </c>
      <c r="I2363" s="7">
        <f>Table1[[#This Row],[Profit per unit]]*Table1[[#This Row],[QUANTITY_ORDERED]]</f>
        <v>761.9799999999999</v>
      </c>
      <c r="J2363" s="2" t="str">
        <f t="shared" si="73"/>
        <v>Profit</v>
      </c>
      <c r="K2363" s="3">
        <v>38504</v>
      </c>
      <c r="L2363" s="2" t="str">
        <f>TEXT(Table1[[#This Row],[ORDER_DATE]], "mmm")</f>
        <v>Jun</v>
      </c>
      <c r="M2363" s="2">
        <v>2005</v>
      </c>
      <c r="N2363" s="2" t="s">
        <v>63</v>
      </c>
      <c r="O2363" s="2" t="s">
        <v>274</v>
      </c>
      <c r="P2363" s="2" t="s">
        <v>167</v>
      </c>
      <c r="Q2363" s="2" t="s">
        <v>44</v>
      </c>
      <c r="R2363" s="2" t="s">
        <v>10</v>
      </c>
    </row>
    <row r="2364" spans="1:18" x14ac:dyDescent="0.3">
      <c r="A2364" s="2">
        <v>12462</v>
      </c>
      <c r="B2364" s="2" t="s">
        <v>166</v>
      </c>
      <c r="C2364" s="2">
        <v>43</v>
      </c>
      <c r="D2364" s="7">
        <v>80</v>
      </c>
      <c r="E2364" s="7">
        <f t="shared" si="72"/>
        <v>40</v>
      </c>
      <c r="F2364" s="7">
        <v>100</v>
      </c>
      <c r="G2364" s="7">
        <f>Table1[[#This Row],[QUANTITY_ORDERED]]*Table1[[#This Row],[Selling price ]]</f>
        <v>4300</v>
      </c>
      <c r="H2364" s="7">
        <f>F2364-(Table1[[#This Row],[Estimated Cost Price (50%)	]])</f>
        <v>60</v>
      </c>
      <c r="I2364" s="7">
        <f>Table1[[#This Row],[Profit per unit]]*Table1[[#This Row],[QUANTITY_ORDERED]]</f>
        <v>2580</v>
      </c>
      <c r="J2364" s="2" t="str">
        <f t="shared" si="73"/>
        <v>Profit</v>
      </c>
      <c r="K2364" s="3">
        <v>38504</v>
      </c>
      <c r="L2364" s="2" t="str">
        <f>TEXT(Table1[[#This Row],[ORDER_DATE]], "mmm")</f>
        <v>Jun</v>
      </c>
      <c r="M2364" s="2">
        <v>2005</v>
      </c>
      <c r="N2364" s="2" t="s">
        <v>63</v>
      </c>
      <c r="O2364" s="2" t="s">
        <v>280</v>
      </c>
      <c r="P2364" s="2" t="s">
        <v>167</v>
      </c>
      <c r="Q2364" s="2" t="s">
        <v>44</v>
      </c>
      <c r="R2364" s="2" t="s">
        <v>16</v>
      </c>
    </row>
    <row r="2365" spans="1:18" x14ac:dyDescent="0.3">
      <c r="A2365" s="2">
        <v>12463</v>
      </c>
      <c r="B2365" s="2" t="s">
        <v>166</v>
      </c>
      <c r="C2365" s="2">
        <v>50</v>
      </c>
      <c r="D2365" s="7">
        <v>99</v>
      </c>
      <c r="E2365" s="7">
        <f t="shared" si="72"/>
        <v>49.5</v>
      </c>
      <c r="F2365" s="7">
        <v>100</v>
      </c>
      <c r="G2365" s="7">
        <f>Table1[[#This Row],[QUANTITY_ORDERED]]*Table1[[#This Row],[Selling price ]]</f>
        <v>5000</v>
      </c>
      <c r="H2365" s="7">
        <f>F2365-(Table1[[#This Row],[Estimated Cost Price (50%)	]])</f>
        <v>50.5</v>
      </c>
      <c r="I2365" s="7">
        <f>Table1[[#This Row],[Profit per unit]]*Table1[[#This Row],[QUANTITY_ORDERED]]</f>
        <v>2525</v>
      </c>
      <c r="J2365" s="2" t="str">
        <f t="shared" si="73"/>
        <v>Profit</v>
      </c>
      <c r="K2365" s="3">
        <v>38504</v>
      </c>
      <c r="L2365" s="2" t="str">
        <f>TEXT(Table1[[#This Row],[ORDER_DATE]], "mmm")</f>
        <v>Jun</v>
      </c>
      <c r="M2365" s="2">
        <v>2005</v>
      </c>
      <c r="N2365" s="2" t="s">
        <v>5</v>
      </c>
      <c r="O2365" s="2" t="s">
        <v>282</v>
      </c>
      <c r="P2365" s="2" t="s">
        <v>167</v>
      </c>
      <c r="Q2365" s="2" t="s">
        <v>44</v>
      </c>
      <c r="R2365" s="2" t="s">
        <v>16</v>
      </c>
    </row>
    <row r="2366" spans="1:18" x14ac:dyDescent="0.3">
      <c r="A2366" s="2">
        <v>12464</v>
      </c>
      <c r="B2366" s="2" t="s">
        <v>153</v>
      </c>
      <c r="C2366" s="2">
        <v>48</v>
      </c>
      <c r="D2366" s="7">
        <v>40</v>
      </c>
      <c r="E2366" s="7">
        <f t="shared" si="72"/>
        <v>20</v>
      </c>
      <c r="F2366" s="7">
        <v>48.28</v>
      </c>
      <c r="G2366" s="7">
        <f>Table1[[#This Row],[QUANTITY_ORDERED]]*Table1[[#This Row],[Selling price ]]</f>
        <v>2317.44</v>
      </c>
      <c r="H2366" s="7">
        <f>F2366-(Table1[[#This Row],[Estimated Cost Price (50%)	]])</f>
        <v>28.28</v>
      </c>
      <c r="I2366" s="7">
        <f>Table1[[#This Row],[Profit per unit]]*Table1[[#This Row],[QUANTITY_ORDERED]]</f>
        <v>1357.44</v>
      </c>
      <c r="J2366" s="2" t="str">
        <f t="shared" si="73"/>
        <v>Profit</v>
      </c>
      <c r="K2366" s="3">
        <v>38504</v>
      </c>
      <c r="L2366" s="2" t="str">
        <f>TEXT(Table1[[#This Row],[ORDER_DATE]], "mmm")</f>
        <v>Jun</v>
      </c>
      <c r="M2366" s="2">
        <v>2005</v>
      </c>
      <c r="N2366" s="2" t="s">
        <v>5</v>
      </c>
      <c r="O2366" s="2" t="s">
        <v>283</v>
      </c>
      <c r="P2366" s="2" t="s">
        <v>154</v>
      </c>
      <c r="Q2366" s="2" t="s">
        <v>13</v>
      </c>
      <c r="R2366" s="2" t="s">
        <v>10</v>
      </c>
    </row>
    <row r="2367" spans="1:18" x14ac:dyDescent="0.3">
      <c r="A2367" s="2">
        <v>12465</v>
      </c>
      <c r="B2367" s="2" t="s">
        <v>120</v>
      </c>
      <c r="C2367" s="2">
        <v>30</v>
      </c>
      <c r="D2367" s="7">
        <v>141</v>
      </c>
      <c r="E2367" s="7">
        <f t="shared" si="72"/>
        <v>70.5</v>
      </c>
      <c r="F2367" s="7">
        <v>87.06</v>
      </c>
      <c r="G2367" s="7">
        <f>Table1[[#This Row],[QUANTITY_ORDERED]]*Table1[[#This Row],[Selling price ]]</f>
        <v>2611.8000000000002</v>
      </c>
      <c r="H2367" s="7">
        <f>F2367-(Table1[[#This Row],[Estimated Cost Price (50%)	]])</f>
        <v>16.560000000000002</v>
      </c>
      <c r="I2367" s="7">
        <f>Table1[[#This Row],[Profit per unit]]*Table1[[#This Row],[QUANTITY_ORDERED]]</f>
        <v>496.80000000000007</v>
      </c>
      <c r="J2367" s="2" t="str">
        <f t="shared" si="73"/>
        <v>Profit</v>
      </c>
      <c r="K2367" s="3">
        <v>38534</v>
      </c>
      <c r="L2367" s="2" t="str">
        <f>TEXT(Table1[[#This Row],[ORDER_DATE]], "mmm")</f>
        <v>Jul</v>
      </c>
      <c r="M2367" s="2">
        <v>2005</v>
      </c>
      <c r="N2367" s="2" t="s">
        <v>63</v>
      </c>
      <c r="O2367" s="2" t="s">
        <v>197</v>
      </c>
      <c r="P2367" s="2" t="s">
        <v>56</v>
      </c>
      <c r="Q2367" s="2" t="s">
        <v>9</v>
      </c>
      <c r="R2367" s="2" t="s">
        <v>10</v>
      </c>
    </row>
    <row r="2368" spans="1:18" x14ac:dyDescent="0.3">
      <c r="A2368" s="2">
        <v>12466</v>
      </c>
      <c r="B2368" s="2" t="s">
        <v>120</v>
      </c>
      <c r="C2368" s="2">
        <v>22</v>
      </c>
      <c r="D2368" s="7">
        <v>102</v>
      </c>
      <c r="E2368" s="7">
        <f t="shared" si="72"/>
        <v>51</v>
      </c>
      <c r="F2368" s="7">
        <v>100</v>
      </c>
      <c r="G2368" s="7">
        <f>Table1[[#This Row],[QUANTITY_ORDERED]]*Table1[[#This Row],[Selling price ]]</f>
        <v>2200</v>
      </c>
      <c r="H2368" s="7">
        <f>F2368-(Table1[[#This Row],[Estimated Cost Price (50%)	]])</f>
        <v>49</v>
      </c>
      <c r="I2368" s="7">
        <f>Table1[[#This Row],[Profit per unit]]*Table1[[#This Row],[QUANTITY_ORDERED]]</f>
        <v>1078</v>
      </c>
      <c r="J2368" s="2" t="str">
        <f t="shared" si="73"/>
        <v>Profit</v>
      </c>
      <c r="K2368" s="3">
        <v>38534</v>
      </c>
      <c r="L2368" s="2" t="str">
        <f>TEXT(Table1[[#This Row],[ORDER_DATE]], "mmm")</f>
        <v>Jul</v>
      </c>
      <c r="M2368" s="2">
        <v>2005</v>
      </c>
      <c r="N2368" s="2" t="s">
        <v>5</v>
      </c>
      <c r="O2368" s="2" t="s">
        <v>288</v>
      </c>
      <c r="P2368" s="2" t="s">
        <v>56</v>
      </c>
      <c r="Q2368" s="2" t="s">
        <v>9</v>
      </c>
      <c r="R2368" s="2" t="s">
        <v>16</v>
      </c>
    </row>
    <row r="2369" spans="1:18" x14ac:dyDescent="0.3">
      <c r="A2369" s="2">
        <v>12467</v>
      </c>
      <c r="B2369" s="2" t="s">
        <v>120</v>
      </c>
      <c r="C2369" s="2">
        <v>44</v>
      </c>
      <c r="D2369" s="7">
        <v>81</v>
      </c>
      <c r="E2369" s="7">
        <f t="shared" si="72"/>
        <v>40.5</v>
      </c>
      <c r="F2369" s="7">
        <v>100</v>
      </c>
      <c r="G2369" s="7">
        <f>Table1[[#This Row],[QUANTITY_ORDERED]]*Table1[[#This Row],[Selling price ]]</f>
        <v>4400</v>
      </c>
      <c r="H2369" s="7">
        <f>F2369-(Table1[[#This Row],[Estimated Cost Price (50%)	]])</f>
        <v>59.5</v>
      </c>
      <c r="I2369" s="7">
        <f>Table1[[#This Row],[Profit per unit]]*Table1[[#This Row],[QUANTITY_ORDERED]]</f>
        <v>2618</v>
      </c>
      <c r="J2369" s="2" t="str">
        <f t="shared" si="73"/>
        <v>Profit</v>
      </c>
      <c r="K2369" s="3">
        <v>38534</v>
      </c>
      <c r="L2369" s="2" t="str">
        <f>TEXT(Table1[[#This Row],[ORDER_DATE]], "mmm")</f>
        <v>Jul</v>
      </c>
      <c r="M2369" s="2">
        <v>2005</v>
      </c>
      <c r="N2369" s="2" t="s">
        <v>5</v>
      </c>
      <c r="O2369" s="2" t="s">
        <v>292</v>
      </c>
      <c r="P2369" s="2" t="s">
        <v>56</v>
      </c>
      <c r="Q2369" s="2" t="s">
        <v>9</v>
      </c>
      <c r="R2369" s="2" t="s">
        <v>16</v>
      </c>
    </row>
    <row r="2370" spans="1:18" x14ac:dyDescent="0.3">
      <c r="A2370" s="2">
        <v>12468</v>
      </c>
      <c r="B2370" s="2" t="s">
        <v>215</v>
      </c>
      <c r="C2370" s="2">
        <v>34</v>
      </c>
      <c r="D2370" s="7">
        <v>142</v>
      </c>
      <c r="E2370" s="7">
        <f t="shared" ref="E2370:E2433" si="74">D2370 * 0.5</f>
        <v>71</v>
      </c>
      <c r="F2370" s="7">
        <v>100</v>
      </c>
      <c r="G2370" s="7">
        <f>Table1[[#This Row],[QUANTITY_ORDERED]]*Table1[[#This Row],[Selling price ]]</f>
        <v>3400</v>
      </c>
      <c r="H2370" s="7">
        <f>F2370-(Table1[[#This Row],[Estimated Cost Price (50%)	]])</f>
        <v>29</v>
      </c>
      <c r="I2370" s="7">
        <f>Table1[[#This Row],[Profit per unit]]*Table1[[#This Row],[QUANTITY_ORDERED]]</f>
        <v>986</v>
      </c>
      <c r="J2370" s="2" t="str">
        <f t="shared" ref="J2370:J2433" si="75">IF(H2370 &gt; 0, "Profit", IF(H2370 &lt; 0, "Loss", "No Profit No Loss"))</f>
        <v>Profit</v>
      </c>
      <c r="K2370" s="3">
        <v>38626</v>
      </c>
      <c r="L2370" s="2" t="str">
        <f>TEXT(Table1[[#This Row],[ORDER_DATE]], "mmm")</f>
        <v>Oct</v>
      </c>
      <c r="M2370" s="2">
        <v>2005</v>
      </c>
      <c r="N2370" s="2" t="s">
        <v>63</v>
      </c>
      <c r="O2370" s="2" t="s">
        <v>219</v>
      </c>
      <c r="P2370" s="2" t="s">
        <v>216</v>
      </c>
      <c r="Q2370" s="2" t="s">
        <v>132</v>
      </c>
      <c r="R2370" s="2" t="s">
        <v>16</v>
      </c>
    </row>
    <row r="2371" spans="1:18" x14ac:dyDescent="0.3">
      <c r="A2371" s="2">
        <v>12469</v>
      </c>
      <c r="B2371" s="2" t="s">
        <v>215</v>
      </c>
      <c r="C2371" s="2">
        <v>49</v>
      </c>
      <c r="D2371" s="7">
        <v>132</v>
      </c>
      <c r="E2371" s="7">
        <f t="shared" si="74"/>
        <v>66</v>
      </c>
      <c r="F2371" s="7">
        <v>100</v>
      </c>
      <c r="G2371" s="7">
        <f>Table1[[#This Row],[QUANTITY_ORDERED]]*Table1[[#This Row],[Selling price ]]</f>
        <v>4900</v>
      </c>
      <c r="H2371" s="7">
        <f>F2371-(Table1[[#This Row],[Estimated Cost Price (50%)	]])</f>
        <v>34</v>
      </c>
      <c r="I2371" s="7">
        <f>Table1[[#This Row],[Profit per unit]]*Table1[[#This Row],[QUANTITY_ORDERED]]</f>
        <v>1666</v>
      </c>
      <c r="J2371" s="2" t="str">
        <f t="shared" si="75"/>
        <v>Profit</v>
      </c>
      <c r="K2371" s="3">
        <v>38626</v>
      </c>
      <c r="L2371" s="2" t="str">
        <f>TEXT(Table1[[#This Row],[ORDER_DATE]], "mmm")</f>
        <v>Oct</v>
      </c>
      <c r="M2371" s="2">
        <v>2005</v>
      </c>
      <c r="N2371" s="2" t="s">
        <v>63</v>
      </c>
      <c r="O2371" s="2" t="s">
        <v>228</v>
      </c>
      <c r="P2371" s="2" t="s">
        <v>216</v>
      </c>
      <c r="Q2371" s="2" t="s">
        <v>132</v>
      </c>
      <c r="R2371" s="2" t="s">
        <v>16</v>
      </c>
    </row>
    <row r="2372" spans="1:18" x14ac:dyDescent="0.3">
      <c r="A2372" s="2">
        <v>12470</v>
      </c>
      <c r="B2372" s="2" t="s">
        <v>215</v>
      </c>
      <c r="C2372" s="2">
        <v>34</v>
      </c>
      <c r="D2372" s="7">
        <v>169</v>
      </c>
      <c r="E2372" s="7">
        <f t="shared" si="74"/>
        <v>84.5</v>
      </c>
      <c r="F2372" s="7">
        <v>100</v>
      </c>
      <c r="G2372" s="7">
        <f>Table1[[#This Row],[QUANTITY_ORDERED]]*Table1[[#This Row],[Selling price ]]</f>
        <v>3400</v>
      </c>
      <c r="H2372" s="7">
        <f>F2372-(Table1[[#This Row],[Estimated Cost Price (50%)	]])</f>
        <v>15.5</v>
      </c>
      <c r="I2372" s="7">
        <f>Table1[[#This Row],[Profit per unit]]*Table1[[#This Row],[QUANTITY_ORDERED]]</f>
        <v>527</v>
      </c>
      <c r="J2372" s="2" t="str">
        <f t="shared" si="75"/>
        <v>Profit</v>
      </c>
      <c r="K2372" s="3">
        <v>38626</v>
      </c>
      <c r="L2372" s="2" t="str">
        <f>TEXT(Table1[[#This Row],[ORDER_DATE]], "mmm")</f>
        <v>Oct</v>
      </c>
      <c r="M2372" s="2">
        <v>2005</v>
      </c>
      <c r="N2372" s="2" t="s">
        <v>63</v>
      </c>
      <c r="O2372" s="2" t="s">
        <v>236</v>
      </c>
      <c r="P2372" s="2" t="s">
        <v>216</v>
      </c>
      <c r="Q2372" s="2" t="s">
        <v>132</v>
      </c>
      <c r="R2372" s="2" t="s">
        <v>16</v>
      </c>
    </row>
    <row r="2373" spans="1:18" x14ac:dyDescent="0.3">
      <c r="A2373" s="2">
        <v>12471</v>
      </c>
      <c r="B2373" s="2" t="s">
        <v>17</v>
      </c>
      <c r="C2373" s="2">
        <v>49</v>
      </c>
      <c r="D2373" s="7">
        <v>124</v>
      </c>
      <c r="E2373" s="7">
        <f t="shared" si="74"/>
        <v>62</v>
      </c>
      <c r="F2373" s="7">
        <v>56.3</v>
      </c>
      <c r="G2373" s="7">
        <f>Table1[[#This Row],[QUANTITY_ORDERED]]*Table1[[#This Row],[Selling price ]]</f>
        <v>2758.7</v>
      </c>
      <c r="H2373" s="7">
        <f>F2373-(Table1[[#This Row],[Estimated Cost Price (50%)	]])</f>
        <v>-5.7000000000000028</v>
      </c>
      <c r="I2373" s="7">
        <f>Table1[[#This Row],[Profit per unit]]*Table1[[#This Row],[QUANTITY_ORDERED]]</f>
        <v>-279.30000000000013</v>
      </c>
      <c r="J2373" s="2" t="str">
        <f t="shared" si="75"/>
        <v>Loss</v>
      </c>
      <c r="K2373" s="3">
        <v>38687</v>
      </c>
      <c r="L2373" s="2" t="str">
        <f>TEXT(Table1[[#This Row],[ORDER_DATE]], "mmm")</f>
        <v>Dec</v>
      </c>
      <c r="M2373" s="2">
        <v>2005</v>
      </c>
      <c r="N2373" s="2" t="s">
        <v>63</v>
      </c>
      <c r="O2373" s="2" t="s">
        <v>209</v>
      </c>
      <c r="P2373" s="2" t="s">
        <v>18</v>
      </c>
      <c r="Q2373" s="2" t="s">
        <v>9</v>
      </c>
      <c r="R2373" s="2" t="s">
        <v>10</v>
      </c>
    </row>
    <row r="2374" spans="1:18" x14ac:dyDescent="0.3">
      <c r="A2374" s="2">
        <v>12472</v>
      </c>
      <c r="B2374" s="2" t="s">
        <v>17</v>
      </c>
      <c r="C2374" s="2">
        <v>37</v>
      </c>
      <c r="D2374" s="7">
        <v>170</v>
      </c>
      <c r="E2374" s="7">
        <f t="shared" si="74"/>
        <v>85</v>
      </c>
      <c r="F2374" s="7">
        <v>100</v>
      </c>
      <c r="G2374" s="7">
        <f>Table1[[#This Row],[QUANTITY_ORDERED]]*Table1[[#This Row],[Selling price ]]</f>
        <v>3700</v>
      </c>
      <c r="H2374" s="7">
        <f>F2374-(Table1[[#This Row],[Estimated Cost Price (50%)	]])</f>
        <v>15</v>
      </c>
      <c r="I2374" s="7">
        <f>Table1[[#This Row],[Profit per unit]]*Table1[[#This Row],[QUANTITY_ORDERED]]</f>
        <v>555</v>
      </c>
      <c r="J2374" s="2" t="str">
        <f t="shared" si="75"/>
        <v>Profit</v>
      </c>
      <c r="K2374" s="3">
        <v>38687</v>
      </c>
      <c r="L2374" s="2" t="str">
        <f>TEXT(Table1[[#This Row],[ORDER_DATE]], "mmm")</f>
        <v>Dec</v>
      </c>
      <c r="M2374" s="2">
        <v>2005</v>
      </c>
      <c r="N2374" s="2" t="s">
        <v>202</v>
      </c>
      <c r="O2374" s="2" t="s">
        <v>217</v>
      </c>
      <c r="P2374" s="2" t="s">
        <v>18</v>
      </c>
      <c r="Q2374" s="2" t="s">
        <v>9</v>
      </c>
      <c r="R2374" s="2" t="s">
        <v>16</v>
      </c>
    </row>
    <row r="2375" spans="1:18" x14ac:dyDescent="0.3">
      <c r="A2375" s="2">
        <v>12473</v>
      </c>
      <c r="B2375" s="2" t="s">
        <v>17</v>
      </c>
      <c r="C2375" s="2">
        <v>45</v>
      </c>
      <c r="D2375" s="7">
        <v>60</v>
      </c>
      <c r="E2375" s="7">
        <f t="shared" si="74"/>
        <v>30</v>
      </c>
      <c r="F2375" s="7">
        <v>100</v>
      </c>
      <c r="G2375" s="7">
        <f>Table1[[#This Row],[QUANTITY_ORDERED]]*Table1[[#This Row],[Selling price ]]</f>
        <v>4500</v>
      </c>
      <c r="H2375" s="7">
        <f>F2375-(Table1[[#This Row],[Estimated Cost Price (50%)	]])</f>
        <v>70</v>
      </c>
      <c r="I2375" s="7">
        <f>Table1[[#This Row],[Profit per unit]]*Table1[[#This Row],[QUANTITY_ORDERED]]</f>
        <v>3150</v>
      </c>
      <c r="J2375" s="2" t="str">
        <f t="shared" si="75"/>
        <v>Profit</v>
      </c>
      <c r="K2375" s="3">
        <v>38687</v>
      </c>
      <c r="L2375" s="2" t="str">
        <f>TEXT(Table1[[#This Row],[ORDER_DATE]], "mmm")</f>
        <v>Dec</v>
      </c>
      <c r="M2375" s="2">
        <v>2005</v>
      </c>
      <c r="N2375" s="2" t="s">
        <v>202</v>
      </c>
      <c r="O2375" s="2" t="s">
        <v>221</v>
      </c>
      <c r="P2375" s="2" t="s">
        <v>18</v>
      </c>
      <c r="Q2375" s="2" t="s">
        <v>9</v>
      </c>
      <c r="R2375" s="2" t="s">
        <v>52</v>
      </c>
    </row>
    <row r="2376" spans="1:18" x14ac:dyDescent="0.3">
      <c r="A2376" s="2">
        <v>12474</v>
      </c>
      <c r="B2376" s="2" t="s">
        <v>17</v>
      </c>
      <c r="C2376" s="2">
        <v>27</v>
      </c>
      <c r="D2376" s="7">
        <v>127</v>
      </c>
      <c r="E2376" s="7">
        <f t="shared" si="74"/>
        <v>63.5</v>
      </c>
      <c r="F2376" s="7">
        <v>100</v>
      </c>
      <c r="G2376" s="7">
        <f>Table1[[#This Row],[QUANTITY_ORDERED]]*Table1[[#This Row],[Selling price ]]</f>
        <v>2700</v>
      </c>
      <c r="H2376" s="7">
        <f>F2376-(Table1[[#This Row],[Estimated Cost Price (50%)	]])</f>
        <v>36.5</v>
      </c>
      <c r="I2376" s="7">
        <f>Table1[[#This Row],[Profit per unit]]*Table1[[#This Row],[QUANTITY_ORDERED]]</f>
        <v>985.5</v>
      </c>
      <c r="J2376" s="2" t="str">
        <f t="shared" si="75"/>
        <v>Profit</v>
      </c>
      <c r="K2376" s="3">
        <v>38687</v>
      </c>
      <c r="L2376" s="2" t="str">
        <f>TEXT(Table1[[#This Row],[ORDER_DATE]], "mmm")</f>
        <v>Dec</v>
      </c>
      <c r="M2376" s="2">
        <v>2005</v>
      </c>
      <c r="N2376" s="2" t="s">
        <v>202</v>
      </c>
      <c r="O2376" s="2" t="s">
        <v>223</v>
      </c>
      <c r="P2376" s="2" t="s">
        <v>18</v>
      </c>
      <c r="Q2376" s="2" t="s">
        <v>9</v>
      </c>
      <c r="R2376" s="2" t="s">
        <v>16</v>
      </c>
    </row>
    <row r="2377" spans="1:18" x14ac:dyDescent="0.3">
      <c r="A2377" s="2">
        <v>12475</v>
      </c>
      <c r="B2377" s="2" t="s">
        <v>17</v>
      </c>
      <c r="C2377" s="2">
        <v>32</v>
      </c>
      <c r="D2377" s="7">
        <v>168</v>
      </c>
      <c r="E2377" s="7">
        <f t="shared" si="74"/>
        <v>84</v>
      </c>
      <c r="F2377" s="7">
        <v>94.79</v>
      </c>
      <c r="G2377" s="7">
        <f>Table1[[#This Row],[QUANTITY_ORDERED]]*Table1[[#This Row],[Selling price ]]</f>
        <v>3033.28</v>
      </c>
      <c r="H2377" s="7">
        <f>F2377-(Table1[[#This Row],[Estimated Cost Price (50%)	]])</f>
        <v>10.790000000000006</v>
      </c>
      <c r="I2377" s="7">
        <f>Table1[[#This Row],[Profit per unit]]*Table1[[#This Row],[QUANTITY_ORDERED]]</f>
        <v>345.2800000000002</v>
      </c>
      <c r="J2377" s="2" t="str">
        <f t="shared" si="75"/>
        <v>Profit</v>
      </c>
      <c r="K2377" s="3">
        <v>38687</v>
      </c>
      <c r="L2377" s="2" t="str">
        <f>TEXT(Table1[[#This Row],[ORDER_DATE]], "mmm")</f>
        <v>Dec</v>
      </c>
      <c r="M2377" s="2">
        <v>2005</v>
      </c>
      <c r="N2377" s="2" t="s">
        <v>202</v>
      </c>
      <c r="O2377" s="2" t="s">
        <v>227</v>
      </c>
      <c r="P2377" s="2" t="s">
        <v>18</v>
      </c>
      <c r="Q2377" s="2" t="s">
        <v>9</v>
      </c>
      <c r="R2377" s="2" t="s">
        <v>16</v>
      </c>
    </row>
    <row r="2378" spans="1:18" x14ac:dyDescent="0.3">
      <c r="A2378" s="2">
        <v>12476</v>
      </c>
      <c r="B2378" s="2" t="s">
        <v>17</v>
      </c>
      <c r="C2378" s="2">
        <v>46</v>
      </c>
      <c r="D2378" s="7">
        <v>141</v>
      </c>
      <c r="E2378" s="7">
        <f t="shared" si="74"/>
        <v>70.5</v>
      </c>
      <c r="F2378" s="7">
        <v>100</v>
      </c>
      <c r="G2378" s="7">
        <f>Table1[[#This Row],[QUANTITY_ORDERED]]*Table1[[#This Row],[Selling price ]]</f>
        <v>4600</v>
      </c>
      <c r="H2378" s="7">
        <f>F2378-(Table1[[#This Row],[Estimated Cost Price (50%)	]])</f>
        <v>29.5</v>
      </c>
      <c r="I2378" s="7">
        <f>Table1[[#This Row],[Profit per unit]]*Table1[[#This Row],[QUANTITY_ORDERED]]</f>
        <v>1357</v>
      </c>
      <c r="J2378" s="2" t="str">
        <f t="shared" si="75"/>
        <v>Profit</v>
      </c>
      <c r="K2378" s="3">
        <v>38687</v>
      </c>
      <c r="L2378" s="2" t="str">
        <f>TEXT(Table1[[#This Row],[ORDER_DATE]], "mmm")</f>
        <v>Dec</v>
      </c>
      <c r="M2378" s="2">
        <v>2005</v>
      </c>
      <c r="N2378" s="2" t="s">
        <v>63</v>
      </c>
      <c r="O2378" s="2" t="s">
        <v>242</v>
      </c>
      <c r="P2378" s="2" t="s">
        <v>18</v>
      </c>
      <c r="Q2378" s="2" t="s">
        <v>9</v>
      </c>
      <c r="R2378" s="2" t="s">
        <v>16</v>
      </c>
    </row>
    <row r="2379" spans="1:18" x14ac:dyDescent="0.3">
      <c r="A2379" s="2">
        <v>12477</v>
      </c>
      <c r="B2379" s="2" t="s">
        <v>17</v>
      </c>
      <c r="C2379" s="2">
        <v>43</v>
      </c>
      <c r="D2379" s="7">
        <v>92</v>
      </c>
      <c r="E2379" s="7">
        <f t="shared" si="74"/>
        <v>46</v>
      </c>
      <c r="F2379" s="7">
        <v>62.72</v>
      </c>
      <c r="G2379" s="7">
        <f>Table1[[#This Row],[QUANTITY_ORDERED]]*Table1[[#This Row],[Selling price ]]</f>
        <v>2696.96</v>
      </c>
      <c r="H2379" s="7">
        <f>F2379-(Table1[[#This Row],[Estimated Cost Price (50%)	]])</f>
        <v>16.72</v>
      </c>
      <c r="I2379" s="7">
        <f>Table1[[#This Row],[Profit per unit]]*Table1[[#This Row],[QUANTITY_ORDERED]]</f>
        <v>718.95999999999992</v>
      </c>
      <c r="J2379" s="2" t="str">
        <f t="shared" si="75"/>
        <v>Profit</v>
      </c>
      <c r="K2379" s="3">
        <v>38687</v>
      </c>
      <c r="L2379" s="2" t="str">
        <f>TEXT(Table1[[#This Row],[ORDER_DATE]], "mmm")</f>
        <v>Dec</v>
      </c>
      <c r="M2379" s="2">
        <v>2005</v>
      </c>
      <c r="N2379" s="2" t="s">
        <v>202</v>
      </c>
      <c r="O2379" s="2" t="s">
        <v>246</v>
      </c>
      <c r="P2379" s="2" t="s">
        <v>18</v>
      </c>
      <c r="Q2379" s="2" t="s">
        <v>9</v>
      </c>
      <c r="R2379" s="2" t="s">
        <v>10</v>
      </c>
    </row>
    <row r="2380" spans="1:18" x14ac:dyDescent="0.3">
      <c r="A2380" s="2">
        <v>12478</v>
      </c>
      <c r="B2380" s="2" t="s">
        <v>17</v>
      </c>
      <c r="C2380" s="2">
        <v>44</v>
      </c>
      <c r="D2380" s="7">
        <v>71</v>
      </c>
      <c r="E2380" s="7">
        <f t="shared" si="74"/>
        <v>35.5</v>
      </c>
      <c r="F2380" s="7">
        <v>85.25</v>
      </c>
      <c r="G2380" s="7">
        <f>Table1[[#This Row],[QUANTITY_ORDERED]]*Table1[[#This Row],[Selling price ]]</f>
        <v>3751</v>
      </c>
      <c r="H2380" s="7">
        <f>F2380-(Table1[[#This Row],[Estimated Cost Price (50%)	]])</f>
        <v>49.75</v>
      </c>
      <c r="I2380" s="7">
        <f>Table1[[#This Row],[Profit per unit]]*Table1[[#This Row],[QUANTITY_ORDERED]]</f>
        <v>2189</v>
      </c>
      <c r="J2380" s="2" t="str">
        <f t="shared" si="75"/>
        <v>Profit</v>
      </c>
      <c r="K2380" s="3">
        <v>38687</v>
      </c>
      <c r="L2380" s="2" t="str">
        <f>TEXT(Table1[[#This Row],[ORDER_DATE]], "mmm")</f>
        <v>Dec</v>
      </c>
      <c r="M2380" s="2">
        <v>2005</v>
      </c>
      <c r="N2380" s="2" t="s">
        <v>63</v>
      </c>
      <c r="O2380" s="2" t="s">
        <v>251</v>
      </c>
      <c r="P2380" s="2" t="s">
        <v>18</v>
      </c>
      <c r="Q2380" s="2" t="s">
        <v>9</v>
      </c>
      <c r="R2380" s="2" t="s">
        <v>16</v>
      </c>
    </row>
    <row r="2381" spans="1:18" x14ac:dyDescent="0.3">
      <c r="A2381" s="2">
        <v>12479</v>
      </c>
      <c r="B2381" s="2" t="s">
        <v>17</v>
      </c>
      <c r="C2381" s="2">
        <v>21</v>
      </c>
      <c r="D2381" s="7">
        <v>73</v>
      </c>
      <c r="E2381" s="7">
        <f t="shared" si="74"/>
        <v>36.5</v>
      </c>
      <c r="F2381" s="7">
        <v>60.37</v>
      </c>
      <c r="G2381" s="7">
        <f>Table1[[#This Row],[QUANTITY_ORDERED]]*Table1[[#This Row],[Selling price ]]</f>
        <v>1267.77</v>
      </c>
      <c r="H2381" s="7">
        <f>F2381-(Table1[[#This Row],[Estimated Cost Price (50%)	]])</f>
        <v>23.869999999999997</v>
      </c>
      <c r="I2381" s="7">
        <f>Table1[[#This Row],[Profit per unit]]*Table1[[#This Row],[QUANTITY_ORDERED]]</f>
        <v>501.26999999999992</v>
      </c>
      <c r="J2381" s="2" t="str">
        <f t="shared" si="75"/>
        <v>Profit</v>
      </c>
      <c r="K2381" s="3">
        <v>38687</v>
      </c>
      <c r="L2381" s="2" t="str">
        <f>TEXT(Table1[[#This Row],[ORDER_DATE]], "mmm")</f>
        <v>Dec</v>
      </c>
      <c r="M2381" s="2">
        <v>2005</v>
      </c>
      <c r="N2381" s="2" t="s">
        <v>63</v>
      </c>
      <c r="O2381" s="2" t="s">
        <v>252</v>
      </c>
      <c r="P2381" s="2" t="s">
        <v>18</v>
      </c>
      <c r="Q2381" s="2" t="s">
        <v>9</v>
      </c>
      <c r="R2381" s="2" t="s">
        <v>10</v>
      </c>
    </row>
    <row r="2382" spans="1:18" x14ac:dyDescent="0.3">
      <c r="A2382" s="2">
        <v>12480</v>
      </c>
      <c r="B2382" s="2" t="s">
        <v>17</v>
      </c>
      <c r="C2382" s="2">
        <v>38</v>
      </c>
      <c r="D2382" s="7">
        <v>50</v>
      </c>
      <c r="E2382" s="7">
        <f t="shared" si="74"/>
        <v>25</v>
      </c>
      <c r="F2382" s="7">
        <v>38.5</v>
      </c>
      <c r="G2382" s="7">
        <f>Table1[[#This Row],[QUANTITY_ORDERED]]*Table1[[#This Row],[Selling price ]]</f>
        <v>1463</v>
      </c>
      <c r="H2382" s="7">
        <f>F2382-(Table1[[#This Row],[Estimated Cost Price (50%)	]])</f>
        <v>13.5</v>
      </c>
      <c r="I2382" s="7">
        <f>Table1[[#This Row],[Profit per unit]]*Table1[[#This Row],[QUANTITY_ORDERED]]</f>
        <v>513</v>
      </c>
      <c r="J2382" s="2" t="str">
        <f t="shared" si="75"/>
        <v>Profit</v>
      </c>
      <c r="K2382" s="3">
        <v>38687</v>
      </c>
      <c r="L2382" s="2" t="str">
        <f>TEXT(Table1[[#This Row],[ORDER_DATE]], "mmm")</f>
        <v>Dec</v>
      </c>
      <c r="M2382" s="2">
        <v>2005</v>
      </c>
      <c r="N2382" s="2" t="s">
        <v>63</v>
      </c>
      <c r="O2382" s="2" t="s">
        <v>255</v>
      </c>
      <c r="P2382" s="2" t="s">
        <v>18</v>
      </c>
      <c r="Q2382" s="2" t="s">
        <v>9</v>
      </c>
      <c r="R2382" s="2" t="s">
        <v>10</v>
      </c>
    </row>
    <row r="2383" spans="1:18" x14ac:dyDescent="0.3">
      <c r="A2383" s="2">
        <v>12481</v>
      </c>
      <c r="B2383" s="2" t="s">
        <v>17</v>
      </c>
      <c r="C2383" s="2">
        <v>23</v>
      </c>
      <c r="D2383" s="7">
        <v>33</v>
      </c>
      <c r="E2383" s="7">
        <f t="shared" si="74"/>
        <v>16.5</v>
      </c>
      <c r="F2383" s="7">
        <v>36.29</v>
      </c>
      <c r="G2383" s="7">
        <f>Table1[[#This Row],[QUANTITY_ORDERED]]*Table1[[#This Row],[Selling price ]]</f>
        <v>834.67</v>
      </c>
      <c r="H2383" s="7">
        <f>F2383-(Table1[[#This Row],[Estimated Cost Price (50%)	]])</f>
        <v>19.79</v>
      </c>
      <c r="I2383" s="7">
        <f>Table1[[#This Row],[Profit per unit]]*Table1[[#This Row],[QUANTITY_ORDERED]]</f>
        <v>455.16999999999996</v>
      </c>
      <c r="J2383" s="2" t="str">
        <f t="shared" si="75"/>
        <v>Profit</v>
      </c>
      <c r="K2383" s="3">
        <v>38687</v>
      </c>
      <c r="L2383" s="2" t="str">
        <f>TEXT(Table1[[#This Row],[ORDER_DATE]], "mmm")</f>
        <v>Dec</v>
      </c>
      <c r="M2383" s="2">
        <v>2005</v>
      </c>
      <c r="N2383" s="2" t="s">
        <v>202</v>
      </c>
      <c r="O2383" s="2" t="s">
        <v>257</v>
      </c>
      <c r="P2383" s="2" t="s">
        <v>18</v>
      </c>
      <c r="Q2383" s="2" t="s">
        <v>9</v>
      </c>
      <c r="R2383" s="2" t="s">
        <v>10</v>
      </c>
    </row>
    <row r="2384" spans="1:18" x14ac:dyDescent="0.3">
      <c r="A2384" s="2">
        <v>12482</v>
      </c>
      <c r="B2384" s="2" t="s">
        <v>17</v>
      </c>
      <c r="C2384" s="2">
        <v>28</v>
      </c>
      <c r="D2384" s="7">
        <v>44</v>
      </c>
      <c r="E2384" s="7">
        <f t="shared" si="74"/>
        <v>22</v>
      </c>
      <c r="F2384" s="7">
        <v>30.59</v>
      </c>
      <c r="G2384" s="7">
        <f>Table1[[#This Row],[QUANTITY_ORDERED]]*Table1[[#This Row],[Selling price ]]</f>
        <v>856.52</v>
      </c>
      <c r="H2384" s="7">
        <f>F2384-(Table1[[#This Row],[Estimated Cost Price (50%)	]])</f>
        <v>8.59</v>
      </c>
      <c r="I2384" s="7">
        <f>Table1[[#This Row],[Profit per unit]]*Table1[[#This Row],[QUANTITY_ORDERED]]</f>
        <v>240.51999999999998</v>
      </c>
      <c r="J2384" s="2" t="str">
        <f t="shared" si="75"/>
        <v>Profit</v>
      </c>
      <c r="K2384" s="3">
        <v>38687</v>
      </c>
      <c r="L2384" s="2" t="str">
        <f>TEXT(Table1[[#This Row],[ORDER_DATE]], "mmm")</f>
        <v>Dec</v>
      </c>
      <c r="M2384" s="2">
        <v>2005</v>
      </c>
      <c r="N2384" s="2" t="s">
        <v>202</v>
      </c>
      <c r="O2384" s="2" t="s">
        <v>260</v>
      </c>
      <c r="P2384" s="2" t="s">
        <v>18</v>
      </c>
      <c r="Q2384" s="2" t="s">
        <v>9</v>
      </c>
      <c r="R2384" s="2" t="s">
        <v>10</v>
      </c>
    </row>
    <row r="2385" spans="1:18" x14ac:dyDescent="0.3">
      <c r="A2385" s="2">
        <v>12483</v>
      </c>
      <c r="B2385" s="2" t="s">
        <v>17</v>
      </c>
      <c r="C2385" s="2">
        <v>36</v>
      </c>
      <c r="D2385" s="7">
        <v>37</v>
      </c>
      <c r="E2385" s="7">
        <f t="shared" si="74"/>
        <v>18.5</v>
      </c>
      <c r="F2385" s="7">
        <v>100</v>
      </c>
      <c r="G2385" s="7">
        <f>Table1[[#This Row],[QUANTITY_ORDERED]]*Table1[[#This Row],[Selling price ]]</f>
        <v>3600</v>
      </c>
      <c r="H2385" s="7">
        <f>F2385-(Table1[[#This Row],[Estimated Cost Price (50%)	]])</f>
        <v>81.5</v>
      </c>
      <c r="I2385" s="7">
        <f>Table1[[#This Row],[Profit per unit]]*Table1[[#This Row],[QUANTITY_ORDERED]]</f>
        <v>2934</v>
      </c>
      <c r="J2385" s="2" t="str">
        <f t="shared" si="75"/>
        <v>Profit</v>
      </c>
      <c r="K2385" s="3">
        <v>38687</v>
      </c>
      <c r="L2385" s="2" t="str">
        <f>TEXT(Table1[[#This Row],[ORDER_DATE]], "mmm")</f>
        <v>Dec</v>
      </c>
      <c r="M2385" s="2">
        <v>2005</v>
      </c>
      <c r="N2385" s="2" t="s">
        <v>63</v>
      </c>
      <c r="O2385" s="2" t="s">
        <v>267</v>
      </c>
      <c r="P2385" s="2" t="s">
        <v>18</v>
      </c>
      <c r="Q2385" s="2" t="s">
        <v>9</v>
      </c>
      <c r="R2385" s="2" t="s">
        <v>16</v>
      </c>
    </row>
    <row r="2386" spans="1:18" x14ac:dyDescent="0.3">
      <c r="A2386" s="2">
        <v>12484</v>
      </c>
      <c r="B2386" s="2" t="s">
        <v>96</v>
      </c>
      <c r="C2386" s="2">
        <v>40</v>
      </c>
      <c r="D2386" s="7">
        <v>90</v>
      </c>
      <c r="E2386" s="7">
        <f t="shared" si="74"/>
        <v>45</v>
      </c>
      <c r="F2386" s="7">
        <v>100</v>
      </c>
      <c r="G2386" s="7">
        <f>Table1[[#This Row],[QUANTITY_ORDERED]]*Table1[[#This Row],[Selling price ]]</f>
        <v>4000</v>
      </c>
      <c r="H2386" s="7">
        <f>F2386-(Table1[[#This Row],[Estimated Cost Price (50%)	]])</f>
        <v>55</v>
      </c>
      <c r="I2386" s="7">
        <f>Table1[[#This Row],[Profit per unit]]*Table1[[#This Row],[QUANTITY_ORDERED]]</f>
        <v>2200</v>
      </c>
      <c r="J2386" s="2" t="str">
        <f t="shared" si="75"/>
        <v>Profit</v>
      </c>
      <c r="K2386" s="3">
        <v>38371</v>
      </c>
      <c r="L2386" s="2" t="str">
        <f>TEXT(Table1[[#This Row],[ORDER_DATE]], "mmm")</f>
        <v>Jan</v>
      </c>
      <c r="M2386" s="2">
        <v>2005</v>
      </c>
      <c r="N2386" s="2" t="s">
        <v>63</v>
      </c>
      <c r="O2386" s="2" t="s">
        <v>263</v>
      </c>
      <c r="P2386" s="2" t="s">
        <v>97</v>
      </c>
      <c r="Q2386" s="2" t="s">
        <v>9</v>
      </c>
      <c r="R2386" s="2" t="s">
        <v>16</v>
      </c>
    </row>
    <row r="2387" spans="1:18" x14ac:dyDescent="0.3">
      <c r="A2387" s="2">
        <v>12485</v>
      </c>
      <c r="B2387" s="2" t="s">
        <v>96</v>
      </c>
      <c r="C2387" s="2">
        <v>31</v>
      </c>
      <c r="D2387" s="7">
        <v>117</v>
      </c>
      <c r="E2387" s="7">
        <f t="shared" si="74"/>
        <v>58.5</v>
      </c>
      <c r="F2387" s="7">
        <v>100</v>
      </c>
      <c r="G2387" s="7">
        <f>Table1[[#This Row],[QUANTITY_ORDERED]]*Table1[[#This Row],[Selling price ]]</f>
        <v>3100</v>
      </c>
      <c r="H2387" s="7">
        <f>F2387-(Table1[[#This Row],[Estimated Cost Price (50%)	]])</f>
        <v>41.5</v>
      </c>
      <c r="I2387" s="7">
        <f>Table1[[#This Row],[Profit per unit]]*Table1[[#This Row],[QUANTITY_ORDERED]]</f>
        <v>1286.5</v>
      </c>
      <c r="J2387" s="2" t="str">
        <f t="shared" si="75"/>
        <v>Profit</v>
      </c>
      <c r="K2387" s="3">
        <v>38371</v>
      </c>
      <c r="L2387" s="2" t="str">
        <f>TEXT(Table1[[#This Row],[ORDER_DATE]], "mmm")</f>
        <v>Jan</v>
      </c>
      <c r="M2387" s="2">
        <v>2005</v>
      </c>
      <c r="N2387" s="2" t="s">
        <v>63</v>
      </c>
      <c r="O2387" s="2" t="s">
        <v>266</v>
      </c>
      <c r="P2387" s="2" t="s">
        <v>97</v>
      </c>
      <c r="Q2387" s="2" t="s">
        <v>9</v>
      </c>
      <c r="R2387" s="2" t="s">
        <v>16</v>
      </c>
    </row>
    <row r="2388" spans="1:18" x14ac:dyDescent="0.3">
      <c r="A2388" s="2">
        <v>12486</v>
      </c>
      <c r="B2388" s="2" t="s">
        <v>96</v>
      </c>
      <c r="C2388" s="2">
        <v>46</v>
      </c>
      <c r="D2388" s="7">
        <v>85</v>
      </c>
      <c r="E2388" s="7">
        <f t="shared" si="74"/>
        <v>42.5</v>
      </c>
      <c r="F2388" s="7">
        <v>79.62</v>
      </c>
      <c r="G2388" s="7">
        <f>Table1[[#This Row],[QUANTITY_ORDERED]]*Table1[[#This Row],[Selling price ]]</f>
        <v>3662.5200000000004</v>
      </c>
      <c r="H2388" s="7">
        <f>F2388-(Table1[[#This Row],[Estimated Cost Price (50%)	]])</f>
        <v>37.120000000000005</v>
      </c>
      <c r="I2388" s="7">
        <f>Table1[[#This Row],[Profit per unit]]*Table1[[#This Row],[QUANTITY_ORDERED]]</f>
        <v>1707.5200000000002</v>
      </c>
      <c r="J2388" s="2" t="str">
        <f t="shared" si="75"/>
        <v>Profit</v>
      </c>
      <c r="K2388" s="3">
        <v>38371</v>
      </c>
      <c r="L2388" s="2" t="str">
        <f>TEXT(Table1[[#This Row],[ORDER_DATE]], "mmm")</f>
        <v>Jan</v>
      </c>
      <c r="M2388" s="2">
        <v>2005</v>
      </c>
      <c r="N2388" s="2" t="s">
        <v>63</v>
      </c>
      <c r="O2388" s="2" t="s">
        <v>269</v>
      </c>
      <c r="P2388" s="2" t="s">
        <v>97</v>
      </c>
      <c r="Q2388" s="2" t="s">
        <v>9</v>
      </c>
      <c r="R2388" s="2" t="s">
        <v>16</v>
      </c>
    </row>
    <row r="2389" spans="1:18" x14ac:dyDescent="0.3">
      <c r="A2389" s="2">
        <v>12487</v>
      </c>
      <c r="B2389" s="2" t="s">
        <v>96</v>
      </c>
      <c r="C2389" s="2">
        <v>20</v>
      </c>
      <c r="D2389" s="7">
        <v>107</v>
      </c>
      <c r="E2389" s="7">
        <f t="shared" si="74"/>
        <v>53.5</v>
      </c>
      <c r="F2389" s="7">
        <v>99.58</v>
      </c>
      <c r="G2389" s="7">
        <f>Table1[[#This Row],[QUANTITY_ORDERED]]*Table1[[#This Row],[Selling price ]]</f>
        <v>1991.6</v>
      </c>
      <c r="H2389" s="7">
        <f>F2389-(Table1[[#This Row],[Estimated Cost Price (50%)	]])</f>
        <v>46.08</v>
      </c>
      <c r="I2389" s="7">
        <f>Table1[[#This Row],[Profit per unit]]*Table1[[#This Row],[QUANTITY_ORDERED]]</f>
        <v>921.59999999999991</v>
      </c>
      <c r="J2389" s="2" t="str">
        <f t="shared" si="75"/>
        <v>Profit</v>
      </c>
      <c r="K2389" s="3">
        <v>38371</v>
      </c>
      <c r="L2389" s="2" t="str">
        <f>TEXT(Table1[[#This Row],[ORDER_DATE]], "mmm")</f>
        <v>Jan</v>
      </c>
      <c r="M2389" s="2">
        <v>2005</v>
      </c>
      <c r="N2389" s="2" t="s">
        <v>63</v>
      </c>
      <c r="O2389" s="2" t="s">
        <v>272</v>
      </c>
      <c r="P2389" s="2" t="s">
        <v>97</v>
      </c>
      <c r="Q2389" s="2" t="s">
        <v>9</v>
      </c>
      <c r="R2389" s="2" t="s">
        <v>10</v>
      </c>
    </row>
    <row r="2390" spans="1:18" x14ac:dyDescent="0.3">
      <c r="A2390" s="2">
        <v>12488</v>
      </c>
      <c r="B2390" s="2" t="s">
        <v>96</v>
      </c>
      <c r="C2390" s="2">
        <v>46</v>
      </c>
      <c r="D2390" s="7">
        <v>41</v>
      </c>
      <c r="E2390" s="7">
        <f t="shared" si="74"/>
        <v>20.5</v>
      </c>
      <c r="F2390" s="7">
        <v>37.340000000000003</v>
      </c>
      <c r="G2390" s="7">
        <f>Table1[[#This Row],[QUANTITY_ORDERED]]*Table1[[#This Row],[Selling price ]]</f>
        <v>1717.64</v>
      </c>
      <c r="H2390" s="7">
        <f>F2390-(Table1[[#This Row],[Estimated Cost Price (50%)	]])</f>
        <v>16.840000000000003</v>
      </c>
      <c r="I2390" s="7">
        <f>Table1[[#This Row],[Profit per unit]]*Table1[[#This Row],[QUANTITY_ORDERED]]</f>
        <v>774.6400000000001</v>
      </c>
      <c r="J2390" s="2" t="str">
        <f t="shared" si="75"/>
        <v>Profit</v>
      </c>
      <c r="K2390" s="3">
        <v>38371</v>
      </c>
      <c r="L2390" s="2" t="str">
        <f>TEXT(Table1[[#This Row],[ORDER_DATE]], "mmm")</f>
        <v>Jan</v>
      </c>
      <c r="M2390" s="2">
        <v>2005</v>
      </c>
      <c r="N2390" s="2" t="s">
        <v>202</v>
      </c>
      <c r="O2390" s="2" t="s">
        <v>276</v>
      </c>
      <c r="P2390" s="2" t="s">
        <v>97</v>
      </c>
      <c r="Q2390" s="2" t="s">
        <v>9</v>
      </c>
      <c r="R2390" s="2" t="s">
        <v>10</v>
      </c>
    </row>
    <row r="2391" spans="1:18" x14ac:dyDescent="0.3">
      <c r="A2391" s="2">
        <v>12489</v>
      </c>
      <c r="B2391" s="2" t="s">
        <v>100</v>
      </c>
      <c r="C2391" s="2">
        <v>41</v>
      </c>
      <c r="D2391" s="7">
        <v>214</v>
      </c>
      <c r="E2391" s="7">
        <f t="shared" si="74"/>
        <v>107</v>
      </c>
      <c r="F2391" s="7">
        <v>100</v>
      </c>
      <c r="G2391" s="7">
        <f>Table1[[#This Row],[QUANTITY_ORDERED]]*Table1[[#This Row],[Selling price ]]</f>
        <v>4100</v>
      </c>
      <c r="H2391" s="7">
        <f>F2391-(Table1[[#This Row],[Estimated Cost Price (50%)	]])</f>
        <v>-7</v>
      </c>
      <c r="I2391" s="7">
        <f>Table1[[#This Row],[Profit per unit]]*Table1[[#This Row],[QUANTITY_ORDERED]]</f>
        <v>-287</v>
      </c>
      <c r="J2391" s="2" t="str">
        <f t="shared" si="75"/>
        <v>Loss</v>
      </c>
      <c r="K2391" s="3">
        <v>38372</v>
      </c>
      <c r="L2391" s="2" t="str">
        <f>TEXT(Table1[[#This Row],[ORDER_DATE]], "mmm")</f>
        <v>Jan</v>
      </c>
      <c r="M2391" s="2">
        <v>2005</v>
      </c>
      <c r="N2391" s="2" t="s">
        <v>63</v>
      </c>
      <c r="O2391" s="2" t="s">
        <v>64</v>
      </c>
      <c r="P2391" s="2" t="s">
        <v>101</v>
      </c>
      <c r="Q2391" s="2" t="s">
        <v>9</v>
      </c>
      <c r="R2391" s="2" t="s">
        <v>16</v>
      </c>
    </row>
    <row r="2392" spans="1:18" x14ac:dyDescent="0.3">
      <c r="A2392" s="2">
        <v>12490</v>
      </c>
      <c r="B2392" s="2" t="s">
        <v>100</v>
      </c>
      <c r="C2392" s="2">
        <v>44</v>
      </c>
      <c r="D2392" s="7">
        <v>102</v>
      </c>
      <c r="E2392" s="7">
        <f t="shared" si="74"/>
        <v>51</v>
      </c>
      <c r="F2392" s="7">
        <v>100</v>
      </c>
      <c r="G2392" s="7">
        <f>Table1[[#This Row],[QUANTITY_ORDERED]]*Table1[[#This Row],[Selling price ]]</f>
        <v>4400</v>
      </c>
      <c r="H2392" s="7">
        <f>F2392-(Table1[[#This Row],[Estimated Cost Price (50%)	]])</f>
        <v>49</v>
      </c>
      <c r="I2392" s="7">
        <f>Table1[[#This Row],[Profit per unit]]*Table1[[#This Row],[QUANTITY_ORDERED]]</f>
        <v>2156</v>
      </c>
      <c r="J2392" s="2" t="str">
        <f t="shared" si="75"/>
        <v>Profit</v>
      </c>
      <c r="K2392" s="3">
        <v>38372</v>
      </c>
      <c r="L2392" s="2" t="str">
        <f>TEXT(Table1[[#This Row],[ORDER_DATE]], "mmm")</f>
        <v>Jan</v>
      </c>
      <c r="M2392" s="2">
        <v>2005</v>
      </c>
      <c r="N2392" s="2" t="s">
        <v>202</v>
      </c>
      <c r="O2392" s="2" t="s">
        <v>203</v>
      </c>
      <c r="P2392" s="2" t="s">
        <v>101</v>
      </c>
      <c r="Q2392" s="2" t="s">
        <v>9</v>
      </c>
      <c r="R2392" s="2" t="s">
        <v>52</v>
      </c>
    </row>
    <row r="2393" spans="1:18" x14ac:dyDescent="0.3">
      <c r="A2393" s="2">
        <v>12491</v>
      </c>
      <c r="B2393" s="2" t="s">
        <v>100</v>
      </c>
      <c r="C2393" s="2">
        <v>32</v>
      </c>
      <c r="D2393" s="7">
        <v>53</v>
      </c>
      <c r="E2393" s="7">
        <f t="shared" si="74"/>
        <v>26.5</v>
      </c>
      <c r="F2393" s="7">
        <v>98.63</v>
      </c>
      <c r="G2393" s="7">
        <f>Table1[[#This Row],[QUANTITY_ORDERED]]*Table1[[#This Row],[Selling price ]]</f>
        <v>3156.16</v>
      </c>
      <c r="H2393" s="7">
        <f>F2393-(Table1[[#This Row],[Estimated Cost Price (50%)	]])</f>
        <v>72.13</v>
      </c>
      <c r="I2393" s="7">
        <f>Table1[[#This Row],[Profit per unit]]*Table1[[#This Row],[QUANTITY_ORDERED]]</f>
        <v>2308.16</v>
      </c>
      <c r="J2393" s="2" t="str">
        <f t="shared" si="75"/>
        <v>Profit</v>
      </c>
      <c r="K2393" s="3">
        <v>38372</v>
      </c>
      <c r="L2393" s="2" t="str">
        <f>TEXT(Table1[[#This Row],[ORDER_DATE]], "mmm")</f>
        <v>Jan</v>
      </c>
      <c r="M2393" s="2">
        <v>2005</v>
      </c>
      <c r="N2393" s="2" t="s">
        <v>202</v>
      </c>
      <c r="O2393" s="2" t="s">
        <v>208</v>
      </c>
      <c r="P2393" s="2" t="s">
        <v>101</v>
      </c>
      <c r="Q2393" s="2" t="s">
        <v>9</v>
      </c>
      <c r="R2393" s="2" t="s">
        <v>16</v>
      </c>
    </row>
    <row r="2394" spans="1:18" x14ac:dyDescent="0.3">
      <c r="A2394" s="2">
        <v>12492</v>
      </c>
      <c r="B2394" s="2" t="s">
        <v>100</v>
      </c>
      <c r="C2394" s="2">
        <v>42</v>
      </c>
      <c r="D2394" s="7">
        <v>101</v>
      </c>
      <c r="E2394" s="7">
        <f t="shared" si="74"/>
        <v>50.5</v>
      </c>
      <c r="F2394" s="7">
        <v>100</v>
      </c>
      <c r="G2394" s="7">
        <f>Table1[[#This Row],[QUANTITY_ORDERED]]*Table1[[#This Row],[Selling price ]]</f>
        <v>4200</v>
      </c>
      <c r="H2394" s="7">
        <f>F2394-(Table1[[#This Row],[Estimated Cost Price (50%)	]])</f>
        <v>49.5</v>
      </c>
      <c r="I2394" s="7">
        <f>Table1[[#This Row],[Profit per unit]]*Table1[[#This Row],[QUANTITY_ORDERED]]</f>
        <v>2079</v>
      </c>
      <c r="J2394" s="2" t="str">
        <f t="shared" si="75"/>
        <v>Profit</v>
      </c>
      <c r="K2394" s="3">
        <v>38372</v>
      </c>
      <c r="L2394" s="2" t="str">
        <f>TEXT(Table1[[#This Row],[ORDER_DATE]], "mmm")</f>
        <v>Jan</v>
      </c>
      <c r="M2394" s="2">
        <v>2005</v>
      </c>
      <c r="N2394" s="2" t="s">
        <v>202</v>
      </c>
      <c r="O2394" s="2" t="s">
        <v>229</v>
      </c>
      <c r="P2394" s="2" t="s">
        <v>101</v>
      </c>
      <c r="Q2394" s="2" t="s">
        <v>9</v>
      </c>
      <c r="R2394" s="2" t="s">
        <v>16</v>
      </c>
    </row>
    <row r="2395" spans="1:18" x14ac:dyDescent="0.3">
      <c r="A2395" s="2">
        <v>12493</v>
      </c>
      <c r="B2395" s="2" t="s">
        <v>100</v>
      </c>
      <c r="C2395" s="2">
        <v>28</v>
      </c>
      <c r="D2395" s="7">
        <v>62</v>
      </c>
      <c r="E2395" s="7">
        <f t="shared" si="74"/>
        <v>31</v>
      </c>
      <c r="F2395" s="7">
        <v>44.21</v>
      </c>
      <c r="G2395" s="7">
        <f>Table1[[#This Row],[QUANTITY_ORDERED]]*Table1[[#This Row],[Selling price ]]</f>
        <v>1237.8800000000001</v>
      </c>
      <c r="H2395" s="7">
        <f>F2395-(Table1[[#This Row],[Estimated Cost Price (50%)	]])</f>
        <v>13.21</v>
      </c>
      <c r="I2395" s="7">
        <f>Table1[[#This Row],[Profit per unit]]*Table1[[#This Row],[QUANTITY_ORDERED]]</f>
        <v>369.88</v>
      </c>
      <c r="J2395" s="2" t="str">
        <f t="shared" si="75"/>
        <v>Profit</v>
      </c>
      <c r="K2395" s="3">
        <v>38372</v>
      </c>
      <c r="L2395" s="2" t="str">
        <f>TEXT(Table1[[#This Row],[ORDER_DATE]], "mmm")</f>
        <v>Jan</v>
      </c>
      <c r="M2395" s="2">
        <v>2005</v>
      </c>
      <c r="N2395" s="2" t="s">
        <v>202</v>
      </c>
      <c r="O2395" s="2" t="s">
        <v>230</v>
      </c>
      <c r="P2395" s="2" t="s">
        <v>101</v>
      </c>
      <c r="Q2395" s="2" t="s">
        <v>9</v>
      </c>
      <c r="R2395" s="2" t="s">
        <v>10</v>
      </c>
    </row>
    <row r="2396" spans="1:18" x14ac:dyDescent="0.3">
      <c r="A2396" s="2">
        <v>12494</v>
      </c>
      <c r="B2396" s="2" t="s">
        <v>100</v>
      </c>
      <c r="C2396" s="2">
        <v>21</v>
      </c>
      <c r="D2396" s="7">
        <v>104</v>
      </c>
      <c r="E2396" s="7">
        <f t="shared" si="74"/>
        <v>52</v>
      </c>
      <c r="F2396" s="7">
        <v>94.22</v>
      </c>
      <c r="G2396" s="7">
        <f>Table1[[#This Row],[QUANTITY_ORDERED]]*Table1[[#This Row],[Selling price ]]</f>
        <v>1978.62</v>
      </c>
      <c r="H2396" s="7">
        <f>F2396-(Table1[[#This Row],[Estimated Cost Price (50%)	]])</f>
        <v>42.22</v>
      </c>
      <c r="I2396" s="7">
        <f>Table1[[#This Row],[Profit per unit]]*Table1[[#This Row],[QUANTITY_ORDERED]]</f>
        <v>886.62</v>
      </c>
      <c r="J2396" s="2" t="str">
        <f t="shared" si="75"/>
        <v>Profit</v>
      </c>
      <c r="K2396" s="3">
        <v>38372</v>
      </c>
      <c r="L2396" s="2" t="str">
        <f>TEXT(Table1[[#This Row],[ORDER_DATE]], "mmm")</f>
        <v>Jan</v>
      </c>
      <c r="M2396" s="2">
        <v>2005</v>
      </c>
      <c r="N2396" s="2" t="s">
        <v>202</v>
      </c>
      <c r="O2396" s="2" t="s">
        <v>234</v>
      </c>
      <c r="P2396" s="2" t="s">
        <v>101</v>
      </c>
      <c r="Q2396" s="2" t="s">
        <v>9</v>
      </c>
      <c r="R2396" s="2" t="s">
        <v>10</v>
      </c>
    </row>
    <row r="2397" spans="1:18" x14ac:dyDescent="0.3">
      <c r="A2397" s="2">
        <v>12495</v>
      </c>
      <c r="B2397" s="2" t="s">
        <v>100</v>
      </c>
      <c r="C2397" s="2">
        <v>45</v>
      </c>
      <c r="D2397" s="7">
        <v>99</v>
      </c>
      <c r="E2397" s="7">
        <f t="shared" si="74"/>
        <v>49.5</v>
      </c>
      <c r="F2397" s="7">
        <v>73.08</v>
      </c>
      <c r="G2397" s="7">
        <f>Table1[[#This Row],[QUANTITY_ORDERED]]*Table1[[#This Row],[Selling price ]]</f>
        <v>3288.6</v>
      </c>
      <c r="H2397" s="7">
        <f>F2397-(Table1[[#This Row],[Estimated Cost Price (50%)	]])</f>
        <v>23.58</v>
      </c>
      <c r="I2397" s="7">
        <f>Table1[[#This Row],[Profit per unit]]*Table1[[#This Row],[QUANTITY_ORDERED]]</f>
        <v>1061.0999999999999</v>
      </c>
      <c r="J2397" s="2" t="str">
        <f t="shared" si="75"/>
        <v>Profit</v>
      </c>
      <c r="K2397" s="3">
        <v>38372</v>
      </c>
      <c r="L2397" s="2" t="str">
        <f>TEXT(Table1[[#This Row],[ORDER_DATE]], "mmm")</f>
        <v>Jan</v>
      </c>
      <c r="M2397" s="2">
        <v>2005</v>
      </c>
      <c r="N2397" s="2" t="s">
        <v>202</v>
      </c>
      <c r="O2397" s="2" t="s">
        <v>240</v>
      </c>
      <c r="P2397" s="2" t="s">
        <v>101</v>
      </c>
      <c r="Q2397" s="2" t="s">
        <v>9</v>
      </c>
      <c r="R2397" s="2" t="s">
        <v>16</v>
      </c>
    </row>
    <row r="2398" spans="1:18" x14ac:dyDescent="0.3">
      <c r="A2398" s="2">
        <v>12496</v>
      </c>
      <c r="B2398" s="2" t="s">
        <v>100</v>
      </c>
      <c r="C2398" s="2">
        <v>40</v>
      </c>
      <c r="D2398" s="7">
        <v>97</v>
      </c>
      <c r="E2398" s="7">
        <f t="shared" si="74"/>
        <v>48.5</v>
      </c>
      <c r="F2398" s="7">
        <v>86.92</v>
      </c>
      <c r="G2398" s="7">
        <f>Table1[[#This Row],[QUANTITY_ORDERED]]*Table1[[#This Row],[Selling price ]]</f>
        <v>3476.8</v>
      </c>
      <c r="H2398" s="7">
        <f>F2398-(Table1[[#This Row],[Estimated Cost Price (50%)	]])</f>
        <v>38.42</v>
      </c>
      <c r="I2398" s="7">
        <f>Table1[[#This Row],[Profit per unit]]*Table1[[#This Row],[QUANTITY_ORDERED]]</f>
        <v>1536.8000000000002</v>
      </c>
      <c r="J2398" s="2" t="str">
        <f t="shared" si="75"/>
        <v>Profit</v>
      </c>
      <c r="K2398" s="3">
        <v>38372</v>
      </c>
      <c r="L2398" s="2" t="str">
        <f>TEXT(Table1[[#This Row],[ORDER_DATE]], "mmm")</f>
        <v>Jan</v>
      </c>
      <c r="M2398" s="2">
        <v>2005</v>
      </c>
      <c r="N2398" s="2" t="s">
        <v>202</v>
      </c>
      <c r="O2398" s="2" t="s">
        <v>278</v>
      </c>
      <c r="P2398" s="2" t="s">
        <v>101</v>
      </c>
      <c r="Q2398" s="2" t="s">
        <v>9</v>
      </c>
      <c r="R2398" s="2" t="s">
        <v>16</v>
      </c>
    </row>
    <row r="2399" spans="1:18" x14ac:dyDescent="0.3">
      <c r="A2399" s="2">
        <v>12497</v>
      </c>
      <c r="B2399" s="2" t="s">
        <v>102</v>
      </c>
      <c r="C2399" s="2">
        <v>35</v>
      </c>
      <c r="D2399" s="7">
        <v>147</v>
      </c>
      <c r="E2399" s="7">
        <f t="shared" si="74"/>
        <v>73.5</v>
      </c>
      <c r="F2399" s="7">
        <v>65.63</v>
      </c>
      <c r="G2399" s="7">
        <f>Table1[[#This Row],[QUANTITY_ORDERED]]*Table1[[#This Row],[Selling price ]]</f>
        <v>2297.0499999999997</v>
      </c>
      <c r="H2399" s="7">
        <f>F2399-(Table1[[#This Row],[Estimated Cost Price (50%)	]])</f>
        <v>-7.8700000000000045</v>
      </c>
      <c r="I2399" s="7">
        <f>Table1[[#This Row],[Profit per unit]]*Table1[[#This Row],[QUANTITY_ORDERED]]</f>
        <v>-275.45000000000016</v>
      </c>
      <c r="J2399" s="2" t="str">
        <f t="shared" si="75"/>
        <v>Loss</v>
      </c>
      <c r="K2399" s="3">
        <v>38372</v>
      </c>
      <c r="L2399" s="2" t="str">
        <f>TEXT(Table1[[#This Row],[ORDER_DATE]], "mmm")</f>
        <v>Jan</v>
      </c>
      <c r="M2399" s="2">
        <v>2005</v>
      </c>
      <c r="N2399" s="2" t="s">
        <v>63</v>
      </c>
      <c r="O2399" s="2" t="s">
        <v>143</v>
      </c>
      <c r="P2399" s="2" t="s">
        <v>103</v>
      </c>
      <c r="Q2399" s="2" t="s">
        <v>32</v>
      </c>
      <c r="R2399" s="2" t="s">
        <v>10</v>
      </c>
    </row>
    <row r="2400" spans="1:18" x14ac:dyDescent="0.3">
      <c r="A2400" s="2">
        <v>12498</v>
      </c>
      <c r="B2400" s="2" t="s">
        <v>102</v>
      </c>
      <c r="C2400" s="2">
        <v>49</v>
      </c>
      <c r="D2400" s="7">
        <v>136</v>
      </c>
      <c r="E2400" s="7">
        <f t="shared" si="74"/>
        <v>68</v>
      </c>
      <c r="F2400" s="7">
        <v>100</v>
      </c>
      <c r="G2400" s="7">
        <f>Table1[[#This Row],[QUANTITY_ORDERED]]*Table1[[#This Row],[Selling price ]]</f>
        <v>4900</v>
      </c>
      <c r="H2400" s="7">
        <f>F2400-(Table1[[#This Row],[Estimated Cost Price (50%)	]])</f>
        <v>32</v>
      </c>
      <c r="I2400" s="7">
        <f>Table1[[#This Row],[Profit per unit]]*Table1[[#This Row],[QUANTITY_ORDERED]]</f>
        <v>1568</v>
      </c>
      <c r="J2400" s="2" t="str">
        <f t="shared" si="75"/>
        <v>Profit</v>
      </c>
      <c r="K2400" s="3">
        <v>38372</v>
      </c>
      <c r="L2400" s="2" t="str">
        <f>TEXT(Table1[[#This Row],[ORDER_DATE]], "mmm")</f>
        <v>Jan</v>
      </c>
      <c r="M2400" s="2">
        <v>2005</v>
      </c>
      <c r="N2400" s="2" t="s">
        <v>178</v>
      </c>
      <c r="O2400" s="2" t="s">
        <v>179</v>
      </c>
      <c r="P2400" s="2" t="s">
        <v>103</v>
      </c>
      <c r="Q2400" s="2" t="s">
        <v>32</v>
      </c>
      <c r="R2400" s="2" t="s">
        <v>52</v>
      </c>
    </row>
    <row r="2401" spans="1:18" x14ac:dyDescent="0.3">
      <c r="A2401" s="2">
        <v>12499</v>
      </c>
      <c r="B2401" s="2" t="s">
        <v>102</v>
      </c>
      <c r="C2401" s="2">
        <v>27</v>
      </c>
      <c r="D2401" s="7">
        <v>116</v>
      </c>
      <c r="E2401" s="7">
        <f t="shared" si="74"/>
        <v>58</v>
      </c>
      <c r="F2401" s="7">
        <v>100</v>
      </c>
      <c r="G2401" s="7">
        <f>Table1[[#This Row],[QUANTITY_ORDERED]]*Table1[[#This Row],[Selling price ]]</f>
        <v>2700</v>
      </c>
      <c r="H2401" s="7">
        <f>F2401-(Table1[[#This Row],[Estimated Cost Price (50%)	]])</f>
        <v>42</v>
      </c>
      <c r="I2401" s="7">
        <f>Table1[[#This Row],[Profit per unit]]*Table1[[#This Row],[QUANTITY_ORDERED]]</f>
        <v>1134</v>
      </c>
      <c r="J2401" s="2" t="str">
        <f t="shared" si="75"/>
        <v>Profit</v>
      </c>
      <c r="K2401" s="3">
        <v>38372</v>
      </c>
      <c r="L2401" s="2" t="str">
        <f>TEXT(Table1[[#This Row],[ORDER_DATE]], "mmm")</f>
        <v>Jan</v>
      </c>
      <c r="M2401" s="2">
        <v>2005</v>
      </c>
      <c r="N2401" s="2" t="s">
        <v>178</v>
      </c>
      <c r="O2401" s="2" t="s">
        <v>196</v>
      </c>
      <c r="P2401" s="2" t="s">
        <v>103</v>
      </c>
      <c r="Q2401" s="2" t="s">
        <v>32</v>
      </c>
      <c r="R2401" s="2" t="s">
        <v>16</v>
      </c>
    </row>
    <row r="2402" spans="1:18" x14ac:dyDescent="0.3">
      <c r="A2402" s="2">
        <v>12500</v>
      </c>
      <c r="B2402" s="2" t="s">
        <v>102</v>
      </c>
      <c r="C2402" s="2">
        <v>22</v>
      </c>
      <c r="D2402" s="7">
        <v>122</v>
      </c>
      <c r="E2402" s="7">
        <f t="shared" si="74"/>
        <v>61</v>
      </c>
      <c r="F2402" s="7">
        <v>100</v>
      </c>
      <c r="G2402" s="7">
        <f>Table1[[#This Row],[QUANTITY_ORDERED]]*Table1[[#This Row],[Selling price ]]</f>
        <v>2200</v>
      </c>
      <c r="H2402" s="7">
        <f>F2402-(Table1[[#This Row],[Estimated Cost Price (50%)	]])</f>
        <v>39</v>
      </c>
      <c r="I2402" s="7">
        <f>Table1[[#This Row],[Profit per unit]]*Table1[[#This Row],[QUANTITY_ORDERED]]</f>
        <v>858</v>
      </c>
      <c r="J2402" s="2" t="str">
        <f t="shared" si="75"/>
        <v>Profit</v>
      </c>
      <c r="K2402" s="3">
        <v>38372</v>
      </c>
      <c r="L2402" s="2" t="str">
        <f>TEXT(Table1[[#This Row],[ORDER_DATE]], "mmm")</f>
        <v>Jan</v>
      </c>
      <c r="M2402" s="2">
        <v>2005</v>
      </c>
      <c r="N2402" s="2" t="s">
        <v>178</v>
      </c>
      <c r="O2402" s="2" t="s">
        <v>222</v>
      </c>
      <c r="P2402" s="2" t="s">
        <v>103</v>
      </c>
      <c r="Q2402" s="2" t="s">
        <v>32</v>
      </c>
      <c r="R2402" s="2" t="s">
        <v>16</v>
      </c>
    </row>
    <row r="2403" spans="1:18" x14ac:dyDescent="0.3">
      <c r="A2403" s="2">
        <v>12501</v>
      </c>
      <c r="B2403" s="2" t="s">
        <v>102</v>
      </c>
      <c r="C2403" s="2">
        <v>22</v>
      </c>
      <c r="D2403" s="7">
        <v>60</v>
      </c>
      <c r="E2403" s="7">
        <f t="shared" si="74"/>
        <v>30</v>
      </c>
      <c r="F2403" s="7">
        <v>96.86</v>
      </c>
      <c r="G2403" s="7">
        <f>Table1[[#This Row],[QUANTITY_ORDERED]]*Table1[[#This Row],[Selling price ]]</f>
        <v>2130.92</v>
      </c>
      <c r="H2403" s="7">
        <f>F2403-(Table1[[#This Row],[Estimated Cost Price (50%)	]])</f>
        <v>66.86</v>
      </c>
      <c r="I2403" s="7">
        <f>Table1[[#This Row],[Profit per unit]]*Table1[[#This Row],[QUANTITY_ORDERED]]</f>
        <v>1470.92</v>
      </c>
      <c r="J2403" s="2" t="str">
        <f t="shared" si="75"/>
        <v>Profit</v>
      </c>
      <c r="K2403" s="3">
        <v>38372</v>
      </c>
      <c r="L2403" s="2" t="str">
        <f>TEXT(Table1[[#This Row],[ORDER_DATE]], "mmm")</f>
        <v>Jan</v>
      </c>
      <c r="M2403" s="2">
        <v>2005</v>
      </c>
      <c r="N2403" s="2" t="s">
        <v>178</v>
      </c>
      <c r="O2403" s="2" t="s">
        <v>224</v>
      </c>
      <c r="P2403" s="2" t="s">
        <v>103</v>
      </c>
      <c r="Q2403" s="2" t="s">
        <v>32</v>
      </c>
      <c r="R2403" s="2" t="s">
        <v>10</v>
      </c>
    </row>
    <row r="2404" spans="1:18" x14ac:dyDescent="0.3">
      <c r="A2404" s="2">
        <v>12502</v>
      </c>
      <c r="B2404" s="2" t="s">
        <v>102</v>
      </c>
      <c r="C2404" s="2">
        <v>27</v>
      </c>
      <c r="D2404" s="7">
        <v>169</v>
      </c>
      <c r="E2404" s="7">
        <f t="shared" si="74"/>
        <v>84.5</v>
      </c>
      <c r="F2404" s="7">
        <v>56.85</v>
      </c>
      <c r="G2404" s="7">
        <f>Table1[[#This Row],[QUANTITY_ORDERED]]*Table1[[#This Row],[Selling price ]]</f>
        <v>1534.95</v>
      </c>
      <c r="H2404" s="7">
        <f>F2404-(Table1[[#This Row],[Estimated Cost Price (50%)	]])</f>
        <v>-27.65</v>
      </c>
      <c r="I2404" s="7">
        <f>Table1[[#This Row],[Profit per unit]]*Table1[[#This Row],[QUANTITY_ORDERED]]</f>
        <v>-746.55</v>
      </c>
      <c r="J2404" s="2" t="str">
        <f t="shared" si="75"/>
        <v>Loss</v>
      </c>
      <c r="K2404" s="3">
        <v>38372</v>
      </c>
      <c r="L2404" s="2" t="str">
        <f>TEXT(Table1[[#This Row],[ORDER_DATE]], "mmm")</f>
        <v>Jan</v>
      </c>
      <c r="M2404" s="2">
        <v>2005</v>
      </c>
      <c r="N2404" s="2" t="s">
        <v>63</v>
      </c>
      <c r="O2404" s="2" t="s">
        <v>236</v>
      </c>
      <c r="P2404" s="2" t="s">
        <v>103</v>
      </c>
      <c r="Q2404" s="2" t="s">
        <v>32</v>
      </c>
      <c r="R2404" s="2" t="s">
        <v>10</v>
      </c>
    </row>
    <row r="2405" spans="1:18" x14ac:dyDescent="0.3">
      <c r="A2405" s="2">
        <v>12503</v>
      </c>
      <c r="B2405" s="2" t="s">
        <v>102</v>
      </c>
      <c r="C2405" s="2">
        <v>29</v>
      </c>
      <c r="D2405" s="7">
        <v>121</v>
      </c>
      <c r="E2405" s="7">
        <f t="shared" si="74"/>
        <v>60.5</v>
      </c>
      <c r="F2405" s="7">
        <v>57.53</v>
      </c>
      <c r="G2405" s="7">
        <f>Table1[[#This Row],[QUANTITY_ORDERED]]*Table1[[#This Row],[Selling price ]]</f>
        <v>1668.3700000000001</v>
      </c>
      <c r="H2405" s="7">
        <f>F2405-(Table1[[#This Row],[Estimated Cost Price (50%)	]])</f>
        <v>-2.9699999999999989</v>
      </c>
      <c r="I2405" s="7">
        <f>Table1[[#This Row],[Profit per unit]]*Table1[[#This Row],[QUANTITY_ORDERED]]</f>
        <v>-86.129999999999967</v>
      </c>
      <c r="J2405" s="2" t="str">
        <f t="shared" si="75"/>
        <v>Loss</v>
      </c>
      <c r="K2405" s="3">
        <v>38372</v>
      </c>
      <c r="L2405" s="2" t="str">
        <f>TEXT(Table1[[#This Row],[ORDER_DATE]], "mmm")</f>
        <v>Jan</v>
      </c>
      <c r="M2405" s="2">
        <v>2005</v>
      </c>
      <c r="N2405" s="2" t="s">
        <v>178</v>
      </c>
      <c r="O2405" s="2" t="s">
        <v>248</v>
      </c>
      <c r="P2405" s="2" t="s">
        <v>103</v>
      </c>
      <c r="Q2405" s="2" t="s">
        <v>32</v>
      </c>
      <c r="R2405" s="2" t="s">
        <v>10</v>
      </c>
    </row>
    <row r="2406" spans="1:18" x14ac:dyDescent="0.3">
      <c r="A2406" s="2">
        <v>12504</v>
      </c>
      <c r="B2406" s="2" t="s">
        <v>102</v>
      </c>
      <c r="C2406" s="2">
        <v>20</v>
      </c>
      <c r="D2406" s="7">
        <v>50</v>
      </c>
      <c r="E2406" s="7">
        <f t="shared" si="74"/>
        <v>25</v>
      </c>
      <c r="F2406" s="7">
        <v>100</v>
      </c>
      <c r="G2406" s="7">
        <f>Table1[[#This Row],[QUANTITY_ORDERED]]*Table1[[#This Row],[Selling price ]]</f>
        <v>2000</v>
      </c>
      <c r="H2406" s="7">
        <f>F2406-(Table1[[#This Row],[Estimated Cost Price (50%)	]])</f>
        <v>75</v>
      </c>
      <c r="I2406" s="7">
        <f>Table1[[#This Row],[Profit per unit]]*Table1[[#This Row],[QUANTITY_ORDERED]]</f>
        <v>1500</v>
      </c>
      <c r="J2406" s="2" t="str">
        <f t="shared" si="75"/>
        <v>Profit</v>
      </c>
      <c r="K2406" s="3">
        <v>38372</v>
      </c>
      <c r="L2406" s="2" t="str">
        <f>TEXT(Table1[[#This Row],[ORDER_DATE]], "mmm")</f>
        <v>Jan</v>
      </c>
      <c r="M2406" s="2">
        <v>2005</v>
      </c>
      <c r="N2406" s="2" t="s">
        <v>202</v>
      </c>
      <c r="O2406" s="2" t="s">
        <v>249</v>
      </c>
      <c r="P2406" s="2" t="s">
        <v>103</v>
      </c>
      <c r="Q2406" s="2" t="s">
        <v>32</v>
      </c>
      <c r="R2406" s="2" t="s">
        <v>10</v>
      </c>
    </row>
    <row r="2407" spans="1:18" x14ac:dyDescent="0.3">
      <c r="A2407" s="2">
        <v>12505</v>
      </c>
      <c r="B2407" s="2" t="s">
        <v>102</v>
      </c>
      <c r="C2407" s="2">
        <v>25</v>
      </c>
      <c r="D2407" s="7">
        <v>64</v>
      </c>
      <c r="E2407" s="7">
        <f t="shared" si="74"/>
        <v>32</v>
      </c>
      <c r="F2407" s="7">
        <v>100</v>
      </c>
      <c r="G2407" s="7">
        <f>Table1[[#This Row],[QUANTITY_ORDERED]]*Table1[[#This Row],[Selling price ]]</f>
        <v>2500</v>
      </c>
      <c r="H2407" s="7">
        <f>F2407-(Table1[[#This Row],[Estimated Cost Price (50%)	]])</f>
        <v>68</v>
      </c>
      <c r="I2407" s="7">
        <f>Table1[[#This Row],[Profit per unit]]*Table1[[#This Row],[QUANTITY_ORDERED]]</f>
        <v>1700</v>
      </c>
      <c r="J2407" s="2" t="str">
        <f t="shared" si="75"/>
        <v>Profit</v>
      </c>
      <c r="K2407" s="3">
        <v>38372</v>
      </c>
      <c r="L2407" s="2" t="str">
        <f>TEXT(Table1[[#This Row],[ORDER_DATE]], "mmm")</f>
        <v>Jan</v>
      </c>
      <c r="M2407" s="2">
        <v>2005</v>
      </c>
      <c r="N2407" s="2" t="s">
        <v>178</v>
      </c>
      <c r="O2407" s="2" t="s">
        <v>286</v>
      </c>
      <c r="P2407" s="2" t="s">
        <v>103</v>
      </c>
      <c r="Q2407" s="2" t="s">
        <v>32</v>
      </c>
      <c r="R2407" s="2" t="s">
        <v>16</v>
      </c>
    </row>
    <row r="2408" spans="1:18" x14ac:dyDescent="0.3">
      <c r="A2408" s="2">
        <v>12506</v>
      </c>
      <c r="B2408" s="2" t="s">
        <v>96</v>
      </c>
      <c r="C2408" s="2">
        <v>32</v>
      </c>
      <c r="D2408" s="7">
        <v>207</v>
      </c>
      <c r="E2408" s="7">
        <f t="shared" si="74"/>
        <v>103.5</v>
      </c>
      <c r="F2408" s="7">
        <v>100</v>
      </c>
      <c r="G2408" s="7">
        <f>Table1[[#This Row],[QUANTITY_ORDERED]]*Table1[[#This Row],[Selling price ]]</f>
        <v>3200</v>
      </c>
      <c r="H2408" s="7">
        <f>F2408-(Table1[[#This Row],[Estimated Cost Price (50%)	]])</f>
        <v>-3.5</v>
      </c>
      <c r="I2408" s="7">
        <f>Table1[[#This Row],[Profit per unit]]*Table1[[#This Row],[QUANTITY_ORDERED]]</f>
        <v>-112</v>
      </c>
      <c r="J2408" s="2" t="str">
        <f t="shared" si="75"/>
        <v>Loss</v>
      </c>
      <c r="K2408" s="3">
        <v>38375</v>
      </c>
      <c r="L2408" s="2" t="str">
        <f>TEXT(Table1[[#This Row],[ORDER_DATE]], "mmm")</f>
        <v>Jan</v>
      </c>
      <c r="M2408" s="2">
        <v>2005</v>
      </c>
      <c r="N2408" s="2" t="s">
        <v>63</v>
      </c>
      <c r="O2408" s="2" t="s">
        <v>168</v>
      </c>
      <c r="P2408" s="2" t="s">
        <v>97</v>
      </c>
      <c r="Q2408" s="2" t="s">
        <v>9</v>
      </c>
      <c r="R2408" s="2" t="s">
        <v>16</v>
      </c>
    </row>
    <row r="2409" spans="1:18" x14ac:dyDescent="0.3">
      <c r="A2409" s="2">
        <v>12507</v>
      </c>
      <c r="B2409" s="2" t="s">
        <v>96</v>
      </c>
      <c r="C2409" s="2">
        <v>49</v>
      </c>
      <c r="D2409" s="7">
        <v>118</v>
      </c>
      <c r="E2409" s="7">
        <f t="shared" si="74"/>
        <v>59</v>
      </c>
      <c r="F2409" s="7">
        <v>35.71</v>
      </c>
      <c r="G2409" s="7">
        <f>Table1[[#This Row],[QUANTITY_ORDERED]]*Table1[[#This Row],[Selling price ]]</f>
        <v>1749.79</v>
      </c>
      <c r="H2409" s="7">
        <f>F2409-(Table1[[#This Row],[Estimated Cost Price (50%)	]])</f>
        <v>-23.29</v>
      </c>
      <c r="I2409" s="7">
        <f>Table1[[#This Row],[Profit per unit]]*Table1[[#This Row],[QUANTITY_ORDERED]]</f>
        <v>-1141.21</v>
      </c>
      <c r="J2409" s="2" t="str">
        <f t="shared" si="75"/>
        <v>Loss</v>
      </c>
      <c r="K2409" s="3">
        <v>38375</v>
      </c>
      <c r="L2409" s="2" t="str">
        <f>TEXT(Table1[[#This Row],[ORDER_DATE]], "mmm")</f>
        <v>Jan</v>
      </c>
      <c r="M2409" s="2">
        <v>2005</v>
      </c>
      <c r="N2409" s="2" t="s">
        <v>178</v>
      </c>
      <c r="O2409" s="2" t="s">
        <v>188</v>
      </c>
      <c r="P2409" s="2" t="s">
        <v>97</v>
      </c>
      <c r="Q2409" s="2" t="s">
        <v>9</v>
      </c>
      <c r="R2409" s="2" t="s">
        <v>10</v>
      </c>
    </row>
    <row r="2410" spans="1:18" x14ac:dyDescent="0.3">
      <c r="A2410" s="2">
        <v>12508</v>
      </c>
      <c r="B2410" s="2" t="s">
        <v>96</v>
      </c>
      <c r="C2410" s="2">
        <v>25</v>
      </c>
      <c r="D2410" s="7">
        <v>163</v>
      </c>
      <c r="E2410" s="7">
        <f t="shared" si="74"/>
        <v>81.5</v>
      </c>
      <c r="F2410" s="7">
        <v>100</v>
      </c>
      <c r="G2410" s="7">
        <f>Table1[[#This Row],[QUANTITY_ORDERED]]*Table1[[#This Row],[Selling price ]]</f>
        <v>2500</v>
      </c>
      <c r="H2410" s="7">
        <f>F2410-(Table1[[#This Row],[Estimated Cost Price (50%)	]])</f>
        <v>18.5</v>
      </c>
      <c r="I2410" s="7">
        <f>Table1[[#This Row],[Profit per unit]]*Table1[[#This Row],[QUANTITY_ORDERED]]</f>
        <v>462.5</v>
      </c>
      <c r="J2410" s="2" t="str">
        <f t="shared" si="75"/>
        <v>Profit</v>
      </c>
      <c r="K2410" s="3">
        <v>38375</v>
      </c>
      <c r="L2410" s="2" t="str">
        <f>TEXT(Table1[[#This Row],[ORDER_DATE]], "mmm")</f>
        <v>Jan</v>
      </c>
      <c r="M2410" s="2">
        <v>2005</v>
      </c>
      <c r="N2410" s="2" t="s">
        <v>63</v>
      </c>
      <c r="O2410" s="2" t="s">
        <v>220</v>
      </c>
      <c r="P2410" s="2" t="s">
        <v>97</v>
      </c>
      <c r="Q2410" s="2" t="s">
        <v>9</v>
      </c>
      <c r="R2410" s="2" t="s">
        <v>10</v>
      </c>
    </row>
    <row r="2411" spans="1:18" x14ac:dyDescent="0.3">
      <c r="A2411" s="2">
        <v>12509</v>
      </c>
      <c r="B2411" s="2" t="s">
        <v>96</v>
      </c>
      <c r="C2411" s="2">
        <v>25</v>
      </c>
      <c r="D2411" s="7">
        <v>57</v>
      </c>
      <c r="E2411" s="7">
        <f t="shared" si="74"/>
        <v>28.5</v>
      </c>
      <c r="F2411" s="7">
        <v>97.27</v>
      </c>
      <c r="G2411" s="7">
        <f>Table1[[#This Row],[QUANTITY_ORDERED]]*Table1[[#This Row],[Selling price ]]</f>
        <v>2431.75</v>
      </c>
      <c r="H2411" s="7">
        <f>F2411-(Table1[[#This Row],[Estimated Cost Price (50%)	]])</f>
        <v>68.77</v>
      </c>
      <c r="I2411" s="7">
        <f>Table1[[#This Row],[Profit per unit]]*Table1[[#This Row],[QUANTITY_ORDERED]]</f>
        <v>1719.25</v>
      </c>
      <c r="J2411" s="2" t="str">
        <f t="shared" si="75"/>
        <v>Profit</v>
      </c>
      <c r="K2411" s="3">
        <v>38375</v>
      </c>
      <c r="L2411" s="2" t="str">
        <f>TEXT(Table1[[#This Row],[ORDER_DATE]], "mmm")</f>
        <v>Jan</v>
      </c>
      <c r="M2411" s="2">
        <v>2005</v>
      </c>
      <c r="N2411" s="2" t="s">
        <v>63</v>
      </c>
      <c r="O2411" s="2" t="s">
        <v>253</v>
      </c>
      <c r="P2411" s="2" t="s">
        <v>97</v>
      </c>
      <c r="Q2411" s="2" t="s">
        <v>9</v>
      </c>
      <c r="R2411" s="2" t="s">
        <v>10</v>
      </c>
    </row>
    <row r="2412" spans="1:18" x14ac:dyDescent="0.3">
      <c r="A2412" s="2">
        <v>12510</v>
      </c>
      <c r="B2412" s="2" t="s">
        <v>96</v>
      </c>
      <c r="C2412" s="2">
        <v>20</v>
      </c>
      <c r="D2412" s="7">
        <v>127</v>
      </c>
      <c r="E2412" s="7">
        <f t="shared" si="74"/>
        <v>63.5</v>
      </c>
      <c r="F2412" s="7">
        <v>100</v>
      </c>
      <c r="G2412" s="7">
        <f>Table1[[#This Row],[QUANTITY_ORDERED]]*Table1[[#This Row],[Selling price ]]</f>
        <v>2000</v>
      </c>
      <c r="H2412" s="7">
        <f>F2412-(Table1[[#This Row],[Estimated Cost Price (50%)	]])</f>
        <v>36.5</v>
      </c>
      <c r="I2412" s="7">
        <f>Table1[[#This Row],[Profit per unit]]*Table1[[#This Row],[QUANTITY_ORDERED]]</f>
        <v>730</v>
      </c>
      <c r="J2412" s="2" t="str">
        <f t="shared" si="75"/>
        <v>Profit</v>
      </c>
      <c r="K2412" s="3">
        <v>38375</v>
      </c>
      <c r="L2412" s="2" t="str">
        <f>TEXT(Table1[[#This Row],[ORDER_DATE]], "mmm")</f>
        <v>Jan</v>
      </c>
      <c r="M2412" s="2">
        <v>2005</v>
      </c>
      <c r="N2412" s="2" t="s">
        <v>178</v>
      </c>
      <c r="O2412" s="2" t="s">
        <v>261</v>
      </c>
      <c r="P2412" s="2" t="s">
        <v>97</v>
      </c>
      <c r="Q2412" s="2" t="s">
        <v>9</v>
      </c>
      <c r="R2412" s="2" t="s">
        <v>16</v>
      </c>
    </row>
    <row r="2413" spans="1:18" x14ac:dyDescent="0.3">
      <c r="A2413" s="2">
        <v>12511</v>
      </c>
      <c r="B2413" s="2" t="s">
        <v>96</v>
      </c>
      <c r="C2413" s="2">
        <v>45</v>
      </c>
      <c r="D2413" s="7">
        <v>35</v>
      </c>
      <c r="E2413" s="7">
        <f t="shared" si="74"/>
        <v>17.5</v>
      </c>
      <c r="F2413" s="7">
        <v>100</v>
      </c>
      <c r="G2413" s="7">
        <f>Table1[[#This Row],[QUANTITY_ORDERED]]*Table1[[#This Row],[Selling price ]]</f>
        <v>4500</v>
      </c>
      <c r="H2413" s="7">
        <f>F2413-(Table1[[#This Row],[Estimated Cost Price (50%)	]])</f>
        <v>82.5</v>
      </c>
      <c r="I2413" s="7">
        <f>Table1[[#This Row],[Profit per unit]]*Table1[[#This Row],[QUANTITY_ORDERED]]</f>
        <v>3712.5</v>
      </c>
      <c r="J2413" s="2" t="str">
        <f t="shared" si="75"/>
        <v>Profit</v>
      </c>
      <c r="K2413" s="3">
        <v>38375</v>
      </c>
      <c r="L2413" s="2" t="str">
        <f>TEXT(Table1[[#This Row],[ORDER_DATE]], "mmm")</f>
        <v>Jan</v>
      </c>
      <c r="M2413" s="2">
        <v>2005</v>
      </c>
      <c r="N2413" s="2" t="s">
        <v>63</v>
      </c>
      <c r="O2413" s="2" t="s">
        <v>264</v>
      </c>
      <c r="P2413" s="2" t="s">
        <v>97</v>
      </c>
      <c r="Q2413" s="2" t="s">
        <v>9</v>
      </c>
      <c r="R2413" s="2" t="s">
        <v>16</v>
      </c>
    </row>
    <row r="2414" spans="1:18" x14ac:dyDescent="0.3">
      <c r="A2414" s="2">
        <v>12512</v>
      </c>
      <c r="B2414" s="2" t="s">
        <v>96</v>
      </c>
      <c r="C2414" s="2">
        <v>28</v>
      </c>
      <c r="D2414" s="7">
        <v>118</v>
      </c>
      <c r="E2414" s="7">
        <f t="shared" si="74"/>
        <v>59</v>
      </c>
      <c r="F2414" s="7">
        <v>50.32</v>
      </c>
      <c r="G2414" s="7">
        <f>Table1[[#This Row],[QUANTITY_ORDERED]]*Table1[[#This Row],[Selling price ]]</f>
        <v>1408.96</v>
      </c>
      <c r="H2414" s="7">
        <f>F2414-(Table1[[#This Row],[Estimated Cost Price (50%)	]])</f>
        <v>-8.68</v>
      </c>
      <c r="I2414" s="7">
        <f>Table1[[#This Row],[Profit per unit]]*Table1[[#This Row],[QUANTITY_ORDERED]]</f>
        <v>-243.04</v>
      </c>
      <c r="J2414" s="2" t="str">
        <f t="shared" si="75"/>
        <v>Loss</v>
      </c>
      <c r="K2414" s="3">
        <v>38375</v>
      </c>
      <c r="L2414" s="2" t="str">
        <f>TEXT(Table1[[#This Row],[ORDER_DATE]], "mmm")</f>
        <v>Jan</v>
      </c>
      <c r="M2414" s="2">
        <v>2005</v>
      </c>
      <c r="N2414" s="2" t="s">
        <v>63</v>
      </c>
      <c r="O2414" s="2" t="s">
        <v>277</v>
      </c>
      <c r="P2414" s="2" t="s">
        <v>97</v>
      </c>
      <c r="Q2414" s="2" t="s">
        <v>9</v>
      </c>
      <c r="R2414" s="2" t="s">
        <v>10</v>
      </c>
    </row>
    <row r="2415" spans="1:18" x14ac:dyDescent="0.3">
      <c r="A2415" s="2">
        <v>12513</v>
      </c>
      <c r="B2415" s="2" t="s">
        <v>96</v>
      </c>
      <c r="C2415" s="2">
        <v>26</v>
      </c>
      <c r="D2415" s="7">
        <v>96</v>
      </c>
      <c r="E2415" s="7">
        <f t="shared" si="74"/>
        <v>48</v>
      </c>
      <c r="F2415" s="7">
        <v>100</v>
      </c>
      <c r="G2415" s="7">
        <f>Table1[[#This Row],[QUANTITY_ORDERED]]*Table1[[#This Row],[Selling price ]]</f>
        <v>2600</v>
      </c>
      <c r="H2415" s="7">
        <f>F2415-(Table1[[#This Row],[Estimated Cost Price (50%)	]])</f>
        <v>52</v>
      </c>
      <c r="I2415" s="7">
        <f>Table1[[#This Row],[Profit per unit]]*Table1[[#This Row],[QUANTITY_ORDERED]]</f>
        <v>1352</v>
      </c>
      <c r="J2415" s="2" t="str">
        <f t="shared" si="75"/>
        <v>Profit</v>
      </c>
      <c r="K2415" s="3">
        <v>38375</v>
      </c>
      <c r="L2415" s="2" t="str">
        <f>TEXT(Table1[[#This Row],[ORDER_DATE]], "mmm")</f>
        <v>Jan</v>
      </c>
      <c r="M2415" s="2">
        <v>2005</v>
      </c>
      <c r="N2415" s="2" t="s">
        <v>178</v>
      </c>
      <c r="O2415" s="2" t="s">
        <v>281</v>
      </c>
      <c r="P2415" s="2" t="s">
        <v>97</v>
      </c>
      <c r="Q2415" s="2" t="s">
        <v>9</v>
      </c>
      <c r="R2415" s="2" t="s">
        <v>16</v>
      </c>
    </row>
    <row r="2416" spans="1:18" x14ac:dyDescent="0.3">
      <c r="A2416" s="2">
        <v>12514</v>
      </c>
      <c r="B2416" s="2" t="s">
        <v>96</v>
      </c>
      <c r="C2416" s="2">
        <v>20</v>
      </c>
      <c r="D2416" s="7">
        <v>54</v>
      </c>
      <c r="E2416" s="7">
        <f t="shared" si="74"/>
        <v>27</v>
      </c>
      <c r="F2416" s="7">
        <v>66.47</v>
      </c>
      <c r="G2416" s="7">
        <f>Table1[[#This Row],[QUANTITY_ORDERED]]*Table1[[#This Row],[Selling price ]]</f>
        <v>1329.4</v>
      </c>
      <c r="H2416" s="7">
        <f>F2416-(Table1[[#This Row],[Estimated Cost Price (50%)	]])</f>
        <v>39.47</v>
      </c>
      <c r="I2416" s="7">
        <f>Table1[[#This Row],[Profit per unit]]*Table1[[#This Row],[QUANTITY_ORDERED]]</f>
        <v>789.4</v>
      </c>
      <c r="J2416" s="2" t="str">
        <f t="shared" si="75"/>
        <v>Profit</v>
      </c>
      <c r="K2416" s="3">
        <v>38375</v>
      </c>
      <c r="L2416" s="2" t="str">
        <f>TEXT(Table1[[#This Row],[ORDER_DATE]], "mmm")</f>
        <v>Jan</v>
      </c>
      <c r="M2416" s="2">
        <v>2005</v>
      </c>
      <c r="N2416" s="2" t="s">
        <v>178</v>
      </c>
      <c r="O2416" s="2" t="s">
        <v>284</v>
      </c>
      <c r="P2416" s="2" t="s">
        <v>97</v>
      </c>
      <c r="Q2416" s="2" t="s">
        <v>9</v>
      </c>
      <c r="R2416" s="2" t="s">
        <v>10</v>
      </c>
    </row>
    <row r="2417" spans="1:18" x14ac:dyDescent="0.3">
      <c r="A2417" s="2">
        <v>12515</v>
      </c>
      <c r="B2417" s="2" t="s">
        <v>96</v>
      </c>
      <c r="C2417" s="2">
        <v>30</v>
      </c>
      <c r="D2417" s="7">
        <v>62</v>
      </c>
      <c r="E2417" s="7">
        <f t="shared" si="74"/>
        <v>31</v>
      </c>
      <c r="F2417" s="7">
        <v>99.55</v>
      </c>
      <c r="G2417" s="7">
        <f>Table1[[#This Row],[QUANTITY_ORDERED]]*Table1[[#This Row],[Selling price ]]</f>
        <v>2986.5</v>
      </c>
      <c r="H2417" s="7">
        <f>F2417-(Table1[[#This Row],[Estimated Cost Price (50%)	]])</f>
        <v>68.55</v>
      </c>
      <c r="I2417" s="7">
        <f>Table1[[#This Row],[Profit per unit]]*Table1[[#This Row],[QUANTITY_ORDERED]]</f>
        <v>2056.5</v>
      </c>
      <c r="J2417" s="2" t="str">
        <f t="shared" si="75"/>
        <v>Profit</v>
      </c>
      <c r="K2417" s="3">
        <v>38375</v>
      </c>
      <c r="L2417" s="2" t="str">
        <f>TEXT(Table1[[#This Row],[ORDER_DATE]], "mmm")</f>
        <v>Jan</v>
      </c>
      <c r="M2417" s="2">
        <v>2005</v>
      </c>
      <c r="N2417" s="2" t="s">
        <v>237</v>
      </c>
      <c r="O2417" s="2" t="s">
        <v>285</v>
      </c>
      <c r="P2417" s="2" t="s">
        <v>97</v>
      </c>
      <c r="Q2417" s="2" t="s">
        <v>9</v>
      </c>
      <c r="R2417" s="2" t="s">
        <v>10</v>
      </c>
    </row>
    <row r="2418" spans="1:18" x14ac:dyDescent="0.3">
      <c r="A2418" s="2">
        <v>12516</v>
      </c>
      <c r="B2418" s="2" t="s">
        <v>96</v>
      </c>
      <c r="C2418" s="2">
        <v>48</v>
      </c>
      <c r="D2418" s="7">
        <v>115</v>
      </c>
      <c r="E2418" s="7">
        <f t="shared" si="74"/>
        <v>57.5</v>
      </c>
      <c r="F2418" s="7">
        <v>56.55</v>
      </c>
      <c r="G2418" s="7">
        <f>Table1[[#This Row],[QUANTITY_ORDERED]]*Table1[[#This Row],[Selling price ]]</f>
        <v>2714.3999999999996</v>
      </c>
      <c r="H2418" s="7">
        <f>F2418-(Table1[[#This Row],[Estimated Cost Price (50%)	]])</f>
        <v>-0.95000000000000284</v>
      </c>
      <c r="I2418" s="7">
        <f>Table1[[#This Row],[Profit per unit]]*Table1[[#This Row],[QUANTITY_ORDERED]]</f>
        <v>-45.600000000000136</v>
      </c>
      <c r="J2418" s="2" t="str">
        <f t="shared" si="75"/>
        <v>Loss</v>
      </c>
      <c r="K2418" s="3">
        <v>38375</v>
      </c>
      <c r="L2418" s="2" t="str">
        <f>TEXT(Table1[[#This Row],[ORDER_DATE]], "mmm")</f>
        <v>Jan</v>
      </c>
      <c r="M2418" s="2">
        <v>2005</v>
      </c>
      <c r="N2418" s="2" t="s">
        <v>178</v>
      </c>
      <c r="O2418" s="2" t="s">
        <v>290</v>
      </c>
      <c r="P2418" s="2" t="s">
        <v>97</v>
      </c>
      <c r="Q2418" s="2" t="s">
        <v>9</v>
      </c>
      <c r="R2418" s="2" t="s">
        <v>10</v>
      </c>
    </row>
    <row r="2419" spans="1:18" x14ac:dyDescent="0.3">
      <c r="A2419" s="2">
        <v>12517</v>
      </c>
      <c r="B2419" s="2" t="s">
        <v>96</v>
      </c>
      <c r="C2419" s="2">
        <v>34</v>
      </c>
      <c r="D2419" s="7">
        <v>101</v>
      </c>
      <c r="E2419" s="7">
        <f t="shared" si="74"/>
        <v>50.5</v>
      </c>
      <c r="F2419" s="7">
        <v>100</v>
      </c>
      <c r="G2419" s="7">
        <f>Table1[[#This Row],[QUANTITY_ORDERED]]*Table1[[#This Row],[Selling price ]]</f>
        <v>3400</v>
      </c>
      <c r="H2419" s="7">
        <f>F2419-(Table1[[#This Row],[Estimated Cost Price (50%)	]])</f>
        <v>49.5</v>
      </c>
      <c r="I2419" s="7">
        <f>Table1[[#This Row],[Profit per unit]]*Table1[[#This Row],[QUANTITY_ORDERED]]</f>
        <v>1683</v>
      </c>
      <c r="J2419" s="2" t="str">
        <f t="shared" si="75"/>
        <v>Profit</v>
      </c>
      <c r="K2419" s="3">
        <v>38375</v>
      </c>
      <c r="L2419" s="2" t="str">
        <f>TEXT(Table1[[#This Row],[ORDER_DATE]], "mmm")</f>
        <v>Jan</v>
      </c>
      <c r="M2419" s="2">
        <v>2005</v>
      </c>
      <c r="N2419" s="2" t="s">
        <v>63</v>
      </c>
      <c r="O2419" s="2" t="s">
        <v>299</v>
      </c>
      <c r="P2419" s="2" t="s">
        <v>97</v>
      </c>
      <c r="Q2419" s="2" t="s">
        <v>9</v>
      </c>
      <c r="R2419" s="2" t="s">
        <v>16</v>
      </c>
    </row>
    <row r="2420" spans="1:18" x14ac:dyDescent="0.3">
      <c r="A2420" s="2">
        <v>12518</v>
      </c>
      <c r="B2420" s="2" t="s">
        <v>87</v>
      </c>
      <c r="C2420" s="2">
        <v>40</v>
      </c>
      <c r="D2420" s="7">
        <v>151</v>
      </c>
      <c r="E2420" s="7">
        <f t="shared" si="74"/>
        <v>75.5</v>
      </c>
      <c r="F2420" s="7">
        <v>100</v>
      </c>
      <c r="G2420" s="7">
        <f>Table1[[#This Row],[QUANTITY_ORDERED]]*Table1[[#This Row],[Selling price ]]</f>
        <v>4000</v>
      </c>
      <c r="H2420" s="7">
        <f>F2420-(Table1[[#This Row],[Estimated Cost Price (50%)	]])</f>
        <v>24.5</v>
      </c>
      <c r="I2420" s="7">
        <f>Table1[[#This Row],[Profit per unit]]*Table1[[#This Row],[QUANTITY_ORDERED]]</f>
        <v>980</v>
      </c>
      <c r="J2420" s="2" t="str">
        <f t="shared" si="75"/>
        <v>Profit</v>
      </c>
      <c r="K2420" s="3">
        <v>38378</v>
      </c>
      <c r="L2420" s="2" t="str">
        <f>TEXT(Table1[[#This Row],[ORDER_DATE]], "mmm")</f>
        <v>Jan</v>
      </c>
      <c r="M2420" s="2">
        <v>2005</v>
      </c>
      <c r="N2420" s="2" t="s">
        <v>63</v>
      </c>
      <c r="O2420" s="2" t="s">
        <v>182</v>
      </c>
      <c r="P2420" s="2" t="s">
        <v>88</v>
      </c>
      <c r="Q2420" s="2" t="s">
        <v>71</v>
      </c>
      <c r="R2420" s="2" t="s">
        <v>16</v>
      </c>
    </row>
    <row r="2421" spans="1:18" x14ac:dyDescent="0.3">
      <c r="A2421" s="2">
        <v>12519</v>
      </c>
      <c r="B2421" s="2" t="s">
        <v>87</v>
      </c>
      <c r="C2421" s="2">
        <v>34</v>
      </c>
      <c r="D2421" s="7">
        <v>173</v>
      </c>
      <c r="E2421" s="7">
        <f t="shared" si="74"/>
        <v>86.5</v>
      </c>
      <c r="F2421" s="7">
        <v>100</v>
      </c>
      <c r="G2421" s="7">
        <f>Table1[[#This Row],[QUANTITY_ORDERED]]*Table1[[#This Row],[Selling price ]]</f>
        <v>3400</v>
      </c>
      <c r="H2421" s="7">
        <f>F2421-(Table1[[#This Row],[Estimated Cost Price (50%)	]])</f>
        <v>13.5</v>
      </c>
      <c r="I2421" s="7">
        <f>Table1[[#This Row],[Profit per unit]]*Table1[[#This Row],[QUANTITY_ORDERED]]</f>
        <v>459</v>
      </c>
      <c r="J2421" s="2" t="str">
        <f t="shared" si="75"/>
        <v>Profit</v>
      </c>
      <c r="K2421" s="3">
        <v>38378</v>
      </c>
      <c r="L2421" s="2" t="str">
        <f>TEXT(Table1[[#This Row],[ORDER_DATE]], "mmm")</f>
        <v>Jan</v>
      </c>
      <c r="M2421" s="2">
        <v>2005</v>
      </c>
      <c r="N2421" s="2" t="s">
        <v>63</v>
      </c>
      <c r="O2421" s="2" t="s">
        <v>186</v>
      </c>
      <c r="P2421" s="2" t="s">
        <v>88</v>
      </c>
      <c r="Q2421" s="2" t="s">
        <v>71</v>
      </c>
      <c r="R2421" s="2" t="s">
        <v>16</v>
      </c>
    </row>
    <row r="2422" spans="1:18" x14ac:dyDescent="0.3">
      <c r="A2422" s="2">
        <v>12520</v>
      </c>
      <c r="B2422" s="2" t="s">
        <v>87</v>
      </c>
      <c r="C2422" s="2">
        <v>28</v>
      </c>
      <c r="D2422" s="7">
        <v>136</v>
      </c>
      <c r="E2422" s="7">
        <f t="shared" si="74"/>
        <v>68</v>
      </c>
      <c r="F2422" s="7">
        <v>100</v>
      </c>
      <c r="G2422" s="7">
        <f>Table1[[#This Row],[QUANTITY_ORDERED]]*Table1[[#This Row],[Selling price ]]</f>
        <v>2800</v>
      </c>
      <c r="H2422" s="7">
        <f>F2422-(Table1[[#This Row],[Estimated Cost Price (50%)	]])</f>
        <v>32</v>
      </c>
      <c r="I2422" s="7">
        <f>Table1[[#This Row],[Profit per unit]]*Table1[[#This Row],[QUANTITY_ORDERED]]</f>
        <v>896</v>
      </c>
      <c r="J2422" s="2" t="str">
        <f t="shared" si="75"/>
        <v>Profit</v>
      </c>
      <c r="K2422" s="3">
        <v>38378</v>
      </c>
      <c r="L2422" s="2" t="str">
        <f>TEXT(Table1[[#This Row],[ORDER_DATE]], "mmm")</f>
        <v>Jan</v>
      </c>
      <c r="M2422" s="2">
        <v>2005</v>
      </c>
      <c r="N2422" s="2" t="s">
        <v>202</v>
      </c>
      <c r="O2422" s="2" t="s">
        <v>235</v>
      </c>
      <c r="P2422" s="2" t="s">
        <v>88</v>
      </c>
      <c r="Q2422" s="2" t="s">
        <v>71</v>
      </c>
      <c r="R2422" s="2" t="s">
        <v>16</v>
      </c>
    </row>
    <row r="2423" spans="1:18" x14ac:dyDescent="0.3">
      <c r="A2423" s="2">
        <v>12521</v>
      </c>
      <c r="B2423" s="2" t="s">
        <v>87</v>
      </c>
      <c r="C2423" s="2">
        <v>25</v>
      </c>
      <c r="D2423" s="7">
        <v>100</v>
      </c>
      <c r="E2423" s="7">
        <f t="shared" si="74"/>
        <v>50</v>
      </c>
      <c r="F2423" s="7">
        <v>84.71</v>
      </c>
      <c r="G2423" s="7">
        <f>Table1[[#This Row],[QUANTITY_ORDERED]]*Table1[[#This Row],[Selling price ]]</f>
        <v>2117.75</v>
      </c>
      <c r="H2423" s="7">
        <f>F2423-(Table1[[#This Row],[Estimated Cost Price (50%)	]])</f>
        <v>34.709999999999994</v>
      </c>
      <c r="I2423" s="7">
        <f>Table1[[#This Row],[Profit per unit]]*Table1[[#This Row],[QUANTITY_ORDERED]]</f>
        <v>867.74999999999989</v>
      </c>
      <c r="J2423" s="2" t="str">
        <f t="shared" si="75"/>
        <v>Profit</v>
      </c>
      <c r="K2423" s="3">
        <v>38378</v>
      </c>
      <c r="L2423" s="2" t="str">
        <f>TEXT(Table1[[#This Row],[ORDER_DATE]], "mmm")</f>
        <v>Jan</v>
      </c>
      <c r="M2423" s="2">
        <v>2005</v>
      </c>
      <c r="N2423" s="2" t="s">
        <v>237</v>
      </c>
      <c r="O2423" s="2" t="s">
        <v>238</v>
      </c>
      <c r="P2423" s="2" t="s">
        <v>88</v>
      </c>
      <c r="Q2423" s="2" t="s">
        <v>71</v>
      </c>
      <c r="R2423" s="2" t="s">
        <v>10</v>
      </c>
    </row>
    <row r="2424" spans="1:18" x14ac:dyDescent="0.3">
      <c r="A2424" s="2">
        <v>12522</v>
      </c>
      <c r="B2424" s="2" t="s">
        <v>87</v>
      </c>
      <c r="C2424" s="2">
        <v>48</v>
      </c>
      <c r="D2424" s="7">
        <v>143</v>
      </c>
      <c r="E2424" s="7">
        <f t="shared" si="74"/>
        <v>71.5</v>
      </c>
      <c r="F2424" s="7">
        <v>100</v>
      </c>
      <c r="G2424" s="7">
        <f>Table1[[#This Row],[QUANTITY_ORDERED]]*Table1[[#This Row],[Selling price ]]</f>
        <v>4800</v>
      </c>
      <c r="H2424" s="7">
        <f>F2424-(Table1[[#This Row],[Estimated Cost Price (50%)	]])</f>
        <v>28.5</v>
      </c>
      <c r="I2424" s="7">
        <f>Table1[[#This Row],[Profit per unit]]*Table1[[#This Row],[QUANTITY_ORDERED]]</f>
        <v>1368</v>
      </c>
      <c r="J2424" s="2" t="str">
        <f t="shared" si="75"/>
        <v>Profit</v>
      </c>
      <c r="K2424" s="3">
        <v>38378</v>
      </c>
      <c r="L2424" s="2" t="str">
        <f>TEXT(Table1[[#This Row],[ORDER_DATE]], "mmm")</f>
        <v>Jan</v>
      </c>
      <c r="M2424" s="2">
        <v>2005</v>
      </c>
      <c r="N2424" s="2" t="s">
        <v>63</v>
      </c>
      <c r="O2424" s="2" t="s">
        <v>245</v>
      </c>
      <c r="P2424" s="2" t="s">
        <v>88</v>
      </c>
      <c r="Q2424" s="2" t="s">
        <v>71</v>
      </c>
      <c r="R2424" s="2" t="s">
        <v>52</v>
      </c>
    </row>
    <row r="2425" spans="1:18" x14ac:dyDescent="0.3">
      <c r="A2425" s="2">
        <v>12523</v>
      </c>
      <c r="B2425" s="2" t="s">
        <v>87</v>
      </c>
      <c r="C2425" s="2">
        <v>41</v>
      </c>
      <c r="D2425" s="7">
        <v>87</v>
      </c>
      <c r="E2425" s="7">
        <f t="shared" si="74"/>
        <v>43.5</v>
      </c>
      <c r="F2425" s="7">
        <v>86.89</v>
      </c>
      <c r="G2425" s="7">
        <f>Table1[[#This Row],[QUANTITY_ORDERED]]*Table1[[#This Row],[Selling price ]]</f>
        <v>3562.4900000000002</v>
      </c>
      <c r="H2425" s="7">
        <f>F2425-(Table1[[#This Row],[Estimated Cost Price (50%)	]])</f>
        <v>43.39</v>
      </c>
      <c r="I2425" s="7">
        <f>Table1[[#This Row],[Profit per unit]]*Table1[[#This Row],[QUANTITY_ORDERED]]</f>
        <v>1778.99</v>
      </c>
      <c r="J2425" s="2" t="str">
        <f t="shared" si="75"/>
        <v>Profit</v>
      </c>
      <c r="K2425" s="3">
        <v>38378</v>
      </c>
      <c r="L2425" s="2" t="str">
        <f>TEXT(Table1[[#This Row],[ORDER_DATE]], "mmm")</f>
        <v>Jan</v>
      </c>
      <c r="M2425" s="2">
        <v>2005</v>
      </c>
      <c r="N2425" s="2" t="s">
        <v>202</v>
      </c>
      <c r="O2425" s="2" t="s">
        <v>247</v>
      </c>
      <c r="P2425" s="2" t="s">
        <v>88</v>
      </c>
      <c r="Q2425" s="2" t="s">
        <v>71</v>
      </c>
      <c r="R2425" s="2" t="s">
        <v>16</v>
      </c>
    </row>
    <row r="2426" spans="1:18" x14ac:dyDescent="0.3">
      <c r="A2426" s="2">
        <v>12524</v>
      </c>
      <c r="B2426" s="2" t="s">
        <v>87</v>
      </c>
      <c r="C2426" s="2">
        <v>37</v>
      </c>
      <c r="D2426" s="7">
        <v>122</v>
      </c>
      <c r="E2426" s="7">
        <f t="shared" si="74"/>
        <v>61</v>
      </c>
      <c r="F2426" s="7">
        <v>100</v>
      </c>
      <c r="G2426" s="7">
        <f>Table1[[#This Row],[QUANTITY_ORDERED]]*Table1[[#This Row],[Selling price ]]</f>
        <v>3700</v>
      </c>
      <c r="H2426" s="7">
        <f>F2426-(Table1[[#This Row],[Estimated Cost Price (50%)	]])</f>
        <v>39</v>
      </c>
      <c r="I2426" s="7">
        <f>Table1[[#This Row],[Profit per unit]]*Table1[[#This Row],[QUANTITY_ORDERED]]</f>
        <v>1443</v>
      </c>
      <c r="J2426" s="2" t="str">
        <f t="shared" si="75"/>
        <v>Profit</v>
      </c>
      <c r="K2426" s="3">
        <v>38378</v>
      </c>
      <c r="L2426" s="2" t="str">
        <f>TEXT(Table1[[#This Row],[ORDER_DATE]], "mmm")</f>
        <v>Jan</v>
      </c>
      <c r="M2426" s="2">
        <v>2005</v>
      </c>
      <c r="N2426" s="2" t="s">
        <v>231</v>
      </c>
      <c r="O2426" s="2" t="s">
        <v>259</v>
      </c>
      <c r="P2426" s="2" t="s">
        <v>88</v>
      </c>
      <c r="Q2426" s="2" t="s">
        <v>71</v>
      </c>
      <c r="R2426" s="2" t="s">
        <v>16</v>
      </c>
    </row>
    <row r="2427" spans="1:18" x14ac:dyDescent="0.3">
      <c r="A2427" s="2">
        <v>12525</v>
      </c>
      <c r="B2427" s="2" t="s">
        <v>87</v>
      </c>
      <c r="C2427" s="2">
        <v>24</v>
      </c>
      <c r="D2427" s="7">
        <v>58</v>
      </c>
      <c r="E2427" s="7">
        <f t="shared" si="74"/>
        <v>29</v>
      </c>
      <c r="F2427" s="7">
        <v>58.58</v>
      </c>
      <c r="G2427" s="7">
        <f>Table1[[#This Row],[QUANTITY_ORDERED]]*Table1[[#This Row],[Selling price ]]</f>
        <v>1405.92</v>
      </c>
      <c r="H2427" s="7">
        <f>F2427-(Table1[[#This Row],[Estimated Cost Price (50%)	]])</f>
        <v>29.58</v>
      </c>
      <c r="I2427" s="7">
        <f>Table1[[#This Row],[Profit per unit]]*Table1[[#This Row],[QUANTITY_ORDERED]]</f>
        <v>709.92</v>
      </c>
      <c r="J2427" s="2" t="str">
        <f t="shared" si="75"/>
        <v>Profit</v>
      </c>
      <c r="K2427" s="3">
        <v>38378</v>
      </c>
      <c r="L2427" s="2" t="str">
        <f>TEXT(Table1[[#This Row],[ORDER_DATE]], "mmm")</f>
        <v>Jan</v>
      </c>
      <c r="M2427" s="2">
        <v>2005</v>
      </c>
      <c r="N2427" s="2" t="s">
        <v>237</v>
      </c>
      <c r="O2427" s="2" t="s">
        <v>291</v>
      </c>
      <c r="P2427" s="2" t="s">
        <v>88</v>
      </c>
      <c r="Q2427" s="2" t="s">
        <v>71</v>
      </c>
      <c r="R2427" s="2" t="s">
        <v>10</v>
      </c>
    </row>
    <row r="2428" spans="1:18" x14ac:dyDescent="0.3">
      <c r="A2428" s="2">
        <v>12526</v>
      </c>
      <c r="B2428" s="2" t="s">
        <v>87</v>
      </c>
      <c r="C2428" s="2">
        <v>44</v>
      </c>
      <c r="D2428" s="7">
        <v>86</v>
      </c>
      <c r="E2428" s="7">
        <f t="shared" si="74"/>
        <v>43</v>
      </c>
      <c r="F2428" s="7">
        <v>100</v>
      </c>
      <c r="G2428" s="7">
        <f>Table1[[#This Row],[QUANTITY_ORDERED]]*Table1[[#This Row],[Selling price ]]</f>
        <v>4400</v>
      </c>
      <c r="H2428" s="7">
        <f>F2428-(Table1[[#This Row],[Estimated Cost Price (50%)	]])</f>
        <v>57</v>
      </c>
      <c r="I2428" s="7">
        <f>Table1[[#This Row],[Profit per unit]]*Table1[[#This Row],[QUANTITY_ORDERED]]</f>
        <v>2508</v>
      </c>
      <c r="J2428" s="2" t="str">
        <f t="shared" si="75"/>
        <v>Profit</v>
      </c>
      <c r="K2428" s="3">
        <v>38378</v>
      </c>
      <c r="L2428" s="2" t="str">
        <f>TEXT(Table1[[#This Row],[ORDER_DATE]], "mmm")</f>
        <v>Jan</v>
      </c>
      <c r="M2428" s="2">
        <v>2005</v>
      </c>
      <c r="N2428" s="2" t="s">
        <v>231</v>
      </c>
      <c r="O2428" s="2" t="s">
        <v>295</v>
      </c>
      <c r="P2428" s="2" t="s">
        <v>88</v>
      </c>
      <c r="Q2428" s="2" t="s">
        <v>71</v>
      </c>
      <c r="R2428" s="2" t="s">
        <v>16</v>
      </c>
    </row>
    <row r="2429" spans="1:18" x14ac:dyDescent="0.3">
      <c r="A2429" s="2">
        <v>12527</v>
      </c>
      <c r="B2429" s="2" t="s">
        <v>139</v>
      </c>
      <c r="C2429" s="2">
        <v>39</v>
      </c>
      <c r="D2429" s="7">
        <v>136</v>
      </c>
      <c r="E2429" s="7">
        <f t="shared" si="74"/>
        <v>68</v>
      </c>
      <c r="F2429" s="7">
        <v>100</v>
      </c>
      <c r="G2429" s="7">
        <f>Table1[[#This Row],[QUANTITY_ORDERED]]*Table1[[#This Row],[Selling price ]]</f>
        <v>3900</v>
      </c>
      <c r="H2429" s="7">
        <f>F2429-(Table1[[#This Row],[Estimated Cost Price (50%)	]])</f>
        <v>32</v>
      </c>
      <c r="I2429" s="7">
        <f>Table1[[#This Row],[Profit per unit]]*Table1[[#This Row],[QUANTITY_ORDERED]]</f>
        <v>1248</v>
      </c>
      <c r="J2429" s="2" t="str">
        <f t="shared" si="75"/>
        <v>Profit</v>
      </c>
      <c r="K2429" s="3">
        <v>38383</v>
      </c>
      <c r="L2429" s="2" t="str">
        <f>TEXT(Table1[[#This Row],[ORDER_DATE]], "mmm")</f>
        <v>Jan</v>
      </c>
      <c r="M2429" s="2">
        <v>2005</v>
      </c>
      <c r="N2429" s="2" t="s">
        <v>63</v>
      </c>
      <c r="O2429" s="2" t="s">
        <v>114</v>
      </c>
      <c r="P2429" s="2" t="s">
        <v>140</v>
      </c>
      <c r="Q2429" s="2" t="s">
        <v>44</v>
      </c>
      <c r="R2429" s="2" t="s">
        <v>16</v>
      </c>
    </row>
    <row r="2430" spans="1:18" x14ac:dyDescent="0.3">
      <c r="A2430" s="2">
        <v>12528</v>
      </c>
      <c r="B2430" s="2" t="s">
        <v>139</v>
      </c>
      <c r="C2430" s="2">
        <v>28</v>
      </c>
      <c r="D2430" s="7">
        <v>157</v>
      </c>
      <c r="E2430" s="7">
        <f t="shared" si="74"/>
        <v>78.5</v>
      </c>
      <c r="F2430" s="7">
        <v>57.55</v>
      </c>
      <c r="G2430" s="7">
        <f>Table1[[#This Row],[QUANTITY_ORDERED]]*Table1[[#This Row],[Selling price ]]</f>
        <v>1611.3999999999999</v>
      </c>
      <c r="H2430" s="7">
        <f>F2430-(Table1[[#This Row],[Estimated Cost Price (50%)	]])</f>
        <v>-20.950000000000003</v>
      </c>
      <c r="I2430" s="7">
        <f>Table1[[#This Row],[Profit per unit]]*Table1[[#This Row],[QUANTITY_ORDERED]]</f>
        <v>-586.60000000000014</v>
      </c>
      <c r="J2430" s="2" t="str">
        <f t="shared" si="75"/>
        <v>Loss</v>
      </c>
      <c r="K2430" s="3">
        <v>38383</v>
      </c>
      <c r="L2430" s="2" t="str">
        <f>TEXT(Table1[[#This Row],[ORDER_DATE]], "mmm")</f>
        <v>Jan</v>
      </c>
      <c r="M2430" s="2">
        <v>2005</v>
      </c>
      <c r="N2430" s="2" t="s">
        <v>210</v>
      </c>
      <c r="O2430" s="2" t="s">
        <v>211</v>
      </c>
      <c r="P2430" s="2" t="s">
        <v>140</v>
      </c>
      <c r="Q2430" s="2" t="s">
        <v>44</v>
      </c>
      <c r="R2430" s="2" t="s">
        <v>10</v>
      </c>
    </row>
    <row r="2431" spans="1:18" x14ac:dyDescent="0.3">
      <c r="A2431" s="2">
        <v>12529</v>
      </c>
      <c r="B2431" s="2" t="s">
        <v>139</v>
      </c>
      <c r="C2431" s="2">
        <v>22</v>
      </c>
      <c r="D2431" s="7">
        <v>86</v>
      </c>
      <c r="E2431" s="7">
        <f t="shared" si="74"/>
        <v>43</v>
      </c>
      <c r="F2431" s="7">
        <v>86.74</v>
      </c>
      <c r="G2431" s="7">
        <f>Table1[[#This Row],[QUANTITY_ORDERED]]*Table1[[#This Row],[Selling price ]]</f>
        <v>1908.28</v>
      </c>
      <c r="H2431" s="7">
        <f>F2431-(Table1[[#This Row],[Estimated Cost Price (50%)	]])</f>
        <v>43.739999999999995</v>
      </c>
      <c r="I2431" s="7">
        <f>Table1[[#This Row],[Profit per unit]]*Table1[[#This Row],[QUANTITY_ORDERED]]</f>
        <v>962.27999999999986</v>
      </c>
      <c r="J2431" s="2" t="str">
        <f t="shared" si="75"/>
        <v>Profit</v>
      </c>
      <c r="K2431" s="3">
        <v>38383</v>
      </c>
      <c r="L2431" s="2" t="str">
        <f>TEXT(Table1[[#This Row],[ORDER_DATE]], "mmm")</f>
        <v>Jan</v>
      </c>
      <c r="M2431" s="2">
        <v>2005</v>
      </c>
      <c r="N2431" s="2" t="s">
        <v>231</v>
      </c>
      <c r="O2431" s="2" t="s">
        <v>232</v>
      </c>
      <c r="P2431" s="2" t="s">
        <v>140</v>
      </c>
      <c r="Q2431" s="2" t="s">
        <v>44</v>
      </c>
      <c r="R2431" s="2" t="s">
        <v>10</v>
      </c>
    </row>
    <row r="2432" spans="1:18" x14ac:dyDescent="0.3">
      <c r="A2432" s="2">
        <v>12530</v>
      </c>
      <c r="B2432" s="2" t="s">
        <v>139</v>
      </c>
      <c r="C2432" s="2">
        <v>50</v>
      </c>
      <c r="D2432" s="7">
        <v>105</v>
      </c>
      <c r="E2432" s="7">
        <f t="shared" si="74"/>
        <v>52.5</v>
      </c>
      <c r="F2432" s="7">
        <v>60.49</v>
      </c>
      <c r="G2432" s="7">
        <f>Table1[[#This Row],[QUANTITY_ORDERED]]*Table1[[#This Row],[Selling price ]]</f>
        <v>3024.5</v>
      </c>
      <c r="H2432" s="7">
        <f>F2432-(Table1[[#This Row],[Estimated Cost Price (50%)	]])</f>
        <v>7.990000000000002</v>
      </c>
      <c r="I2432" s="7">
        <f>Table1[[#This Row],[Profit per unit]]*Table1[[#This Row],[QUANTITY_ORDERED]]</f>
        <v>399.50000000000011</v>
      </c>
      <c r="J2432" s="2" t="str">
        <f t="shared" si="75"/>
        <v>Profit</v>
      </c>
      <c r="K2432" s="3">
        <v>38383</v>
      </c>
      <c r="L2432" s="2" t="str">
        <f>TEXT(Table1[[#This Row],[ORDER_DATE]], "mmm")</f>
        <v>Jan</v>
      </c>
      <c r="M2432" s="2">
        <v>2005</v>
      </c>
      <c r="N2432" s="2" t="s">
        <v>202</v>
      </c>
      <c r="O2432" s="2" t="s">
        <v>244</v>
      </c>
      <c r="P2432" s="2" t="s">
        <v>140</v>
      </c>
      <c r="Q2432" s="2" t="s">
        <v>44</v>
      </c>
      <c r="R2432" s="2" t="s">
        <v>16</v>
      </c>
    </row>
    <row r="2433" spans="1:18" x14ac:dyDescent="0.3">
      <c r="A2433" s="2">
        <v>12531</v>
      </c>
      <c r="B2433" s="2" t="s">
        <v>139</v>
      </c>
      <c r="C2433" s="2">
        <v>38</v>
      </c>
      <c r="D2433" s="7">
        <v>68</v>
      </c>
      <c r="E2433" s="7">
        <f t="shared" si="74"/>
        <v>34</v>
      </c>
      <c r="F2433" s="7">
        <v>70.44</v>
      </c>
      <c r="G2433" s="7">
        <f>Table1[[#This Row],[QUANTITY_ORDERED]]*Table1[[#This Row],[Selling price ]]</f>
        <v>2676.72</v>
      </c>
      <c r="H2433" s="7">
        <f>F2433-(Table1[[#This Row],[Estimated Cost Price (50%)	]])</f>
        <v>36.44</v>
      </c>
      <c r="I2433" s="7">
        <f>Table1[[#This Row],[Profit per unit]]*Table1[[#This Row],[QUANTITY_ORDERED]]</f>
        <v>1384.7199999999998</v>
      </c>
      <c r="J2433" s="2" t="str">
        <f t="shared" si="75"/>
        <v>Profit</v>
      </c>
      <c r="K2433" s="3">
        <v>38383</v>
      </c>
      <c r="L2433" s="2" t="str">
        <f>TEXT(Table1[[#This Row],[ORDER_DATE]], "mmm")</f>
        <v>Jan</v>
      </c>
      <c r="M2433" s="2">
        <v>2005</v>
      </c>
      <c r="N2433" s="2" t="s">
        <v>210</v>
      </c>
      <c r="O2433" s="2" t="s">
        <v>265</v>
      </c>
      <c r="P2433" s="2" t="s">
        <v>140</v>
      </c>
      <c r="Q2433" s="2" t="s">
        <v>44</v>
      </c>
      <c r="R2433" s="2" t="s">
        <v>10</v>
      </c>
    </row>
    <row r="2434" spans="1:18" x14ac:dyDescent="0.3">
      <c r="A2434" s="2">
        <v>12532</v>
      </c>
      <c r="B2434" s="2" t="s">
        <v>139</v>
      </c>
      <c r="C2434" s="2">
        <v>33</v>
      </c>
      <c r="D2434" s="7">
        <v>88</v>
      </c>
      <c r="E2434" s="7">
        <f t="shared" ref="E2434:E2497" si="76">D2434 * 0.5</f>
        <v>44</v>
      </c>
      <c r="F2434" s="7">
        <v>57.32</v>
      </c>
      <c r="G2434" s="7">
        <f>Table1[[#This Row],[QUANTITY_ORDERED]]*Table1[[#This Row],[Selling price ]]</f>
        <v>1891.56</v>
      </c>
      <c r="H2434" s="7">
        <f>F2434-(Table1[[#This Row],[Estimated Cost Price (50%)	]])</f>
        <v>13.32</v>
      </c>
      <c r="I2434" s="7">
        <f>Table1[[#This Row],[Profit per unit]]*Table1[[#This Row],[QUANTITY_ORDERED]]</f>
        <v>439.56</v>
      </c>
      <c r="J2434" s="2" t="str">
        <f t="shared" ref="J2434:J2497" si="77">IF(H2434 &gt; 0, "Profit", IF(H2434 &lt; 0, "Loss", "No Profit No Loss"))</f>
        <v>Profit</v>
      </c>
      <c r="K2434" s="3">
        <v>38383</v>
      </c>
      <c r="L2434" s="2" t="str">
        <f>TEXT(Table1[[#This Row],[ORDER_DATE]], "mmm")</f>
        <v>Jan</v>
      </c>
      <c r="M2434" s="2">
        <v>2005</v>
      </c>
      <c r="N2434" s="2" t="s">
        <v>202</v>
      </c>
      <c r="O2434" s="2" t="s">
        <v>268</v>
      </c>
      <c r="P2434" s="2" t="s">
        <v>140</v>
      </c>
      <c r="Q2434" s="2" t="s">
        <v>44</v>
      </c>
      <c r="R2434" s="2" t="s">
        <v>10</v>
      </c>
    </row>
    <row r="2435" spans="1:18" x14ac:dyDescent="0.3">
      <c r="A2435" s="2">
        <v>12533</v>
      </c>
      <c r="B2435" s="2" t="s">
        <v>139</v>
      </c>
      <c r="C2435" s="2">
        <v>46</v>
      </c>
      <c r="D2435" s="7">
        <v>65</v>
      </c>
      <c r="E2435" s="7">
        <f t="shared" si="76"/>
        <v>32.5</v>
      </c>
      <c r="F2435" s="7">
        <v>66</v>
      </c>
      <c r="G2435" s="7">
        <f>Table1[[#This Row],[QUANTITY_ORDERED]]*Table1[[#This Row],[Selling price ]]</f>
        <v>3036</v>
      </c>
      <c r="H2435" s="7">
        <f>F2435-(Table1[[#This Row],[Estimated Cost Price (50%)	]])</f>
        <v>33.5</v>
      </c>
      <c r="I2435" s="7">
        <f>Table1[[#This Row],[Profit per unit]]*Table1[[#This Row],[QUANTITY_ORDERED]]</f>
        <v>1541</v>
      </c>
      <c r="J2435" s="2" t="str">
        <f t="shared" si="77"/>
        <v>Profit</v>
      </c>
      <c r="K2435" s="3">
        <v>38383</v>
      </c>
      <c r="L2435" s="2" t="str">
        <f>TEXT(Table1[[#This Row],[ORDER_DATE]], "mmm")</f>
        <v>Jan</v>
      </c>
      <c r="M2435" s="2">
        <v>2005</v>
      </c>
      <c r="N2435" s="2" t="s">
        <v>202</v>
      </c>
      <c r="O2435" s="2" t="s">
        <v>271</v>
      </c>
      <c r="P2435" s="2" t="s">
        <v>140</v>
      </c>
      <c r="Q2435" s="2" t="s">
        <v>44</v>
      </c>
      <c r="R2435" s="2" t="s">
        <v>16</v>
      </c>
    </row>
    <row r="2436" spans="1:18" x14ac:dyDescent="0.3">
      <c r="A2436" s="2">
        <v>12534</v>
      </c>
      <c r="B2436" s="2" t="s">
        <v>139</v>
      </c>
      <c r="C2436" s="2">
        <v>23</v>
      </c>
      <c r="D2436" s="7">
        <v>83</v>
      </c>
      <c r="E2436" s="7">
        <f t="shared" si="76"/>
        <v>41.5</v>
      </c>
      <c r="F2436" s="7">
        <v>100</v>
      </c>
      <c r="G2436" s="7">
        <f>Table1[[#This Row],[QUANTITY_ORDERED]]*Table1[[#This Row],[Selling price ]]</f>
        <v>2300</v>
      </c>
      <c r="H2436" s="7">
        <f>F2436-(Table1[[#This Row],[Estimated Cost Price (50%)	]])</f>
        <v>58.5</v>
      </c>
      <c r="I2436" s="7">
        <f>Table1[[#This Row],[Profit per unit]]*Table1[[#This Row],[QUANTITY_ORDERED]]</f>
        <v>1345.5</v>
      </c>
      <c r="J2436" s="2" t="str">
        <f t="shared" si="77"/>
        <v>Profit</v>
      </c>
      <c r="K2436" s="3">
        <v>38383</v>
      </c>
      <c r="L2436" s="2" t="str">
        <f>TEXT(Table1[[#This Row],[ORDER_DATE]], "mmm")</f>
        <v>Jan</v>
      </c>
      <c r="M2436" s="2">
        <v>2005</v>
      </c>
      <c r="N2436" s="2" t="s">
        <v>202</v>
      </c>
      <c r="O2436" s="2" t="s">
        <v>273</v>
      </c>
      <c r="P2436" s="2" t="s">
        <v>140</v>
      </c>
      <c r="Q2436" s="2" t="s">
        <v>44</v>
      </c>
      <c r="R2436" s="2" t="s">
        <v>10</v>
      </c>
    </row>
    <row r="2437" spans="1:18" x14ac:dyDescent="0.3">
      <c r="A2437" s="2">
        <v>12535</v>
      </c>
      <c r="B2437" s="2" t="s">
        <v>139</v>
      </c>
      <c r="C2437" s="2">
        <v>39</v>
      </c>
      <c r="D2437" s="7">
        <v>68</v>
      </c>
      <c r="E2437" s="7">
        <f t="shared" si="76"/>
        <v>34</v>
      </c>
      <c r="F2437" s="7">
        <v>73</v>
      </c>
      <c r="G2437" s="7">
        <f>Table1[[#This Row],[QUANTITY_ORDERED]]*Table1[[#This Row],[Selling price ]]</f>
        <v>2847</v>
      </c>
      <c r="H2437" s="7">
        <f>F2437-(Table1[[#This Row],[Estimated Cost Price (50%)	]])</f>
        <v>39</v>
      </c>
      <c r="I2437" s="7">
        <f>Table1[[#This Row],[Profit per unit]]*Table1[[#This Row],[QUANTITY_ORDERED]]</f>
        <v>1521</v>
      </c>
      <c r="J2437" s="2" t="str">
        <f t="shared" si="77"/>
        <v>Profit</v>
      </c>
      <c r="K2437" s="3">
        <v>38383</v>
      </c>
      <c r="L2437" s="2" t="str">
        <f>TEXT(Table1[[#This Row],[ORDER_DATE]], "mmm")</f>
        <v>Jan</v>
      </c>
      <c r="M2437" s="2">
        <v>2005</v>
      </c>
      <c r="N2437" s="2" t="s">
        <v>210</v>
      </c>
      <c r="O2437" s="2" t="s">
        <v>275</v>
      </c>
      <c r="P2437" s="2" t="s">
        <v>140</v>
      </c>
      <c r="Q2437" s="2" t="s">
        <v>44</v>
      </c>
      <c r="R2437" s="2" t="s">
        <v>10</v>
      </c>
    </row>
    <row r="2438" spans="1:18" x14ac:dyDescent="0.3">
      <c r="A2438" s="2">
        <v>12536</v>
      </c>
      <c r="B2438" s="2" t="s">
        <v>139</v>
      </c>
      <c r="C2438" s="2">
        <v>44</v>
      </c>
      <c r="D2438" s="7">
        <v>66</v>
      </c>
      <c r="E2438" s="7">
        <f t="shared" si="76"/>
        <v>33</v>
      </c>
      <c r="F2438" s="7">
        <v>100</v>
      </c>
      <c r="G2438" s="7">
        <f>Table1[[#This Row],[QUANTITY_ORDERED]]*Table1[[#This Row],[Selling price ]]</f>
        <v>4400</v>
      </c>
      <c r="H2438" s="7">
        <f>F2438-(Table1[[#This Row],[Estimated Cost Price (50%)	]])</f>
        <v>67</v>
      </c>
      <c r="I2438" s="7">
        <f>Table1[[#This Row],[Profit per unit]]*Table1[[#This Row],[QUANTITY_ORDERED]]</f>
        <v>2948</v>
      </c>
      <c r="J2438" s="2" t="str">
        <f t="shared" si="77"/>
        <v>Profit</v>
      </c>
      <c r="K2438" s="3">
        <v>38383</v>
      </c>
      <c r="L2438" s="2" t="str">
        <f>TEXT(Table1[[#This Row],[ORDER_DATE]], "mmm")</f>
        <v>Jan</v>
      </c>
      <c r="M2438" s="2">
        <v>2005</v>
      </c>
      <c r="N2438" s="2" t="s">
        <v>231</v>
      </c>
      <c r="O2438" s="2" t="s">
        <v>293</v>
      </c>
      <c r="P2438" s="2" t="s">
        <v>140</v>
      </c>
      <c r="Q2438" s="2" t="s">
        <v>44</v>
      </c>
      <c r="R2438" s="2" t="s">
        <v>16</v>
      </c>
    </row>
    <row r="2439" spans="1:18" x14ac:dyDescent="0.3">
      <c r="A2439" s="2">
        <v>12537</v>
      </c>
      <c r="B2439" s="2" t="s">
        <v>139</v>
      </c>
      <c r="C2439" s="2">
        <v>32</v>
      </c>
      <c r="D2439" s="7">
        <v>90</v>
      </c>
      <c r="E2439" s="7">
        <f t="shared" si="76"/>
        <v>45</v>
      </c>
      <c r="F2439" s="7">
        <v>84.41</v>
      </c>
      <c r="G2439" s="7">
        <f>Table1[[#This Row],[QUANTITY_ORDERED]]*Table1[[#This Row],[Selling price ]]</f>
        <v>2701.12</v>
      </c>
      <c r="H2439" s="7">
        <f>F2439-(Table1[[#This Row],[Estimated Cost Price (50%)	]])</f>
        <v>39.409999999999997</v>
      </c>
      <c r="I2439" s="7">
        <f>Table1[[#This Row],[Profit per unit]]*Table1[[#This Row],[QUANTITY_ORDERED]]</f>
        <v>1261.1199999999999</v>
      </c>
      <c r="J2439" s="2" t="str">
        <f t="shared" si="77"/>
        <v>Profit</v>
      </c>
      <c r="K2439" s="3">
        <v>38383</v>
      </c>
      <c r="L2439" s="2" t="str">
        <f>TEXT(Table1[[#This Row],[ORDER_DATE]], "mmm")</f>
        <v>Jan</v>
      </c>
      <c r="M2439" s="2">
        <v>2005</v>
      </c>
      <c r="N2439" s="2" t="s">
        <v>231</v>
      </c>
      <c r="O2439" s="2" t="s">
        <v>296</v>
      </c>
      <c r="P2439" s="2" t="s">
        <v>140</v>
      </c>
      <c r="Q2439" s="2" t="s">
        <v>44</v>
      </c>
      <c r="R2439" s="2" t="s">
        <v>10</v>
      </c>
    </row>
    <row r="2440" spans="1:18" x14ac:dyDescent="0.3">
      <c r="A2440" s="2">
        <v>12538</v>
      </c>
      <c r="B2440" s="2" t="s">
        <v>139</v>
      </c>
      <c r="C2440" s="2">
        <v>41</v>
      </c>
      <c r="D2440" s="7">
        <v>72</v>
      </c>
      <c r="E2440" s="7">
        <f t="shared" si="76"/>
        <v>36</v>
      </c>
      <c r="F2440" s="7">
        <v>70.33</v>
      </c>
      <c r="G2440" s="7">
        <f>Table1[[#This Row],[QUANTITY_ORDERED]]*Table1[[#This Row],[Selling price ]]</f>
        <v>2883.5299999999997</v>
      </c>
      <c r="H2440" s="7">
        <f>F2440-(Table1[[#This Row],[Estimated Cost Price (50%)	]])</f>
        <v>34.33</v>
      </c>
      <c r="I2440" s="7">
        <f>Table1[[#This Row],[Profit per unit]]*Table1[[#This Row],[QUANTITY_ORDERED]]</f>
        <v>1407.53</v>
      </c>
      <c r="J2440" s="2" t="str">
        <f t="shared" si="77"/>
        <v>Profit</v>
      </c>
      <c r="K2440" s="3">
        <v>38383</v>
      </c>
      <c r="L2440" s="2" t="str">
        <f>TEXT(Table1[[#This Row],[ORDER_DATE]], "mmm")</f>
        <v>Jan</v>
      </c>
      <c r="M2440" s="2">
        <v>2005</v>
      </c>
      <c r="N2440" s="2" t="s">
        <v>231</v>
      </c>
      <c r="O2440" s="2" t="s">
        <v>298</v>
      </c>
      <c r="P2440" s="2" t="s">
        <v>140</v>
      </c>
      <c r="Q2440" s="2" t="s">
        <v>44</v>
      </c>
      <c r="R2440" s="2" t="s">
        <v>10</v>
      </c>
    </row>
    <row r="2441" spans="1:18" x14ac:dyDescent="0.3">
      <c r="A2441" s="2">
        <v>12539</v>
      </c>
      <c r="B2441" s="2" t="s">
        <v>139</v>
      </c>
      <c r="C2441" s="2">
        <v>34</v>
      </c>
      <c r="D2441" s="7">
        <v>100</v>
      </c>
      <c r="E2441" s="7">
        <f t="shared" si="76"/>
        <v>50</v>
      </c>
      <c r="F2441" s="7">
        <v>96.34</v>
      </c>
      <c r="G2441" s="7">
        <f>Table1[[#This Row],[QUANTITY_ORDERED]]*Table1[[#This Row],[Selling price ]]</f>
        <v>3275.56</v>
      </c>
      <c r="H2441" s="7">
        <f>F2441-(Table1[[#This Row],[Estimated Cost Price (50%)	]])</f>
        <v>46.34</v>
      </c>
      <c r="I2441" s="7">
        <f>Table1[[#This Row],[Profit per unit]]*Table1[[#This Row],[QUANTITY_ORDERED]]</f>
        <v>1575.5600000000002</v>
      </c>
      <c r="J2441" s="2" t="str">
        <f t="shared" si="77"/>
        <v>Profit</v>
      </c>
      <c r="K2441" s="3">
        <v>38383</v>
      </c>
      <c r="L2441" s="2" t="str">
        <f>TEXT(Table1[[#This Row],[ORDER_DATE]], "mmm")</f>
        <v>Jan</v>
      </c>
      <c r="M2441" s="2">
        <v>2005</v>
      </c>
      <c r="N2441" s="2" t="s">
        <v>231</v>
      </c>
      <c r="O2441" s="2" t="s">
        <v>302</v>
      </c>
      <c r="P2441" s="2" t="s">
        <v>140</v>
      </c>
      <c r="Q2441" s="2" t="s">
        <v>44</v>
      </c>
      <c r="R2441" s="2" t="s">
        <v>16</v>
      </c>
    </row>
    <row r="2442" spans="1:18" x14ac:dyDescent="0.3">
      <c r="A2442" s="2">
        <v>12540</v>
      </c>
      <c r="B2442" s="2" t="s">
        <v>139</v>
      </c>
      <c r="C2442" s="2">
        <v>37</v>
      </c>
      <c r="D2442" s="7">
        <v>99</v>
      </c>
      <c r="E2442" s="7">
        <f t="shared" si="76"/>
        <v>49.5</v>
      </c>
      <c r="F2442" s="7">
        <v>100</v>
      </c>
      <c r="G2442" s="7">
        <f>Table1[[#This Row],[QUANTITY_ORDERED]]*Table1[[#This Row],[Selling price ]]</f>
        <v>3700</v>
      </c>
      <c r="H2442" s="7">
        <f>F2442-(Table1[[#This Row],[Estimated Cost Price (50%)	]])</f>
        <v>50.5</v>
      </c>
      <c r="I2442" s="7">
        <f>Table1[[#This Row],[Profit per unit]]*Table1[[#This Row],[QUANTITY_ORDERED]]</f>
        <v>1868.5</v>
      </c>
      <c r="J2442" s="2" t="str">
        <f t="shared" si="77"/>
        <v>Profit</v>
      </c>
      <c r="K2442" s="3">
        <v>38383</v>
      </c>
      <c r="L2442" s="2" t="str">
        <f>TEXT(Table1[[#This Row],[ORDER_DATE]], "mmm")</f>
        <v>Jan</v>
      </c>
      <c r="M2442" s="2">
        <v>2005</v>
      </c>
      <c r="N2442" s="2" t="s">
        <v>231</v>
      </c>
      <c r="O2442" s="2" t="s">
        <v>303</v>
      </c>
      <c r="P2442" s="2" t="s">
        <v>140</v>
      </c>
      <c r="Q2442" s="2" t="s">
        <v>44</v>
      </c>
      <c r="R2442" s="2" t="s">
        <v>16</v>
      </c>
    </row>
    <row r="2443" spans="1:18" x14ac:dyDescent="0.3">
      <c r="A2443" s="2">
        <v>12541</v>
      </c>
      <c r="B2443" s="2" t="s">
        <v>139</v>
      </c>
      <c r="C2443" s="2">
        <v>45</v>
      </c>
      <c r="D2443" s="7">
        <v>74</v>
      </c>
      <c r="E2443" s="7">
        <f t="shared" si="76"/>
        <v>37</v>
      </c>
      <c r="F2443" s="7">
        <v>55.62</v>
      </c>
      <c r="G2443" s="7">
        <f>Table1[[#This Row],[QUANTITY_ORDERED]]*Table1[[#This Row],[Selling price ]]</f>
        <v>2502.9</v>
      </c>
      <c r="H2443" s="7">
        <f>F2443-(Table1[[#This Row],[Estimated Cost Price (50%)	]])</f>
        <v>18.619999999999997</v>
      </c>
      <c r="I2443" s="7">
        <f>Table1[[#This Row],[Profit per unit]]*Table1[[#This Row],[QUANTITY_ORDERED]]</f>
        <v>837.89999999999986</v>
      </c>
      <c r="J2443" s="2" t="str">
        <f t="shared" si="77"/>
        <v>Profit</v>
      </c>
      <c r="K2443" s="3">
        <v>38383</v>
      </c>
      <c r="L2443" s="2" t="str">
        <f>TEXT(Table1[[#This Row],[ORDER_DATE]], "mmm")</f>
        <v>Jan</v>
      </c>
      <c r="M2443" s="2">
        <v>2005</v>
      </c>
      <c r="N2443" s="2" t="s">
        <v>210</v>
      </c>
      <c r="O2443" s="2" t="s">
        <v>304</v>
      </c>
      <c r="P2443" s="2" t="s">
        <v>140</v>
      </c>
      <c r="Q2443" s="2" t="s">
        <v>44</v>
      </c>
      <c r="R2443" s="2" t="s">
        <v>10</v>
      </c>
    </row>
    <row r="2444" spans="1:18" x14ac:dyDescent="0.3">
      <c r="A2444" s="2">
        <v>12542</v>
      </c>
      <c r="B2444" s="2" t="s">
        <v>139</v>
      </c>
      <c r="C2444" s="2">
        <v>25</v>
      </c>
      <c r="D2444" s="7">
        <v>49</v>
      </c>
      <c r="E2444" s="7">
        <f t="shared" si="76"/>
        <v>24.5</v>
      </c>
      <c r="F2444" s="7">
        <v>64.97</v>
      </c>
      <c r="G2444" s="7">
        <f>Table1[[#This Row],[QUANTITY_ORDERED]]*Table1[[#This Row],[Selling price ]]</f>
        <v>1624.25</v>
      </c>
      <c r="H2444" s="7">
        <f>F2444-(Table1[[#This Row],[Estimated Cost Price (50%)	]])</f>
        <v>40.47</v>
      </c>
      <c r="I2444" s="7">
        <f>Table1[[#This Row],[Profit per unit]]*Table1[[#This Row],[QUANTITY_ORDERED]]</f>
        <v>1011.75</v>
      </c>
      <c r="J2444" s="2" t="str">
        <f t="shared" si="77"/>
        <v>Profit</v>
      </c>
      <c r="K2444" s="3">
        <v>38383</v>
      </c>
      <c r="L2444" s="2" t="str">
        <f>TEXT(Table1[[#This Row],[ORDER_DATE]], "mmm")</f>
        <v>Jan</v>
      </c>
      <c r="M2444" s="2">
        <v>2005</v>
      </c>
      <c r="N2444" s="2" t="s">
        <v>210</v>
      </c>
      <c r="O2444" s="2" t="s">
        <v>305</v>
      </c>
      <c r="P2444" s="2" t="s">
        <v>140</v>
      </c>
      <c r="Q2444" s="2" t="s">
        <v>44</v>
      </c>
      <c r="R2444" s="2" t="s">
        <v>10</v>
      </c>
    </row>
    <row r="2445" spans="1:18" x14ac:dyDescent="0.3">
      <c r="A2445" s="2">
        <v>12543</v>
      </c>
      <c r="B2445" s="2" t="s">
        <v>139</v>
      </c>
      <c r="C2445" s="2">
        <v>29</v>
      </c>
      <c r="D2445" s="7">
        <v>54</v>
      </c>
      <c r="E2445" s="7">
        <f t="shared" si="76"/>
        <v>27</v>
      </c>
      <c r="F2445" s="7">
        <v>100</v>
      </c>
      <c r="G2445" s="7">
        <f>Table1[[#This Row],[QUANTITY_ORDERED]]*Table1[[#This Row],[Selling price ]]</f>
        <v>2900</v>
      </c>
      <c r="H2445" s="7">
        <f>F2445-(Table1[[#This Row],[Estimated Cost Price (50%)	]])</f>
        <v>73</v>
      </c>
      <c r="I2445" s="7">
        <f>Table1[[#This Row],[Profit per unit]]*Table1[[#This Row],[QUANTITY_ORDERED]]</f>
        <v>2117</v>
      </c>
      <c r="J2445" s="2" t="str">
        <f t="shared" si="77"/>
        <v>Profit</v>
      </c>
      <c r="K2445" s="3">
        <v>38383</v>
      </c>
      <c r="L2445" s="2" t="str">
        <f>TEXT(Table1[[#This Row],[ORDER_DATE]], "mmm")</f>
        <v>Jan</v>
      </c>
      <c r="M2445" s="2">
        <v>2005</v>
      </c>
      <c r="N2445" s="2" t="s">
        <v>231</v>
      </c>
      <c r="O2445" s="2" t="s">
        <v>306</v>
      </c>
      <c r="P2445" s="2" t="s">
        <v>140</v>
      </c>
      <c r="Q2445" s="2" t="s">
        <v>44</v>
      </c>
      <c r="R2445" s="2" t="s">
        <v>16</v>
      </c>
    </row>
    <row r="2446" spans="1:18" x14ac:dyDescent="0.3">
      <c r="A2446" s="2">
        <v>12544</v>
      </c>
      <c r="B2446" s="2" t="s">
        <v>73</v>
      </c>
      <c r="C2446" s="2">
        <v>39</v>
      </c>
      <c r="D2446" s="7">
        <v>118</v>
      </c>
      <c r="E2446" s="7">
        <f t="shared" si="76"/>
        <v>59</v>
      </c>
      <c r="F2446" s="7">
        <v>100</v>
      </c>
      <c r="G2446" s="7">
        <f>Table1[[#This Row],[QUANTITY_ORDERED]]*Table1[[#This Row],[Selling price ]]</f>
        <v>3900</v>
      </c>
      <c r="H2446" s="7">
        <f>F2446-(Table1[[#This Row],[Estimated Cost Price (50%)	]])</f>
        <v>41</v>
      </c>
      <c r="I2446" s="7">
        <f>Table1[[#This Row],[Profit per unit]]*Table1[[#This Row],[QUANTITY_ORDERED]]</f>
        <v>1599</v>
      </c>
      <c r="J2446" s="2" t="str">
        <f t="shared" si="77"/>
        <v>Profit</v>
      </c>
      <c r="K2446" s="3">
        <v>38385</v>
      </c>
      <c r="L2446" s="2" t="str">
        <f>TEXT(Table1[[#This Row],[ORDER_DATE]], "mmm")</f>
        <v>Feb</v>
      </c>
      <c r="M2446" s="2">
        <v>2005</v>
      </c>
      <c r="N2446" s="2" t="s">
        <v>5</v>
      </c>
      <c r="O2446" s="2" t="s">
        <v>106</v>
      </c>
      <c r="P2446" s="2" t="s">
        <v>74</v>
      </c>
      <c r="Q2446" s="2" t="s">
        <v>32</v>
      </c>
      <c r="R2446" s="2" t="s">
        <v>16</v>
      </c>
    </row>
    <row r="2447" spans="1:18" x14ac:dyDescent="0.3">
      <c r="A2447" s="2">
        <v>12545</v>
      </c>
      <c r="B2447" s="2" t="s">
        <v>73</v>
      </c>
      <c r="C2447" s="2">
        <v>22</v>
      </c>
      <c r="D2447" s="7">
        <v>193</v>
      </c>
      <c r="E2447" s="7">
        <f t="shared" si="76"/>
        <v>96.5</v>
      </c>
      <c r="F2447" s="7">
        <v>100</v>
      </c>
      <c r="G2447" s="7">
        <f>Table1[[#This Row],[QUANTITY_ORDERED]]*Table1[[#This Row],[Selling price ]]</f>
        <v>2200</v>
      </c>
      <c r="H2447" s="7">
        <f>F2447-(Table1[[#This Row],[Estimated Cost Price (50%)	]])</f>
        <v>3.5</v>
      </c>
      <c r="I2447" s="7">
        <f>Table1[[#This Row],[Profit per unit]]*Table1[[#This Row],[QUANTITY_ORDERED]]</f>
        <v>77</v>
      </c>
      <c r="J2447" s="2" t="str">
        <f t="shared" si="77"/>
        <v>Profit</v>
      </c>
      <c r="K2447" s="3">
        <v>38385</v>
      </c>
      <c r="L2447" s="2" t="str">
        <f>TEXT(Table1[[#This Row],[ORDER_DATE]], "mmm")</f>
        <v>Feb</v>
      </c>
      <c r="M2447" s="2">
        <v>2005</v>
      </c>
      <c r="N2447" s="2" t="s">
        <v>5</v>
      </c>
      <c r="O2447" s="2" t="s">
        <v>113</v>
      </c>
      <c r="P2447" s="2" t="s">
        <v>74</v>
      </c>
      <c r="Q2447" s="2" t="s">
        <v>32</v>
      </c>
      <c r="R2447" s="2" t="s">
        <v>16</v>
      </c>
    </row>
    <row r="2448" spans="1:18" x14ac:dyDescent="0.3">
      <c r="A2448" s="2">
        <v>12546</v>
      </c>
      <c r="B2448" s="2" t="s">
        <v>73</v>
      </c>
      <c r="C2448" s="2">
        <v>42</v>
      </c>
      <c r="D2448" s="7">
        <v>84</v>
      </c>
      <c r="E2448" s="7">
        <f t="shared" si="76"/>
        <v>42</v>
      </c>
      <c r="F2448" s="7">
        <v>69.27</v>
      </c>
      <c r="G2448" s="7">
        <f>Table1[[#This Row],[QUANTITY_ORDERED]]*Table1[[#This Row],[Selling price ]]</f>
        <v>2909.3399999999997</v>
      </c>
      <c r="H2448" s="7">
        <f>F2448-(Table1[[#This Row],[Estimated Cost Price (50%)	]])</f>
        <v>27.269999999999996</v>
      </c>
      <c r="I2448" s="7">
        <f>Table1[[#This Row],[Profit per unit]]*Table1[[#This Row],[QUANTITY_ORDERED]]</f>
        <v>1145.3399999999999</v>
      </c>
      <c r="J2448" s="2" t="str">
        <f t="shared" si="77"/>
        <v>Profit</v>
      </c>
      <c r="K2448" s="3">
        <v>38385</v>
      </c>
      <c r="L2448" s="2" t="str">
        <f>TEXT(Table1[[#This Row],[ORDER_DATE]], "mmm")</f>
        <v>Feb</v>
      </c>
      <c r="M2448" s="2">
        <v>2005</v>
      </c>
      <c r="N2448" s="2" t="s">
        <v>210</v>
      </c>
      <c r="O2448" s="2" t="s">
        <v>225</v>
      </c>
      <c r="P2448" s="2" t="s">
        <v>74</v>
      </c>
      <c r="Q2448" s="2" t="s">
        <v>32</v>
      </c>
      <c r="R2448" s="2" t="s">
        <v>10</v>
      </c>
    </row>
    <row r="2449" spans="1:18" x14ac:dyDescent="0.3">
      <c r="A2449" s="2">
        <v>12547</v>
      </c>
      <c r="B2449" s="2" t="s">
        <v>73</v>
      </c>
      <c r="C2449" s="2">
        <v>22</v>
      </c>
      <c r="D2449" s="7">
        <v>60</v>
      </c>
      <c r="E2449" s="7">
        <f t="shared" si="76"/>
        <v>30</v>
      </c>
      <c r="F2449" s="7">
        <v>53.3</v>
      </c>
      <c r="G2449" s="7">
        <f>Table1[[#This Row],[QUANTITY_ORDERED]]*Table1[[#This Row],[Selling price ]]</f>
        <v>1172.5999999999999</v>
      </c>
      <c r="H2449" s="7">
        <f>F2449-(Table1[[#This Row],[Estimated Cost Price (50%)	]])</f>
        <v>23.299999999999997</v>
      </c>
      <c r="I2449" s="7">
        <f>Table1[[#This Row],[Profit per unit]]*Table1[[#This Row],[QUANTITY_ORDERED]]</f>
        <v>512.59999999999991</v>
      </c>
      <c r="J2449" s="2" t="str">
        <f t="shared" si="77"/>
        <v>Profit</v>
      </c>
      <c r="K2449" s="3">
        <v>38385</v>
      </c>
      <c r="L2449" s="2" t="str">
        <f>TEXT(Table1[[#This Row],[ORDER_DATE]], "mmm")</f>
        <v>Feb</v>
      </c>
      <c r="M2449" s="2">
        <v>2005</v>
      </c>
      <c r="N2449" s="2" t="s">
        <v>5</v>
      </c>
      <c r="O2449" s="2" t="s">
        <v>226</v>
      </c>
      <c r="P2449" s="2" t="s">
        <v>74</v>
      </c>
      <c r="Q2449" s="2" t="s">
        <v>32</v>
      </c>
      <c r="R2449" s="2" t="s">
        <v>10</v>
      </c>
    </row>
    <row r="2450" spans="1:18" x14ac:dyDescent="0.3">
      <c r="A2450" s="2">
        <v>12548</v>
      </c>
      <c r="B2450" s="2" t="s">
        <v>73</v>
      </c>
      <c r="C2450" s="2">
        <v>38</v>
      </c>
      <c r="D2450" s="7">
        <v>112</v>
      </c>
      <c r="E2450" s="7">
        <f t="shared" si="76"/>
        <v>56</v>
      </c>
      <c r="F2450" s="7">
        <v>100</v>
      </c>
      <c r="G2450" s="7">
        <f>Table1[[#This Row],[QUANTITY_ORDERED]]*Table1[[#This Row],[Selling price ]]</f>
        <v>3800</v>
      </c>
      <c r="H2450" s="7">
        <f>F2450-(Table1[[#This Row],[Estimated Cost Price (50%)	]])</f>
        <v>44</v>
      </c>
      <c r="I2450" s="7">
        <f>Table1[[#This Row],[Profit per unit]]*Table1[[#This Row],[QUANTITY_ORDERED]]</f>
        <v>1672</v>
      </c>
      <c r="J2450" s="2" t="str">
        <f t="shared" si="77"/>
        <v>Profit</v>
      </c>
      <c r="K2450" s="3">
        <v>38385</v>
      </c>
      <c r="L2450" s="2" t="str">
        <f>TEXT(Table1[[#This Row],[ORDER_DATE]], "mmm")</f>
        <v>Feb</v>
      </c>
      <c r="M2450" s="2">
        <v>2005</v>
      </c>
      <c r="N2450" s="2" t="s">
        <v>5</v>
      </c>
      <c r="O2450" s="2" t="s">
        <v>254</v>
      </c>
      <c r="P2450" s="2" t="s">
        <v>74</v>
      </c>
      <c r="Q2450" s="2" t="s">
        <v>32</v>
      </c>
      <c r="R2450" s="2" t="s">
        <v>16</v>
      </c>
    </row>
    <row r="2451" spans="1:18" x14ac:dyDescent="0.3">
      <c r="A2451" s="2">
        <v>12549</v>
      </c>
      <c r="B2451" s="2" t="s">
        <v>73</v>
      </c>
      <c r="C2451" s="2">
        <v>46</v>
      </c>
      <c r="D2451" s="7">
        <v>109</v>
      </c>
      <c r="E2451" s="7">
        <f t="shared" si="76"/>
        <v>54.5</v>
      </c>
      <c r="F2451" s="7">
        <v>94.1</v>
      </c>
      <c r="G2451" s="7">
        <f>Table1[[#This Row],[QUANTITY_ORDERED]]*Table1[[#This Row],[Selling price ]]</f>
        <v>4328.5999999999995</v>
      </c>
      <c r="H2451" s="7">
        <f>F2451-(Table1[[#This Row],[Estimated Cost Price (50%)	]])</f>
        <v>39.599999999999994</v>
      </c>
      <c r="I2451" s="7">
        <f>Table1[[#This Row],[Profit per unit]]*Table1[[#This Row],[QUANTITY_ORDERED]]</f>
        <v>1821.5999999999997</v>
      </c>
      <c r="J2451" s="2" t="str">
        <f t="shared" si="77"/>
        <v>Profit</v>
      </c>
      <c r="K2451" s="3">
        <v>38385</v>
      </c>
      <c r="L2451" s="2" t="str">
        <f>TEXT(Table1[[#This Row],[ORDER_DATE]], "mmm")</f>
        <v>Feb</v>
      </c>
      <c r="M2451" s="2">
        <v>2005</v>
      </c>
      <c r="N2451" s="2" t="s">
        <v>210</v>
      </c>
      <c r="O2451" s="2" t="s">
        <v>256</v>
      </c>
      <c r="P2451" s="2" t="s">
        <v>74</v>
      </c>
      <c r="Q2451" s="2" t="s">
        <v>32</v>
      </c>
      <c r="R2451" s="2" t="s">
        <v>16</v>
      </c>
    </row>
    <row r="2452" spans="1:18" x14ac:dyDescent="0.3">
      <c r="A2452" s="2">
        <v>12550</v>
      </c>
      <c r="B2452" s="2" t="s">
        <v>38</v>
      </c>
      <c r="C2452" s="2">
        <v>21</v>
      </c>
      <c r="D2452" s="7">
        <v>95</v>
      </c>
      <c r="E2452" s="7">
        <f t="shared" si="76"/>
        <v>47.5</v>
      </c>
      <c r="F2452" s="7">
        <v>34.909999999999997</v>
      </c>
      <c r="G2452" s="7">
        <f>Table1[[#This Row],[QUANTITY_ORDERED]]*Table1[[#This Row],[Selling price ]]</f>
        <v>733.1099999999999</v>
      </c>
      <c r="H2452" s="7">
        <f>F2452-(Table1[[#This Row],[Estimated Cost Price (50%)	]])</f>
        <v>-12.590000000000003</v>
      </c>
      <c r="I2452" s="7">
        <f>Table1[[#This Row],[Profit per unit]]*Table1[[#This Row],[QUANTITY_ORDERED]]</f>
        <v>-264.3900000000001</v>
      </c>
      <c r="J2452" s="2" t="str">
        <f t="shared" si="77"/>
        <v>Loss</v>
      </c>
      <c r="K2452" s="3">
        <v>38413</v>
      </c>
      <c r="L2452" s="2" t="str">
        <f>TEXT(Table1[[#This Row],[ORDER_DATE]], "mmm")</f>
        <v>Mar</v>
      </c>
      <c r="M2452" s="2">
        <v>2005</v>
      </c>
      <c r="N2452" s="2" t="s">
        <v>5</v>
      </c>
      <c r="O2452" s="2" t="s">
        <v>6</v>
      </c>
      <c r="P2452" s="2" t="s">
        <v>39</v>
      </c>
      <c r="Q2452" s="2" t="s">
        <v>13</v>
      </c>
      <c r="R2452" s="2" t="s">
        <v>10</v>
      </c>
    </row>
    <row r="2453" spans="1:18" x14ac:dyDescent="0.3">
      <c r="A2453" s="2">
        <v>12551</v>
      </c>
      <c r="B2453" s="2" t="s">
        <v>38</v>
      </c>
      <c r="C2453" s="2">
        <v>45</v>
      </c>
      <c r="D2453" s="7">
        <v>194</v>
      </c>
      <c r="E2453" s="7">
        <f t="shared" si="76"/>
        <v>97</v>
      </c>
      <c r="F2453" s="7">
        <v>76</v>
      </c>
      <c r="G2453" s="7">
        <f>Table1[[#This Row],[QUANTITY_ORDERED]]*Table1[[#This Row],[Selling price ]]</f>
        <v>3420</v>
      </c>
      <c r="H2453" s="7">
        <f>F2453-(Table1[[#This Row],[Estimated Cost Price (50%)	]])</f>
        <v>-21</v>
      </c>
      <c r="I2453" s="7">
        <f>Table1[[#This Row],[Profit per unit]]*Table1[[#This Row],[QUANTITY_ORDERED]]</f>
        <v>-945</v>
      </c>
      <c r="J2453" s="2" t="str">
        <f t="shared" si="77"/>
        <v>Loss</v>
      </c>
      <c r="K2453" s="3">
        <v>38413</v>
      </c>
      <c r="L2453" s="2" t="str">
        <f>TEXT(Table1[[#This Row],[ORDER_DATE]], "mmm")</f>
        <v>Mar</v>
      </c>
      <c r="M2453" s="2">
        <v>2005</v>
      </c>
      <c r="N2453" s="2" t="s">
        <v>63</v>
      </c>
      <c r="O2453" s="2" t="s">
        <v>149</v>
      </c>
      <c r="P2453" s="2" t="s">
        <v>39</v>
      </c>
      <c r="Q2453" s="2" t="s">
        <v>13</v>
      </c>
      <c r="R2453" s="2" t="s">
        <v>16</v>
      </c>
    </row>
    <row r="2454" spans="1:18" x14ac:dyDescent="0.3">
      <c r="A2454" s="2">
        <v>12552</v>
      </c>
      <c r="B2454" s="2" t="s">
        <v>38</v>
      </c>
      <c r="C2454" s="2">
        <v>49</v>
      </c>
      <c r="D2454" s="7">
        <v>150</v>
      </c>
      <c r="E2454" s="7">
        <f t="shared" si="76"/>
        <v>75</v>
      </c>
      <c r="F2454" s="7">
        <v>78.92</v>
      </c>
      <c r="G2454" s="7">
        <f>Table1[[#This Row],[QUANTITY_ORDERED]]*Table1[[#This Row],[Selling price ]]</f>
        <v>3867.08</v>
      </c>
      <c r="H2454" s="7">
        <f>F2454-(Table1[[#This Row],[Estimated Cost Price (50%)	]])</f>
        <v>3.9200000000000017</v>
      </c>
      <c r="I2454" s="7">
        <f>Table1[[#This Row],[Profit per unit]]*Table1[[#This Row],[QUANTITY_ORDERED]]</f>
        <v>192.0800000000001</v>
      </c>
      <c r="J2454" s="2" t="str">
        <f t="shared" si="77"/>
        <v>Profit</v>
      </c>
      <c r="K2454" s="3">
        <v>38413</v>
      </c>
      <c r="L2454" s="2" t="str">
        <f>TEXT(Table1[[#This Row],[ORDER_DATE]], "mmm")</f>
        <v>Mar</v>
      </c>
      <c r="M2454" s="2">
        <v>2005</v>
      </c>
      <c r="N2454" s="2" t="s">
        <v>5</v>
      </c>
      <c r="O2454" s="2" t="s">
        <v>180</v>
      </c>
      <c r="P2454" s="2" t="s">
        <v>39</v>
      </c>
      <c r="Q2454" s="2" t="s">
        <v>13</v>
      </c>
      <c r="R2454" s="2" t="s">
        <v>16</v>
      </c>
    </row>
    <row r="2455" spans="1:18" x14ac:dyDescent="0.3">
      <c r="A2455" s="2">
        <v>12553</v>
      </c>
      <c r="B2455" s="2" t="s">
        <v>38</v>
      </c>
      <c r="C2455" s="2">
        <v>23</v>
      </c>
      <c r="D2455" s="7">
        <v>76</v>
      </c>
      <c r="E2455" s="7">
        <f t="shared" si="76"/>
        <v>38</v>
      </c>
      <c r="F2455" s="7">
        <v>100</v>
      </c>
      <c r="G2455" s="7">
        <f>Table1[[#This Row],[QUANTITY_ORDERED]]*Table1[[#This Row],[Selling price ]]</f>
        <v>2300</v>
      </c>
      <c r="H2455" s="7">
        <f>F2455-(Table1[[#This Row],[Estimated Cost Price (50%)	]])</f>
        <v>62</v>
      </c>
      <c r="I2455" s="7">
        <f>Table1[[#This Row],[Profit per unit]]*Table1[[#This Row],[QUANTITY_ORDERED]]</f>
        <v>1426</v>
      </c>
      <c r="J2455" s="2" t="str">
        <f t="shared" si="77"/>
        <v>Profit</v>
      </c>
      <c r="K2455" s="3">
        <v>38413</v>
      </c>
      <c r="L2455" s="2" t="str">
        <f>TEXT(Table1[[#This Row],[ORDER_DATE]], "mmm")</f>
        <v>Mar</v>
      </c>
      <c r="M2455" s="2">
        <v>2005</v>
      </c>
      <c r="N2455" s="2" t="s">
        <v>5</v>
      </c>
      <c r="O2455" s="2" t="s">
        <v>258</v>
      </c>
      <c r="P2455" s="2" t="s">
        <v>39</v>
      </c>
      <c r="Q2455" s="2" t="s">
        <v>13</v>
      </c>
      <c r="R2455" s="2" t="s">
        <v>10</v>
      </c>
    </row>
    <row r="2456" spans="1:18" x14ac:dyDescent="0.3">
      <c r="A2456" s="2">
        <v>12554</v>
      </c>
      <c r="B2456" s="2" t="s">
        <v>38</v>
      </c>
      <c r="C2456" s="2">
        <v>20</v>
      </c>
      <c r="D2456" s="7">
        <v>69</v>
      </c>
      <c r="E2456" s="7">
        <f t="shared" si="76"/>
        <v>34.5</v>
      </c>
      <c r="F2456" s="7">
        <v>100</v>
      </c>
      <c r="G2456" s="7">
        <f>Table1[[#This Row],[QUANTITY_ORDERED]]*Table1[[#This Row],[Selling price ]]</f>
        <v>2000</v>
      </c>
      <c r="H2456" s="7">
        <f>F2456-(Table1[[#This Row],[Estimated Cost Price (50%)	]])</f>
        <v>65.5</v>
      </c>
      <c r="I2456" s="7">
        <f>Table1[[#This Row],[Profit per unit]]*Table1[[#This Row],[QUANTITY_ORDERED]]</f>
        <v>1310</v>
      </c>
      <c r="J2456" s="2" t="str">
        <f t="shared" si="77"/>
        <v>Profit</v>
      </c>
      <c r="K2456" s="3">
        <v>38413</v>
      </c>
      <c r="L2456" s="2" t="str">
        <f>TEXT(Table1[[#This Row],[ORDER_DATE]], "mmm")</f>
        <v>Mar</v>
      </c>
      <c r="M2456" s="2">
        <v>2005</v>
      </c>
      <c r="N2456" s="2" t="s">
        <v>5</v>
      </c>
      <c r="O2456" s="2" t="s">
        <v>262</v>
      </c>
      <c r="P2456" s="2" t="s">
        <v>39</v>
      </c>
      <c r="Q2456" s="2" t="s">
        <v>13</v>
      </c>
      <c r="R2456" s="2" t="s">
        <v>10</v>
      </c>
    </row>
    <row r="2457" spans="1:18" x14ac:dyDescent="0.3">
      <c r="A2457" s="2">
        <v>12555</v>
      </c>
      <c r="B2457" s="2" t="s">
        <v>38</v>
      </c>
      <c r="C2457" s="2">
        <v>43</v>
      </c>
      <c r="D2457" s="7">
        <v>72</v>
      </c>
      <c r="E2457" s="7">
        <f t="shared" si="76"/>
        <v>36</v>
      </c>
      <c r="F2457" s="7">
        <v>100</v>
      </c>
      <c r="G2457" s="7">
        <f>Table1[[#This Row],[QUANTITY_ORDERED]]*Table1[[#This Row],[Selling price ]]</f>
        <v>4300</v>
      </c>
      <c r="H2457" s="7">
        <f>F2457-(Table1[[#This Row],[Estimated Cost Price (50%)	]])</f>
        <v>64</v>
      </c>
      <c r="I2457" s="7">
        <f>Table1[[#This Row],[Profit per unit]]*Table1[[#This Row],[QUANTITY_ORDERED]]</f>
        <v>2752</v>
      </c>
      <c r="J2457" s="2" t="str">
        <f t="shared" si="77"/>
        <v>Profit</v>
      </c>
      <c r="K2457" s="3">
        <v>38413</v>
      </c>
      <c r="L2457" s="2" t="str">
        <f>TEXT(Table1[[#This Row],[ORDER_DATE]], "mmm")</f>
        <v>Mar</v>
      </c>
      <c r="M2457" s="2">
        <v>2005</v>
      </c>
      <c r="N2457" s="2" t="s">
        <v>210</v>
      </c>
      <c r="O2457" s="2" t="s">
        <v>279</v>
      </c>
      <c r="P2457" s="2" t="s">
        <v>39</v>
      </c>
      <c r="Q2457" s="2" t="s">
        <v>13</v>
      </c>
      <c r="R2457" s="2" t="s">
        <v>52</v>
      </c>
    </row>
    <row r="2458" spans="1:18" x14ac:dyDescent="0.3">
      <c r="A2458" s="2">
        <v>12556</v>
      </c>
      <c r="B2458" s="2" t="s">
        <v>38</v>
      </c>
      <c r="C2458" s="2">
        <v>37</v>
      </c>
      <c r="D2458" s="7">
        <v>99</v>
      </c>
      <c r="E2458" s="7">
        <f t="shared" si="76"/>
        <v>49.5</v>
      </c>
      <c r="F2458" s="7">
        <v>100</v>
      </c>
      <c r="G2458" s="7">
        <f>Table1[[#This Row],[QUANTITY_ORDERED]]*Table1[[#This Row],[Selling price ]]</f>
        <v>3700</v>
      </c>
      <c r="H2458" s="7">
        <f>F2458-(Table1[[#This Row],[Estimated Cost Price (50%)	]])</f>
        <v>50.5</v>
      </c>
      <c r="I2458" s="7">
        <f>Table1[[#This Row],[Profit per unit]]*Table1[[#This Row],[QUANTITY_ORDERED]]</f>
        <v>1868.5</v>
      </c>
      <c r="J2458" s="2" t="str">
        <f t="shared" si="77"/>
        <v>Profit</v>
      </c>
      <c r="K2458" s="3">
        <v>38413</v>
      </c>
      <c r="L2458" s="2" t="str">
        <f>TEXT(Table1[[#This Row],[ORDER_DATE]], "mmm")</f>
        <v>Mar</v>
      </c>
      <c r="M2458" s="2">
        <v>2005</v>
      </c>
      <c r="N2458" s="2" t="s">
        <v>5</v>
      </c>
      <c r="O2458" s="2" t="s">
        <v>282</v>
      </c>
      <c r="P2458" s="2" t="s">
        <v>39</v>
      </c>
      <c r="Q2458" s="2" t="s">
        <v>13</v>
      </c>
      <c r="R2458" s="2" t="s">
        <v>16</v>
      </c>
    </row>
    <row r="2459" spans="1:18" x14ac:dyDescent="0.3">
      <c r="A2459" s="2">
        <v>12557</v>
      </c>
      <c r="B2459" s="2" t="s">
        <v>38</v>
      </c>
      <c r="C2459" s="2">
        <v>44</v>
      </c>
      <c r="D2459" s="7">
        <v>68</v>
      </c>
      <c r="E2459" s="7">
        <f t="shared" si="76"/>
        <v>34</v>
      </c>
      <c r="F2459" s="7">
        <v>82.26</v>
      </c>
      <c r="G2459" s="7">
        <f>Table1[[#This Row],[QUANTITY_ORDERED]]*Table1[[#This Row],[Selling price ]]</f>
        <v>3619.44</v>
      </c>
      <c r="H2459" s="7">
        <f>F2459-(Table1[[#This Row],[Estimated Cost Price (50%)	]])</f>
        <v>48.260000000000005</v>
      </c>
      <c r="I2459" s="7">
        <f>Table1[[#This Row],[Profit per unit]]*Table1[[#This Row],[QUANTITY_ORDERED]]</f>
        <v>2123.44</v>
      </c>
      <c r="J2459" s="2" t="str">
        <f t="shared" si="77"/>
        <v>Profit</v>
      </c>
      <c r="K2459" s="3">
        <v>38413</v>
      </c>
      <c r="L2459" s="2" t="str">
        <f>TEXT(Table1[[#This Row],[ORDER_DATE]], "mmm")</f>
        <v>Mar</v>
      </c>
      <c r="M2459" s="2">
        <v>2005</v>
      </c>
      <c r="N2459" s="2" t="s">
        <v>202</v>
      </c>
      <c r="O2459" s="2" t="s">
        <v>287</v>
      </c>
      <c r="P2459" s="2" t="s">
        <v>39</v>
      </c>
      <c r="Q2459" s="2" t="s">
        <v>13</v>
      </c>
      <c r="R2459" s="2" t="s">
        <v>16</v>
      </c>
    </row>
    <row r="2460" spans="1:18" x14ac:dyDescent="0.3">
      <c r="A2460" s="2">
        <v>12558</v>
      </c>
      <c r="B2460" s="2" t="s">
        <v>38</v>
      </c>
      <c r="C2460" s="2">
        <v>41</v>
      </c>
      <c r="D2460" s="7">
        <v>102</v>
      </c>
      <c r="E2460" s="7">
        <f t="shared" si="76"/>
        <v>51</v>
      </c>
      <c r="F2460" s="7">
        <v>100</v>
      </c>
      <c r="G2460" s="7">
        <f>Table1[[#This Row],[QUANTITY_ORDERED]]*Table1[[#This Row],[Selling price ]]</f>
        <v>4100</v>
      </c>
      <c r="H2460" s="7">
        <f>F2460-(Table1[[#This Row],[Estimated Cost Price (50%)	]])</f>
        <v>49</v>
      </c>
      <c r="I2460" s="7">
        <f>Table1[[#This Row],[Profit per unit]]*Table1[[#This Row],[QUANTITY_ORDERED]]</f>
        <v>2009</v>
      </c>
      <c r="J2460" s="2" t="str">
        <f t="shared" si="77"/>
        <v>Profit</v>
      </c>
      <c r="K2460" s="3">
        <v>38413</v>
      </c>
      <c r="L2460" s="2" t="str">
        <f>TEXT(Table1[[#This Row],[ORDER_DATE]], "mmm")</f>
        <v>Mar</v>
      </c>
      <c r="M2460" s="2">
        <v>2005</v>
      </c>
      <c r="N2460" s="2" t="s">
        <v>5</v>
      </c>
      <c r="O2460" s="2" t="s">
        <v>288</v>
      </c>
      <c r="P2460" s="2" t="s">
        <v>39</v>
      </c>
      <c r="Q2460" s="2" t="s">
        <v>13</v>
      </c>
      <c r="R2460" s="2" t="s">
        <v>16</v>
      </c>
    </row>
    <row r="2461" spans="1:18" x14ac:dyDescent="0.3">
      <c r="A2461" s="2">
        <v>12559</v>
      </c>
      <c r="B2461" s="2" t="s">
        <v>38</v>
      </c>
      <c r="C2461" s="2">
        <v>49</v>
      </c>
      <c r="D2461" s="7">
        <v>43</v>
      </c>
      <c r="E2461" s="7">
        <f t="shared" si="76"/>
        <v>21.5</v>
      </c>
      <c r="F2461" s="7">
        <v>65.8</v>
      </c>
      <c r="G2461" s="7">
        <f>Table1[[#This Row],[QUANTITY_ORDERED]]*Table1[[#This Row],[Selling price ]]</f>
        <v>3224.2</v>
      </c>
      <c r="H2461" s="7">
        <f>F2461-(Table1[[#This Row],[Estimated Cost Price (50%)	]])</f>
        <v>44.3</v>
      </c>
      <c r="I2461" s="7">
        <f>Table1[[#This Row],[Profit per unit]]*Table1[[#This Row],[QUANTITY_ORDERED]]</f>
        <v>2170.6999999999998</v>
      </c>
      <c r="J2461" s="2" t="str">
        <f t="shared" si="77"/>
        <v>Profit</v>
      </c>
      <c r="K2461" s="3">
        <v>38413</v>
      </c>
      <c r="L2461" s="2" t="str">
        <f>TEXT(Table1[[#This Row],[ORDER_DATE]], "mmm")</f>
        <v>Mar</v>
      </c>
      <c r="M2461" s="2">
        <v>2005</v>
      </c>
      <c r="N2461" s="2" t="s">
        <v>202</v>
      </c>
      <c r="O2461" s="2" t="s">
        <v>289</v>
      </c>
      <c r="P2461" s="2" t="s">
        <v>39</v>
      </c>
      <c r="Q2461" s="2" t="s">
        <v>13</v>
      </c>
      <c r="R2461" s="2" t="s">
        <v>16</v>
      </c>
    </row>
    <row r="2462" spans="1:18" x14ac:dyDescent="0.3">
      <c r="A2462" s="2">
        <v>12560</v>
      </c>
      <c r="B2462" s="2" t="s">
        <v>38</v>
      </c>
      <c r="C2462" s="2">
        <v>49</v>
      </c>
      <c r="D2462" s="7">
        <v>81</v>
      </c>
      <c r="E2462" s="7">
        <f t="shared" si="76"/>
        <v>40.5</v>
      </c>
      <c r="F2462" s="7">
        <v>100</v>
      </c>
      <c r="G2462" s="7">
        <f>Table1[[#This Row],[QUANTITY_ORDERED]]*Table1[[#This Row],[Selling price ]]</f>
        <v>4900</v>
      </c>
      <c r="H2462" s="7">
        <f>F2462-(Table1[[#This Row],[Estimated Cost Price (50%)	]])</f>
        <v>59.5</v>
      </c>
      <c r="I2462" s="7">
        <f>Table1[[#This Row],[Profit per unit]]*Table1[[#This Row],[QUANTITY_ORDERED]]</f>
        <v>2915.5</v>
      </c>
      <c r="J2462" s="2" t="str">
        <f t="shared" si="77"/>
        <v>Profit</v>
      </c>
      <c r="K2462" s="3">
        <v>38413</v>
      </c>
      <c r="L2462" s="2" t="str">
        <f>TEXT(Table1[[#This Row],[ORDER_DATE]], "mmm")</f>
        <v>Mar</v>
      </c>
      <c r="M2462" s="2">
        <v>2005</v>
      </c>
      <c r="N2462" s="2" t="s">
        <v>5</v>
      </c>
      <c r="O2462" s="2" t="s">
        <v>292</v>
      </c>
      <c r="P2462" s="2" t="s">
        <v>39</v>
      </c>
      <c r="Q2462" s="2" t="s">
        <v>13</v>
      </c>
      <c r="R2462" s="2" t="s">
        <v>16</v>
      </c>
    </row>
    <row r="2463" spans="1:18" x14ac:dyDescent="0.3">
      <c r="A2463" s="2">
        <v>12561</v>
      </c>
      <c r="B2463" s="2" t="s">
        <v>38</v>
      </c>
      <c r="C2463" s="2">
        <v>37</v>
      </c>
      <c r="D2463" s="7">
        <v>91</v>
      </c>
      <c r="E2463" s="7">
        <f t="shared" si="76"/>
        <v>45.5</v>
      </c>
      <c r="F2463" s="7">
        <v>81.87</v>
      </c>
      <c r="G2463" s="7">
        <f>Table1[[#This Row],[QUANTITY_ORDERED]]*Table1[[#This Row],[Selling price ]]</f>
        <v>3029.19</v>
      </c>
      <c r="H2463" s="7">
        <f>F2463-(Table1[[#This Row],[Estimated Cost Price (50%)	]])</f>
        <v>36.370000000000005</v>
      </c>
      <c r="I2463" s="7">
        <f>Table1[[#This Row],[Profit per unit]]*Table1[[#This Row],[QUANTITY_ORDERED]]</f>
        <v>1345.69</v>
      </c>
      <c r="J2463" s="2" t="str">
        <f t="shared" si="77"/>
        <v>Profit</v>
      </c>
      <c r="K2463" s="3">
        <v>38413</v>
      </c>
      <c r="L2463" s="2" t="str">
        <f>TEXT(Table1[[#This Row],[ORDER_DATE]], "mmm")</f>
        <v>Mar</v>
      </c>
      <c r="M2463" s="2">
        <v>2005</v>
      </c>
      <c r="N2463" s="2" t="s">
        <v>210</v>
      </c>
      <c r="O2463" s="2" t="s">
        <v>294</v>
      </c>
      <c r="P2463" s="2" t="s">
        <v>39</v>
      </c>
      <c r="Q2463" s="2" t="s">
        <v>13</v>
      </c>
      <c r="R2463" s="2" t="s">
        <v>16</v>
      </c>
    </row>
    <row r="2464" spans="1:18" x14ac:dyDescent="0.3">
      <c r="A2464" s="2">
        <v>12562</v>
      </c>
      <c r="B2464" s="2" t="s">
        <v>38</v>
      </c>
      <c r="C2464" s="2">
        <v>33</v>
      </c>
      <c r="D2464" s="7">
        <v>99</v>
      </c>
      <c r="E2464" s="7">
        <f t="shared" si="76"/>
        <v>49.5</v>
      </c>
      <c r="F2464" s="7">
        <v>100</v>
      </c>
      <c r="G2464" s="7">
        <f>Table1[[#This Row],[QUANTITY_ORDERED]]*Table1[[#This Row],[Selling price ]]</f>
        <v>3300</v>
      </c>
      <c r="H2464" s="7">
        <f>F2464-(Table1[[#This Row],[Estimated Cost Price (50%)	]])</f>
        <v>50.5</v>
      </c>
      <c r="I2464" s="7">
        <f>Table1[[#This Row],[Profit per unit]]*Table1[[#This Row],[QUANTITY_ORDERED]]</f>
        <v>1666.5</v>
      </c>
      <c r="J2464" s="2" t="str">
        <f t="shared" si="77"/>
        <v>Profit</v>
      </c>
      <c r="K2464" s="3">
        <v>38413</v>
      </c>
      <c r="L2464" s="2" t="str">
        <f>TEXT(Table1[[#This Row],[ORDER_DATE]], "mmm")</f>
        <v>Mar</v>
      </c>
      <c r="M2464" s="2">
        <v>2005</v>
      </c>
      <c r="N2464" s="2" t="s">
        <v>210</v>
      </c>
      <c r="O2464" s="2" t="s">
        <v>297</v>
      </c>
      <c r="P2464" s="2" t="s">
        <v>39</v>
      </c>
      <c r="Q2464" s="2" t="s">
        <v>13</v>
      </c>
      <c r="R2464" s="2" t="s">
        <v>16</v>
      </c>
    </row>
    <row r="2465" spans="1:18" x14ac:dyDescent="0.3">
      <c r="A2465" s="2">
        <v>12563</v>
      </c>
      <c r="B2465" s="2" t="s">
        <v>38</v>
      </c>
      <c r="C2465" s="2">
        <v>25</v>
      </c>
      <c r="D2465" s="7">
        <v>118</v>
      </c>
      <c r="E2465" s="7">
        <f t="shared" si="76"/>
        <v>59</v>
      </c>
      <c r="F2465" s="7">
        <v>66.73</v>
      </c>
      <c r="G2465" s="7">
        <f>Table1[[#This Row],[QUANTITY_ORDERED]]*Table1[[#This Row],[Selling price ]]</f>
        <v>1668.25</v>
      </c>
      <c r="H2465" s="7">
        <f>F2465-(Table1[[#This Row],[Estimated Cost Price (50%)	]])</f>
        <v>7.730000000000004</v>
      </c>
      <c r="I2465" s="7">
        <f>Table1[[#This Row],[Profit per unit]]*Table1[[#This Row],[QUANTITY_ORDERED]]</f>
        <v>193.25000000000011</v>
      </c>
      <c r="J2465" s="2" t="str">
        <f t="shared" si="77"/>
        <v>Profit</v>
      </c>
      <c r="K2465" s="3">
        <v>38413</v>
      </c>
      <c r="L2465" s="2" t="str">
        <f>TEXT(Table1[[#This Row],[ORDER_DATE]], "mmm")</f>
        <v>Mar</v>
      </c>
      <c r="M2465" s="2">
        <v>2005</v>
      </c>
      <c r="N2465" s="2" t="s">
        <v>210</v>
      </c>
      <c r="O2465" s="2" t="s">
        <v>300</v>
      </c>
      <c r="P2465" s="2" t="s">
        <v>39</v>
      </c>
      <c r="Q2465" s="2" t="s">
        <v>13</v>
      </c>
      <c r="R2465" s="2" t="s">
        <v>10</v>
      </c>
    </row>
    <row r="2466" spans="1:18" x14ac:dyDescent="0.3">
      <c r="A2466" s="2">
        <v>12564</v>
      </c>
      <c r="B2466" s="2" t="s">
        <v>38</v>
      </c>
      <c r="C2466" s="2">
        <v>44</v>
      </c>
      <c r="D2466" s="7">
        <v>80</v>
      </c>
      <c r="E2466" s="7">
        <f t="shared" si="76"/>
        <v>40</v>
      </c>
      <c r="F2466" s="7">
        <v>100</v>
      </c>
      <c r="G2466" s="7">
        <f>Table1[[#This Row],[QUANTITY_ORDERED]]*Table1[[#This Row],[Selling price ]]</f>
        <v>4400</v>
      </c>
      <c r="H2466" s="7">
        <f>F2466-(Table1[[#This Row],[Estimated Cost Price (50%)	]])</f>
        <v>60</v>
      </c>
      <c r="I2466" s="7">
        <f>Table1[[#This Row],[Profit per unit]]*Table1[[#This Row],[QUANTITY_ORDERED]]</f>
        <v>2640</v>
      </c>
      <c r="J2466" s="2" t="str">
        <f t="shared" si="77"/>
        <v>Profit</v>
      </c>
      <c r="K2466" s="3">
        <v>38413</v>
      </c>
      <c r="L2466" s="2" t="str">
        <f>TEXT(Table1[[#This Row],[ORDER_DATE]], "mmm")</f>
        <v>Mar</v>
      </c>
      <c r="M2466" s="2">
        <v>2005</v>
      </c>
      <c r="N2466" s="2" t="s">
        <v>210</v>
      </c>
      <c r="O2466" s="2" t="s">
        <v>301</v>
      </c>
      <c r="P2466" s="2" t="s">
        <v>39</v>
      </c>
      <c r="Q2466" s="2" t="s">
        <v>13</v>
      </c>
      <c r="R2466" s="2" t="s">
        <v>16</v>
      </c>
    </row>
    <row r="2467" spans="1:18" x14ac:dyDescent="0.3">
      <c r="A2467" s="2">
        <v>12565</v>
      </c>
      <c r="B2467" s="2" t="s">
        <v>184</v>
      </c>
      <c r="C2467" s="2">
        <v>35</v>
      </c>
      <c r="D2467" s="7">
        <v>117</v>
      </c>
      <c r="E2467" s="7">
        <f t="shared" si="76"/>
        <v>58.5</v>
      </c>
      <c r="F2467" s="7">
        <v>100</v>
      </c>
      <c r="G2467" s="7">
        <f>Table1[[#This Row],[QUANTITY_ORDERED]]*Table1[[#This Row],[Selling price ]]</f>
        <v>3500</v>
      </c>
      <c r="H2467" s="7">
        <f>F2467-(Table1[[#This Row],[Estimated Cost Price (50%)	]])</f>
        <v>41.5</v>
      </c>
      <c r="I2467" s="7">
        <f>Table1[[#This Row],[Profit per unit]]*Table1[[#This Row],[QUANTITY_ORDERED]]</f>
        <v>1452.5</v>
      </c>
      <c r="J2467" s="2" t="str">
        <f t="shared" si="77"/>
        <v>Profit</v>
      </c>
      <c r="K2467" s="3">
        <v>38566</v>
      </c>
      <c r="L2467" s="2" t="str">
        <f>TEXT(Table1[[#This Row],[ORDER_DATE]], "mmm")</f>
        <v>Aug</v>
      </c>
      <c r="M2467" s="2">
        <v>2005</v>
      </c>
      <c r="N2467" s="2" t="s">
        <v>63</v>
      </c>
      <c r="O2467" s="2" t="s">
        <v>183</v>
      </c>
      <c r="P2467" s="2" t="s">
        <v>185</v>
      </c>
      <c r="Q2467" s="2" t="s">
        <v>9</v>
      </c>
      <c r="R2467" s="2" t="s">
        <v>16</v>
      </c>
    </row>
    <row r="2468" spans="1:18" x14ac:dyDescent="0.3">
      <c r="A2468" s="2">
        <v>12566</v>
      </c>
      <c r="B2468" s="2" t="s">
        <v>42</v>
      </c>
      <c r="C2468" s="2">
        <v>24</v>
      </c>
      <c r="D2468" s="7">
        <v>79</v>
      </c>
      <c r="E2468" s="7">
        <f t="shared" si="76"/>
        <v>39.5</v>
      </c>
      <c r="F2468" s="7">
        <v>67.83</v>
      </c>
      <c r="G2468" s="7">
        <f>Table1[[#This Row],[QUANTITY_ORDERED]]*Table1[[#This Row],[Selling price ]]</f>
        <v>1627.92</v>
      </c>
      <c r="H2468" s="7">
        <f>F2468-(Table1[[#This Row],[Estimated Cost Price (50%)	]])</f>
        <v>28.33</v>
      </c>
      <c r="I2468" s="7">
        <f>Table1[[#This Row],[Profit per unit]]*Table1[[#This Row],[QUANTITY_ORDERED]]</f>
        <v>679.92</v>
      </c>
      <c r="J2468" s="2" t="str">
        <f t="shared" si="77"/>
        <v>Profit</v>
      </c>
      <c r="K2468" s="3">
        <v>38597</v>
      </c>
      <c r="L2468" s="2" t="str">
        <f>TEXT(Table1[[#This Row],[ORDER_DATE]], "mmm")</f>
        <v>Sep</v>
      </c>
      <c r="M2468" s="2">
        <v>2005</v>
      </c>
      <c r="N2468" s="2" t="s">
        <v>63</v>
      </c>
      <c r="O2468" s="2" t="s">
        <v>187</v>
      </c>
      <c r="P2468" s="2" t="s">
        <v>43</v>
      </c>
      <c r="Q2468" s="2" t="s">
        <v>44</v>
      </c>
      <c r="R2468" s="2" t="s">
        <v>10</v>
      </c>
    </row>
    <row r="2469" spans="1:18" x14ac:dyDescent="0.3">
      <c r="A2469" s="2">
        <v>12567</v>
      </c>
      <c r="B2469" s="2" t="s">
        <v>42</v>
      </c>
      <c r="C2469" s="2">
        <v>50</v>
      </c>
      <c r="D2469" s="7">
        <v>115</v>
      </c>
      <c r="E2469" s="7">
        <f t="shared" si="76"/>
        <v>57.5</v>
      </c>
      <c r="F2469" s="7">
        <v>100</v>
      </c>
      <c r="G2469" s="7">
        <f>Table1[[#This Row],[QUANTITY_ORDERED]]*Table1[[#This Row],[Selling price ]]</f>
        <v>5000</v>
      </c>
      <c r="H2469" s="7">
        <f>F2469-(Table1[[#This Row],[Estimated Cost Price (50%)	]])</f>
        <v>42.5</v>
      </c>
      <c r="I2469" s="7">
        <f>Table1[[#This Row],[Profit per unit]]*Table1[[#This Row],[QUANTITY_ORDERED]]</f>
        <v>2125</v>
      </c>
      <c r="J2469" s="2" t="str">
        <f t="shared" si="77"/>
        <v>Profit</v>
      </c>
      <c r="K2469" s="3">
        <v>38597</v>
      </c>
      <c r="L2469" s="2" t="str">
        <f>TEXT(Table1[[#This Row],[ORDER_DATE]], "mmm")</f>
        <v>Sep</v>
      </c>
      <c r="M2469" s="2">
        <v>2005</v>
      </c>
      <c r="N2469" s="2" t="s">
        <v>63</v>
      </c>
      <c r="O2469" s="2" t="s">
        <v>193</v>
      </c>
      <c r="P2469" s="2" t="s">
        <v>43</v>
      </c>
      <c r="Q2469" s="2" t="s">
        <v>44</v>
      </c>
      <c r="R2469" s="2" t="s">
        <v>16</v>
      </c>
    </row>
    <row r="2470" spans="1:18" x14ac:dyDescent="0.3">
      <c r="A2470" s="2">
        <v>12568</v>
      </c>
      <c r="B2470" s="2" t="s">
        <v>42</v>
      </c>
      <c r="C2470" s="2">
        <v>35</v>
      </c>
      <c r="D2470" s="7">
        <v>141</v>
      </c>
      <c r="E2470" s="7">
        <f t="shared" si="76"/>
        <v>70.5</v>
      </c>
      <c r="F2470" s="7">
        <v>100</v>
      </c>
      <c r="G2470" s="7">
        <f>Table1[[#This Row],[QUANTITY_ORDERED]]*Table1[[#This Row],[Selling price ]]</f>
        <v>3500</v>
      </c>
      <c r="H2470" s="7">
        <f>F2470-(Table1[[#This Row],[Estimated Cost Price (50%)	]])</f>
        <v>29.5</v>
      </c>
      <c r="I2470" s="7">
        <f>Table1[[#This Row],[Profit per unit]]*Table1[[#This Row],[QUANTITY_ORDERED]]</f>
        <v>1032.5</v>
      </c>
      <c r="J2470" s="2" t="str">
        <f t="shared" si="77"/>
        <v>Profit</v>
      </c>
      <c r="K2470" s="3">
        <v>38597</v>
      </c>
      <c r="L2470" s="2" t="str">
        <f>TEXT(Table1[[#This Row],[ORDER_DATE]], "mmm")</f>
        <v>Sep</v>
      </c>
      <c r="M2470" s="2">
        <v>2005</v>
      </c>
      <c r="N2470" s="2" t="s">
        <v>63</v>
      </c>
      <c r="O2470" s="2" t="s">
        <v>197</v>
      </c>
      <c r="P2470" s="2" t="s">
        <v>43</v>
      </c>
      <c r="Q2470" s="2" t="s">
        <v>44</v>
      </c>
      <c r="R2470" s="2" t="s">
        <v>16</v>
      </c>
    </row>
    <row r="2471" spans="1:18" x14ac:dyDescent="0.3">
      <c r="A2471" s="2">
        <v>12569</v>
      </c>
      <c r="B2471" s="2" t="s">
        <v>42</v>
      </c>
      <c r="C2471" s="2">
        <v>31</v>
      </c>
      <c r="D2471" s="7">
        <v>77</v>
      </c>
      <c r="E2471" s="7">
        <f t="shared" si="76"/>
        <v>38.5</v>
      </c>
      <c r="F2471" s="7">
        <v>67.760000000000005</v>
      </c>
      <c r="G2471" s="7">
        <f>Table1[[#This Row],[QUANTITY_ORDERED]]*Table1[[#This Row],[Selling price ]]</f>
        <v>2100.56</v>
      </c>
      <c r="H2471" s="7">
        <f>F2471-(Table1[[#This Row],[Estimated Cost Price (50%)	]])</f>
        <v>29.260000000000005</v>
      </c>
      <c r="I2471" s="7">
        <f>Table1[[#This Row],[Profit per unit]]*Table1[[#This Row],[QUANTITY_ORDERED]]</f>
        <v>907.06000000000017</v>
      </c>
      <c r="J2471" s="2" t="str">
        <f t="shared" si="77"/>
        <v>Profit</v>
      </c>
      <c r="K2471" s="3">
        <v>38597</v>
      </c>
      <c r="L2471" s="2" t="str">
        <f>TEXT(Table1[[#This Row],[ORDER_DATE]], "mmm")</f>
        <v>Sep</v>
      </c>
      <c r="M2471" s="2">
        <v>2005</v>
      </c>
      <c r="N2471" s="2" t="s">
        <v>63</v>
      </c>
      <c r="O2471" s="2" t="s">
        <v>218</v>
      </c>
      <c r="P2471" s="2" t="s">
        <v>43</v>
      </c>
      <c r="Q2471" s="2" t="s">
        <v>44</v>
      </c>
      <c r="R2471" s="2" t="s">
        <v>10</v>
      </c>
    </row>
    <row r="2472" spans="1:18" x14ac:dyDescent="0.3">
      <c r="A2472" s="2">
        <v>12570</v>
      </c>
      <c r="B2472" s="2" t="s">
        <v>42</v>
      </c>
      <c r="C2472" s="2">
        <v>36</v>
      </c>
      <c r="D2472" s="7">
        <v>142</v>
      </c>
      <c r="E2472" s="7">
        <f t="shared" si="76"/>
        <v>71</v>
      </c>
      <c r="F2472" s="7">
        <v>100</v>
      </c>
      <c r="G2472" s="7">
        <f>Table1[[#This Row],[QUANTITY_ORDERED]]*Table1[[#This Row],[Selling price ]]</f>
        <v>3600</v>
      </c>
      <c r="H2472" s="7">
        <f>F2472-(Table1[[#This Row],[Estimated Cost Price (50%)	]])</f>
        <v>29</v>
      </c>
      <c r="I2472" s="7">
        <f>Table1[[#This Row],[Profit per unit]]*Table1[[#This Row],[QUANTITY_ORDERED]]</f>
        <v>1044</v>
      </c>
      <c r="J2472" s="2" t="str">
        <f t="shared" si="77"/>
        <v>Profit</v>
      </c>
      <c r="K2472" s="3">
        <v>38597</v>
      </c>
      <c r="L2472" s="2" t="str">
        <f>TEXT(Table1[[#This Row],[ORDER_DATE]], "mmm")</f>
        <v>Sep</v>
      </c>
      <c r="M2472" s="2">
        <v>2005</v>
      </c>
      <c r="N2472" s="2" t="s">
        <v>63</v>
      </c>
      <c r="O2472" s="2" t="s">
        <v>219</v>
      </c>
      <c r="P2472" s="2" t="s">
        <v>43</v>
      </c>
      <c r="Q2472" s="2" t="s">
        <v>44</v>
      </c>
      <c r="R2472" s="2" t="s">
        <v>16</v>
      </c>
    </row>
    <row r="2473" spans="1:18" x14ac:dyDescent="0.3">
      <c r="A2473" s="2">
        <v>12571</v>
      </c>
      <c r="B2473" s="2" t="s">
        <v>42</v>
      </c>
      <c r="C2473" s="2">
        <v>39</v>
      </c>
      <c r="D2473" s="7">
        <v>169</v>
      </c>
      <c r="E2473" s="7">
        <f t="shared" si="76"/>
        <v>84.5</v>
      </c>
      <c r="F2473" s="7">
        <v>100</v>
      </c>
      <c r="G2473" s="7">
        <f>Table1[[#This Row],[QUANTITY_ORDERED]]*Table1[[#This Row],[Selling price ]]</f>
        <v>3900</v>
      </c>
      <c r="H2473" s="7">
        <f>F2473-(Table1[[#This Row],[Estimated Cost Price (50%)	]])</f>
        <v>15.5</v>
      </c>
      <c r="I2473" s="7">
        <f>Table1[[#This Row],[Profit per unit]]*Table1[[#This Row],[QUANTITY_ORDERED]]</f>
        <v>604.5</v>
      </c>
      <c r="J2473" s="2" t="str">
        <f t="shared" si="77"/>
        <v>Profit</v>
      </c>
      <c r="K2473" s="3">
        <v>38597</v>
      </c>
      <c r="L2473" s="2" t="str">
        <f>TEXT(Table1[[#This Row],[ORDER_DATE]], "mmm")</f>
        <v>Sep</v>
      </c>
      <c r="M2473" s="2">
        <v>2005</v>
      </c>
      <c r="N2473" s="2" t="s">
        <v>63</v>
      </c>
      <c r="O2473" s="2" t="s">
        <v>236</v>
      </c>
      <c r="P2473" s="2" t="s">
        <v>43</v>
      </c>
      <c r="Q2473" s="2" t="s">
        <v>44</v>
      </c>
      <c r="R2473" s="2" t="s">
        <v>52</v>
      </c>
    </row>
    <row r="2474" spans="1:18" x14ac:dyDescent="0.3">
      <c r="A2474" s="2">
        <v>12572</v>
      </c>
      <c r="B2474" s="2" t="s">
        <v>60</v>
      </c>
      <c r="C2474" s="2">
        <v>34</v>
      </c>
      <c r="D2474" s="7">
        <v>124</v>
      </c>
      <c r="E2474" s="7">
        <f t="shared" si="76"/>
        <v>62</v>
      </c>
      <c r="F2474" s="7">
        <v>42.64</v>
      </c>
      <c r="G2474" s="7">
        <f>Table1[[#This Row],[QUANTITY_ORDERED]]*Table1[[#This Row],[Selling price ]]</f>
        <v>1449.76</v>
      </c>
      <c r="H2474" s="7">
        <f>F2474-(Table1[[#This Row],[Estimated Cost Price (50%)	]])</f>
        <v>-19.36</v>
      </c>
      <c r="I2474" s="7">
        <f>Table1[[#This Row],[Profit per unit]]*Table1[[#This Row],[QUANTITY_ORDERED]]</f>
        <v>-658.24</v>
      </c>
      <c r="J2474" s="2" t="str">
        <f t="shared" si="77"/>
        <v>Loss</v>
      </c>
      <c r="K2474" s="3">
        <v>38627</v>
      </c>
      <c r="L2474" s="2" t="str">
        <f>TEXT(Table1[[#This Row],[ORDER_DATE]], "mmm")</f>
        <v>Oct</v>
      </c>
      <c r="M2474" s="2">
        <v>2005</v>
      </c>
      <c r="N2474" s="2" t="s">
        <v>63</v>
      </c>
      <c r="O2474" s="2" t="s">
        <v>209</v>
      </c>
      <c r="P2474" s="2" t="s">
        <v>61</v>
      </c>
      <c r="Q2474" s="2" t="s">
        <v>62</v>
      </c>
      <c r="R2474" s="2" t="s">
        <v>10</v>
      </c>
    </row>
    <row r="2475" spans="1:18" x14ac:dyDescent="0.3">
      <c r="A2475" s="2">
        <v>12573</v>
      </c>
      <c r="B2475" s="2" t="s">
        <v>60</v>
      </c>
      <c r="C2475" s="2">
        <v>22</v>
      </c>
      <c r="D2475" s="7">
        <v>80</v>
      </c>
      <c r="E2475" s="7">
        <f t="shared" si="76"/>
        <v>40</v>
      </c>
      <c r="F2475" s="7">
        <v>100</v>
      </c>
      <c r="G2475" s="7">
        <f>Table1[[#This Row],[QUANTITY_ORDERED]]*Table1[[#This Row],[Selling price ]]</f>
        <v>2200</v>
      </c>
      <c r="H2475" s="7">
        <f>F2475-(Table1[[#This Row],[Estimated Cost Price (50%)	]])</f>
        <v>60</v>
      </c>
      <c r="I2475" s="7">
        <f>Table1[[#This Row],[Profit per unit]]*Table1[[#This Row],[QUANTITY_ORDERED]]</f>
        <v>1320</v>
      </c>
      <c r="J2475" s="2" t="str">
        <f t="shared" si="77"/>
        <v>Profit</v>
      </c>
      <c r="K2475" s="3">
        <v>38627</v>
      </c>
      <c r="L2475" s="2" t="str">
        <f>TEXT(Table1[[#This Row],[ORDER_DATE]], "mmm")</f>
        <v>Oct</v>
      </c>
      <c r="M2475" s="2">
        <v>2005</v>
      </c>
      <c r="N2475" s="2" t="s">
        <v>63</v>
      </c>
      <c r="O2475" s="2" t="s">
        <v>239</v>
      </c>
      <c r="P2475" s="2" t="s">
        <v>61</v>
      </c>
      <c r="Q2475" s="2" t="s">
        <v>62</v>
      </c>
      <c r="R2475" s="2" t="s">
        <v>10</v>
      </c>
    </row>
    <row r="2476" spans="1:18" x14ac:dyDescent="0.3">
      <c r="A2476" s="2">
        <v>12574</v>
      </c>
      <c r="B2476" s="2" t="s">
        <v>60</v>
      </c>
      <c r="C2476" s="2">
        <v>43</v>
      </c>
      <c r="D2476" s="7">
        <v>146</v>
      </c>
      <c r="E2476" s="7">
        <f t="shared" si="76"/>
        <v>73</v>
      </c>
      <c r="F2476" s="7">
        <v>96.49</v>
      </c>
      <c r="G2476" s="7">
        <f>Table1[[#This Row],[QUANTITY_ORDERED]]*Table1[[#This Row],[Selling price ]]</f>
        <v>4149.07</v>
      </c>
      <c r="H2476" s="7">
        <f>F2476-(Table1[[#This Row],[Estimated Cost Price (50%)	]])</f>
        <v>23.489999999999995</v>
      </c>
      <c r="I2476" s="7">
        <f>Table1[[#This Row],[Profit per unit]]*Table1[[#This Row],[QUANTITY_ORDERED]]</f>
        <v>1010.0699999999998</v>
      </c>
      <c r="J2476" s="2" t="str">
        <f t="shared" si="77"/>
        <v>Profit</v>
      </c>
      <c r="K2476" s="3">
        <v>38627</v>
      </c>
      <c r="L2476" s="2" t="str">
        <f>TEXT(Table1[[#This Row],[ORDER_DATE]], "mmm")</f>
        <v>Oct</v>
      </c>
      <c r="M2476" s="2">
        <v>2005</v>
      </c>
      <c r="N2476" s="2" t="s">
        <v>63</v>
      </c>
      <c r="O2476" s="2" t="s">
        <v>241</v>
      </c>
      <c r="P2476" s="2" t="s">
        <v>61</v>
      </c>
      <c r="Q2476" s="2" t="s">
        <v>62</v>
      </c>
      <c r="R2476" s="2" t="s">
        <v>16</v>
      </c>
    </row>
    <row r="2477" spans="1:18" x14ac:dyDescent="0.3">
      <c r="A2477" s="2">
        <v>12575</v>
      </c>
      <c r="B2477" s="2" t="s">
        <v>60</v>
      </c>
      <c r="C2477" s="2">
        <v>28</v>
      </c>
      <c r="D2477" s="7">
        <v>62</v>
      </c>
      <c r="E2477" s="7">
        <f t="shared" si="76"/>
        <v>31</v>
      </c>
      <c r="F2477" s="7">
        <v>100</v>
      </c>
      <c r="G2477" s="7">
        <f>Table1[[#This Row],[QUANTITY_ORDERED]]*Table1[[#This Row],[Selling price ]]</f>
        <v>2800</v>
      </c>
      <c r="H2477" s="7">
        <f>F2477-(Table1[[#This Row],[Estimated Cost Price (50%)	]])</f>
        <v>69</v>
      </c>
      <c r="I2477" s="7">
        <f>Table1[[#This Row],[Profit per unit]]*Table1[[#This Row],[QUANTITY_ORDERED]]</f>
        <v>1932</v>
      </c>
      <c r="J2477" s="2" t="str">
        <f t="shared" si="77"/>
        <v>Profit</v>
      </c>
      <c r="K2477" s="3">
        <v>38627</v>
      </c>
      <c r="L2477" s="2" t="str">
        <f>TEXT(Table1[[#This Row],[ORDER_DATE]], "mmm")</f>
        <v>Oct</v>
      </c>
      <c r="M2477" s="2">
        <v>2005</v>
      </c>
      <c r="N2477" s="2" t="s">
        <v>5</v>
      </c>
      <c r="O2477" s="2" t="s">
        <v>243</v>
      </c>
      <c r="P2477" s="2" t="s">
        <v>61</v>
      </c>
      <c r="Q2477" s="2" t="s">
        <v>62</v>
      </c>
      <c r="R2477" s="2" t="s">
        <v>16</v>
      </c>
    </row>
    <row r="2478" spans="1:18" x14ac:dyDescent="0.3">
      <c r="A2478" s="2">
        <v>12576</v>
      </c>
      <c r="B2478" s="2" t="s">
        <v>60</v>
      </c>
      <c r="C2478" s="2">
        <v>49</v>
      </c>
      <c r="D2478" s="7">
        <v>148</v>
      </c>
      <c r="E2478" s="7">
        <f t="shared" si="76"/>
        <v>74</v>
      </c>
      <c r="F2478" s="7">
        <v>67.14</v>
      </c>
      <c r="G2478" s="7">
        <f>Table1[[#This Row],[QUANTITY_ORDERED]]*Table1[[#This Row],[Selling price ]]</f>
        <v>3289.86</v>
      </c>
      <c r="H2478" s="7">
        <f>F2478-(Table1[[#This Row],[Estimated Cost Price (50%)	]])</f>
        <v>-6.8599999999999994</v>
      </c>
      <c r="I2478" s="7">
        <f>Table1[[#This Row],[Profit per unit]]*Table1[[#This Row],[QUANTITY_ORDERED]]</f>
        <v>-336.14</v>
      </c>
      <c r="J2478" s="2" t="str">
        <f t="shared" si="77"/>
        <v>Loss</v>
      </c>
      <c r="K2478" s="3">
        <v>38627</v>
      </c>
      <c r="L2478" s="2" t="str">
        <f>TEXT(Table1[[#This Row],[ORDER_DATE]], "mmm")</f>
        <v>Oct</v>
      </c>
      <c r="M2478" s="2">
        <v>2005</v>
      </c>
      <c r="N2478" s="2" t="s">
        <v>63</v>
      </c>
      <c r="O2478" s="2" t="s">
        <v>250</v>
      </c>
      <c r="P2478" s="2" t="s">
        <v>61</v>
      </c>
      <c r="Q2478" s="2" t="s">
        <v>62</v>
      </c>
      <c r="R2478" s="2" t="s">
        <v>16</v>
      </c>
    </row>
    <row r="2479" spans="1:18" x14ac:dyDescent="0.3">
      <c r="A2479" s="2">
        <v>12577</v>
      </c>
      <c r="B2479" s="2" t="s">
        <v>60</v>
      </c>
      <c r="C2479" s="2">
        <v>41</v>
      </c>
      <c r="D2479" s="7">
        <v>37</v>
      </c>
      <c r="E2479" s="7">
        <f t="shared" si="76"/>
        <v>18.5</v>
      </c>
      <c r="F2479" s="7">
        <v>100</v>
      </c>
      <c r="G2479" s="7">
        <f>Table1[[#This Row],[QUANTITY_ORDERED]]*Table1[[#This Row],[Selling price ]]</f>
        <v>4100</v>
      </c>
      <c r="H2479" s="7">
        <f>F2479-(Table1[[#This Row],[Estimated Cost Price (50%)	]])</f>
        <v>81.5</v>
      </c>
      <c r="I2479" s="7">
        <f>Table1[[#This Row],[Profit per unit]]*Table1[[#This Row],[QUANTITY_ORDERED]]</f>
        <v>3341.5</v>
      </c>
      <c r="J2479" s="2" t="str">
        <f t="shared" si="77"/>
        <v>Profit</v>
      </c>
      <c r="K2479" s="3">
        <v>38627</v>
      </c>
      <c r="L2479" s="2" t="str">
        <f>TEXT(Table1[[#This Row],[ORDER_DATE]], "mmm")</f>
        <v>Oct</v>
      </c>
      <c r="M2479" s="2">
        <v>2005</v>
      </c>
      <c r="N2479" s="2" t="s">
        <v>63</v>
      </c>
      <c r="O2479" s="2" t="s">
        <v>267</v>
      </c>
      <c r="P2479" s="2" t="s">
        <v>61</v>
      </c>
      <c r="Q2479" s="2" t="s">
        <v>62</v>
      </c>
      <c r="R2479" s="2" t="s">
        <v>16</v>
      </c>
    </row>
    <row r="2480" spans="1:18" x14ac:dyDescent="0.3">
      <c r="A2480" s="2">
        <v>12578</v>
      </c>
      <c r="B2480" s="2" t="s">
        <v>60</v>
      </c>
      <c r="C2480" s="2">
        <v>46</v>
      </c>
      <c r="D2480" s="7">
        <v>61</v>
      </c>
      <c r="E2480" s="7">
        <f t="shared" si="76"/>
        <v>30.5</v>
      </c>
      <c r="F2480" s="7">
        <v>41.54</v>
      </c>
      <c r="G2480" s="7">
        <f>Table1[[#This Row],[QUANTITY_ORDERED]]*Table1[[#This Row],[Selling price ]]</f>
        <v>1910.84</v>
      </c>
      <c r="H2480" s="7">
        <f>F2480-(Table1[[#This Row],[Estimated Cost Price (50%)	]])</f>
        <v>11.04</v>
      </c>
      <c r="I2480" s="7">
        <f>Table1[[#This Row],[Profit per unit]]*Table1[[#This Row],[QUANTITY_ORDERED]]</f>
        <v>507.84</v>
      </c>
      <c r="J2480" s="2" t="str">
        <f t="shared" si="77"/>
        <v>Profit</v>
      </c>
      <c r="K2480" s="3">
        <v>38627</v>
      </c>
      <c r="L2480" s="2" t="str">
        <f>TEXT(Table1[[#This Row],[ORDER_DATE]], "mmm")</f>
        <v>Oct</v>
      </c>
      <c r="M2480" s="2">
        <v>2005</v>
      </c>
      <c r="N2480" s="2" t="s">
        <v>63</v>
      </c>
      <c r="O2480" s="2" t="s">
        <v>270</v>
      </c>
      <c r="P2480" s="2" t="s">
        <v>61</v>
      </c>
      <c r="Q2480" s="2" t="s">
        <v>62</v>
      </c>
      <c r="R2480" s="2" t="s">
        <v>10</v>
      </c>
    </row>
    <row r="2481" spans="1:18" x14ac:dyDescent="0.3">
      <c r="A2481" s="2">
        <v>12579</v>
      </c>
      <c r="B2481" s="2" t="s">
        <v>60</v>
      </c>
      <c r="C2481" s="2">
        <v>33</v>
      </c>
      <c r="D2481" s="7">
        <v>140</v>
      </c>
      <c r="E2481" s="7">
        <f t="shared" si="76"/>
        <v>70</v>
      </c>
      <c r="F2481" s="7">
        <v>53.27</v>
      </c>
      <c r="G2481" s="7">
        <f>Table1[[#This Row],[QUANTITY_ORDERED]]*Table1[[#This Row],[Selling price ]]</f>
        <v>1757.91</v>
      </c>
      <c r="H2481" s="7">
        <f>F2481-(Table1[[#This Row],[Estimated Cost Price (50%)	]])</f>
        <v>-16.729999999999997</v>
      </c>
      <c r="I2481" s="7">
        <f>Table1[[#This Row],[Profit per unit]]*Table1[[#This Row],[QUANTITY_ORDERED]]</f>
        <v>-552.08999999999992</v>
      </c>
      <c r="J2481" s="2" t="str">
        <f t="shared" si="77"/>
        <v>Loss</v>
      </c>
      <c r="K2481" s="3">
        <v>38627</v>
      </c>
      <c r="L2481" s="2" t="str">
        <f>TEXT(Table1[[#This Row],[ORDER_DATE]], "mmm")</f>
        <v>Oct</v>
      </c>
      <c r="M2481" s="2">
        <v>2005</v>
      </c>
      <c r="N2481" s="2" t="s">
        <v>63</v>
      </c>
      <c r="O2481" s="2" t="s">
        <v>274</v>
      </c>
      <c r="P2481" s="2" t="s">
        <v>61</v>
      </c>
      <c r="Q2481" s="2" t="s">
        <v>62</v>
      </c>
      <c r="R2481" s="2" t="s">
        <v>10</v>
      </c>
    </row>
    <row r="2482" spans="1:18" x14ac:dyDescent="0.3">
      <c r="A2482" s="2">
        <v>12580</v>
      </c>
      <c r="B2482" s="2" t="s">
        <v>60</v>
      </c>
      <c r="C2482" s="2">
        <v>41</v>
      </c>
      <c r="D2482" s="7">
        <v>80</v>
      </c>
      <c r="E2482" s="7">
        <f t="shared" si="76"/>
        <v>40</v>
      </c>
      <c r="F2482" s="7">
        <v>100</v>
      </c>
      <c r="G2482" s="7">
        <f>Table1[[#This Row],[QUANTITY_ORDERED]]*Table1[[#This Row],[Selling price ]]</f>
        <v>4100</v>
      </c>
      <c r="H2482" s="7">
        <f>F2482-(Table1[[#This Row],[Estimated Cost Price (50%)	]])</f>
        <v>60</v>
      </c>
      <c r="I2482" s="7">
        <f>Table1[[#This Row],[Profit per unit]]*Table1[[#This Row],[QUANTITY_ORDERED]]</f>
        <v>2460</v>
      </c>
      <c r="J2482" s="2" t="str">
        <f t="shared" si="77"/>
        <v>Profit</v>
      </c>
      <c r="K2482" s="3">
        <v>38627</v>
      </c>
      <c r="L2482" s="2" t="str">
        <f>TEXT(Table1[[#This Row],[ORDER_DATE]], "mmm")</f>
        <v>Oct</v>
      </c>
      <c r="M2482" s="2">
        <v>2005</v>
      </c>
      <c r="N2482" s="2" t="s">
        <v>63</v>
      </c>
      <c r="O2482" s="2" t="s">
        <v>280</v>
      </c>
      <c r="P2482" s="2" t="s">
        <v>61</v>
      </c>
      <c r="Q2482" s="2" t="s">
        <v>62</v>
      </c>
      <c r="R2482" s="2" t="s">
        <v>16</v>
      </c>
    </row>
    <row r="2483" spans="1:18" x14ac:dyDescent="0.3">
      <c r="A2483" s="2">
        <v>12581</v>
      </c>
      <c r="B2483" s="2" t="s">
        <v>60</v>
      </c>
      <c r="C2483" s="2">
        <v>40</v>
      </c>
      <c r="D2483" s="7">
        <v>40</v>
      </c>
      <c r="E2483" s="7">
        <f t="shared" si="76"/>
        <v>20</v>
      </c>
      <c r="F2483" s="7">
        <v>82.46</v>
      </c>
      <c r="G2483" s="7">
        <f>Table1[[#This Row],[QUANTITY_ORDERED]]*Table1[[#This Row],[Selling price ]]</f>
        <v>3298.3999999999996</v>
      </c>
      <c r="H2483" s="7">
        <f>F2483-(Table1[[#This Row],[Estimated Cost Price (50%)	]])</f>
        <v>62.459999999999994</v>
      </c>
      <c r="I2483" s="7">
        <f>Table1[[#This Row],[Profit per unit]]*Table1[[#This Row],[QUANTITY_ORDERED]]</f>
        <v>2498.3999999999996</v>
      </c>
      <c r="J2483" s="2" t="str">
        <f t="shared" si="77"/>
        <v>Profit</v>
      </c>
      <c r="K2483" s="3">
        <v>38627</v>
      </c>
      <c r="L2483" s="2" t="str">
        <f>TEXT(Table1[[#This Row],[ORDER_DATE]], "mmm")</f>
        <v>Oct</v>
      </c>
      <c r="M2483" s="2">
        <v>2005</v>
      </c>
      <c r="N2483" s="2" t="s">
        <v>5</v>
      </c>
      <c r="O2483" s="2" t="s">
        <v>283</v>
      </c>
      <c r="P2483" s="2" t="s">
        <v>61</v>
      </c>
      <c r="Q2483" s="2" t="s">
        <v>62</v>
      </c>
      <c r="R2483" s="2" t="s">
        <v>16</v>
      </c>
    </row>
    <row r="2484" spans="1:18" x14ac:dyDescent="0.3">
      <c r="A2484" s="2">
        <v>12582</v>
      </c>
      <c r="B2484" s="2" t="s">
        <v>60</v>
      </c>
      <c r="C2484" s="2">
        <v>39</v>
      </c>
      <c r="D2484" s="7">
        <v>170</v>
      </c>
      <c r="E2484" s="7">
        <f t="shared" si="76"/>
        <v>85</v>
      </c>
      <c r="F2484" s="7">
        <v>100</v>
      </c>
      <c r="G2484" s="7">
        <f>Table1[[#This Row],[QUANTITY_ORDERED]]*Table1[[#This Row],[Selling price ]]</f>
        <v>3900</v>
      </c>
      <c r="H2484" s="7">
        <f>F2484-(Table1[[#This Row],[Estimated Cost Price (50%)	]])</f>
        <v>15</v>
      </c>
      <c r="I2484" s="7">
        <f>Table1[[#This Row],[Profit per unit]]*Table1[[#This Row],[QUANTITY_ORDERED]]</f>
        <v>585</v>
      </c>
      <c r="J2484" s="2" t="str">
        <f t="shared" si="77"/>
        <v>Profit</v>
      </c>
      <c r="K2484" s="3">
        <v>38627</v>
      </c>
      <c r="L2484" s="2" t="str">
        <f>TEXT(Table1[[#This Row],[ORDER_DATE]], "mmm")</f>
        <v>Oct</v>
      </c>
      <c r="M2484" s="2">
        <v>2005</v>
      </c>
      <c r="N2484" s="2" t="s">
        <v>202</v>
      </c>
      <c r="O2484" s="2" t="s">
        <v>217</v>
      </c>
      <c r="P2484" s="2" t="s">
        <v>61</v>
      </c>
      <c r="Q2484" s="2" t="s">
        <v>62</v>
      </c>
      <c r="R2484" s="2" t="s">
        <v>16</v>
      </c>
    </row>
    <row r="2485" spans="1:18" x14ac:dyDescent="0.3">
      <c r="A2485" s="2">
        <v>12583</v>
      </c>
      <c r="B2485" s="2" t="s">
        <v>60</v>
      </c>
      <c r="C2485" s="2">
        <v>27</v>
      </c>
      <c r="D2485" s="7">
        <v>60</v>
      </c>
      <c r="E2485" s="7">
        <f t="shared" si="76"/>
        <v>30</v>
      </c>
      <c r="F2485" s="7">
        <v>49.3</v>
      </c>
      <c r="G2485" s="7">
        <f>Table1[[#This Row],[QUANTITY_ORDERED]]*Table1[[#This Row],[Selling price ]]</f>
        <v>1331.1</v>
      </c>
      <c r="H2485" s="7">
        <f>F2485-(Table1[[#This Row],[Estimated Cost Price (50%)	]])</f>
        <v>19.299999999999997</v>
      </c>
      <c r="I2485" s="7">
        <f>Table1[[#This Row],[Profit per unit]]*Table1[[#This Row],[QUANTITY_ORDERED]]</f>
        <v>521.09999999999991</v>
      </c>
      <c r="J2485" s="2" t="str">
        <f t="shared" si="77"/>
        <v>Profit</v>
      </c>
      <c r="K2485" s="3">
        <v>38627</v>
      </c>
      <c r="L2485" s="2" t="str">
        <f>TEXT(Table1[[#This Row],[ORDER_DATE]], "mmm")</f>
        <v>Oct</v>
      </c>
      <c r="M2485" s="2">
        <v>2005</v>
      </c>
      <c r="N2485" s="2" t="s">
        <v>202</v>
      </c>
      <c r="O2485" s="2" t="s">
        <v>221</v>
      </c>
      <c r="P2485" s="2" t="s">
        <v>61</v>
      </c>
      <c r="Q2485" s="2" t="s">
        <v>62</v>
      </c>
      <c r="R2485" s="2" t="s">
        <v>10</v>
      </c>
    </row>
    <row r="2486" spans="1:18" x14ac:dyDescent="0.3">
      <c r="A2486" s="2">
        <v>12584</v>
      </c>
      <c r="B2486" s="2" t="s">
        <v>60</v>
      </c>
      <c r="C2486" s="2">
        <v>29</v>
      </c>
      <c r="D2486" s="7">
        <v>132</v>
      </c>
      <c r="E2486" s="7">
        <f t="shared" si="76"/>
        <v>66</v>
      </c>
      <c r="F2486" s="7">
        <v>100</v>
      </c>
      <c r="G2486" s="7">
        <f>Table1[[#This Row],[QUANTITY_ORDERED]]*Table1[[#This Row],[Selling price ]]</f>
        <v>2900</v>
      </c>
      <c r="H2486" s="7">
        <f>F2486-(Table1[[#This Row],[Estimated Cost Price (50%)	]])</f>
        <v>34</v>
      </c>
      <c r="I2486" s="7">
        <f>Table1[[#This Row],[Profit per unit]]*Table1[[#This Row],[QUANTITY_ORDERED]]</f>
        <v>986</v>
      </c>
      <c r="J2486" s="2" t="str">
        <f t="shared" si="77"/>
        <v>Profit</v>
      </c>
      <c r="K2486" s="3">
        <v>38627</v>
      </c>
      <c r="L2486" s="2" t="str">
        <f>TEXT(Table1[[#This Row],[ORDER_DATE]], "mmm")</f>
        <v>Oct</v>
      </c>
      <c r="M2486" s="2">
        <v>2005</v>
      </c>
      <c r="N2486" s="2" t="s">
        <v>63</v>
      </c>
      <c r="O2486" s="2" t="s">
        <v>228</v>
      </c>
      <c r="P2486" s="2" t="s">
        <v>61</v>
      </c>
      <c r="Q2486" s="2" t="s">
        <v>62</v>
      </c>
      <c r="R2486" s="2" t="s">
        <v>16</v>
      </c>
    </row>
    <row r="2487" spans="1:18" x14ac:dyDescent="0.3">
      <c r="A2487" s="2">
        <v>12585</v>
      </c>
      <c r="B2487" s="2" t="s">
        <v>60</v>
      </c>
      <c r="C2487" s="2">
        <v>32</v>
      </c>
      <c r="D2487" s="7">
        <v>141</v>
      </c>
      <c r="E2487" s="7">
        <f t="shared" si="76"/>
        <v>70.5</v>
      </c>
      <c r="F2487" s="7">
        <v>70.83</v>
      </c>
      <c r="G2487" s="7">
        <f>Table1[[#This Row],[QUANTITY_ORDERED]]*Table1[[#This Row],[Selling price ]]</f>
        <v>2266.56</v>
      </c>
      <c r="H2487" s="7">
        <f>F2487-(Table1[[#This Row],[Estimated Cost Price (50%)	]])</f>
        <v>0.32999999999999829</v>
      </c>
      <c r="I2487" s="7">
        <f>Table1[[#This Row],[Profit per unit]]*Table1[[#This Row],[QUANTITY_ORDERED]]</f>
        <v>10.559999999999945</v>
      </c>
      <c r="J2487" s="2" t="str">
        <f t="shared" si="77"/>
        <v>Profit</v>
      </c>
      <c r="K2487" s="3">
        <v>38627</v>
      </c>
      <c r="L2487" s="2" t="str">
        <f>TEXT(Table1[[#This Row],[ORDER_DATE]], "mmm")</f>
        <v>Oct</v>
      </c>
      <c r="M2487" s="2">
        <v>2005</v>
      </c>
      <c r="N2487" s="2" t="s">
        <v>63</v>
      </c>
      <c r="O2487" s="2" t="s">
        <v>242</v>
      </c>
      <c r="P2487" s="2" t="s">
        <v>61</v>
      </c>
      <c r="Q2487" s="2" t="s">
        <v>62</v>
      </c>
      <c r="R2487" s="2" t="s">
        <v>10</v>
      </c>
    </row>
    <row r="2488" spans="1:18" x14ac:dyDescent="0.3">
      <c r="A2488" s="2">
        <v>12586</v>
      </c>
      <c r="B2488" s="2" t="s">
        <v>60</v>
      </c>
      <c r="C2488" s="2">
        <v>32</v>
      </c>
      <c r="D2488" s="7">
        <v>50</v>
      </c>
      <c r="E2488" s="7">
        <f t="shared" si="76"/>
        <v>25</v>
      </c>
      <c r="F2488" s="7">
        <v>100</v>
      </c>
      <c r="G2488" s="7">
        <f>Table1[[#This Row],[QUANTITY_ORDERED]]*Table1[[#This Row],[Selling price ]]</f>
        <v>3200</v>
      </c>
      <c r="H2488" s="7">
        <f>F2488-(Table1[[#This Row],[Estimated Cost Price (50%)	]])</f>
        <v>75</v>
      </c>
      <c r="I2488" s="7">
        <f>Table1[[#This Row],[Profit per unit]]*Table1[[#This Row],[QUANTITY_ORDERED]]</f>
        <v>2400</v>
      </c>
      <c r="J2488" s="2" t="str">
        <f t="shared" si="77"/>
        <v>Profit</v>
      </c>
      <c r="K2488" s="3">
        <v>38627</v>
      </c>
      <c r="L2488" s="2" t="str">
        <f>TEXT(Table1[[#This Row],[ORDER_DATE]], "mmm")</f>
        <v>Oct</v>
      </c>
      <c r="M2488" s="2">
        <v>2005</v>
      </c>
      <c r="N2488" s="2" t="s">
        <v>63</v>
      </c>
      <c r="O2488" s="2" t="s">
        <v>255</v>
      </c>
      <c r="P2488" s="2" t="s">
        <v>61</v>
      </c>
      <c r="Q2488" s="2" t="s">
        <v>62</v>
      </c>
      <c r="R2488" s="2" t="s">
        <v>16</v>
      </c>
    </row>
    <row r="2489" spans="1:18" x14ac:dyDescent="0.3">
      <c r="A2489" s="2">
        <v>12587</v>
      </c>
      <c r="B2489" s="2" t="s">
        <v>60</v>
      </c>
      <c r="C2489" s="2">
        <v>27</v>
      </c>
      <c r="D2489" s="7">
        <v>102</v>
      </c>
      <c r="E2489" s="7">
        <f t="shared" si="76"/>
        <v>51</v>
      </c>
      <c r="F2489" s="7">
        <v>93.16</v>
      </c>
      <c r="G2489" s="7">
        <f>Table1[[#This Row],[QUANTITY_ORDERED]]*Table1[[#This Row],[Selling price ]]</f>
        <v>2515.3199999999997</v>
      </c>
      <c r="H2489" s="7">
        <f>F2489-(Table1[[#This Row],[Estimated Cost Price (50%)	]])</f>
        <v>42.16</v>
      </c>
      <c r="I2489" s="7">
        <f>Table1[[#This Row],[Profit per unit]]*Table1[[#This Row],[QUANTITY_ORDERED]]</f>
        <v>1138.32</v>
      </c>
      <c r="J2489" s="2" t="str">
        <f t="shared" si="77"/>
        <v>Profit</v>
      </c>
      <c r="K2489" s="3">
        <v>38399</v>
      </c>
      <c r="L2489" s="2" t="str">
        <f>TEXT(Table1[[#This Row],[ORDER_DATE]], "mmm")</f>
        <v>Feb</v>
      </c>
      <c r="M2489" s="2">
        <v>2005</v>
      </c>
      <c r="N2489" s="2" t="s">
        <v>202</v>
      </c>
      <c r="O2489" s="2" t="s">
        <v>203</v>
      </c>
      <c r="P2489" s="2" t="s">
        <v>61</v>
      </c>
      <c r="Q2489" s="2" t="s">
        <v>62</v>
      </c>
      <c r="R2489" s="2" t="s">
        <v>10</v>
      </c>
    </row>
    <row r="2490" spans="1:18" x14ac:dyDescent="0.3">
      <c r="A2490" s="2">
        <v>12588</v>
      </c>
      <c r="B2490" s="2" t="s">
        <v>60</v>
      </c>
      <c r="C2490" s="2">
        <v>40</v>
      </c>
      <c r="D2490" s="7">
        <v>127</v>
      </c>
      <c r="E2490" s="7">
        <f t="shared" si="76"/>
        <v>63.5</v>
      </c>
      <c r="F2490" s="7">
        <v>100</v>
      </c>
      <c r="G2490" s="7">
        <f>Table1[[#This Row],[QUANTITY_ORDERED]]*Table1[[#This Row],[Selling price ]]</f>
        <v>4000</v>
      </c>
      <c r="H2490" s="7">
        <f>F2490-(Table1[[#This Row],[Estimated Cost Price (50%)	]])</f>
        <v>36.5</v>
      </c>
      <c r="I2490" s="7">
        <f>Table1[[#This Row],[Profit per unit]]*Table1[[#This Row],[QUANTITY_ORDERED]]</f>
        <v>1460</v>
      </c>
      <c r="J2490" s="2" t="str">
        <f t="shared" si="77"/>
        <v>Profit</v>
      </c>
      <c r="K2490" s="3">
        <v>38399</v>
      </c>
      <c r="L2490" s="2" t="str">
        <f>TEXT(Table1[[#This Row],[ORDER_DATE]], "mmm")</f>
        <v>Feb</v>
      </c>
      <c r="M2490" s="2">
        <v>2005</v>
      </c>
      <c r="N2490" s="2" t="s">
        <v>202</v>
      </c>
      <c r="O2490" s="2" t="s">
        <v>223</v>
      </c>
      <c r="P2490" s="2" t="s">
        <v>61</v>
      </c>
      <c r="Q2490" s="2" t="s">
        <v>62</v>
      </c>
      <c r="R2490" s="2" t="s">
        <v>16</v>
      </c>
    </row>
    <row r="2491" spans="1:18" x14ac:dyDescent="0.3">
      <c r="A2491" s="2">
        <v>12589</v>
      </c>
      <c r="B2491" s="2" t="s">
        <v>60</v>
      </c>
      <c r="C2491" s="2">
        <v>21</v>
      </c>
      <c r="D2491" s="7">
        <v>168</v>
      </c>
      <c r="E2491" s="7">
        <f t="shared" si="76"/>
        <v>84</v>
      </c>
      <c r="F2491" s="7">
        <v>47.18</v>
      </c>
      <c r="G2491" s="7">
        <f>Table1[[#This Row],[QUANTITY_ORDERED]]*Table1[[#This Row],[Selling price ]]</f>
        <v>990.78</v>
      </c>
      <c r="H2491" s="7">
        <f>F2491-(Table1[[#This Row],[Estimated Cost Price (50%)	]])</f>
        <v>-36.82</v>
      </c>
      <c r="I2491" s="7">
        <f>Table1[[#This Row],[Profit per unit]]*Table1[[#This Row],[QUANTITY_ORDERED]]</f>
        <v>-773.22</v>
      </c>
      <c r="J2491" s="2" t="str">
        <f t="shared" si="77"/>
        <v>Loss</v>
      </c>
      <c r="K2491" s="3">
        <v>38399</v>
      </c>
      <c r="L2491" s="2" t="str">
        <f>TEXT(Table1[[#This Row],[ORDER_DATE]], "mmm")</f>
        <v>Feb</v>
      </c>
      <c r="M2491" s="2">
        <v>2005</v>
      </c>
      <c r="N2491" s="2" t="s">
        <v>202</v>
      </c>
      <c r="O2491" s="2" t="s">
        <v>227</v>
      </c>
      <c r="P2491" s="2" t="s">
        <v>61</v>
      </c>
      <c r="Q2491" s="2" t="s">
        <v>62</v>
      </c>
      <c r="R2491" s="2" t="s">
        <v>10</v>
      </c>
    </row>
    <row r="2492" spans="1:18" x14ac:dyDescent="0.3">
      <c r="A2492" s="2">
        <v>12590</v>
      </c>
      <c r="B2492" s="2" t="s">
        <v>60</v>
      </c>
      <c r="C2492" s="2">
        <v>32</v>
      </c>
      <c r="D2492" s="7">
        <v>92</v>
      </c>
      <c r="E2492" s="7">
        <f t="shared" si="76"/>
        <v>46</v>
      </c>
      <c r="F2492" s="7">
        <v>100</v>
      </c>
      <c r="G2492" s="7">
        <f>Table1[[#This Row],[QUANTITY_ORDERED]]*Table1[[#This Row],[Selling price ]]</f>
        <v>3200</v>
      </c>
      <c r="H2492" s="7">
        <f>F2492-(Table1[[#This Row],[Estimated Cost Price (50%)	]])</f>
        <v>54</v>
      </c>
      <c r="I2492" s="7">
        <f>Table1[[#This Row],[Profit per unit]]*Table1[[#This Row],[QUANTITY_ORDERED]]</f>
        <v>1728</v>
      </c>
      <c r="J2492" s="2" t="str">
        <f t="shared" si="77"/>
        <v>Profit</v>
      </c>
      <c r="K2492" s="3">
        <v>38399</v>
      </c>
      <c r="L2492" s="2" t="str">
        <f>TEXT(Table1[[#This Row],[ORDER_DATE]], "mmm")</f>
        <v>Feb</v>
      </c>
      <c r="M2492" s="2">
        <v>2005</v>
      </c>
      <c r="N2492" s="2" t="s">
        <v>202</v>
      </c>
      <c r="O2492" s="2" t="s">
        <v>246</v>
      </c>
      <c r="P2492" s="2" t="s">
        <v>61</v>
      </c>
      <c r="Q2492" s="2" t="s">
        <v>62</v>
      </c>
      <c r="R2492" s="2" t="s">
        <v>16</v>
      </c>
    </row>
    <row r="2493" spans="1:18" x14ac:dyDescent="0.3">
      <c r="A2493" s="2">
        <v>12591</v>
      </c>
      <c r="B2493" s="2" t="s">
        <v>60</v>
      </c>
      <c r="C2493" s="2">
        <v>24</v>
      </c>
      <c r="D2493" s="7">
        <v>71</v>
      </c>
      <c r="E2493" s="7">
        <f t="shared" si="76"/>
        <v>35.5</v>
      </c>
      <c r="F2493" s="7">
        <v>100</v>
      </c>
      <c r="G2493" s="7">
        <f>Table1[[#This Row],[QUANTITY_ORDERED]]*Table1[[#This Row],[Selling price ]]</f>
        <v>2400</v>
      </c>
      <c r="H2493" s="7">
        <f>F2493-(Table1[[#This Row],[Estimated Cost Price (50%)	]])</f>
        <v>64.5</v>
      </c>
      <c r="I2493" s="7">
        <f>Table1[[#This Row],[Profit per unit]]*Table1[[#This Row],[QUANTITY_ORDERED]]</f>
        <v>1548</v>
      </c>
      <c r="J2493" s="2" t="str">
        <f t="shared" si="77"/>
        <v>Profit</v>
      </c>
      <c r="K2493" s="3">
        <v>38399</v>
      </c>
      <c r="L2493" s="2" t="str">
        <f>TEXT(Table1[[#This Row],[ORDER_DATE]], "mmm")</f>
        <v>Feb</v>
      </c>
      <c r="M2493" s="2">
        <v>2005</v>
      </c>
      <c r="N2493" s="2" t="s">
        <v>63</v>
      </c>
      <c r="O2493" s="2" t="s">
        <v>251</v>
      </c>
      <c r="P2493" s="2" t="s">
        <v>61</v>
      </c>
      <c r="Q2493" s="2" t="s">
        <v>62</v>
      </c>
      <c r="R2493" s="2" t="s">
        <v>16</v>
      </c>
    </row>
    <row r="2494" spans="1:18" x14ac:dyDescent="0.3">
      <c r="A2494" s="2">
        <v>12592</v>
      </c>
      <c r="B2494" s="2" t="s">
        <v>60</v>
      </c>
      <c r="C2494" s="2">
        <v>34</v>
      </c>
      <c r="D2494" s="7">
        <v>73</v>
      </c>
      <c r="E2494" s="7">
        <f t="shared" si="76"/>
        <v>36.5</v>
      </c>
      <c r="F2494" s="7">
        <v>100</v>
      </c>
      <c r="G2494" s="7">
        <f>Table1[[#This Row],[QUANTITY_ORDERED]]*Table1[[#This Row],[Selling price ]]</f>
        <v>3400</v>
      </c>
      <c r="H2494" s="7">
        <f>F2494-(Table1[[#This Row],[Estimated Cost Price (50%)	]])</f>
        <v>63.5</v>
      </c>
      <c r="I2494" s="7">
        <f>Table1[[#This Row],[Profit per unit]]*Table1[[#This Row],[QUANTITY_ORDERED]]</f>
        <v>2159</v>
      </c>
      <c r="J2494" s="2" t="str">
        <f t="shared" si="77"/>
        <v>Profit</v>
      </c>
      <c r="K2494" s="3">
        <v>38399</v>
      </c>
      <c r="L2494" s="2" t="str">
        <f>TEXT(Table1[[#This Row],[ORDER_DATE]], "mmm")</f>
        <v>Feb</v>
      </c>
      <c r="M2494" s="2">
        <v>2005</v>
      </c>
      <c r="N2494" s="2" t="s">
        <v>63</v>
      </c>
      <c r="O2494" s="2" t="s">
        <v>252</v>
      </c>
      <c r="P2494" s="2" t="s">
        <v>61</v>
      </c>
      <c r="Q2494" s="2" t="s">
        <v>62</v>
      </c>
      <c r="R2494" s="2" t="s">
        <v>16</v>
      </c>
    </row>
    <row r="2495" spans="1:18" x14ac:dyDescent="0.3">
      <c r="A2495" s="2">
        <v>12593</v>
      </c>
      <c r="B2495" s="2" t="s">
        <v>60</v>
      </c>
      <c r="C2495" s="2">
        <v>32</v>
      </c>
      <c r="D2495" s="7">
        <v>33</v>
      </c>
      <c r="E2495" s="7">
        <f t="shared" si="76"/>
        <v>16.5</v>
      </c>
      <c r="F2495" s="7">
        <v>70.56</v>
      </c>
      <c r="G2495" s="7">
        <f>Table1[[#This Row],[QUANTITY_ORDERED]]*Table1[[#This Row],[Selling price ]]</f>
        <v>2257.92</v>
      </c>
      <c r="H2495" s="7">
        <f>F2495-(Table1[[#This Row],[Estimated Cost Price (50%)	]])</f>
        <v>54.06</v>
      </c>
      <c r="I2495" s="7">
        <f>Table1[[#This Row],[Profit per unit]]*Table1[[#This Row],[QUANTITY_ORDERED]]</f>
        <v>1729.92</v>
      </c>
      <c r="J2495" s="2" t="str">
        <f t="shared" si="77"/>
        <v>Profit</v>
      </c>
      <c r="K2495" s="3">
        <v>38399</v>
      </c>
      <c r="L2495" s="2" t="str">
        <f>TEXT(Table1[[#This Row],[ORDER_DATE]], "mmm")</f>
        <v>Feb</v>
      </c>
      <c r="M2495" s="2">
        <v>2005</v>
      </c>
      <c r="N2495" s="2" t="s">
        <v>202</v>
      </c>
      <c r="O2495" s="2" t="s">
        <v>257</v>
      </c>
      <c r="P2495" s="2" t="s">
        <v>61</v>
      </c>
      <c r="Q2495" s="2" t="s">
        <v>62</v>
      </c>
      <c r="R2495" s="2" t="s">
        <v>10</v>
      </c>
    </row>
    <row r="2496" spans="1:18" x14ac:dyDescent="0.3">
      <c r="A2496" s="2">
        <v>12594</v>
      </c>
      <c r="B2496" s="2" t="s">
        <v>60</v>
      </c>
      <c r="C2496" s="2">
        <v>27</v>
      </c>
      <c r="D2496" s="7">
        <v>44</v>
      </c>
      <c r="E2496" s="7">
        <f t="shared" si="76"/>
        <v>22</v>
      </c>
      <c r="F2496" s="7">
        <v>68.349999999999994</v>
      </c>
      <c r="G2496" s="7">
        <f>Table1[[#This Row],[QUANTITY_ORDERED]]*Table1[[#This Row],[Selling price ]]</f>
        <v>1845.4499999999998</v>
      </c>
      <c r="H2496" s="7">
        <f>F2496-(Table1[[#This Row],[Estimated Cost Price (50%)	]])</f>
        <v>46.349999999999994</v>
      </c>
      <c r="I2496" s="7">
        <f>Table1[[#This Row],[Profit per unit]]*Table1[[#This Row],[QUANTITY_ORDERED]]</f>
        <v>1251.4499999999998</v>
      </c>
      <c r="J2496" s="2" t="str">
        <f t="shared" si="77"/>
        <v>Profit</v>
      </c>
      <c r="K2496" s="3">
        <v>38399</v>
      </c>
      <c r="L2496" s="2" t="str">
        <f>TEXT(Table1[[#This Row],[ORDER_DATE]], "mmm")</f>
        <v>Feb</v>
      </c>
      <c r="M2496" s="2">
        <v>2005</v>
      </c>
      <c r="N2496" s="2" t="s">
        <v>202</v>
      </c>
      <c r="O2496" s="2" t="s">
        <v>260</v>
      </c>
      <c r="P2496" s="2" t="s">
        <v>61</v>
      </c>
      <c r="Q2496" s="2" t="s">
        <v>62</v>
      </c>
      <c r="R2496" s="2" t="s">
        <v>10</v>
      </c>
    </row>
    <row r="2497" spans="1:18" x14ac:dyDescent="0.3">
      <c r="A2497" s="2">
        <v>12595</v>
      </c>
      <c r="B2497" s="2" t="s">
        <v>60</v>
      </c>
      <c r="C2497" s="2">
        <v>36</v>
      </c>
      <c r="D2497" s="7">
        <v>90</v>
      </c>
      <c r="E2497" s="7">
        <f t="shared" si="76"/>
        <v>45</v>
      </c>
      <c r="F2497" s="7">
        <v>37.5</v>
      </c>
      <c r="G2497" s="7">
        <f>Table1[[#This Row],[QUANTITY_ORDERED]]*Table1[[#This Row],[Selling price ]]</f>
        <v>1350</v>
      </c>
      <c r="H2497" s="7">
        <f>F2497-(Table1[[#This Row],[Estimated Cost Price (50%)	]])</f>
        <v>-7.5</v>
      </c>
      <c r="I2497" s="7">
        <f>Table1[[#This Row],[Profit per unit]]*Table1[[#This Row],[QUANTITY_ORDERED]]</f>
        <v>-270</v>
      </c>
      <c r="J2497" s="2" t="str">
        <f t="shared" si="77"/>
        <v>Loss</v>
      </c>
      <c r="K2497" s="3">
        <v>38399</v>
      </c>
      <c r="L2497" s="2" t="str">
        <f>TEXT(Table1[[#This Row],[ORDER_DATE]], "mmm")</f>
        <v>Feb</v>
      </c>
      <c r="M2497" s="2">
        <v>2005</v>
      </c>
      <c r="N2497" s="2" t="s">
        <v>63</v>
      </c>
      <c r="O2497" s="2" t="s">
        <v>263</v>
      </c>
      <c r="P2497" s="2" t="s">
        <v>61</v>
      </c>
      <c r="Q2497" s="2" t="s">
        <v>62</v>
      </c>
      <c r="R2497" s="2" t="s">
        <v>10</v>
      </c>
    </row>
    <row r="2498" spans="1:18" x14ac:dyDescent="0.3">
      <c r="A2498" s="2">
        <v>12596</v>
      </c>
      <c r="B2498" s="2" t="s">
        <v>60</v>
      </c>
      <c r="C2498" s="2">
        <v>44</v>
      </c>
      <c r="D2498" s="7">
        <v>117</v>
      </c>
      <c r="E2498" s="7">
        <f t="shared" ref="E2498:E2561" si="78">D2498 * 0.5</f>
        <v>58.5</v>
      </c>
      <c r="F2498" s="7">
        <v>36.29</v>
      </c>
      <c r="G2498" s="7">
        <f>Table1[[#This Row],[QUANTITY_ORDERED]]*Table1[[#This Row],[Selling price ]]</f>
        <v>1596.76</v>
      </c>
      <c r="H2498" s="7">
        <f>F2498-(Table1[[#This Row],[Estimated Cost Price (50%)	]])</f>
        <v>-22.21</v>
      </c>
      <c r="I2498" s="7">
        <f>Table1[[#This Row],[Profit per unit]]*Table1[[#This Row],[QUANTITY_ORDERED]]</f>
        <v>-977.24</v>
      </c>
      <c r="J2498" s="2" t="str">
        <f t="shared" ref="J2498:J2561" si="79">IF(H2498 &gt; 0, "Profit", IF(H2498 &lt; 0, "Loss", "No Profit No Loss"))</f>
        <v>Loss</v>
      </c>
      <c r="K2498" s="3">
        <v>38399</v>
      </c>
      <c r="L2498" s="2" t="str">
        <f>TEXT(Table1[[#This Row],[ORDER_DATE]], "mmm")</f>
        <v>Feb</v>
      </c>
      <c r="M2498" s="2">
        <v>2005</v>
      </c>
      <c r="N2498" s="2" t="s">
        <v>63</v>
      </c>
      <c r="O2498" s="2" t="s">
        <v>266</v>
      </c>
      <c r="P2498" s="2" t="s">
        <v>61</v>
      </c>
      <c r="Q2498" s="2" t="s">
        <v>62</v>
      </c>
      <c r="R2498" s="2" t="s">
        <v>10</v>
      </c>
    </row>
    <row r="2499" spans="1:18" x14ac:dyDescent="0.3">
      <c r="A2499" s="2">
        <v>12597</v>
      </c>
      <c r="B2499" s="2" t="s">
        <v>60</v>
      </c>
      <c r="C2499" s="2">
        <v>44</v>
      </c>
      <c r="D2499" s="7">
        <v>85</v>
      </c>
      <c r="E2499" s="7">
        <f t="shared" si="78"/>
        <v>42.5</v>
      </c>
      <c r="F2499" s="7">
        <v>79.06</v>
      </c>
      <c r="G2499" s="7">
        <f>Table1[[#This Row],[QUANTITY_ORDERED]]*Table1[[#This Row],[Selling price ]]</f>
        <v>3478.6400000000003</v>
      </c>
      <c r="H2499" s="7">
        <f>F2499-(Table1[[#This Row],[Estimated Cost Price (50%)	]])</f>
        <v>36.56</v>
      </c>
      <c r="I2499" s="7">
        <f>Table1[[#This Row],[Profit per unit]]*Table1[[#This Row],[QUANTITY_ORDERED]]</f>
        <v>1608.64</v>
      </c>
      <c r="J2499" s="2" t="str">
        <f t="shared" si="79"/>
        <v>Profit</v>
      </c>
      <c r="K2499" s="3">
        <v>38399</v>
      </c>
      <c r="L2499" s="2" t="str">
        <f>TEXT(Table1[[#This Row],[ORDER_DATE]], "mmm")</f>
        <v>Feb</v>
      </c>
      <c r="M2499" s="2">
        <v>2005</v>
      </c>
      <c r="N2499" s="2" t="s">
        <v>63</v>
      </c>
      <c r="O2499" s="2" t="s">
        <v>269</v>
      </c>
      <c r="P2499" s="2" t="s">
        <v>61</v>
      </c>
      <c r="Q2499" s="2" t="s">
        <v>62</v>
      </c>
      <c r="R2499" s="2" t="s">
        <v>16</v>
      </c>
    </row>
    <row r="2500" spans="1:18" x14ac:dyDescent="0.3">
      <c r="A2500" s="2">
        <v>12598</v>
      </c>
      <c r="B2500" s="2" t="s">
        <v>60</v>
      </c>
      <c r="C2500" s="2">
        <v>34</v>
      </c>
      <c r="D2500" s="7">
        <v>107</v>
      </c>
      <c r="E2500" s="7">
        <f t="shared" si="78"/>
        <v>53.5</v>
      </c>
      <c r="F2500" s="7">
        <v>100</v>
      </c>
      <c r="G2500" s="7">
        <f>Table1[[#This Row],[QUANTITY_ORDERED]]*Table1[[#This Row],[Selling price ]]</f>
        <v>3400</v>
      </c>
      <c r="H2500" s="7">
        <f>F2500-(Table1[[#This Row],[Estimated Cost Price (50%)	]])</f>
        <v>46.5</v>
      </c>
      <c r="I2500" s="7">
        <f>Table1[[#This Row],[Profit per unit]]*Table1[[#This Row],[QUANTITY_ORDERED]]</f>
        <v>1581</v>
      </c>
      <c r="J2500" s="2" t="str">
        <f t="shared" si="79"/>
        <v>Profit</v>
      </c>
      <c r="K2500" s="3">
        <v>38399</v>
      </c>
      <c r="L2500" s="2" t="str">
        <f>TEXT(Table1[[#This Row],[ORDER_DATE]], "mmm")</f>
        <v>Feb</v>
      </c>
      <c r="M2500" s="2">
        <v>2005</v>
      </c>
      <c r="N2500" s="2" t="s">
        <v>63</v>
      </c>
      <c r="O2500" s="2" t="s">
        <v>272</v>
      </c>
      <c r="P2500" s="2" t="s">
        <v>61</v>
      </c>
      <c r="Q2500" s="2" t="s">
        <v>62</v>
      </c>
      <c r="R2500" s="2" t="s">
        <v>16</v>
      </c>
    </row>
    <row r="2501" spans="1:18" x14ac:dyDescent="0.3">
      <c r="A2501" s="2">
        <v>12599</v>
      </c>
      <c r="B2501" s="2" t="s">
        <v>60</v>
      </c>
      <c r="C2501" s="2">
        <v>43</v>
      </c>
      <c r="D2501" s="7">
        <v>41</v>
      </c>
      <c r="E2501" s="7">
        <f t="shared" si="78"/>
        <v>20.5</v>
      </c>
      <c r="F2501" s="7">
        <v>95.03</v>
      </c>
      <c r="G2501" s="7">
        <f>Table1[[#This Row],[QUANTITY_ORDERED]]*Table1[[#This Row],[Selling price ]]</f>
        <v>4086.29</v>
      </c>
      <c r="H2501" s="7">
        <f>F2501-(Table1[[#This Row],[Estimated Cost Price (50%)	]])</f>
        <v>74.53</v>
      </c>
      <c r="I2501" s="7">
        <f>Table1[[#This Row],[Profit per unit]]*Table1[[#This Row],[QUANTITY_ORDERED]]</f>
        <v>3204.79</v>
      </c>
      <c r="J2501" s="2" t="str">
        <f t="shared" si="79"/>
        <v>Profit</v>
      </c>
      <c r="K2501" s="3">
        <v>38399</v>
      </c>
      <c r="L2501" s="2" t="str">
        <f>TEXT(Table1[[#This Row],[ORDER_DATE]], "mmm")</f>
        <v>Feb</v>
      </c>
      <c r="M2501" s="2">
        <v>2005</v>
      </c>
      <c r="N2501" s="2" t="s">
        <v>202</v>
      </c>
      <c r="O2501" s="2" t="s">
        <v>276</v>
      </c>
      <c r="P2501" s="2" t="s">
        <v>61</v>
      </c>
      <c r="Q2501" s="2" t="s">
        <v>62</v>
      </c>
      <c r="R2501" s="2" t="s">
        <v>16</v>
      </c>
    </row>
    <row r="2502" spans="1:18" x14ac:dyDescent="0.3">
      <c r="A2502" s="2">
        <v>12600</v>
      </c>
      <c r="B2502" s="2" t="s">
        <v>19</v>
      </c>
      <c r="C2502" s="2">
        <v>36</v>
      </c>
      <c r="D2502" s="7">
        <v>214</v>
      </c>
      <c r="E2502" s="7">
        <f t="shared" si="78"/>
        <v>107</v>
      </c>
      <c r="F2502" s="7">
        <v>100</v>
      </c>
      <c r="G2502" s="7">
        <f>Table1[[#This Row],[QUANTITY_ORDERED]]*Table1[[#This Row],[Selling price ]]</f>
        <v>3600</v>
      </c>
      <c r="H2502" s="7">
        <f>F2502-(Table1[[#This Row],[Estimated Cost Price (50%)	]])</f>
        <v>-7</v>
      </c>
      <c r="I2502" s="7">
        <f>Table1[[#This Row],[Profit per unit]]*Table1[[#This Row],[QUANTITY_ORDERED]]</f>
        <v>-252</v>
      </c>
      <c r="J2502" s="2" t="str">
        <f t="shared" si="79"/>
        <v>Loss</v>
      </c>
      <c r="K2502" s="3">
        <v>38400</v>
      </c>
      <c r="L2502" s="2" t="str">
        <f>TEXT(Table1[[#This Row],[ORDER_DATE]], "mmm")</f>
        <v>Feb</v>
      </c>
      <c r="M2502" s="2">
        <v>2005</v>
      </c>
      <c r="N2502" s="2" t="s">
        <v>63</v>
      </c>
      <c r="O2502" s="2" t="s">
        <v>64</v>
      </c>
      <c r="P2502" s="2" t="s">
        <v>20</v>
      </c>
      <c r="Q2502" s="2" t="s">
        <v>9</v>
      </c>
      <c r="R2502" s="2" t="s">
        <v>52</v>
      </c>
    </row>
    <row r="2503" spans="1:18" x14ac:dyDescent="0.3">
      <c r="A2503" s="2">
        <v>12601</v>
      </c>
      <c r="B2503" s="2" t="s">
        <v>19</v>
      </c>
      <c r="C2503" s="2">
        <v>37</v>
      </c>
      <c r="D2503" s="7">
        <v>147</v>
      </c>
      <c r="E2503" s="7">
        <f t="shared" si="78"/>
        <v>73.5</v>
      </c>
      <c r="F2503" s="7">
        <v>100</v>
      </c>
      <c r="G2503" s="7">
        <f>Table1[[#This Row],[QUANTITY_ORDERED]]*Table1[[#This Row],[Selling price ]]</f>
        <v>3700</v>
      </c>
      <c r="H2503" s="7">
        <f>F2503-(Table1[[#This Row],[Estimated Cost Price (50%)	]])</f>
        <v>26.5</v>
      </c>
      <c r="I2503" s="7">
        <f>Table1[[#This Row],[Profit per unit]]*Table1[[#This Row],[QUANTITY_ORDERED]]</f>
        <v>980.5</v>
      </c>
      <c r="J2503" s="2" t="str">
        <f t="shared" si="79"/>
        <v>Profit</v>
      </c>
      <c r="K2503" s="3">
        <v>38400</v>
      </c>
      <c r="L2503" s="2" t="str">
        <f>TEXT(Table1[[#This Row],[ORDER_DATE]], "mmm")</f>
        <v>Feb</v>
      </c>
      <c r="M2503" s="2">
        <v>2005</v>
      </c>
      <c r="N2503" s="2" t="s">
        <v>63</v>
      </c>
      <c r="O2503" s="2" t="s">
        <v>143</v>
      </c>
      <c r="P2503" s="2" t="s">
        <v>20</v>
      </c>
      <c r="Q2503" s="2" t="s">
        <v>9</v>
      </c>
      <c r="R2503" s="2" t="s">
        <v>16</v>
      </c>
    </row>
    <row r="2504" spans="1:18" x14ac:dyDescent="0.3">
      <c r="A2504" s="2">
        <v>12602</v>
      </c>
      <c r="B2504" s="2" t="s">
        <v>19</v>
      </c>
      <c r="C2504" s="2">
        <v>20</v>
      </c>
      <c r="D2504" s="7">
        <v>136</v>
      </c>
      <c r="E2504" s="7">
        <f t="shared" si="78"/>
        <v>68</v>
      </c>
      <c r="F2504" s="7">
        <v>100</v>
      </c>
      <c r="G2504" s="7">
        <f>Table1[[#This Row],[QUANTITY_ORDERED]]*Table1[[#This Row],[Selling price ]]</f>
        <v>2000</v>
      </c>
      <c r="H2504" s="7">
        <f>F2504-(Table1[[#This Row],[Estimated Cost Price (50%)	]])</f>
        <v>32</v>
      </c>
      <c r="I2504" s="7">
        <f>Table1[[#This Row],[Profit per unit]]*Table1[[#This Row],[QUANTITY_ORDERED]]</f>
        <v>640</v>
      </c>
      <c r="J2504" s="2" t="str">
        <f t="shared" si="79"/>
        <v>Profit</v>
      </c>
      <c r="K2504" s="3">
        <v>38400</v>
      </c>
      <c r="L2504" s="2" t="str">
        <f>TEXT(Table1[[#This Row],[ORDER_DATE]], "mmm")</f>
        <v>Feb</v>
      </c>
      <c r="M2504" s="2">
        <v>2005</v>
      </c>
      <c r="N2504" s="2" t="s">
        <v>178</v>
      </c>
      <c r="O2504" s="2" t="s">
        <v>179</v>
      </c>
      <c r="P2504" s="2" t="s">
        <v>20</v>
      </c>
      <c r="Q2504" s="2" t="s">
        <v>9</v>
      </c>
      <c r="R2504" s="2" t="s">
        <v>10</v>
      </c>
    </row>
    <row r="2505" spans="1:18" x14ac:dyDescent="0.3">
      <c r="A2505" s="2">
        <v>12603</v>
      </c>
      <c r="B2505" s="2" t="s">
        <v>19</v>
      </c>
      <c r="C2505" s="2">
        <v>48</v>
      </c>
      <c r="D2505" s="7">
        <v>116</v>
      </c>
      <c r="E2505" s="7">
        <f t="shared" si="78"/>
        <v>58</v>
      </c>
      <c r="F2505" s="7">
        <v>98</v>
      </c>
      <c r="G2505" s="7">
        <f>Table1[[#This Row],[QUANTITY_ORDERED]]*Table1[[#This Row],[Selling price ]]</f>
        <v>4704</v>
      </c>
      <c r="H2505" s="7">
        <f>F2505-(Table1[[#This Row],[Estimated Cost Price (50%)	]])</f>
        <v>40</v>
      </c>
      <c r="I2505" s="7">
        <f>Table1[[#This Row],[Profit per unit]]*Table1[[#This Row],[QUANTITY_ORDERED]]</f>
        <v>1920</v>
      </c>
      <c r="J2505" s="2" t="str">
        <f t="shared" si="79"/>
        <v>Profit</v>
      </c>
      <c r="K2505" s="3">
        <v>38400</v>
      </c>
      <c r="L2505" s="2" t="str">
        <f>TEXT(Table1[[#This Row],[ORDER_DATE]], "mmm")</f>
        <v>Feb</v>
      </c>
      <c r="M2505" s="2">
        <v>2005</v>
      </c>
      <c r="N2505" s="2" t="s">
        <v>178</v>
      </c>
      <c r="O2505" s="2" t="s">
        <v>196</v>
      </c>
      <c r="P2505" s="2" t="s">
        <v>20</v>
      </c>
      <c r="Q2505" s="2" t="s">
        <v>9</v>
      </c>
      <c r="R2505" s="2" t="s">
        <v>16</v>
      </c>
    </row>
    <row r="2506" spans="1:18" x14ac:dyDescent="0.3">
      <c r="A2506" s="2">
        <v>12604</v>
      </c>
      <c r="B2506" s="2" t="s">
        <v>19</v>
      </c>
      <c r="C2506" s="2">
        <v>25</v>
      </c>
      <c r="D2506" s="7">
        <v>53</v>
      </c>
      <c r="E2506" s="7">
        <f t="shared" si="78"/>
        <v>26.5</v>
      </c>
      <c r="F2506" s="7">
        <v>52.83</v>
      </c>
      <c r="G2506" s="7">
        <f>Table1[[#This Row],[QUANTITY_ORDERED]]*Table1[[#This Row],[Selling price ]]</f>
        <v>1320.75</v>
      </c>
      <c r="H2506" s="7">
        <f>F2506-(Table1[[#This Row],[Estimated Cost Price (50%)	]])</f>
        <v>26.33</v>
      </c>
      <c r="I2506" s="7">
        <f>Table1[[#This Row],[Profit per unit]]*Table1[[#This Row],[QUANTITY_ORDERED]]</f>
        <v>658.25</v>
      </c>
      <c r="J2506" s="2" t="str">
        <f t="shared" si="79"/>
        <v>Profit</v>
      </c>
      <c r="K2506" s="3">
        <v>38400</v>
      </c>
      <c r="L2506" s="2" t="str">
        <f>TEXT(Table1[[#This Row],[ORDER_DATE]], "mmm")</f>
        <v>Feb</v>
      </c>
      <c r="M2506" s="2">
        <v>2005</v>
      </c>
      <c r="N2506" s="2" t="s">
        <v>202</v>
      </c>
      <c r="O2506" s="2" t="s">
        <v>208</v>
      </c>
      <c r="P2506" s="2" t="s">
        <v>20</v>
      </c>
      <c r="Q2506" s="2" t="s">
        <v>9</v>
      </c>
      <c r="R2506" s="2" t="s">
        <v>10</v>
      </c>
    </row>
    <row r="2507" spans="1:18" x14ac:dyDescent="0.3">
      <c r="A2507" s="2">
        <v>12605</v>
      </c>
      <c r="B2507" s="2" t="s">
        <v>19</v>
      </c>
      <c r="C2507" s="2">
        <v>35</v>
      </c>
      <c r="D2507" s="7">
        <v>60</v>
      </c>
      <c r="E2507" s="7">
        <f t="shared" si="78"/>
        <v>30</v>
      </c>
      <c r="F2507" s="7">
        <v>48.62</v>
      </c>
      <c r="G2507" s="7">
        <f>Table1[[#This Row],[QUANTITY_ORDERED]]*Table1[[#This Row],[Selling price ]]</f>
        <v>1701.6999999999998</v>
      </c>
      <c r="H2507" s="7">
        <f>F2507-(Table1[[#This Row],[Estimated Cost Price (50%)	]])</f>
        <v>18.619999999999997</v>
      </c>
      <c r="I2507" s="7">
        <f>Table1[[#This Row],[Profit per unit]]*Table1[[#This Row],[QUANTITY_ORDERED]]</f>
        <v>651.69999999999993</v>
      </c>
      <c r="J2507" s="2" t="str">
        <f t="shared" si="79"/>
        <v>Profit</v>
      </c>
      <c r="K2507" s="3">
        <v>38400</v>
      </c>
      <c r="L2507" s="2" t="str">
        <f>TEXT(Table1[[#This Row],[ORDER_DATE]], "mmm")</f>
        <v>Feb</v>
      </c>
      <c r="M2507" s="2">
        <v>2005</v>
      </c>
      <c r="N2507" s="2" t="s">
        <v>178</v>
      </c>
      <c r="O2507" s="2" t="s">
        <v>224</v>
      </c>
      <c r="P2507" s="2" t="s">
        <v>20</v>
      </c>
      <c r="Q2507" s="2" t="s">
        <v>9</v>
      </c>
      <c r="R2507" s="2" t="s">
        <v>10</v>
      </c>
    </row>
    <row r="2508" spans="1:18" x14ac:dyDescent="0.3">
      <c r="A2508" s="2">
        <v>12606</v>
      </c>
      <c r="B2508" s="2" t="s">
        <v>19</v>
      </c>
      <c r="C2508" s="2">
        <v>41</v>
      </c>
      <c r="D2508" s="7">
        <v>101</v>
      </c>
      <c r="E2508" s="7">
        <f t="shared" si="78"/>
        <v>50.5</v>
      </c>
      <c r="F2508" s="7">
        <v>100</v>
      </c>
      <c r="G2508" s="7">
        <f>Table1[[#This Row],[QUANTITY_ORDERED]]*Table1[[#This Row],[Selling price ]]</f>
        <v>4100</v>
      </c>
      <c r="H2508" s="7">
        <f>F2508-(Table1[[#This Row],[Estimated Cost Price (50%)	]])</f>
        <v>49.5</v>
      </c>
      <c r="I2508" s="7">
        <f>Table1[[#This Row],[Profit per unit]]*Table1[[#This Row],[QUANTITY_ORDERED]]</f>
        <v>2029.5</v>
      </c>
      <c r="J2508" s="2" t="str">
        <f t="shared" si="79"/>
        <v>Profit</v>
      </c>
      <c r="K2508" s="3">
        <v>38400</v>
      </c>
      <c r="L2508" s="2" t="str">
        <f>TEXT(Table1[[#This Row],[ORDER_DATE]], "mmm")</f>
        <v>Feb</v>
      </c>
      <c r="M2508" s="2">
        <v>2005</v>
      </c>
      <c r="N2508" s="2" t="s">
        <v>202</v>
      </c>
      <c r="O2508" s="2" t="s">
        <v>229</v>
      </c>
      <c r="P2508" s="2" t="s">
        <v>20</v>
      </c>
      <c r="Q2508" s="2" t="s">
        <v>9</v>
      </c>
      <c r="R2508" s="2" t="s">
        <v>16</v>
      </c>
    </row>
    <row r="2509" spans="1:18" x14ac:dyDescent="0.3">
      <c r="A2509" s="2">
        <v>12607</v>
      </c>
      <c r="B2509" s="2" t="s">
        <v>19</v>
      </c>
      <c r="C2509" s="2">
        <v>40</v>
      </c>
      <c r="D2509" s="7">
        <v>62</v>
      </c>
      <c r="E2509" s="7">
        <f t="shared" si="78"/>
        <v>31</v>
      </c>
      <c r="F2509" s="7">
        <v>68.08</v>
      </c>
      <c r="G2509" s="7">
        <f>Table1[[#This Row],[QUANTITY_ORDERED]]*Table1[[#This Row],[Selling price ]]</f>
        <v>2723.2</v>
      </c>
      <c r="H2509" s="7">
        <f>F2509-(Table1[[#This Row],[Estimated Cost Price (50%)	]])</f>
        <v>37.08</v>
      </c>
      <c r="I2509" s="7">
        <f>Table1[[#This Row],[Profit per unit]]*Table1[[#This Row],[QUANTITY_ORDERED]]</f>
        <v>1483.1999999999998</v>
      </c>
      <c r="J2509" s="2" t="str">
        <f t="shared" si="79"/>
        <v>Profit</v>
      </c>
      <c r="K2509" s="3">
        <v>38400</v>
      </c>
      <c r="L2509" s="2" t="str">
        <f>TEXT(Table1[[#This Row],[ORDER_DATE]], "mmm")</f>
        <v>Feb</v>
      </c>
      <c r="M2509" s="2">
        <v>2005</v>
      </c>
      <c r="N2509" s="2" t="s">
        <v>202</v>
      </c>
      <c r="O2509" s="2" t="s">
        <v>230</v>
      </c>
      <c r="P2509" s="2" t="s">
        <v>20</v>
      </c>
      <c r="Q2509" s="2" t="s">
        <v>9</v>
      </c>
      <c r="R2509" s="2" t="s">
        <v>10</v>
      </c>
    </row>
    <row r="2510" spans="1:18" x14ac:dyDescent="0.3">
      <c r="A2510" s="2">
        <v>12608</v>
      </c>
      <c r="B2510" s="2" t="s">
        <v>19</v>
      </c>
      <c r="C2510" s="2">
        <v>35</v>
      </c>
      <c r="D2510" s="7">
        <v>104</v>
      </c>
      <c r="E2510" s="7">
        <f t="shared" si="78"/>
        <v>52</v>
      </c>
      <c r="F2510" s="7">
        <v>100</v>
      </c>
      <c r="G2510" s="7">
        <f>Table1[[#This Row],[QUANTITY_ORDERED]]*Table1[[#This Row],[Selling price ]]</f>
        <v>3500</v>
      </c>
      <c r="H2510" s="7">
        <f>F2510-(Table1[[#This Row],[Estimated Cost Price (50%)	]])</f>
        <v>48</v>
      </c>
      <c r="I2510" s="7">
        <f>Table1[[#This Row],[Profit per unit]]*Table1[[#This Row],[QUANTITY_ORDERED]]</f>
        <v>1680</v>
      </c>
      <c r="J2510" s="2" t="str">
        <f t="shared" si="79"/>
        <v>Profit</v>
      </c>
      <c r="K2510" s="3">
        <v>38400</v>
      </c>
      <c r="L2510" s="2" t="str">
        <f>TEXT(Table1[[#This Row],[ORDER_DATE]], "mmm")</f>
        <v>Feb</v>
      </c>
      <c r="M2510" s="2">
        <v>2005</v>
      </c>
      <c r="N2510" s="2" t="s">
        <v>202</v>
      </c>
      <c r="O2510" s="2" t="s">
        <v>234</v>
      </c>
      <c r="P2510" s="2" t="s">
        <v>20</v>
      </c>
      <c r="Q2510" s="2" t="s">
        <v>9</v>
      </c>
      <c r="R2510" s="2" t="s">
        <v>16</v>
      </c>
    </row>
    <row r="2511" spans="1:18" x14ac:dyDescent="0.3">
      <c r="A2511" s="2">
        <v>12609</v>
      </c>
      <c r="B2511" s="2" t="s">
        <v>96</v>
      </c>
      <c r="C2511" s="2">
        <v>34</v>
      </c>
      <c r="D2511" s="7">
        <v>207</v>
      </c>
      <c r="E2511" s="7">
        <f t="shared" si="78"/>
        <v>103.5</v>
      </c>
      <c r="F2511" s="7">
        <v>100</v>
      </c>
      <c r="G2511" s="7">
        <f>Table1[[#This Row],[QUANTITY_ORDERED]]*Table1[[#This Row],[Selling price ]]</f>
        <v>3400</v>
      </c>
      <c r="H2511" s="7">
        <f>F2511-(Table1[[#This Row],[Estimated Cost Price (50%)	]])</f>
        <v>-3.5</v>
      </c>
      <c r="I2511" s="7">
        <f>Table1[[#This Row],[Profit per unit]]*Table1[[#This Row],[QUANTITY_ORDERED]]</f>
        <v>-119</v>
      </c>
      <c r="J2511" s="2" t="str">
        <f t="shared" si="79"/>
        <v>Loss</v>
      </c>
      <c r="K2511" s="3">
        <v>38400</v>
      </c>
      <c r="L2511" s="2" t="str">
        <f>TEXT(Table1[[#This Row],[ORDER_DATE]], "mmm")</f>
        <v>Feb</v>
      </c>
      <c r="M2511" s="2">
        <v>2005</v>
      </c>
      <c r="N2511" s="2" t="s">
        <v>63</v>
      </c>
      <c r="O2511" s="2" t="s">
        <v>168</v>
      </c>
      <c r="P2511" s="2" t="s">
        <v>97</v>
      </c>
      <c r="Q2511" s="2" t="s">
        <v>9</v>
      </c>
      <c r="R2511" s="2" t="s">
        <v>16</v>
      </c>
    </row>
    <row r="2512" spans="1:18" x14ac:dyDescent="0.3">
      <c r="A2512" s="2">
        <v>12610</v>
      </c>
      <c r="B2512" s="2" t="s">
        <v>96</v>
      </c>
      <c r="C2512" s="2">
        <v>37</v>
      </c>
      <c r="D2512" s="7">
        <v>151</v>
      </c>
      <c r="E2512" s="7">
        <f t="shared" si="78"/>
        <v>75.5</v>
      </c>
      <c r="F2512" s="7">
        <v>100</v>
      </c>
      <c r="G2512" s="7">
        <f>Table1[[#This Row],[QUANTITY_ORDERED]]*Table1[[#This Row],[Selling price ]]</f>
        <v>3700</v>
      </c>
      <c r="H2512" s="7">
        <f>F2512-(Table1[[#This Row],[Estimated Cost Price (50%)	]])</f>
        <v>24.5</v>
      </c>
      <c r="I2512" s="7">
        <f>Table1[[#This Row],[Profit per unit]]*Table1[[#This Row],[QUANTITY_ORDERED]]</f>
        <v>906.5</v>
      </c>
      <c r="J2512" s="2" t="str">
        <f t="shared" si="79"/>
        <v>Profit</v>
      </c>
      <c r="K2512" s="3">
        <v>38400</v>
      </c>
      <c r="L2512" s="2" t="str">
        <f>TEXT(Table1[[#This Row],[ORDER_DATE]], "mmm")</f>
        <v>Feb</v>
      </c>
      <c r="M2512" s="2">
        <v>2005</v>
      </c>
      <c r="N2512" s="2" t="s">
        <v>63</v>
      </c>
      <c r="O2512" s="2" t="s">
        <v>182</v>
      </c>
      <c r="P2512" s="2" t="s">
        <v>97</v>
      </c>
      <c r="Q2512" s="2" t="s">
        <v>9</v>
      </c>
      <c r="R2512" s="2" t="s">
        <v>16</v>
      </c>
    </row>
    <row r="2513" spans="1:18" x14ac:dyDescent="0.3">
      <c r="A2513" s="2">
        <v>12611</v>
      </c>
      <c r="B2513" s="2" t="s">
        <v>96</v>
      </c>
      <c r="C2513" s="2">
        <v>34</v>
      </c>
      <c r="D2513" s="7">
        <v>173</v>
      </c>
      <c r="E2513" s="7">
        <f t="shared" si="78"/>
        <v>86.5</v>
      </c>
      <c r="F2513" s="7">
        <v>95.35</v>
      </c>
      <c r="G2513" s="7">
        <f>Table1[[#This Row],[QUANTITY_ORDERED]]*Table1[[#This Row],[Selling price ]]</f>
        <v>3241.8999999999996</v>
      </c>
      <c r="H2513" s="7">
        <f>F2513-(Table1[[#This Row],[Estimated Cost Price (50%)	]])</f>
        <v>8.8499999999999943</v>
      </c>
      <c r="I2513" s="7">
        <f>Table1[[#This Row],[Profit per unit]]*Table1[[#This Row],[QUANTITY_ORDERED]]</f>
        <v>300.89999999999981</v>
      </c>
      <c r="J2513" s="2" t="str">
        <f t="shared" si="79"/>
        <v>Profit</v>
      </c>
      <c r="K2513" s="3">
        <v>38400</v>
      </c>
      <c r="L2513" s="2" t="str">
        <f>TEXT(Table1[[#This Row],[ORDER_DATE]], "mmm")</f>
        <v>Feb</v>
      </c>
      <c r="M2513" s="2">
        <v>2005</v>
      </c>
      <c r="N2513" s="2" t="s">
        <v>63</v>
      </c>
      <c r="O2513" s="2" t="s">
        <v>186</v>
      </c>
      <c r="P2513" s="2" t="s">
        <v>97</v>
      </c>
      <c r="Q2513" s="2" t="s">
        <v>9</v>
      </c>
      <c r="R2513" s="2" t="s">
        <v>16</v>
      </c>
    </row>
    <row r="2514" spans="1:18" x14ac:dyDescent="0.3">
      <c r="A2514" s="2">
        <v>12612</v>
      </c>
      <c r="B2514" s="2" t="s">
        <v>96</v>
      </c>
      <c r="C2514" s="2">
        <v>32</v>
      </c>
      <c r="D2514" s="7">
        <v>118</v>
      </c>
      <c r="E2514" s="7">
        <f t="shared" si="78"/>
        <v>59</v>
      </c>
      <c r="F2514" s="7">
        <v>66.58</v>
      </c>
      <c r="G2514" s="7">
        <f>Table1[[#This Row],[QUANTITY_ORDERED]]*Table1[[#This Row],[Selling price ]]</f>
        <v>2130.56</v>
      </c>
      <c r="H2514" s="7">
        <f>F2514-(Table1[[#This Row],[Estimated Cost Price (50%)	]])</f>
        <v>7.5799999999999983</v>
      </c>
      <c r="I2514" s="7">
        <f>Table1[[#This Row],[Profit per unit]]*Table1[[#This Row],[QUANTITY_ORDERED]]</f>
        <v>242.55999999999995</v>
      </c>
      <c r="J2514" s="2" t="str">
        <f t="shared" si="79"/>
        <v>Profit</v>
      </c>
      <c r="K2514" s="3">
        <v>38400</v>
      </c>
      <c r="L2514" s="2" t="str">
        <f>TEXT(Table1[[#This Row],[ORDER_DATE]], "mmm")</f>
        <v>Feb</v>
      </c>
      <c r="M2514" s="2">
        <v>2005</v>
      </c>
      <c r="N2514" s="2" t="s">
        <v>178</v>
      </c>
      <c r="O2514" s="2" t="s">
        <v>188</v>
      </c>
      <c r="P2514" s="2" t="s">
        <v>97</v>
      </c>
      <c r="Q2514" s="2" t="s">
        <v>9</v>
      </c>
      <c r="R2514" s="2" t="s">
        <v>10</v>
      </c>
    </row>
    <row r="2515" spans="1:18" x14ac:dyDescent="0.3">
      <c r="A2515" s="2">
        <v>12613</v>
      </c>
      <c r="B2515" s="2" t="s">
        <v>96</v>
      </c>
      <c r="C2515" s="2">
        <v>25</v>
      </c>
      <c r="D2515" s="7">
        <v>163</v>
      </c>
      <c r="E2515" s="7">
        <f t="shared" si="78"/>
        <v>81.5</v>
      </c>
      <c r="F2515" s="7">
        <v>88</v>
      </c>
      <c r="G2515" s="7">
        <f>Table1[[#This Row],[QUANTITY_ORDERED]]*Table1[[#This Row],[Selling price ]]</f>
        <v>2200</v>
      </c>
      <c r="H2515" s="7">
        <f>F2515-(Table1[[#This Row],[Estimated Cost Price (50%)	]])</f>
        <v>6.5</v>
      </c>
      <c r="I2515" s="7">
        <f>Table1[[#This Row],[Profit per unit]]*Table1[[#This Row],[QUANTITY_ORDERED]]</f>
        <v>162.5</v>
      </c>
      <c r="J2515" s="2" t="str">
        <f t="shared" si="79"/>
        <v>Profit</v>
      </c>
      <c r="K2515" s="3">
        <v>38400</v>
      </c>
      <c r="L2515" s="2" t="str">
        <f>TEXT(Table1[[#This Row],[ORDER_DATE]], "mmm")</f>
        <v>Feb</v>
      </c>
      <c r="M2515" s="2">
        <v>2005</v>
      </c>
      <c r="N2515" s="2" t="s">
        <v>63</v>
      </c>
      <c r="O2515" s="2" t="s">
        <v>220</v>
      </c>
      <c r="P2515" s="2" t="s">
        <v>97</v>
      </c>
      <c r="Q2515" s="2" t="s">
        <v>9</v>
      </c>
      <c r="R2515" s="2" t="s">
        <v>10</v>
      </c>
    </row>
    <row r="2516" spans="1:18" x14ac:dyDescent="0.3">
      <c r="A2516" s="2">
        <v>12614</v>
      </c>
      <c r="B2516" s="2" t="s">
        <v>96</v>
      </c>
      <c r="C2516" s="2">
        <v>50</v>
      </c>
      <c r="D2516" s="7">
        <v>99</v>
      </c>
      <c r="E2516" s="7">
        <f t="shared" si="78"/>
        <v>49.5</v>
      </c>
      <c r="F2516" s="7">
        <v>100</v>
      </c>
      <c r="G2516" s="7">
        <f>Table1[[#This Row],[QUANTITY_ORDERED]]*Table1[[#This Row],[Selling price ]]</f>
        <v>5000</v>
      </c>
      <c r="H2516" s="7">
        <f>F2516-(Table1[[#This Row],[Estimated Cost Price (50%)	]])</f>
        <v>50.5</v>
      </c>
      <c r="I2516" s="7">
        <f>Table1[[#This Row],[Profit per unit]]*Table1[[#This Row],[QUANTITY_ORDERED]]</f>
        <v>2525</v>
      </c>
      <c r="J2516" s="2" t="str">
        <f t="shared" si="79"/>
        <v>Profit</v>
      </c>
      <c r="K2516" s="3">
        <v>38400</v>
      </c>
      <c r="L2516" s="2" t="str">
        <f>TEXT(Table1[[#This Row],[ORDER_DATE]], "mmm")</f>
        <v>Feb</v>
      </c>
      <c r="M2516" s="2">
        <v>2005</v>
      </c>
      <c r="N2516" s="2" t="s">
        <v>202</v>
      </c>
      <c r="O2516" s="2" t="s">
        <v>240</v>
      </c>
      <c r="P2516" s="2" t="s">
        <v>97</v>
      </c>
      <c r="Q2516" s="2" t="s">
        <v>9</v>
      </c>
      <c r="R2516" s="2" t="s">
        <v>52</v>
      </c>
    </row>
    <row r="2517" spans="1:18" x14ac:dyDescent="0.3">
      <c r="A2517" s="2">
        <v>12615</v>
      </c>
      <c r="B2517" s="2" t="s">
        <v>96</v>
      </c>
      <c r="C2517" s="2">
        <v>39</v>
      </c>
      <c r="D2517" s="7">
        <v>121</v>
      </c>
      <c r="E2517" s="7">
        <f t="shared" si="78"/>
        <v>60.5</v>
      </c>
      <c r="F2517" s="7">
        <v>100</v>
      </c>
      <c r="G2517" s="7">
        <f>Table1[[#This Row],[QUANTITY_ORDERED]]*Table1[[#This Row],[Selling price ]]</f>
        <v>3900</v>
      </c>
      <c r="H2517" s="7">
        <f>F2517-(Table1[[#This Row],[Estimated Cost Price (50%)	]])</f>
        <v>39.5</v>
      </c>
      <c r="I2517" s="7">
        <f>Table1[[#This Row],[Profit per unit]]*Table1[[#This Row],[QUANTITY_ORDERED]]</f>
        <v>1540.5</v>
      </c>
      <c r="J2517" s="2" t="str">
        <f t="shared" si="79"/>
        <v>Profit</v>
      </c>
      <c r="K2517" s="3">
        <v>38400</v>
      </c>
      <c r="L2517" s="2" t="str">
        <f>TEXT(Table1[[#This Row],[ORDER_DATE]], "mmm")</f>
        <v>Feb</v>
      </c>
      <c r="M2517" s="2">
        <v>2005</v>
      </c>
      <c r="N2517" s="2" t="s">
        <v>178</v>
      </c>
      <c r="O2517" s="2" t="s">
        <v>248</v>
      </c>
      <c r="P2517" s="2" t="s">
        <v>97</v>
      </c>
      <c r="Q2517" s="2" t="s">
        <v>9</v>
      </c>
      <c r="R2517" s="2" t="s">
        <v>16</v>
      </c>
    </row>
    <row r="2518" spans="1:18" x14ac:dyDescent="0.3">
      <c r="A2518" s="2">
        <v>12616</v>
      </c>
      <c r="B2518" s="2" t="s">
        <v>96</v>
      </c>
      <c r="C2518" s="2">
        <v>39</v>
      </c>
      <c r="D2518" s="7">
        <v>50</v>
      </c>
      <c r="E2518" s="7">
        <f t="shared" si="78"/>
        <v>25</v>
      </c>
      <c r="F2518" s="7">
        <v>100</v>
      </c>
      <c r="G2518" s="7">
        <f>Table1[[#This Row],[QUANTITY_ORDERED]]*Table1[[#This Row],[Selling price ]]</f>
        <v>3900</v>
      </c>
      <c r="H2518" s="7">
        <f>F2518-(Table1[[#This Row],[Estimated Cost Price (50%)	]])</f>
        <v>75</v>
      </c>
      <c r="I2518" s="7">
        <f>Table1[[#This Row],[Profit per unit]]*Table1[[#This Row],[QUANTITY_ORDERED]]</f>
        <v>2925</v>
      </c>
      <c r="J2518" s="2" t="str">
        <f t="shared" si="79"/>
        <v>Profit</v>
      </c>
      <c r="K2518" s="3">
        <v>38400</v>
      </c>
      <c r="L2518" s="2" t="str">
        <f>TEXT(Table1[[#This Row],[ORDER_DATE]], "mmm")</f>
        <v>Feb</v>
      </c>
      <c r="M2518" s="2">
        <v>2005</v>
      </c>
      <c r="N2518" s="2" t="s">
        <v>202</v>
      </c>
      <c r="O2518" s="2" t="s">
        <v>249</v>
      </c>
      <c r="P2518" s="2" t="s">
        <v>97</v>
      </c>
      <c r="Q2518" s="2" t="s">
        <v>9</v>
      </c>
      <c r="R2518" s="2" t="s">
        <v>52</v>
      </c>
    </row>
    <row r="2519" spans="1:18" x14ac:dyDescent="0.3">
      <c r="A2519" s="2">
        <v>12617</v>
      </c>
      <c r="B2519" s="2" t="s">
        <v>96</v>
      </c>
      <c r="C2519" s="2">
        <v>20</v>
      </c>
      <c r="D2519" s="7">
        <v>127</v>
      </c>
      <c r="E2519" s="7">
        <f t="shared" si="78"/>
        <v>63.5</v>
      </c>
      <c r="F2519" s="7">
        <v>100</v>
      </c>
      <c r="G2519" s="7">
        <f>Table1[[#This Row],[QUANTITY_ORDERED]]*Table1[[#This Row],[Selling price ]]</f>
        <v>2000</v>
      </c>
      <c r="H2519" s="7">
        <f>F2519-(Table1[[#This Row],[Estimated Cost Price (50%)	]])</f>
        <v>36.5</v>
      </c>
      <c r="I2519" s="7">
        <f>Table1[[#This Row],[Profit per unit]]*Table1[[#This Row],[QUANTITY_ORDERED]]</f>
        <v>730</v>
      </c>
      <c r="J2519" s="2" t="str">
        <f t="shared" si="79"/>
        <v>Profit</v>
      </c>
      <c r="K2519" s="3">
        <v>38400</v>
      </c>
      <c r="L2519" s="2" t="str">
        <f>TEXT(Table1[[#This Row],[ORDER_DATE]], "mmm")</f>
        <v>Feb</v>
      </c>
      <c r="M2519" s="2">
        <v>2005</v>
      </c>
      <c r="N2519" s="2" t="s">
        <v>178</v>
      </c>
      <c r="O2519" s="2" t="s">
        <v>261</v>
      </c>
      <c r="P2519" s="2" t="s">
        <v>97</v>
      </c>
      <c r="Q2519" s="2" t="s">
        <v>9</v>
      </c>
      <c r="R2519" s="2" t="s">
        <v>10</v>
      </c>
    </row>
    <row r="2520" spans="1:18" x14ac:dyDescent="0.3">
      <c r="A2520" s="2">
        <v>12618</v>
      </c>
      <c r="B2520" s="2" t="s">
        <v>96</v>
      </c>
      <c r="C2520" s="2">
        <v>33</v>
      </c>
      <c r="D2520" s="7">
        <v>97</v>
      </c>
      <c r="E2520" s="7">
        <f t="shared" si="78"/>
        <v>48.5</v>
      </c>
      <c r="F2520" s="7">
        <v>100</v>
      </c>
      <c r="G2520" s="7">
        <f>Table1[[#This Row],[QUANTITY_ORDERED]]*Table1[[#This Row],[Selling price ]]</f>
        <v>3300</v>
      </c>
      <c r="H2520" s="7">
        <f>F2520-(Table1[[#This Row],[Estimated Cost Price (50%)	]])</f>
        <v>51.5</v>
      </c>
      <c r="I2520" s="7">
        <f>Table1[[#This Row],[Profit per unit]]*Table1[[#This Row],[QUANTITY_ORDERED]]</f>
        <v>1699.5</v>
      </c>
      <c r="J2520" s="2" t="str">
        <f t="shared" si="79"/>
        <v>Profit</v>
      </c>
      <c r="K2520" s="3">
        <v>38400</v>
      </c>
      <c r="L2520" s="2" t="str">
        <f>TEXT(Table1[[#This Row],[ORDER_DATE]], "mmm")</f>
        <v>Feb</v>
      </c>
      <c r="M2520" s="2">
        <v>2005</v>
      </c>
      <c r="N2520" s="2" t="s">
        <v>202</v>
      </c>
      <c r="O2520" s="2" t="s">
        <v>278</v>
      </c>
      <c r="P2520" s="2" t="s">
        <v>97</v>
      </c>
      <c r="Q2520" s="2" t="s">
        <v>9</v>
      </c>
      <c r="R2520" s="2" t="s">
        <v>16</v>
      </c>
    </row>
    <row r="2521" spans="1:18" x14ac:dyDescent="0.3">
      <c r="A2521" s="2">
        <v>12619</v>
      </c>
      <c r="B2521" s="2" t="s">
        <v>96</v>
      </c>
      <c r="C2521" s="2">
        <v>26</v>
      </c>
      <c r="D2521" s="7">
        <v>96</v>
      </c>
      <c r="E2521" s="7">
        <f t="shared" si="78"/>
        <v>48</v>
      </c>
      <c r="F2521" s="7">
        <v>100</v>
      </c>
      <c r="G2521" s="7">
        <f>Table1[[#This Row],[QUANTITY_ORDERED]]*Table1[[#This Row],[Selling price ]]</f>
        <v>2600</v>
      </c>
      <c r="H2521" s="7">
        <f>F2521-(Table1[[#This Row],[Estimated Cost Price (50%)	]])</f>
        <v>52</v>
      </c>
      <c r="I2521" s="7">
        <f>Table1[[#This Row],[Profit per unit]]*Table1[[#This Row],[QUANTITY_ORDERED]]</f>
        <v>1352</v>
      </c>
      <c r="J2521" s="2" t="str">
        <f t="shared" si="79"/>
        <v>Profit</v>
      </c>
      <c r="K2521" s="3">
        <v>38400</v>
      </c>
      <c r="L2521" s="2" t="str">
        <f>TEXT(Table1[[#This Row],[ORDER_DATE]], "mmm")</f>
        <v>Feb</v>
      </c>
      <c r="M2521" s="2">
        <v>2005</v>
      </c>
      <c r="N2521" s="2" t="s">
        <v>178</v>
      </c>
      <c r="O2521" s="2" t="s">
        <v>281</v>
      </c>
      <c r="P2521" s="2" t="s">
        <v>97</v>
      </c>
      <c r="Q2521" s="2" t="s">
        <v>9</v>
      </c>
      <c r="R2521" s="2" t="s">
        <v>10</v>
      </c>
    </row>
    <row r="2522" spans="1:18" x14ac:dyDescent="0.3">
      <c r="A2522" s="2">
        <v>12620</v>
      </c>
      <c r="B2522" s="2" t="s">
        <v>96</v>
      </c>
      <c r="C2522" s="2">
        <v>48</v>
      </c>
      <c r="D2522" s="7">
        <v>64</v>
      </c>
      <c r="E2522" s="7">
        <f t="shared" si="78"/>
        <v>32</v>
      </c>
      <c r="F2522" s="7">
        <v>100</v>
      </c>
      <c r="G2522" s="7">
        <f>Table1[[#This Row],[QUANTITY_ORDERED]]*Table1[[#This Row],[Selling price ]]</f>
        <v>4800</v>
      </c>
      <c r="H2522" s="7">
        <f>F2522-(Table1[[#This Row],[Estimated Cost Price (50%)	]])</f>
        <v>68</v>
      </c>
      <c r="I2522" s="7">
        <f>Table1[[#This Row],[Profit per unit]]*Table1[[#This Row],[QUANTITY_ORDERED]]</f>
        <v>3264</v>
      </c>
      <c r="J2522" s="2" t="str">
        <f t="shared" si="79"/>
        <v>Profit</v>
      </c>
      <c r="K2522" s="3">
        <v>38400</v>
      </c>
      <c r="L2522" s="2" t="str">
        <f>TEXT(Table1[[#This Row],[ORDER_DATE]], "mmm")</f>
        <v>Feb</v>
      </c>
      <c r="M2522" s="2">
        <v>2005</v>
      </c>
      <c r="N2522" s="2" t="s">
        <v>178</v>
      </c>
      <c r="O2522" s="2" t="s">
        <v>286</v>
      </c>
      <c r="P2522" s="2" t="s">
        <v>97</v>
      </c>
      <c r="Q2522" s="2" t="s">
        <v>9</v>
      </c>
      <c r="R2522" s="2" t="s">
        <v>16</v>
      </c>
    </row>
    <row r="2523" spans="1:18" x14ac:dyDescent="0.3">
      <c r="A2523" s="2">
        <v>12621</v>
      </c>
      <c r="B2523" s="2" t="s">
        <v>96</v>
      </c>
      <c r="C2523" s="2">
        <v>34</v>
      </c>
      <c r="D2523" s="7">
        <v>101</v>
      </c>
      <c r="E2523" s="7">
        <f t="shared" si="78"/>
        <v>50.5</v>
      </c>
      <c r="F2523" s="7">
        <v>54.84</v>
      </c>
      <c r="G2523" s="7">
        <f>Table1[[#This Row],[QUANTITY_ORDERED]]*Table1[[#This Row],[Selling price ]]</f>
        <v>1864.5600000000002</v>
      </c>
      <c r="H2523" s="7">
        <f>F2523-(Table1[[#This Row],[Estimated Cost Price (50%)	]])</f>
        <v>4.3400000000000034</v>
      </c>
      <c r="I2523" s="7">
        <f>Table1[[#This Row],[Profit per unit]]*Table1[[#This Row],[QUANTITY_ORDERED]]</f>
        <v>147.56000000000012</v>
      </c>
      <c r="J2523" s="2" t="str">
        <f t="shared" si="79"/>
        <v>Profit</v>
      </c>
      <c r="K2523" s="3">
        <v>38400</v>
      </c>
      <c r="L2523" s="2" t="str">
        <f>TEXT(Table1[[#This Row],[ORDER_DATE]], "mmm")</f>
        <v>Feb</v>
      </c>
      <c r="M2523" s="2">
        <v>2005</v>
      </c>
      <c r="N2523" s="2" t="s">
        <v>63</v>
      </c>
      <c r="O2523" s="2" t="s">
        <v>299</v>
      </c>
      <c r="P2523" s="2" t="s">
        <v>97</v>
      </c>
      <c r="Q2523" s="2" t="s">
        <v>9</v>
      </c>
      <c r="R2523" s="2" t="s">
        <v>10</v>
      </c>
    </row>
    <row r="2524" spans="1:18" x14ac:dyDescent="0.3">
      <c r="A2524" s="2">
        <v>12622</v>
      </c>
      <c r="B2524" s="2" t="s">
        <v>60</v>
      </c>
      <c r="C2524" s="2">
        <v>27</v>
      </c>
      <c r="D2524" s="7">
        <v>122</v>
      </c>
      <c r="E2524" s="7">
        <f t="shared" si="78"/>
        <v>61</v>
      </c>
      <c r="F2524" s="7">
        <v>100</v>
      </c>
      <c r="G2524" s="7">
        <f>Table1[[#This Row],[QUANTITY_ORDERED]]*Table1[[#This Row],[Selling price ]]</f>
        <v>2700</v>
      </c>
      <c r="H2524" s="7">
        <f>F2524-(Table1[[#This Row],[Estimated Cost Price (50%)	]])</f>
        <v>39</v>
      </c>
      <c r="I2524" s="7">
        <f>Table1[[#This Row],[Profit per unit]]*Table1[[#This Row],[QUANTITY_ORDERED]]</f>
        <v>1053</v>
      </c>
      <c r="J2524" s="2" t="str">
        <f t="shared" si="79"/>
        <v>Profit</v>
      </c>
      <c r="K2524" s="3">
        <v>38405</v>
      </c>
      <c r="L2524" s="2" t="str">
        <f>TEXT(Table1[[#This Row],[ORDER_DATE]], "mmm")</f>
        <v>Feb</v>
      </c>
      <c r="M2524" s="2">
        <v>2005</v>
      </c>
      <c r="N2524" s="2" t="s">
        <v>178</v>
      </c>
      <c r="O2524" s="2" t="s">
        <v>222</v>
      </c>
      <c r="P2524" s="2" t="s">
        <v>61</v>
      </c>
      <c r="Q2524" s="2" t="s">
        <v>62</v>
      </c>
      <c r="R2524" s="2" t="s">
        <v>16</v>
      </c>
    </row>
    <row r="2525" spans="1:18" x14ac:dyDescent="0.3">
      <c r="A2525" s="2">
        <v>12623</v>
      </c>
      <c r="B2525" s="2" t="s">
        <v>60</v>
      </c>
      <c r="C2525" s="2">
        <v>24</v>
      </c>
      <c r="D2525" s="7">
        <v>136</v>
      </c>
      <c r="E2525" s="7">
        <f t="shared" si="78"/>
        <v>68</v>
      </c>
      <c r="F2525" s="7">
        <v>61.52</v>
      </c>
      <c r="G2525" s="7">
        <f>Table1[[#This Row],[QUANTITY_ORDERED]]*Table1[[#This Row],[Selling price ]]</f>
        <v>1476.48</v>
      </c>
      <c r="H2525" s="7">
        <f>F2525-(Table1[[#This Row],[Estimated Cost Price (50%)	]])</f>
        <v>-6.4799999999999969</v>
      </c>
      <c r="I2525" s="7">
        <f>Table1[[#This Row],[Profit per unit]]*Table1[[#This Row],[QUANTITY_ORDERED]]</f>
        <v>-155.51999999999992</v>
      </c>
      <c r="J2525" s="2" t="str">
        <f t="shared" si="79"/>
        <v>Loss</v>
      </c>
      <c r="K2525" s="3">
        <v>38405</v>
      </c>
      <c r="L2525" s="2" t="str">
        <f>TEXT(Table1[[#This Row],[ORDER_DATE]], "mmm")</f>
        <v>Feb</v>
      </c>
      <c r="M2525" s="2">
        <v>2005</v>
      </c>
      <c r="N2525" s="2" t="s">
        <v>202</v>
      </c>
      <c r="O2525" s="2" t="s">
        <v>235</v>
      </c>
      <c r="P2525" s="2" t="s">
        <v>61</v>
      </c>
      <c r="Q2525" s="2" t="s">
        <v>62</v>
      </c>
      <c r="R2525" s="2" t="s">
        <v>10</v>
      </c>
    </row>
    <row r="2526" spans="1:18" x14ac:dyDescent="0.3">
      <c r="A2526" s="2">
        <v>12624</v>
      </c>
      <c r="B2526" s="2" t="s">
        <v>60</v>
      </c>
      <c r="C2526" s="2">
        <v>47</v>
      </c>
      <c r="D2526" s="7">
        <v>169</v>
      </c>
      <c r="E2526" s="7">
        <f t="shared" si="78"/>
        <v>84.5</v>
      </c>
      <c r="F2526" s="7">
        <v>100</v>
      </c>
      <c r="G2526" s="7">
        <f>Table1[[#This Row],[QUANTITY_ORDERED]]*Table1[[#This Row],[Selling price ]]</f>
        <v>4700</v>
      </c>
      <c r="H2526" s="7">
        <f>F2526-(Table1[[#This Row],[Estimated Cost Price (50%)	]])</f>
        <v>15.5</v>
      </c>
      <c r="I2526" s="7">
        <f>Table1[[#This Row],[Profit per unit]]*Table1[[#This Row],[QUANTITY_ORDERED]]</f>
        <v>728.5</v>
      </c>
      <c r="J2526" s="2" t="str">
        <f t="shared" si="79"/>
        <v>Profit</v>
      </c>
      <c r="K2526" s="3">
        <v>38405</v>
      </c>
      <c r="L2526" s="2" t="str">
        <f>TEXT(Table1[[#This Row],[ORDER_DATE]], "mmm")</f>
        <v>Feb</v>
      </c>
      <c r="M2526" s="2">
        <v>2005</v>
      </c>
      <c r="N2526" s="2" t="s">
        <v>63</v>
      </c>
      <c r="O2526" s="2" t="s">
        <v>236</v>
      </c>
      <c r="P2526" s="2" t="s">
        <v>61</v>
      </c>
      <c r="Q2526" s="2" t="s">
        <v>62</v>
      </c>
      <c r="R2526" s="2" t="s">
        <v>16</v>
      </c>
    </row>
    <row r="2527" spans="1:18" x14ac:dyDescent="0.3">
      <c r="A2527" s="2">
        <v>12625</v>
      </c>
      <c r="B2527" s="2" t="s">
        <v>60</v>
      </c>
      <c r="C2527" s="2">
        <v>26</v>
      </c>
      <c r="D2527" s="7">
        <v>100</v>
      </c>
      <c r="E2527" s="7">
        <f t="shared" si="78"/>
        <v>50</v>
      </c>
      <c r="F2527" s="7">
        <v>100</v>
      </c>
      <c r="G2527" s="7">
        <f>Table1[[#This Row],[QUANTITY_ORDERED]]*Table1[[#This Row],[Selling price ]]</f>
        <v>2600</v>
      </c>
      <c r="H2527" s="7">
        <f>F2527-(Table1[[#This Row],[Estimated Cost Price (50%)	]])</f>
        <v>50</v>
      </c>
      <c r="I2527" s="7">
        <f>Table1[[#This Row],[Profit per unit]]*Table1[[#This Row],[QUANTITY_ORDERED]]</f>
        <v>1300</v>
      </c>
      <c r="J2527" s="2" t="str">
        <f t="shared" si="79"/>
        <v>Profit</v>
      </c>
      <c r="K2527" s="3">
        <v>38405</v>
      </c>
      <c r="L2527" s="2" t="str">
        <f>TEXT(Table1[[#This Row],[ORDER_DATE]], "mmm")</f>
        <v>Feb</v>
      </c>
      <c r="M2527" s="2">
        <v>2005</v>
      </c>
      <c r="N2527" s="2" t="s">
        <v>237</v>
      </c>
      <c r="O2527" s="2" t="s">
        <v>238</v>
      </c>
      <c r="P2527" s="2" t="s">
        <v>61</v>
      </c>
      <c r="Q2527" s="2" t="s">
        <v>62</v>
      </c>
      <c r="R2527" s="2" t="s">
        <v>16</v>
      </c>
    </row>
    <row r="2528" spans="1:18" x14ac:dyDescent="0.3">
      <c r="A2528" s="2">
        <v>12626</v>
      </c>
      <c r="B2528" s="2" t="s">
        <v>60</v>
      </c>
      <c r="C2528" s="2">
        <v>38</v>
      </c>
      <c r="D2528" s="7">
        <v>143</v>
      </c>
      <c r="E2528" s="7">
        <f t="shared" si="78"/>
        <v>71.5</v>
      </c>
      <c r="F2528" s="7">
        <v>100</v>
      </c>
      <c r="G2528" s="7">
        <f>Table1[[#This Row],[QUANTITY_ORDERED]]*Table1[[#This Row],[Selling price ]]</f>
        <v>3800</v>
      </c>
      <c r="H2528" s="7">
        <f>F2528-(Table1[[#This Row],[Estimated Cost Price (50%)	]])</f>
        <v>28.5</v>
      </c>
      <c r="I2528" s="7">
        <f>Table1[[#This Row],[Profit per unit]]*Table1[[#This Row],[QUANTITY_ORDERED]]</f>
        <v>1083</v>
      </c>
      <c r="J2528" s="2" t="str">
        <f t="shared" si="79"/>
        <v>Profit</v>
      </c>
      <c r="K2528" s="3">
        <v>38405</v>
      </c>
      <c r="L2528" s="2" t="str">
        <f>TEXT(Table1[[#This Row],[ORDER_DATE]], "mmm")</f>
        <v>Feb</v>
      </c>
      <c r="M2528" s="2">
        <v>2005</v>
      </c>
      <c r="N2528" s="2" t="s">
        <v>63</v>
      </c>
      <c r="O2528" s="2" t="s">
        <v>245</v>
      </c>
      <c r="P2528" s="2" t="s">
        <v>61</v>
      </c>
      <c r="Q2528" s="2" t="s">
        <v>62</v>
      </c>
      <c r="R2528" s="2" t="s">
        <v>16</v>
      </c>
    </row>
    <row r="2529" spans="1:18" x14ac:dyDescent="0.3">
      <c r="A2529" s="2">
        <v>12627</v>
      </c>
      <c r="B2529" s="2" t="s">
        <v>60</v>
      </c>
      <c r="C2529" s="2">
        <v>28</v>
      </c>
      <c r="D2529" s="7">
        <v>87</v>
      </c>
      <c r="E2529" s="7">
        <f t="shared" si="78"/>
        <v>43.5</v>
      </c>
      <c r="F2529" s="7">
        <v>58.58</v>
      </c>
      <c r="G2529" s="7">
        <f>Table1[[#This Row],[QUANTITY_ORDERED]]*Table1[[#This Row],[Selling price ]]</f>
        <v>1640.24</v>
      </c>
      <c r="H2529" s="7">
        <f>F2529-(Table1[[#This Row],[Estimated Cost Price (50%)	]])</f>
        <v>15.079999999999998</v>
      </c>
      <c r="I2529" s="7">
        <f>Table1[[#This Row],[Profit per unit]]*Table1[[#This Row],[QUANTITY_ORDERED]]</f>
        <v>422.23999999999995</v>
      </c>
      <c r="J2529" s="2" t="str">
        <f t="shared" si="79"/>
        <v>Profit</v>
      </c>
      <c r="K2529" s="3">
        <v>38405</v>
      </c>
      <c r="L2529" s="2" t="str">
        <f>TEXT(Table1[[#This Row],[ORDER_DATE]], "mmm")</f>
        <v>Feb</v>
      </c>
      <c r="M2529" s="2">
        <v>2005</v>
      </c>
      <c r="N2529" s="2" t="s">
        <v>202</v>
      </c>
      <c r="O2529" s="2" t="s">
        <v>247</v>
      </c>
      <c r="P2529" s="2" t="s">
        <v>61</v>
      </c>
      <c r="Q2529" s="2" t="s">
        <v>62</v>
      </c>
      <c r="R2529" s="2" t="s">
        <v>10</v>
      </c>
    </row>
    <row r="2530" spans="1:18" x14ac:dyDescent="0.3">
      <c r="A2530" s="2">
        <v>12628</v>
      </c>
      <c r="B2530" s="2" t="s">
        <v>60</v>
      </c>
      <c r="C2530" s="2">
        <v>22</v>
      </c>
      <c r="D2530" s="7">
        <v>57</v>
      </c>
      <c r="E2530" s="7">
        <f t="shared" si="78"/>
        <v>28.5</v>
      </c>
      <c r="F2530" s="7">
        <v>91.76</v>
      </c>
      <c r="G2530" s="7">
        <f>Table1[[#This Row],[QUANTITY_ORDERED]]*Table1[[#This Row],[Selling price ]]</f>
        <v>2018.72</v>
      </c>
      <c r="H2530" s="7">
        <f>F2530-(Table1[[#This Row],[Estimated Cost Price (50%)	]])</f>
        <v>63.260000000000005</v>
      </c>
      <c r="I2530" s="7">
        <f>Table1[[#This Row],[Profit per unit]]*Table1[[#This Row],[QUANTITY_ORDERED]]</f>
        <v>1391.72</v>
      </c>
      <c r="J2530" s="2" t="str">
        <f t="shared" si="79"/>
        <v>Profit</v>
      </c>
      <c r="K2530" s="3">
        <v>38405</v>
      </c>
      <c r="L2530" s="2" t="str">
        <f>TEXT(Table1[[#This Row],[ORDER_DATE]], "mmm")</f>
        <v>Feb</v>
      </c>
      <c r="M2530" s="2">
        <v>2005</v>
      </c>
      <c r="N2530" s="2" t="s">
        <v>63</v>
      </c>
      <c r="O2530" s="2" t="s">
        <v>253</v>
      </c>
      <c r="P2530" s="2" t="s">
        <v>61</v>
      </c>
      <c r="Q2530" s="2" t="s">
        <v>62</v>
      </c>
      <c r="R2530" s="2" t="s">
        <v>10</v>
      </c>
    </row>
    <row r="2531" spans="1:18" x14ac:dyDescent="0.3">
      <c r="A2531" s="2">
        <v>12629</v>
      </c>
      <c r="B2531" s="2" t="s">
        <v>60</v>
      </c>
      <c r="C2531" s="2">
        <v>40</v>
      </c>
      <c r="D2531" s="7">
        <v>35</v>
      </c>
      <c r="E2531" s="7">
        <f t="shared" si="78"/>
        <v>17.5</v>
      </c>
      <c r="F2531" s="7">
        <v>100</v>
      </c>
      <c r="G2531" s="7">
        <f>Table1[[#This Row],[QUANTITY_ORDERED]]*Table1[[#This Row],[Selling price ]]</f>
        <v>4000</v>
      </c>
      <c r="H2531" s="7">
        <f>F2531-(Table1[[#This Row],[Estimated Cost Price (50%)	]])</f>
        <v>82.5</v>
      </c>
      <c r="I2531" s="7">
        <f>Table1[[#This Row],[Profit per unit]]*Table1[[#This Row],[QUANTITY_ORDERED]]</f>
        <v>3300</v>
      </c>
      <c r="J2531" s="2" t="str">
        <f t="shared" si="79"/>
        <v>Profit</v>
      </c>
      <c r="K2531" s="3">
        <v>38405</v>
      </c>
      <c r="L2531" s="2" t="str">
        <f>TEXT(Table1[[#This Row],[ORDER_DATE]], "mmm")</f>
        <v>Feb</v>
      </c>
      <c r="M2531" s="2">
        <v>2005</v>
      </c>
      <c r="N2531" s="2" t="s">
        <v>63</v>
      </c>
      <c r="O2531" s="2" t="s">
        <v>264</v>
      </c>
      <c r="P2531" s="2" t="s">
        <v>61</v>
      </c>
      <c r="Q2531" s="2" t="s">
        <v>62</v>
      </c>
      <c r="R2531" s="2" t="s">
        <v>16</v>
      </c>
    </row>
    <row r="2532" spans="1:18" x14ac:dyDescent="0.3">
      <c r="A2532" s="2">
        <v>12630</v>
      </c>
      <c r="B2532" s="2" t="s">
        <v>60</v>
      </c>
      <c r="C2532" s="2">
        <v>21</v>
      </c>
      <c r="D2532" s="7">
        <v>118</v>
      </c>
      <c r="E2532" s="7">
        <f t="shared" si="78"/>
        <v>59</v>
      </c>
      <c r="F2532" s="7">
        <v>93.91</v>
      </c>
      <c r="G2532" s="7">
        <f>Table1[[#This Row],[QUANTITY_ORDERED]]*Table1[[#This Row],[Selling price ]]</f>
        <v>1972.11</v>
      </c>
      <c r="H2532" s="7">
        <f>F2532-(Table1[[#This Row],[Estimated Cost Price (50%)	]])</f>
        <v>34.909999999999997</v>
      </c>
      <c r="I2532" s="7">
        <f>Table1[[#This Row],[Profit per unit]]*Table1[[#This Row],[QUANTITY_ORDERED]]</f>
        <v>733.1099999999999</v>
      </c>
      <c r="J2532" s="2" t="str">
        <f t="shared" si="79"/>
        <v>Profit</v>
      </c>
      <c r="K2532" s="3">
        <v>38405</v>
      </c>
      <c r="L2532" s="2" t="str">
        <f>TEXT(Table1[[#This Row],[ORDER_DATE]], "mmm")</f>
        <v>Feb</v>
      </c>
      <c r="M2532" s="2">
        <v>2005</v>
      </c>
      <c r="N2532" s="2" t="s">
        <v>63</v>
      </c>
      <c r="O2532" s="2" t="s">
        <v>277</v>
      </c>
      <c r="P2532" s="2" t="s">
        <v>61</v>
      </c>
      <c r="Q2532" s="2" t="s">
        <v>62</v>
      </c>
      <c r="R2532" s="2" t="s">
        <v>10</v>
      </c>
    </row>
    <row r="2533" spans="1:18" x14ac:dyDescent="0.3">
      <c r="A2533" s="2">
        <v>12631</v>
      </c>
      <c r="B2533" s="2" t="s">
        <v>60</v>
      </c>
      <c r="C2533" s="2">
        <v>32</v>
      </c>
      <c r="D2533" s="7">
        <v>54</v>
      </c>
      <c r="E2533" s="7">
        <f t="shared" si="78"/>
        <v>27</v>
      </c>
      <c r="F2533" s="7">
        <v>53.18</v>
      </c>
      <c r="G2533" s="7">
        <f>Table1[[#This Row],[QUANTITY_ORDERED]]*Table1[[#This Row],[Selling price ]]</f>
        <v>1701.76</v>
      </c>
      <c r="H2533" s="7">
        <f>F2533-(Table1[[#This Row],[Estimated Cost Price (50%)	]])</f>
        <v>26.18</v>
      </c>
      <c r="I2533" s="7">
        <f>Table1[[#This Row],[Profit per unit]]*Table1[[#This Row],[QUANTITY_ORDERED]]</f>
        <v>837.76</v>
      </c>
      <c r="J2533" s="2" t="str">
        <f t="shared" si="79"/>
        <v>Profit</v>
      </c>
      <c r="K2533" s="3">
        <v>38405</v>
      </c>
      <c r="L2533" s="2" t="str">
        <f>TEXT(Table1[[#This Row],[ORDER_DATE]], "mmm")</f>
        <v>Feb</v>
      </c>
      <c r="M2533" s="2">
        <v>2005</v>
      </c>
      <c r="N2533" s="2" t="s">
        <v>178</v>
      </c>
      <c r="O2533" s="2" t="s">
        <v>284</v>
      </c>
      <c r="P2533" s="2" t="s">
        <v>61</v>
      </c>
      <c r="Q2533" s="2" t="s">
        <v>62</v>
      </c>
      <c r="R2533" s="2" t="s">
        <v>10</v>
      </c>
    </row>
    <row r="2534" spans="1:18" x14ac:dyDescent="0.3">
      <c r="A2534" s="2">
        <v>12632</v>
      </c>
      <c r="B2534" s="2" t="s">
        <v>60</v>
      </c>
      <c r="C2534" s="2">
        <v>44</v>
      </c>
      <c r="D2534" s="7">
        <v>62</v>
      </c>
      <c r="E2534" s="7">
        <f t="shared" si="78"/>
        <v>31</v>
      </c>
      <c r="F2534" s="7">
        <v>36.07</v>
      </c>
      <c r="G2534" s="7">
        <f>Table1[[#This Row],[QUANTITY_ORDERED]]*Table1[[#This Row],[Selling price ]]</f>
        <v>1587.08</v>
      </c>
      <c r="H2534" s="7">
        <f>F2534-(Table1[[#This Row],[Estimated Cost Price (50%)	]])</f>
        <v>5.07</v>
      </c>
      <c r="I2534" s="7">
        <f>Table1[[#This Row],[Profit per unit]]*Table1[[#This Row],[QUANTITY_ORDERED]]</f>
        <v>223.08</v>
      </c>
      <c r="J2534" s="2" t="str">
        <f t="shared" si="79"/>
        <v>Profit</v>
      </c>
      <c r="K2534" s="3">
        <v>38405</v>
      </c>
      <c r="L2534" s="2" t="str">
        <f>TEXT(Table1[[#This Row],[ORDER_DATE]], "mmm")</f>
        <v>Feb</v>
      </c>
      <c r="M2534" s="2">
        <v>2005</v>
      </c>
      <c r="N2534" s="2" t="s">
        <v>237</v>
      </c>
      <c r="O2534" s="2" t="s">
        <v>285</v>
      </c>
      <c r="P2534" s="2" t="s">
        <v>61</v>
      </c>
      <c r="Q2534" s="2" t="s">
        <v>62</v>
      </c>
      <c r="R2534" s="2" t="s">
        <v>10</v>
      </c>
    </row>
    <row r="2535" spans="1:18" x14ac:dyDescent="0.3">
      <c r="A2535" s="2">
        <v>12633</v>
      </c>
      <c r="B2535" s="2" t="s">
        <v>60</v>
      </c>
      <c r="C2535" s="2">
        <v>29</v>
      </c>
      <c r="D2535" s="7">
        <v>115</v>
      </c>
      <c r="E2535" s="7">
        <f t="shared" si="78"/>
        <v>57.5</v>
      </c>
      <c r="F2535" s="7">
        <v>100</v>
      </c>
      <c r="G2535" s="7">
        <f>Table1[[#This Row],[QUANTITY_ORDERED]]*Table1[[#This Row],[Selling price ]]</f>
        <v>2900</v>
      </c>
      <c r="H2535" s="7">
        <f>F2535-(Table1[[#This Row],[Estimated Cost Price (50%)	]])</f>
        <v>42.5</v>
      </c>
      <c r="I2535" s="7">
        <f>Table1[[#This Row],[Profit per unit]]*Table1[[#This Row],[QUANTITY_ORDERED]]</f>
        <v>1232.5</v>
      </c>
      <c r="J2535" s="2" t="str">
        <f t="shared" si="79"/>
        <v>Profit</v>
      </c>
      <c r="K2535" s="3">
        <v>38405</v>
      </c>
      <c r="L2535" s="2" t="str">
        <f>TEXT(Table1[[#This Row],[ORDER_DATE]], "mmm")</f>
        <v>Feb</v>
      </c>
      <c r="M2535" s="2">
        <v>2005</v>
      </c>
      <c r="N2535" s="2" t="s">
        <v>178</v>
      </c>
      <c r="O2535" s="2" t="s">
        <v>290</v>
      </c>
      <c r="P2535" s="2" t="s">
        <v>61</v>
      </c>
      <c r="Q2535" s="2" t="s">
        <v>62</v>
      </c>
      <c r="R2535" s="2" t="s">
        <v>16</v>
      </c>
    </row>
    <row r="2536" spans="1:18" x14ac:dyDescent="0.3">
      <c r="A2536" s="2">
        <v>12634</v>
      </c>
      <c r="B2536" s="2" t="s">
        <v>60</v>
      </c>
      <c r="C2536" s="2">
        <v>38</v>
      </c>
      <c r="D2536" s="7">
        <v>58</v>
      </c>
      <c r="E2536" s="7">
        <f t="shared" si="78"/>
        <v>29</v>
      </c>
      <c r="F2536" s="7">
        <v>60.06</v>
      </c>
      <c r="G2536" s="7">
        <f>Table1[[#This Row],[QUANTITY_ORDERED]]*Table1[[#This Row],[Selling price ]]</f>
        <v>2282.2800000000002</v>
      </c>
      <c r="H2536" s="7">
        <f>F2536-(Table1[[#This Row],[Estimated Cost Price (50%)	]])</f>
        <v>31.060000000000002</v>
      </c>
      <c r="I2536" s="7">
        <f>Table1[[#This Row],[Profit per unit]]*Table1[[#This Row],[QUANTITY_ORDERED]]</f>
        <v>1180.2800000000002</v>
      </c>
      <c r="J2536" s="2" t="str">
        <f t="shared" si="79"/>
        <v>Profit</v>
      </c>
      <c r="K2536" s="3">
        <v>38405</v>
      </c>
      <c r="L2536" s="2" t="str">
        <f>TEXT(Table1[[#This Row],[ORDER_DATE]], "mmm")</f>
        <v>Feb</v>
      </c>
      <c r="M2536" s="2">
        <v>2005</v>
      </c>
      <c r="N2536" s="2" t="s">
        <v>237</v>
      </c>
      <c r="O2536" s="2" t="s">
        <v>291</v>
      </c>
      <c r="P2536" s="2" t="s">
        <v>61</v>
      </c>
      <c r="Q2536" s="2" t="s">
        <v>62</v>
      </c>
      <c r="R2536" s="2" t="s">
        <v>10</v>
      </c>
    </row>
    <row r="2537" spans="1:18" x14ac:dyDescent="0.3">
      <c r="A2537" s="2">
        <v>12635</v>
      </c>
      <c r="B2537" s="2" t="s">
        <v>19</v>
      </c>
      <c r="C2537" s="2">
        <v>34</v>
      </c>
      <c r="D2537" s="7">
        <v>136</v>
      </c>
      <c r="E2537" s="7">
        <f t="shared" si="78"/>
        <v>68</v>
      </c>
      <c r="F2537" s="7">
        <v>100</v>
      </c>
      <c r="G2537" s="7">
        <f>Table1[[#This Row],[QUANTITY_ORDERED]]*Table1[[#This Row],[Selling price ]]</f>
        <v>3400</v>
      </c>
      <c r="H2537" s="7">
        <f>F2537-(Table1[[#This Row],[Estimated Cost Price (50%)	]])</f>
        <v>32</v>
      </c>
      <c r="I2537" s="7">
        <f>Table1[[#This Row],[Profit per unit]]*Table1[[#This Row],[QUANTITY_ORDERED]]</f>
        <v>1088</v>
      </c>
      <c r="J2537" s="2" t="str">
        <f t="shared" si="79"/>
        <v>Profit</v>
      </c>
      <c r="K2537" s="3">
        <v>38406</v>
      </c>
      <c r="L2537" s="2" t="str">
        <f>TEXT(Table1[[#This Row],[ORDER_DATE]], "mmm")</f>
        <v>Feb</v>
      </c>
      <c r="M2537" s="2">
        <v>2005</v>
      </c>
      <c r="N2537" s="2" t="s">
        <v>63</v>
      </c>
      <c r="O2537" s="2" t="s">
        <v>114</v>
      </c>
      <c r="P2537" s="2" t="s">
        <v>20</v>
      </c>
      <c r="Q2537" s="2" t="s">
        <v>9</v>
      </c>
      <c r="R2537" s="2" t="s">
        <v>16</v>
      </c>
    </row>
    <row r="2538" spans="1:18" x14ac:dyDescent="0.3">
      <c r="A2538" s="2">
        <v>12636</v>
      </c>
      <c r="B2538" s="2" t="s">
        <v>19</v>
      </c>
      <c r="C2538" s="2">
        <v>28</v>
      </c>
      <c r="D2538" s="7">
        <v>122</v>
      </c>
      <c r="E2538" s="7">
        <f t="shared" si="78"/>
        <v>61</v>
      </c>
      <c r="F2538" s="7">
        <v>80.540000000000006</v>
      </c>
      <c r="G2538" s="7">
        <f>Table1[[#This Row],[QUANTITY_ORDERED]]*Table1[[#This Row],[Selling price ]]</f>
        <v>2255.1200000000003</v>
      </c>
      <c r="H2538" s="7">
        <f>F2538-(Table1[[#This Row],[Estimated Cost Price (50%)	]])</f>
        <v>19.540000000000006</v>
      </c>
      <c r="I2538" s="7">
        <f>Table1[[#This Row],[Profit per unit]]*Table1[[#This Row],[QUANTITY_ORDERED]]</f>
        <v>547.12000000000012</v>
      </c>
      <c r="J2538" s="2" t="str">
        <f t="shared" si="79"/>
        <v>Profit</v>
      </c>
      <c r="K2538" s="3">
        <v>38406</v>
      </c>
      <c r="L2538" s="2" t="str">
        <f>TEXT(Table1[[#This Row],[ORDER_DATE]], "mmm")</f>
        <v>Feb</v>
      </c>
      <c r="M2538" s="2">
        <v>2005</v>
      </c>
      <c r="N2538" s="2" t="s">
        <v>231</v>
      </c>
      <c r="O2538" s="2" t="s">
        <v>259</v>
      </c>
      <c r="P2538" s="2" t="s">
        <v>20</v>
      </c>
      <c r="Q2538" s="2" t="s">
        <v>9</v>
      </c>
      <c r="R2538" s="2" t="s">
        <v>10</v>
      </c>
    </row>
    <row r="2539" spans="1:18" x14ac:dyDescent="0.3">
      <c r="A2539" s="2">
        <v>12637</v>
      </c>
      <c r="B2539" s="2" t="s">
        <v>19</v>
      </c>
      <c r="C2539" s="2">
        <v>43</v>
      </c>
      <c r="D2539" s="7">
        <v>88</v>
      </c>
      <c r="E2539" s="7">
        <f t="shared" si="78"/>
        <v>44</v>
      </c>
      <c r="F2539" s="7">
        <v>97.87</v>
      </c>
      <c r="G2539" s="7">
        <f>Table1[[#This Row],[QUANTITY_ORDERED]]*Table1[[#This Row],[Selling price ]]</f>
        <v>4208.41</v>
      </c>
      <c r="H2539" s="7">
        <f>F2539-(Table1[[#This Row],[Estimated Cost Price (50%)	]])</f>
        <v>53.870000000000005</v>
      </c>
      <c r="I2539" s="7">
        <f>Table1[[#This Row],[Profit per unit]]*Table1[[#This Row],[QUANTITY_ORDERED]]</f>
        <v>2316.4100000000003</v>
      </c>
      <c r="J2539" s="2" t="str">
        <f t="shared" si="79"/>
        <v>Profit</v>
      </c>
      <c r="K2539" s="3">
        <v>38406</v>
      </c>
      <c r="L2539" s="2" t="str">
        <f>TEXT(Table1[[#This Row],[ORDER_DATE]], "mmm")</f>
        <v>Feb</v>
      </c>
      <c r="M2539" s="2">
        <v>2005</v>
      </c>
      <c r="N2539" s="2" t="s">
        <v>202</v>
      </c>
      <c r="O2539" s="2" t="s">
        <v>268</v>
      </c>
      <c r="P2539" s="2" t="s">
        <v>20</v>
      </c>
      <c r="Q2539" s="2" t="s">
        <v>9</v>
      </c>
      <c r="R2539" s="2" t="s">
        <v>16</v>
      </c>
    </row>
    <row r="2540" spans="1:18" x14ac:dyDescent="0.3">
      <c r="A2540" s="2">
        <v>12638</v>
      </c>
      <c r="B2540" s="2" t="s">
        <v>19</v>
      </c>
      <c r="C2540" s="2">
        <v>49</v>
      </c>
      <c r="D2540" s="7">
        <v>86</v>
      </c>
      <c r="E2540" s="7">
        <f t="shared" si="78"/>
        <v>43</v>
      </c>
      <c r="F2540" s="7">
        <v>100</v>
      </c>
      <c r="G2540" s="7">
        <f>Table1[[#This Row],[QUANTITY_ORDERED]]*Table1[[#This Row],[Selling price ]]</f>
        <v>4900</v>
      </c>
      <c r="H2540" s="7">
        <f>F2540-(Table1[[#This Row],[Estimated Cost Price (50%)	]])</f>
        <v>57</v>
      </c>
      <c r="I2540" s="7">
        <f>Table1[[#This Row],[Profit per unit]]*Table1[[#This Row],[QUANTITY_ORDERED]]</f>
        <v>2793</v>
      </c>
      <c r="J2540" s="2" t="str">
        <f t="shared" si="79"/>
        <v>Profit</v>
      </c>
      <c r="K2540" s="3">
        <v>38406</v>
      </c>
      <c r="L2540" s="2" t="str">
        <f>TEXT(Table1[[#This Row],[ORDER_DATE]], "mmm")</f>
        <v>Feb</v>
      </c>
      <c r="M2540" s="2">
        <v>2005</v>
      </c>
      <c r="N2540" s="2" t="s">
        <v>231</v>
      </c>
      <c r="O2540" s="2" t="s">
        <v>295</v>
      </c>
      <c r="P2540" s="2" t="s">
        <v>20</v>
      </c>
      <c r="Q2540" s="2" t="s">
        <v>9</v>
      </c>
      <c r="R2540" s="2" t="s">
        <v>16</v>
      </c>
    </row>
    <row r="2541" spans="1:18" x14ac:dyDescent="0.3">
      <c r="A2541" s="2">
        <v>12639</v>
      </c>
      <c r="B2541" s="2" t="s">
        <v>96</v>
      </c>
      <c r="C2541" s="2">
        <v>37</v>
      </c>
      <c r="D2541" s="7">
        <v>83</v>
      </c>
      <c r="E2541" s="7">
        <f t="shared" si="78"/>
        <v>41.5</v>
      </c>
      <c r="F2541" s="7">
        <v>85.54</v>
      </c>
      <c r="G2541" s="7">
        <f>Table1[[#This Row],[QUANTITY_ORDERED]]*Table1[[#This Row],[Selling price ]]</f>
        <v>3164.98</v>
      </c>
      <c r="H2541" s="7">
        <f>F2541-(Table1[[#This Row],[Estimated Cost Price (50%)	]])</f>
        <v>44.040000000000006</v>
      </c>
      <c r="I2541" s="7">
        <f>Table1[[#This Row],[Profit per unit]]*Table1[[#This Row],[QUANTITY_ORDERED]]</f>
        <v>1629.4800000000002</v>
      </c>
      <c r="J2541" s="2" t="str">
        <f t="shared" si="79"/>
        <v>Profit</v>
      </c>
      <c r="K2541" s="3">
        <v>38411</v>
      </c>
      <c r="L2541" s="2" t="str">
        <f>TEXT(Table1[[#This Row],[ORDER_DATE]], "mmm")</f>
        <v>Feb</v>
      </c>
      <c r="M2541" s="2">
        <v>2005</v>
      </c>
      <c r="N2541" s="2" t="s">
        <v>202</v>
      </c>
      <c r="O2541" s="2" t="s">
        <v>273</v>
      </c>
      <c r="P2541" s="2" t="s">
        <v>97</v>
      </c>
      <c r="Q2541" s="2" t="s">
        <v>9</v>
      </c>
      <c r="R2541" s="2" t="s">
        <v>16</v>
      </c>
    </row>
    <row r="2542" spans="1:18" x14ac:dyDescent="0.3">
      <c r="A2542" s="2">
        <v>12640</v>
      </c>
      <c r="B2542" s="2" t="s">
        <v>96</v>
      </c>
      <c r="C2542" s="2">
        <v>25</v>
      </c>
      <c r="D2542" s="7">
        <v>66</v>
      </c>
      <c r="E2542" s="7">
        <f t="shared" si="78"/>
        <v>33</v>
      </c>
      <c r="F2542" s="7">
        <v>77.34</v>
      </c>
      <c r="G2542" s="7">
        <f>Table1[[#This Row],[QUANTITY_ORDERED]]*Table1[[#This Row],[Selling price ]]</f>
        <v>1933.5</v>
      </c>
      <c r="H2542" s="7">
        <f>F2542-(Table1[[#This Row],[Estimated Cost Price (50%)	]])</f>
        <v>44.34</v>
      </c>
      <c r="I2542" s="7">
        <f>Table1[[#This Row],[Profit per unit]]*Table1[[#This Row],[QUANTITY_ORDERED]]</f>
        <v>1108.5</v>
      </c>
      <c r="J2542" s="2" t="str">
        <f t="shared" si="79"/>
        <v>Profit</v>
      </c>
      <c r="K2542" s="3">
        <v>38411</v>
      </c>
      <c r="L2542" s="2" t="str">
        <f>TEXT(Table1[[#This Row],[ORDER_DATE]], "mmm")</f>
        <v>Feb</v>
      </c>
      <c r="M2542" s="2">
        <v>2005</v>
      </c>
      <c r="N2542" s="2" t="s">
        <v>231</v>
      </c>
      <c r="O2542" s="2" t="s">
        <v>293</v>
      </c>
      <c r="P2542" s="2" t="s">
        <v>97</v>
      </c>
      <c r="Q2542" s="2" t="s">
        <v>9</v>
      </c>
      <c r="R2542" s="2" t="s">
        <v>10</v>
      </c>
    </row>
    <row r="2543" spans="1:18" x14ac:dyDescent="0.3">
      <c r="A2543" s="2">
        <v>12641</v>
      </c>
      <c r="B2543" s="2" t="s">
        <v>60</v>
      </c>
      <c r="C2543" s="2">
        <v>25</v>
      </c>
      <c r="D2543" s="7">
        <v>157</v>
      </c>
      <c r="E2543" s="7">
        <f t="shared" si="78"/>
        <v>78.5</v>
      </c>
      <c r="F2543" s="7">
        <v>54.57</v>
      </c>
      <c r="G2543" s="7">
        <f>Table1[[#This Row],[QUANTITY_ORDERED]]*Table1[[#This Row],[Selling price ]]</f>
        <v>1364.25</v>
      </c>
      <c r="H2543" s="7">
        <f>F2543-(Table1[[#This Row],[Estimated Cost Price (50%)	]])</f>
        <v>-23.93</v>
      </c>
      <c r="I2543" s="7">
        <f>Table1[[#This Row],[Profit per unit]]*Table1[[#This Row],[QUANTITY_ORDERED]]</f>
        <v>-598.25</v>
      </c>
      <c r="J2543" s="2" t="str">
        <f t="shared" si="79"/>
        <v>Loss</v>
      </c>
      <c r="K2543" s="3">
        <v>38355</v>
      </c>
      <c r="L2543" s="2" t="str">
        <f>TEXT(Table1[[#This Row],[ORDER_DATE]], "mmm")</f>
        <v>Jan</v>
      </c>
      <c r="M2543" s="2">
        <v>2005</v>
      </c>
      <c r="N2543" s="2" t="s">
        <v>210</v>
      </c>
      <c r="O2543" s="2" t="s">
        <v>211</v>
      </c>
      <c r="P2543" s="2" t="s">
        <v>61</v>
      </c>
      <c r="Q2543" s="2" t="s">
        <v>62</v>
      </c>
      <c r="R2543" s="2" t="s">
        <v>10</v>
      </c>
    </row>
    <row r="2544" spans="1:18" x14ac:dyDescent="0.3">
      <c r="A2544" s="2">
        <v>12642</v>
      </c>
      <c r="B2544" s="2" t="s">
        <v>60</v>
      </c>
      <c r="C2544" s="2">
        <v>21</v>
      </c>
      <c r="D2544" s="7">
        <v>84</v>
      </c>
      <c r="E2544" s="7">
        <f t="shared" si="78"/>
        <v>42</v>
      </c>
      <c r="F2544" s="7">
        <v>74.77</v>
      </c>
      <c r="G2544" s="7">
        <f>Table1[[#This Row],[QUANTITY_ORDERED]]*Table1[[#This Row],[Selling price ]]</f>
        <v>1570.1699999999998</v>
      </c>
      <c r="H2544" s="7">
        <f>F2544-(Table1[[#This Row],[Estimated Cost Price (50%)	]])</f>
        <v>32.769999999999996</v>
      </c>
      <c r="I2544" s="7">
        <f>Table1[[#This Row],[Profit per unit]]*Table1[[#This Row],[QUANTITY_ORDERED]]</f>
        <v>688.17</v>
      </c>
      <c r="J2544" s="2" t="str">
        <f t="shared" si="79"/>
        <v>Profit</v>
      </c>
      <c r="K2544" s="3">
        <v>38355</v>
      </c>
      <c r="L2544" s="2" t="str">
        <f>TEXT(Table1[[#This Row],[ORDER_DATE]], "mmm")</f>
        <v>Jan</v>
      </c>
      <c r="M2544" s="2">
        <v>2005</v>
      </c>
      <c r="N2544" s="2" t="s">
        <v>210</v>
      </c>
      <c r="O2544" s="2" t="s">
        <v>225</v>
      </c>
      <c r="P2544" s="2" t="s">
        <v>61</v>
      </c>
      <c r="Q2544" s="2" t="s">
        <v>62</v>
      </c>
      <c r="R2544" s="2" t="s">
        <v>10</v>
      </c>
    </row>
    <row r="2545" spans="1:18" x14ac:dyDescent="0.3">
      <c r="A2545" s="2">
        <v>12643</v>
      </c>
      <c r="B2545" s="2" t="s">
        <v>60</v>
      </c>
      <c r="C2545" s="2">
        <v>37</v>
      </c>
      <c r="D2545" s="7">
        <v>86</v>
      </c>
      <c r="E2545" s="7">
        <f t="shared" si="78"/>
        <v>43</v>
      </c>
      <c r="F2545" s="7">
        <v>93.01</v>
      </c>
      <c r="G2545" s="7">
        <f>Table1[[#This Row],[QUANTITY_ORDERED]]*Table1[[#This Row],[Selling price ]]</f>
        <v>3441.3700000000003</v>
      </c>
      <c r="H2545" s="7">
        <f>F2545-(Table1[[#This Row],[Estimated Cost Price (50%)	]])</f>
        <v>50.010000000000005</v>
      </c>
      <c r="I2545" s="7">
        <f>Table1[[#This Row],[Profit per unit]]*Table1[[#This Row],[QUANTITY_ORDERED]]</f>
        <v>1850.3700000000001</v>
      </c>
      <c r="J2545" s="2" t="str">
        <f t="shared" si="79"/>
        <v>Profit</v>
      </c>
      <c r="K2545" s="3">
        <v>38355</v>
      </c>
      <c r="L2545" s="2" t="str">
        <f>TEXT(Table1[[#This Row],[ORDER_DATE]], "mmm")</f>
        <v>Jan</v>
      </c>
      <c r="M2545" s="2">
        <v>2005</v>
      </c>
      <c r="N2545" s="2" t="s">
        <v>231</v>
      </c>
      <c r="O2545" s="2" t="s">
        <v>232</v>
      </c>
      <c r="P2545" s="2" t="s">
        <v>61</v>
      </c>
      <c r="Q2545" s="2" t="s">
        <v>62</v>
      </c>
      <c r="R2545" s="2" t="s">
        <v>16</v>
      </c>
    </row>
    <row r="2546" spans="1:18" x14ac:dyDescent="0.3">
      <c r="A2546" s="2">
        <v>12644</v>
      </c>
      <c r="B2546" s="2" t="s">
        <v>60</v>
      </c>
      <c r="C2546" s="2">
        <v>22</v>
      </c>
      <c r="D2546" s="7">
        <v>105</v>
      </c>
      <c r="E2546" s="7">
        <f t="shared" si="78"/>
        <v>52.5</v>
      </c>
      <c r="F2546" s="7">
        <v>57.55</v>
      </c>
      <c r="G2546" s="7">
        <f>Table1[[#This Row],[QUANTITY_ORDERED]]*Table1[[#This Row],[Selling price ]]</f>
        <v>1266.0999999999999</v>
      </c>
      <c r="H2546" s="7">
        <f>F2546-(Table1[[#This Row],[Estimated Cost Price (50%)	]])</f>
        <v>5.0499999999999972</v>
      </c>
      <c r="I2546" s="7">
        <f>Table1[[#This Row],[Profit per unit]]*Table1[[#This Row],[QUANTITY_ORDERED]]</f>
        <v>111.09999999999994</v>
      </c>
      <c r="J2546" s="2" t="str">
        <f t="shared" si="79"/>
        <v>Profit</v>
      </c>
      <c r="K2546" s="3">
        <v>38355</v>
      </c>
      <c r="L2546" s="2" t="str">
        <f>TEXT(Table1[[#This Row],[ORDER_DATE]], "mmm")</f>
        <v>Jan</v>
      </c>
      <c r="M2546" s="2">
        <v>2005</v>
      </c>
      <c r="N2546" s="2" t="s">
        <v>202</v>
      </c>
      <c r="O2546" s="2" t="s">
        <v>244</v>
      </c>
      <c r="P2546" s="2" t="s">
        <v>61</v>
      </c>
      <c r="Q2546" s="2" t="s">
        <v>62</v>
      </c>
      <c r="R2546" s="2" t="s">
        <v>10</v>
      </c>
    </row>
    <row r="2547" spans="1:18" x14ac:dyDescent="0.3">
      <c r="A2547" s="2">
        <v>12645</v>
      </c>
      <c r="B2547" s="2" t="s">
        <v>60</v>
      </c>
      <c r="C2547" s="2">
        <v>33</v>
      </c>
      <c r="D2547" s="7">
        <v>109</v>
      </c>
      <c r="E2547" s="7">
        <f t="shared" si="78"/>
        <v>54.5</v>
      </c>
      <c r="F2547" s="7">
        <v>41.71</v>
      </c>
      <c r="G2547" s="7">
        <f>Table1[[#This Row],[QUANTITY_ORDERED]]*Table1[[#This Row],[Selling price ]]</f>
        <v>1376.43</v>
      </c>
      <c r="H2547" s="7">
        <f>F2547-(Table1[[#This Row],[Estimated Cost Price (50%)	]])</f>
        <v>-12.79</v>
      </c>
      <c r="I2547" s="7">
        <f>Table1[[#This Row],[Profit per unit]]*Table1[[#This Row],[QUANTITY_ORDERED]]</f>
        <v>-422.07</v>
      </c>
      <c r="J2547" s="2" t="str">
        <f t="shared" si="79"/>
        <v>Loss</v>
      </c>
      <c r="K2547" s="3">
        <v>38355</v>
      </c>
      <c r="L2547" s="2" t="str">
        <f>TEXT(Table1[[#This Row],[ORDER_DATE]], "mmm")</f>
        <v>Jan</v>
      </c>
      <c r="M2547" s="2">
        <v>2005</v>
      </c>
      <c r="N2547" s="2" t="s">
        <v>210</v>
      </c>
      <c r="O2547" s="2" t="s">
        <v>256</v>
      </c>
      <c r="P2547" s="2" t="s">
        <v>61</v>
      </c>
      <c r="Q2547" s="2" t="s">
        <v>62</v>
      </c>
      <c r="R2547" s="2" t="s">
        <v>10</v>
      </c>
    </row>
    <row r="2548" spans="1:18" x14ac:dyDescent="0.3">
      <c r="A2548" s="2">
        <v>12646</v>
      </c>
      <c r="B2548" s="2" t="s">
        <v>60</v>
      </c>
      <c r="C2548" s="2">
        <v>39</v>
      </c>
      <c r="D2548" s="7">
        <v>68</v>
      </c>
      <c r="E2548" s="7">
        <f t="shared" si="78"/>
        <v>34</v>
      </c>
      <c r="F2548" s="7">
        <v>55.96</v>
      </c>
      <c r="G2548" s="7">
        <f>Table1[[#This Row],[QUANTITY_ORDERED]]*Table1[[#This Row],[Selling price ]]</f>
        <v>2182.44</v>
      </c>
      <c r="H2548" s="7">
        <f>F2548-(Table1[[#This Row],[Estimated Cost Price (50%)	]])</f>
        <v>21.96</v>
      </c>
      <c r="I2548" s="7">
        <f>Table1[[#This Row],[Profit per unit]]*Table1[[#This Row],[QUANTITY_ORDERED]]</f>
        <v>856.44</v>
      </c>
      <c r="J2548" s="2" t="str">
        <f t="shared" si="79"/>
        <v>Profit</v>
      </c>
      <c r="K2548" s="3">
        <v>38355</v>
      </c>
      <c r="L2548" s="2" t="str">
        <f>TEXT(Table1[[#This Row],[ORDER_DATE]], "mmm")</f>
        <v>Jan</v>
      </c>
      <c r="M2548" s="2">
        <v>2005</v>
      </c>
      <c r="N2548" s="2" t="s">
        <v>210</v>
      </c>
      <c r="O2548" s="2" t="s">
        <v>265</v>
      </c>
      <c r="P2548" s="2" t="s">
        <v>61</v>
      </c>
      <c r="Q2548" s="2" t="s">
        <v>62</v>
      </c>
      <c r="R2548" s="2" t="s">
        <v>10</v>
      </c>
    </row>
    <row r="2549" spans="1:18" x14ac:dyDescent="0.3">
      <c r="A2549" s="2">
        <v>12647</v>
      </c>
      <c r="B2549" s="2" t="s">
        <v>60</v>
      </c>
      <c r="C2549" s="2">
        <v>35</v>
      </c>
      <c r="D2549" s="7">
        <v>65</v>
      </c>
      <c r="E2549" s="7">
        <f t="shared" si="78"/>
        <v>32.5</v>
      </c>
      <c r="F2549" s="7">
        <v>63.76</v>
      </c>
      <c r="G2549" s="7">
        <f>Table1[[#This Row],[QUANTITY_ORDERED]]*Table1[[#This Row],[Selling price ]]</f>
        <v>2231.6</v>
      </c>
      <c r="H2549" s="7">
        <f>F2549-(Table1[[#This Row],[Estimated Cost Price (50%)	]])</f>
        <v>31.259999999999998</v>
      </c>
      <c r="I2549" s="7">
        <f>Table1[[#This Row],[Profit per unit]]*Table1[[#This Row],[QUANTITY_ORDERED]]</f>
        <v>1094.0999999999999</v>
      </c>
      <c r="J2549" s="2" t="str">
        <f t="shared" si="79"/>
        <v>Profit</v>
      </c>
      <c r="K2549" s="3">
        <v>38355</v>
      </c>
      <c r="L2549" s="2" t="str">
        <f>TEXT(Table1[[#This Row],[ORDER_DATE]], "mmm")</f>
        <v>Jan</v>
      </c>
      <c r="M2549" s="2">
        <v>2005</v>
      </c>
      <c r="N2549" s="2" t="s">
        <v>202</v>
      </c>
      <c r="O2549" s="2" t="s">
        <v>271</v>
      </c>
      <c r="P2549" s="2" t="s">
        <v>61</v>
      </c>
      <c r="Q2549" s="2" t="s">
        <v>62</v>
      </c>
      <c r="R2549" s="2" t="s">
        <v>10</v>
      </c>
    </row>
    <row r="2550" spans="1:18" x14ac:dyDescent="0.3">
      <c r="A2550" s="2">
        <v>12648</v>
      </c>
      <c r="B2550" s="2" t="s">
        <v>60</v>
      </c>
      <c r="C2550" s="2">
        <v>41</v>
      </c>
      <c r="D2550" s="7">
        <v>68</v>
      </c>
      <c r="E2550" s="7">
        <f t="shared" si="78"/>
        <v>34</v>
      </c>
      <c r="F2550" s="7">
        <v>73.319999999999993</v>
      </c>
      <c r="G2550" s="7">
        <f>Table1[[#This Row],[QUANTITY_ORDERED]]*Table1[[#This Row],[Selling price ]]</f>
        <v>3006.12</v>
      </c>
      <c r="H2550" s="7">
        <f>F2550-(Table1[[#This Row],[Estimated Cost Price (50%)	]])</f>
        <v>39.319999999999993</v>
      </c>
      <c r="I2550" s="7">
        <f>Table1[[#This Row],[Profit per unit]]*Table1[[#This Row],[QUANTITY_ORDERED]]</f>
        <v>1612.1199999999997</v>
      </c>
      <c r="J2550" s="2" t="str">
        <f t="shared" si="79"/>
        <v>Profit</v>
      </c>
      <c r="K2550" s="3">
        <v>38355</v>
      </c>
      <c r="L2550" s="2" t="str">
        <f>TEXT(Table1[[#This Row],[ORDER_DATE]], "mmm")</f>
        <v>Jan</v>
      </c>
      <c r="M2550" s="2">
        <v>2005</v>
      </c>
      <c r="N2550" s="2" t="s">
        <v>210</v>
      </c>
      <c r="O2550" s="2" t="s">
        <v>275</v>
      </c>
      <c r="P2550" s="2" t="s">
        <v>61</v>
      </c>
      <c r="Q2550" s="2" t="s">
        <v>62</v>
      </c>
      <c r="R2550" s="2" t="s">
        <v>16</v>
      </c>
    </row>
    <row r="2551" spans="1:18" x14ac:dyDescent="0.3">
      <c r="A2551" s="2">
        <v>12649</v>
      </c>
      <c r="B2551" s="2" t="s">
        <v>60</v>
      </c>
      <c r="C2551" s="2">
        <v>50</v>
      </c>
      <c r="D2551" s="7">
        <v>72</v>
      </c>
      <c r="E2551" s="7">
        <f t="shared" si="78"/>
        <v>36</v>
      </c>
      <c r="F2551" s="7">
        <v>63.34</v>
      </c>
      <c r="G2551" s="7">
        <f>Table1[[#This Row],[QUANTITY_ORDERED]]*Table1[[#This Row],[Selling price ]]</f>
        <v>3167</v>
      </c>
      <c r="H2551" s="7">
        <f>F2551-(Table1[[#This Row],[Estimated Cost Price (50%)	]])</f>
        <v>27.340000000000003</v>
      </c>
      <c r="I2551" s="7">
        <f>Table1[[#This Row],[Profit per unit]]*Table1[[#This Row],[QUANTITY_ORDERED]]</f>
        <v>1367.0000000000002</v>
      </c>
      <c r="J2551" s="2" t="str">
        <f t="shared" si="79"/>
        <v>Profit</v>
      </c>
      <c r="K2551" s="3">
        <v>38355</v>
      </c>
      <c r="L2551" s="2" t="str">
        <f>TEXT(Table1[[#This Row],[ORDER_DATE]], "mmm")</f>
        <v>Jan</v>
      </c>
      <c r="M2551" s="2">
        <v>2005</v>
      </c>
      <c r="N2551" s="2" t="s">
        <v>210</v>
      </c>
      <c r="O2551" s="2" t="s">
        <v>279</v>
      </c>
      <c r="P2551" s="2" t="s">
        <v>61</v>
      </c>
      <c r="Q2551" s="2" t="s">
        <v>62</v>
      </c>
      <c r="R2551" s="2" t="s">
        <v>16</v>
      </c>
    </row>
    <row r="2552" spans="1:18" x14ac:dyDescent="0.3">
      <c r="A2552" s="2">
        <v>12650</v>
      </c>
      <c r="B2552" s="2" t="s">
        <v>60</v>
      </c>
      <c r="C2552" s="2">
        <v>29</v>
      </c>
      <c r="D2552" s="7">
        <v>90</v>
      </c>
      <c r="E2552" s="7">
        <f t="shared" si="78"/>
        <v>45</v>
      </c>
      <c r="F2552" s="7">
        <v>85.76</v>
      </c>
      <c r="G2552" s="7">
        <f>Table1[[#This Row],[QUANTITY_ORDERED]]*Table1[[#This Row],[Selling price ]]</f>
        <v>2487.04</v>
      </c>
      <c r="H2552" s="7">
        <f>F2552-(Table1[[#This Row],[Estimated Cost Price (50%)	]])</f>
        <v>40.760000000000005</v>
      </c>
      <c r="I2552" s="7">
        <f>Table1[[#This Row],[Profit per unit]]*Table1[[#This Row],[QUANTITY_ORDERED]]</f>
        <v>1182.0400000000002</v>
      </c>
      <c r="J2552" s="2" t="str">
        <f t="shared" si="79"/>
        <v>Profit</v>
      </c>
      <c r="K2552" s="3">
        <v>38355</v>
      </c>
      <c r="L2552" s="2" t="str">
        <f>TEXT(Table1[[#This Row],[ORDER_DATE]], "mmm")</f>
        <v>Jan</v>
      </c>
      <c r="M2552" s="2">
        <v>2005</v>
      </c>
      <c r="N2552" s="2" t="s">
        <v>231</v>
      </c>
      <c r="O2552" s="2" t="s">
        <v>296</v>
      </c>
      <c r="P2552" s="2" t="s">
        <v>61</v>
      </c>
      <c r="Q2552" s="2" t="s">
        <v>62</v>
      </c>
      <c r="R2552" s="2" t="s">
        <v>10</v>
      </c>
    </row>
    <row r="2553" spans="1:18" x14ac:dyDescent="0.3">
      <c r="A2553" s="2">
        <v>12651</v>
      </c>
      <c r="B2553" s="2" t="s">
        <v>60</v>
      </c>
      <c r="C2553" s="2">
        <v>37</v>
      </c>
      <c r="D2553" s="7">
        <v>99</v>
      </c>
      <c r="E2553" s="7">
        <f t="shared" si="78"/>
        <v>49.5</v>
      </c>
      <c r="F2553" s="7">
        <v>83.84</v>
      </c>
      <c r="G2553" s="7">
        <f>Table1[[#This Row],[QUANTITY_ORDERED]]*Table1[[#This Row],[Selling price ]]</f>
        <v>3102.08</v>
      </c>
      <c r="H2553" s="7">
        <f>F2553-(Table1[[#This Row],[Estimated Cost Price (50%)	]])</f>
        <v>34.340000000000003</v>
      </c>
      <c r="I2553" s="7">
        <f>Table1[[#This Row],[Profit per unit]]*Table1[[#This Row],[QUANTITY_ORDERED]]</f>
        <v>1270.5800000000002</v>
      </c>
      <c r="J2553" s="2" t="str">
        <f t="shared" si="79"/>
        <v>Profit</v>
      </c>
      <c r="K2553" s="3">
        <v>38355</v>
      </c>
      <c r="L2553" s="2" t="str">
        <f>TEXT(Table1[[#This Row],[ORDER_DATE]], "mmm")</f>
        <v>Jan</v>
      </c>
      <c r="M2553" s="2">
        <v>2005</v>
      </c>
      <c r="N2553" s="2" t="s">
        <v>210</v>
      </c>
      <c r="O2553" s="2" t="s">
        <v>297</v>
      </c>
      <c r="P2553" s="2" t="s">
        <v>61</v>
      </c>
      <c r="Q2553" s="2" t="s">
        <v>62</v>
      </c>
      <c r="R2553" s="2" t="s">
        <v>16</v>
      </c>
    </row>
    <row r="2554" spans="1:18" x14ac:dyDescent="0.3">
      <c r="A2554" s="2">
        <v>12652</v>
      </c>
      <c r="B2554" s="2" t="s">
        <v>60</v>
      </c>
      <c r="C2554" s="2">
        <v>37</v>
      </c>
      <c r="D2554" s="7">
        <v>72</v>
      </c>
      <c r="E2554" s="7">
        <f t="shared" si="78"/>
        <v>36</v>
      </c>
      <c r="F2554" s="7">
        <v>100</v>
      </c>
      <c r="G2554" s="7">
        <f>Table1[[#This Row],[QUANTITY_ORDERED]]*Table1[[#This Row],[Selling price ]]</f>
        <v>3700</v>
      </c>
      <c r="H2554" s="7">
        <f>F2554-(Table1[[#This Row],[Estimated Cost Price (50%)	]])</f>
        <v>64</v>
      </c>
      <c r="I2554" s="7">
        <f>Table1[[#This Row],[Profit per unit]]*Table1[[#This Row],[QUANTITY_ORDERED]]</f>
        <v>2368</v>
      </c>
      <c r="J2554" s="2" t="str">
        <f t="shared" si="79"/>
        <v>Profit</v>
      </c>
      <c r="K2554" s="3">
        <v>38355</v>
      </c>
      <c r="L2554" s="2" t="str">
        <f>TEXT(Table1[[#This Row],[ORDER_DATE]], "mmm")</f>
        <v>Jan</v>
      </c>
      <c r="M2554" s="2">
        <v>2005</v>
      </c>
      <c r="N2554" s="2" t="s">
        <v>231</v>
      </c>
      <c r="O2554" s="2" t="s">
        <v>298</v>
      </c>
      <c r="P2554" s="2" t="s">
        <v>61</v>
      </c>
      <c r="Q2554" s="2" t="s">
        <v>62</v>
      </c>
      <c r="R2554" s="2" t="s">
        <v>16</v>
      </c>
    </row>
    <row r="2555" spans="1:18" x14ac:dyDescent="0.3">
      <c r="A2555" s="2">
        <v>12653</v>
      </c>
      <c r="B2555" s="2" t="s">
        <v>60</v>
      </c>
      <c r="C2555" s="2">
        <v>32</v>
      </c>
      <c r="D2555" s="7">
        <v>80</v>
      </c>
      <c r="E2555" s="7">
        <f t="shared" si="78"/>
        <v>40</v>
      </c>
      <c r="F2555" s="7">
        <v>94.34</v>
      </c>
      <c r="G2555" s="7">
        <f>Table1[[#This Row],[QUANTITY_ORDERED]]*Table1[[#This Row],[Selling price ]]</f>
        <v>3018.88</v>
      </c>
      <c r="H2555" s="7">
        <f>F2555-(Table1[[#This Row],[Estimated Cost Price (50%)	]])</f>
        <v>54.34</v>
      </c>
      <c r="I2555" s="7">
        <f>Table1[[#This Row],[Profit per unit]]*Table1[[#This Row],[QUANTITY_ORDERED]]</f>
        <v>1738.88</v>
      </c>
      <c r="J2555" s="2" t="str">
        <f t="shared" si="79"/>
        <v>Profit</v>
      </c>
      <c r="K2555" s="3">
        <v>38355</v>
      </c>
      <c r="L2555" s="2" t="str">
        <f>TEXT(Table1[[#This Row],[ORDER_DATE]], "mmm")</f>
        <v>Jan</v>
      </c>
      <c r="M2555" s="2">
        <v>2005</v>
      </c>
      <c r="N2555" s="2" t="s">
        <v>210</v>
      </c>
      <c r="O2555" s="2" t="s">
        <v>301</v>
      </c>
      <c r="P2555" s="2" t="s">
        <v>61</v>
      </c>
      <c r="Q2555" s="2" t="s">
        <v>62</v>
      </c>
      <c r="R2555" s="2" t="s">
        <v>16</v>
      </c>
    </row>
    <row r="2556" spans="1:18" x14ac:dyDescent="0.3">
      <c r="A2556" s="2">
        <v>12654</v>
      </c>
      <c r="B2556" s="2" t="s">
        <v>60</v>
      </c>
      <c r="C2556" s="2">
        <v>45</v>
      </c>
      <c r="D2556" s="7">
        <v>100</v>
      </c>
      <c r="E2556" s="7">
        <f t="shared" si="78"/>
        <v>50</v>
      </c>
      <c r="F2556" s="7">
        <v>92.08</v>
      </c>
      <c r="G2556" s="7">
        <f>Table1[[#This Row],[QUANTITY_ORDERED]]*Table1[[#This Row],[Selling price ]]</f>
        <v>4143.6000000000004</v>
      </c>
      <c r="H2556" s="7">
        <f>F2556-(Table1[[#This Row],[Estimated Cost Price (50%)	]])</f>
        <v>42.08</v>
      </c>
      <c r="I2556" s="7">
        <f>Table1[[#This Row],[Profit per unit]]*Table1[[#This Row],[QUANTITY_ORDERED]]</f>
        <v>1893.6</v>
      </c>
      <c r="J2556" s="2" t="str">
        <f t="shared" si="79"/>
        <v>Profit</v>
      </c>
      <c r="K2556" s="3">
        <v>38355</v>
      </c>
      <c r="L2556" s="2" t="str">
        <f>TEXT(Table1[[#This Row],[ORDER_DATE]], "mmm")</f>
        <v>Jan</v>
      </c>
      <c r="M2556" s="2">
        <v>2005</v>
      </c>
      <c r="N2556" s="2" t="s">
        <v>231</v>
      </c>
      <c r="O2556" s="2" t="s">
        <v>302</v>
      </c>
      <c r="P2556" s="2" t="s">
        <v>61</v>
      </c>
      <c r="Q2556" s="2" t="s">
        <v>62</v>
      </c>
      <c r="R2556" s="2" t="s">
        <v>16</v>
      </c>
    </row>
    <row r="2557" spans="1:18" x14ac:dyDescent="0.3">
      <c r="A2557" s="2">
        <v>12655</v>
      </c>
      <c r="B2557" s="2" t="s">
        <v>60</v>
      </c>
      <c r="C2557" s="2">
        <v>30</v>
      </c>
      <c r="D2557" s="7">
        <v>99</v>
      </c>
      <c r="E2557" s="7">
        <f t="shared" si="78"/>
        <v>49.5</v>
      </c>
      <c r="F2557" s="7">
        <v>95.48</v>
      </c>
      <c r="G2557" s="7">
        <f>Table1[[#This Row],[QUANTITY_ORDERED]]*Table1[[#This Row],[Selling price ]]</f>
        <v>2864.4</v>
      </c>
      <c r="H2557" s="7">
        <f>F2557-(Table1[[#This Row],[Estimated Cost Price (50%)	]])</f>
        <v>45.980000000000004</v>
      </c>
      <c r="I2557" s="7">
        <f>Table1[[#This Row],[Profit per unit]]*Table1[[#This Row],[QUANTITY_ORDERED]]</f>
        <v>1379.4</v>
      </c>
      <c r="J2557" s="2" t="str">
        <f t="shared" si="79"/>
        <v>Profit</v>
      </c>
      <c r="K2557" s="3">
        <v>38355</v>
      </c>
      <c r="L2557" s="2" t="str">
        <f>TEXT(Table1[[#This Row],[ORDER_DATE]], "mmm")</f>
        <v>Jan</v>
      </c>
      <c r="M2557" s="2">
        <v>2005</v>
      </c>
      <c r="N2557" s="2" t="s">
        <v>231</v>
      </c>
      <c r="O2557" s="2" t="s">
        <v>303</v>
      </c>
      <c r="P2557" s="2" t="s">
        <v>61</v>
      </c>
      <c r="Q2557" s="2" t="s">
        <v>62</v>
      </c>
      <c r="R2557" s="2" t="s">
        <v>10</v>
      </c>
    </row>
    <row r="2558" spans="1:18" x14ac:dyDescent="0.3">
      <c r="A2558" s="2">
        <v>12656</v>
      </c>
      <c r="B2558" s="2" t="s">
        <v>60</v>
      </c>
      <c r="C2558" s="2">
        <v>44</v>
      </c>
      <c r="D2558" s="7">
        <v>74</v>
      </c>
      <c r="E2558" s="7">
        <f t="shared" si="78"/>
        <v>37</v>
      </c>
      <c r="F2558" s="7">
        <v>86.4</v>
      </c>
      <c r="G2558" s="7">
        <f>Table1[[#This Row],[QUANTITY_ORDERED]]*Table1[[#This Row],[Selling price ]]</f>
        <v>3801.6000000000004</v>
      </c>
      <c r="H2558" s="7">
        <f>F2558-(Table1[[#This Row],[Estimated Cost Price (50%)	]])</f>
        <v>49.400000000000006</v>
      </c>
      <c r="I2558" s="7">
        <f>Table1[[#This Row],[Profit per unit]]*Table1[[#This Row],[QUANTITY_ORDERED]]</f>
        <v>2173.6000000000004</v>
      </c>
      <c r="J2558" s="2" t="str">
        <f t="shared" si="79"/>
        <v>Profit</v>
      </c>
      <c r="K2558" s="3">
        <v>38355</v>
      </c>
      <c r="L2558" s="2" t="str">
        <f>TEXT(Table1[[#This Row],[ORDER_DATE]], "mmm")</f>
        <v>Jan</v>
      </c>
      <c r="M2558" s="2">
        <v>2005</v>
      </c>
      <c r="N2558" s="2" t="s">
        <v>210</v>
      </c>
      <c r="O2558" s="2" t="s">
        <v>304</v>
      </c>
      <c r="P2558" s="2" t="s">
        <v>61</v>
      </c>
      <c r="Q2558" s="2" t="s">
        <v>62</v>
      </c>
      <c r="R2558" s="2" t="s">
        <v>16</v>
      </c>
    </row>
    <row r="2559" spans="1:18" x14ac:dyDescent="0.3">
      <c r="A2559" s="2">
        <v>12657</v>
      </c>
      <c r="B2559" s="2" t="s">
        <v>60</v>
      </c>
      <c r="C2559" s="2">
        <v>50</v>
      </c>
      <c r="D2559" s="7">
        <v>49</v>
      </c>
      <c r="E2559" s="7">
        <f t="shared" si="78"/>
        <v>24.5</v>
      </c>
      <c r="F2559" s="7">
        <v>87.15</v>
      </c>
      <c r="G2559" s="7">
        <f>Table1[[#This Row],[QUANTITY_ORDERED]]*Table1[[#This Row],[Selling price ]]</f>
        <v>4357.5</v>
      </c>
      <c r="H2559" s="7">
        <f>F2559-(Table1[[#This Row],[Estimated Cost Price (50%)	]])</f>
        <v>62.650000000000006</v>
      </c>
      <c r="I2559" s="7">
        <f>Table1[[#This Row],[Profit per unit]]*Table1[[#This Row],[QUANTITY_ORDERED]]</f>
        <v>3132.5000000000005</v>
      </c>
      <c r="J2559" s="2" t="str">
        <f t="shared" si="79"/>
        <v>Profit</v>
      </c>
      <c r="K2559" s="3">
        <v>38355</v>
      </c>
      <c r="L2559" s="2" t="str">
        <f>TEXT(Table1[[#This Row],[ORDER_DATE]], "mmm")</f>
        <v>Jan</v>
      </c>
      <c r="M2559" s="2">
        <v>2005</v>
      </c>
      <c r="N2559" s="2" t="s">
        <v>210</v>
      </c>
      <c r="O2559" s="2" t="s">
        <v>305</v>
      </c>
      <c r="P2559" s="2" t="s">
        <v>61</v>
      </c>
      <c r="Q2559" s="2" t="s">
        <v>62</v>
      </c>
      <c r="R2559" s="2" t="s">
        <v>16</v>
      </c>
    </row>
    <row r="2560" spans="1:18" x14ac:dyDescent="0.3">
      <c r="A2560" s="2">
        <v>12658</v>
      </c>
      <c r="B2560" s="2" t="s">
        <v>60</v>
      </c>
      <c r="C2560" s="2">
        <v>43</v>
      </c>
      <c r="D2560" s="7">
        <v>54</v>
      </c>
      <c r="E2560" s="7">
        <f t="shared" si="78"/>
        <v>27</v>
      </c>
      <c r="F2560" s="7">
        <v>100</v>
      </c>
      <c r="G2560" s="7">
        <f>Table1[[#This Row],[QUANTITY_ORDERED]]*Table1[[#This Row],[Selling price ]]</f>
        <v>4300</v>
      </c>
      <c r="H2560" s="7">
        <f>F2560-(Table1[[#This Row],[Estimated Cost Price (50%)	]])</f>
        <v>73</v>
      </c>
      <c r="I2560" s="7">
        <f>Table1[[#This Row],[Profit per unit]]*Table1[[#This Row],[QUANTITY_ORDERED]]</f>
        <v>3139</v>
      </c>
      <c r="J2560" s="2" t="str">
        <f t="shared" si="79"/>
        <v>Profit</v>
      </c>
      <c r="K2560" s="3">
        <v>38355</v>
      </c>
      <c r="L2560" s="2" t="str">
        <f>TEXT(Table1[[#This Row],[ORDER_DATE]], "mmm")</f>
        <v>Jan</v>
      </c>
      <c r="M2560" s="2">
        <v>2005</v>
      </c>
      <c r="N2560" s="2" t="s">
        <v>231</v>
      </c>
      <c r="O2560" s="2" t="s">
        <v>306</v>
      </c>
      <c r="P2560" s="2" t="s">
        <v>61</v>
      </c>
      <c r="Q2560" s="2" t="s">
        <v>62</v>
      </c>
      <c r="R2560" s="2" t="s">
        <v>16</v>
      </c>
    </row>
    <row r="2561" spans="1:18" x14ac:dyDescent="0.3">
      <c r="A2561" s="2">
        <v>12659</v>
      </c>
      <c r="B2561" s="2" t="s">
        <v>69</v>
      </c>
      <c r="C2561" s="2">
        <v>44</v>
      </c>
      <c r="D2561" s="7">
        <v>99</v>
      </c>
      <c r="E2561" s="7">
        <f t="shared" si="78"/>
        <v>49.5</v>
      </c>
      <c r="F2561" s="7">
        <v>94.9</v>
      </c>
      <c r="G2561" s="7">
        <f>Table1[[#This Row],[QUANTITY_ORDERED]]*Table1[[#This Row],[Selling price ]]</f>
        <v>4175.6000000000004</v>
      </c>
      <c r="H2561" s="7">
        <f>F2561-(Table1[[#This Row],[Estimated Cost Price (50%)	]])</f>
        <v>45.400000000000006</v>
      </c>
      <c r="I2561" s="7">
        <f>Table1[[#This Row],[Profit per unit]]*Table1[[#This Row],[QUANTITY_ORDERED]]</f>
        <v>1997.6000000000004</v>
      </c>
      <c r="J2561" s="2" t="str">
        <f t="shared" si="79"/>
        <v>Profit</v>
      </c>
      <c r="K2561" s="3">
        <v>38386</v>
      </c>
      <c r="L2561" s="2" t="str">
        <f>TEXT(Table1[[#This Row],[ORDER_DATE]], "mmm")</f>
        <v>Feb</v>
      </c>
      <c r="M2561" s="2">
        <v>2005</v>
      </c>
      <c r="N2561" s="2" t="s">
        <v>5</v>
      </c>
      <c r="O2561" s="2" t="s">
        <v>282</v>
      </c>
      <c r="P2561" s="2" t="s">
        <v>70</v>
      </c>
      <c r="Q2561" s="2" t="s">
        <v>70</v>
      </c>
      <c r="R2561" s="2" t="s">
        <v>16</v>
      </c>
    </row>
    <row r="2562" spans="1:18" x14ac:dyDescent="0.3">
      <c r="A2562" s="2">
        <v>12660</v>
      </c>
      <c r="B2562" s="2" t="s">
        <v>55</v>
      </c>
      <c r="C2562" s="2">
        <v>42</v>
      </c>
      <c r="D2562" s="7">
        <v>95</v>
      </c>
      <c r="E2562" s="7">
        <f t="shared" ref="E2562:E2625" si="80">D2562 * 0.5</f>
        <v>47.5</v>
      </c>
      <c r="F2562" s="7">
        <v>76.36</v>
      </c>
      <c r="G2562" s="7">
        <f>Table1[[#This Row],[QUANTITY_ORDERED]]*Table1[[#This Row],[Selling price ]]</f>
        <v>3207.12</v>
      </c>
      <c r="H2562" s="7">
        <f>F2562-(Table1[[#This Row],[Estimated Cost Price (50%)	]])</f>
        <v>28.86</v>
      </c>
      <c r="I2562" s="7">
        <f>Table1[[#This Row],[Profit per unit]]*Table1[[#This Row],[QUANTITY_ORDERED]]</f>
        <v>1212.1199999999999</v>
      </c>
      <c r="J2562" s="2" t="str">
        <f t="shared" ref="J2562:J2625" si="81">IF(H2562 &gt; 0, "Profit", IF(H2562 &lt; 0, "Loss", "No Profit No Loss"))</f>
        <v>Profit</v>
      </c>
      <c r="K2562" s="3">
        <v>38414</v>
      </c>
      <c r="L2562" s="2" t="str">
        <f>TEXT(Table1[[#This Row],[ORDER_DATE]], "mmm")</f>
        <v>Mar</v>
      </c>
      <c r="M2562" s="2">
        <v>2005</v>
      </c>
      <c r="N2562" s="2" t="s">
        <v>5</v>
      </c>
      <c r="O2562" s="2" t="s">
        <v>6</v>
      </c>
      <c r="P2562" s="2" t="s">
        <v>56</v>
      </c>
      <c r="Q2562" s="2" t="s">
        <v>9</v>
      </c>
      <c r="R2562" s="2" t="s">
        <v>16</v>
      </c>
    </row>
    <row r="2563" spans="1:18" x14ac:dyDescent="0.3">
      <c r="A2563" s="2">
        <v>12661</v>
      </c>
      <c r="B2563" s="2" t="s">
        <v>55</v>
      </c>
      <c r="C2563" s="2">
        <v>50</v>
      </c>
      <c r="D2563" s="7">
        <v>118</v>
      </c>
      <c r="E2563" s="7">
        <f t="shared" si="80"/>
        <v>59</v>
      </c>
      <c r="F2563" s="7">
        <v>44.51</v>
      </c>
      <c r="G2563" s="7">
        <f>Table1[[#This Row],[QUANTITY_ORDERED]]*Table1[[#This Row],[Selling price ]]</f>
        <v>2225.5</v>
      </c>
      <c r="H2563" s="7">
        <f>F2563-(Table1[[#This Row],[Estimated Cost Price (50%)	]])</f>
        <v>-14.490000000000002</v>
      </c>
      <c r="I2563" s="7">
        <f>Table1[[#This Row],[Profit per unit]]*Table1[[#This Row],[QUANTITY_ORDERED]]</f>
        <v>-724.50000000000011</v>
      </c>
      <c r="J2563" s="2" t="str">
        <f t="shared" si="81"/>
        <v>Loss</v>
      </c>
      <c r="K2563" s="3">
        <v>38414</v>
      </c>
      <c r="L2563" s="2" t="str">
        <f>TEXT(Table1[[#This Row],[ORDER_DATE]], "mmm")</f>
        <v>Mar</v>
      </c>
      <c r="M2563" s="2">
        <v>2005</v>
      </c>
      <c r="N2563" s="2" t="s">
        <v>5</v>
      </c>
      <c r="O2563" s="2" t="s">
        <v>106</v>
      </c>
      <c r="P2563" s="2" t="s">
        <v>56</v>
      </c>
      <c r="Q2563" s="2" t="s">
        <v>9</v>
      </c>
      <c r="R2563" s="2" t="s">
        <v>10</v>
      </c>
    </row>
    <row r="2564" spans="1:18" x14ac:dyDescent="0.3">
      <c r="A2564" s="2">
        <v>12662</v>
      </c>
      <c r="B2564" s="2" t="s">
        <v>55</v>
      </c>
      <c r="C2564" s="2">
        <v>21</v>
      </c>
      <c r="D2564" s="7">
        <v>193</v>
      </c>
      <c r="E2564" s="7">
        <f t="shared" si="80"/>
        <v>96.5</v>
      </c>
      <c r="F2564" s="7">
        <v>86.77</v>
      </c>
      <c r="G2564" s="7">
        <f>Table1[[#This Row],[QUANTITY_ORDERED]]*Table1[[#This Row],[Selling price ]]</f>
        <v>1822.1699999999998</v>
      </c>
      <c r="H2564" s="7">
        <f>F2564-(Table1[[#This Row],[Estimated Cost Price (50%)	]])</f>
        <v>-9.730000000000004</v>
      </c>
      <c r="I2564" s="7">
        <f>Table1[[#This Row],[Profit per unit]]*Table1[[#This Row],[QUANTITY_ORDERED]]</f>
        <v>-204.3300000000001</v>
      </c>
      <c r="J2564" s="2" t="str">
        <f t="shared" si="81"/>
        <v>Loss</v>
      </c>
      <c r="K2564" s="3">
        <v>38414</v>
      </c>
      <c r="L2564" s="2" t="str">
        <f>TEXT(Table1[[#This Row],[ORDER_DATE]], "mmm")</f>
        <v>Mar</v>
      </c>
      <c r="M2564" s="2">
        <v>2005</v>
      </c>
      <c r="N2564" s="2" t="s">
        <v>5</v>
      </c>
      <c r="O2564" s="2" t="s">
        <v>113</v>
      </c>
      <c r="P2564" s="2" t="s">
        <v>56</v>
      </c>
      <c r="Q2564" s="2" t="s">
        <v>9</v>
      </c>
      <c r="R2564" s="2" t="s">
        <v>10</v>
      </c>
    </row>
    <row r="2565" spans="1:18" x14ac:dyDescent="0.3">
      <c r="A2565" s="2">
        <v>12663</v>
      </c>
      <c r="B2565" s="2" t="s">
        <v>55</v>
      </c>
      <c r="C2565" s="2">
        <v>44</v>
      </c>
      <c r="D2565" s="7">
        <v>150</v>
      </c>
      <c r="E2565" s="7">
        <f t="shared" si="80"/>
        <v>75</v>
      </c>
      <c r="F2565" s="7">
        <v>100</v>
      </c>
      <c r="G2565" s="7">
        <f>Table1[[#This Row],[QUANTITY_ORDERED]]*Table1[[#This Row],[Selling price ]]</f>
        <v>4400</v>
      </c>
      <c r="H2565" s="7">
        <f>F2565-(Table1[[#This Row],[Estimated Cost Price (50%)	]])</f>
        <v>25</v>
      </c>
      <c r="I2565" s="7">
        <f>Table1[[#This Row],[Profit per unit]]*Table1[[#This Row],[QUANTITY_ORDERED]]</f>
        <v>1100</v>
      </c>
      <c r="J2565" s="2" t="str">
        <f t="shared" si="81"/>
        <v>Profit</v>
      </c>
      <c r="K2565" s="3">
        <v>38414</v>
      </c>
      <c r="L2565" s="2" t="str">
        <f>TEXT(Table1[[#This Row],[ORDER_DATE]], "mmm")</f>
        <v>Mar</v>
      </c>
      <c r="M2565" s="2">
        <v>2005</v>
      </c>
      <c r="N2565" s="2" t="s">
        <v>5</v>
      </c>
      <c r="O2565" s="2" t="s">
        <v>180</v>
      </c>
      <c r="P2565" s="2" t="s">
        <v>56</v>
      </c>
      <c r="Q2565" s="2" t="s">
        <v>9</v>
      </c>
      <c r="R2565" s="2" t="s">
        <v>16</v>
      </c>
    </row>
    <row r="2566" spans="1:18" x14ac:dyDescent="0.3">
      <c r="A2566" s="2">
        <v>12664</v>
      </c>
      <c r="B2566" s="2" t="s">
        <v>55</v>
      </c>
      <c r="C2566" s="2">
        <v>35</v>
      </c>
      <c r="D2566" s="7">
        <v>68</v>
      </c>
      <c r="E2566" s="7">
        <f t="shared" si="80"/>
        <v>34</v>
      </c>
      <c r="F2566" s="7">
        <v>100</v>
      </c>
      <c r="G2566" s="7">
        <f>Table1[[#This Row],[QUANTITY_ORDERED]]*Table1[[#This Row],[Selling price ]]</f>
        <v>3500</v>
      </c>
      <c r="H2566" s="7">
        <f>F2566-(Table1[[#This Row],[Estimated Cost Price (50%)	]])</f>
        <v>66</v>
      </c>
      <c r="I2566" s="7">
        <f>Table1[[#This Row],[Profit per unit]]*Table1[[#This Row],[QUANTITY_ORDERED]]</f>
        <v>2310</v>
      </c>
      <c r="J2566" s="2" t="str">
        <f t="shared" si="81"/>
        <v>Profit</v>
      </c>
      <c r="K2566" s="3">
        <v>38414</v>
      </c>
      <c r="L2566" s="2" t="str">
        <f>TEXT(Table1[[#This Row],[ORDER_DATE]], "mmm")</f>
        <v>Mar</v>
      </c>
      <c r="M2566" s="2">
        <v>2005</v>
      </c>
      <c r="N2566" s="2" t="s">
        <v>202</v>
      </c>
      <c r="O2566" s="2" t="s">
        <v>287</v>
      </c>
      <c r="P2566" s="2" t="s">
        <v>56</v>
      </c>
      <c r="Q2566" s="2" t="s">
        <v>9</v>
      </c>
      <c r="R2566" s="2" t="s">
        <v>16</v>
      </c>
    </row>
    <row r="2567" spans="1:18" x14ac:dyDescent="0.3">
      <c r="A2567" s="2">
        <v>12665</v>
      </c>
      <c r="B2567" s="2" t="s">
        <v>55</v>
      </c>
      <c r="C2567" s="2">
        <v>27</v>
      </c>
      <c r="D2567" s="7">
        <v>43</v>
      </c>
      <c r="E2567" s="7">
        <f t="shared" si="80"/>
        <v>21.5</v>
      </c>
      <c r="F2567" s="7">
        <v>100</v>
      </c>
      <c r="G2567" s="7">
        <f>Table1[[#This Row],[QUANTITY_ORDERED]]*Table1[[#This Row],[Selling price ]]</f>
        <v>2700</v>
      </c>
      <c r="H2567" s="7">
        <f>F2567-(Table1[[#This Row],[Estimated Cost Price (50%)	]])</f>
        <v>78.5</v>
      </c>
      <c r="I2567" s="7">
        <f>Table1[[#This Row],[Profit per unit]]*Table1[[#This Row],[QUANTITY_ORDERED]]</f>
        <v>2119.5</v>
      </c>
      <c r="J2567" s="2" t="str">
        <f t="shared" si="81"/>
        <v>Profit</v>
      </c>
      <c r="K2567" s="3">
        <v>38414</v>
      </c>
      <c r="L2567" s="2" t="str">
        <f>TEXT(Table1[[#This Row],[ORDER_DATE]], "mmm")</f>
        <v>Mar</v>
      </c>
      <c r="M2567" s="2">
        <v>2005</v>
      </c>
      <c r="N2567" s="2" t="s">
        <v>202</v>
      </c>
      <c r="O2567" s="2" t="s">
        <v>289</v>
      </c>
      <c r="P2567" s="2" t="s">
        <v>56</v>
      </c>
      <c r="Q2567" s="2" t="s">
        <v>9</v>
      </c>
      <c r="R2567" s="2" t="s">
        <v>16</v>
      </c>
    </row>
    <row r="2568" spans="1:18" x14ac:dyDescent="0.3">
      <c r="A2568" s="2">
        <v>12666</v>
      </c>
      <c r="B2568" s="2" t="s">
        <v>55</v>
      </c>
      <c r="C2568" s="2">
        <v>46</v>
      </c>
      <c r="D2568" s="7">
        <v>91</v>
      </c>
      <c r="E2568" s="7">
        <f t="shared" si="80"/>
        <v>45.5</v>
      </c>
      <c r="F2568" s="7">
        <v>100</v>
      </c>
      <c r="G2568" s="7">
        <f>Table1[[#This Row],[QUANTITY_ORDERED]]*Table1[[#This Row],[Selling price ]]</f>
        <v>4600</v>
      </c>
      <c r="H2568" s="7">
        <f>F2568-(Table1[[#This Row],[Estimated Cost Price (50%)	]])</f>
        <v>54.5</v>
      </c>
      <c r="I2568" s="7">
        <f>Table1[[#This Row],[Profit per unit]]*Table1[[#This Row],[QUANTITY_ORDERED]]</f>
        <v>2507</v>
      </c>
      <c r="J2568" s="2" t="str">
        <f t="shared" si="81"/>
        <v>Profit</v>
      </c>
      <c r="K2568" s="3">
        <v>38414</v>
      </c>
      <c r="L2568" s="2" t="str">
        <f>TEXT(Table1[[#This Row],[ORDER_DATE]], "mmm")</f>
        <v>Mar</v>
      </c>
      <c r="M2568" s="2">
        <v>2005</v>
      </c>
      <c r="N2568" s="2" t="s">
        <v>210</v>
      </c>
      <c r="O2568" s="2" t="s">
        <v>294</v>
      </c>
      <c r="P2568" s="2" t="s">
        <v>56</v>
      </c>
      <c r="Q2568" s="2" t="s">
        <v>9</v>
      </c>
      <c r="R2568" s="2" t="s">
        <v>52</v>
      </c>
    </row>
    <row r="2569" spans="1:18" x14ac:dyDescent="0.3">
      <c r="A2569" s="2">
        <v>12667</v>
      </c>
      <c r="B2569" s="2" t="s">
        <v>55</v>
      </c>
      <c r="C2569" s="2">
        <v>50</v>
      </c>
      <c r="D2569" s="7">
        <v>118</v>
      </c>
      <c r="E2569" s="7">
        <f t="shared" si="80"/>
        <v>59</v>
      </c>
      <c r="F2569" s="7">
        <v>100</v>
      </c>
      <c r="G2569" s="7">
        <f>Table1[[#This Row],[QUANTITY_ORDERED]]*Table1[[#This Row],[Selling price ]]</f>
        <v>5000</v>
      </c>
      <c r="H2569" s="7">
        <f>F2569-(Table1[[#This Row],[Estimated Cost Price (50%)	]])</f>
        <v>41</v>
      </c>
      <c r="I2569" s="7">
        <f>Table1[[#This Row],[Profit per unit]]*Table1[[#This Row],[QUANTITY_ORDERED]]</f>
        <v>2050</v>
      </c>
      <c r="J2569" s="2" t="str">
        <f t="shared" si="81"/>
        <v>Profit</v>
      </c>
      <c r="K2569" s="3">
        <v>38414</v>
      </c>
      <c r="L2569" s="2" t="str">
        <f>TEXT(Table1[[#This Row],[ORDER_DATE]], "mmm")</f>
        <v>Mar</v>
      </c>
      <c r="M2569" s="2">
        <v>2005</v>
      </c>
      <c r="N2569" s="2" t="s">
        <v>210</v>
      </c>
      <c r="O2569" s="2" t="s">
        <v>300</v>
      </c>
      <c r="P2569" s="2" t="s">
        <v>56</v>
      </c>
      <c r="Q2569" s="2" t="s">
        <v>9</v>
      </c>
      <c r="R2569" s="2" t="s">
        <v>52</v>
      </c>
    </row>
    <row r="2570" spans="1:18" x14ac:dyDescent="0.3">
      <c r="A2570" s="2">
        <v>12668</v>
      </c>
      <c r="B2570" s="2" t="s">
        <v>92</v>
      </c>
      <c r="C2570" s="2">
        <v>26</v>
      </c>
      <c r="D2570" s="7">
        <v>194</v>
      </c>
      <c r="E2570" s="7">
        <f t="shared" si="80"/>
        <v>97</v>
      </c>
      <c r="F2570" s="7">
        <v>99.04</v>
      </c>
      <c r="G2570" s="7">
        <f>Table1[[#This Row],[QUANTITY_ORDERED]]*Table1[[#This Row],[Selling price ]]</f>
        <v>2575.04</v>
      </c>
      <c r="H2570" s="7">
        <f>F2570-(Table1[[#This Row],[Estimated Cost Price (50%)	]])</f>
        <v>2.0400000000000063</v>
      </c>
      <c r="I2570" s="7">
        <f>Table1[[#This Row],[Profit per unit]]*Table1[[#This Row],[QUANTITY_ORDERED]]</f>
        <v>53.040000000000163</v>
      </c>
      <c r="J2570" s="2" t="str">
        <f t="shared" si="81"/>
        <v>Profit</v>
      </c>
      <c r="K2570" s="3">
        <v>38414</v>
      </c>
      <c r="L2570" s="2" t="str">
        <f>TEXT(Table1[[#This Row],[ORDER_DATE]], "mmm")</f>
        <v>Mar</v>
      </c>
      <c r="M2570" s="2">
        <v>2005</v>
      </c>
      <c r="N2570" s="2" t="s">
        <v>63</v>
      </c>
      <c r="O2570" s="2" t="s">
        <v>149</v>
      </c>
      <c r="P2570" s="2" t="s">
        <v>93</v>
      </c>
      <c r="Q2570" s="2" t="s">
        <v>67</v>
      </c>
      <c r="R2570" s="2" t="s">
        <v>10</v>
      </c>
    </row>
    <row r="2571" spans="1:18" x14ac:dyDescent="0.3">
      <c r="A2571" s="2">
        <v>12669</v>
      </c>
      <c r="B2571" s="2" t="s">
        <v>92</v>
      </c>
      <c r="C2571" s="2">
        <v>25</v>
      </c>
      <c r="D2571" s="7">
        <v>117</v>
      </c>
      <c r="E2571" s="7">
        <f t="shared" si="80"/>
        <v>58.5</v>
      </c>
      <c r="F2571" s="7">
        <v>72.38</v>
      </c>
      <c r="G2571" s="7">
        <f>Table1[[#This Row],[QUANTITY_ORDERED]]*Table1[[#This Row],[Selling price ]]</f>
        <v>1809.5</v>
      </c>
      <c r="H2571" s="7">
        <f>F2571-(Table1[[#This Row],[Estimated Cost Price (50%)	]])</f>
        <v>13.879999999999995</v>
      </c>
      <c r="I2571" s="7">
        <f>Table1[[#This Row],[Profit per unit]]*Table1[[#This Row],[QUANTITY_ORDERED]]</f>
        <v>346.99999999999989</v>
      </c>
      <c r="J2571" s="2" t="str">
        <f t="shared" si="81"/>
        <v>Profit</v>
      </c>
      <c r="K2571" s="3">
        <v>38414</v>
      </c>
      <c r="L2571" s="2" t="str">
        <f>TEXT(Table1[[#This Row],[ORDER_DATE]], "mmm")</f>
        <v>Mar</v>
      </c>
      <c r="M2571" s="2">
        <v>2005</v>
      </c>
      <c r="N2571" s="2" t="s">
        <v>63</v>
      </c>
      <c r="O2571" s="2" t="s">
        <v>183</v>
      </c>
      <c r="P2571" s="2" t="s">
        <v>93</v>
      </c>
      <c r="Q2571" s="2" t="s">
        <v>67</v>
      </c>
      <c r="R2571" s="2" t="s">
        <v>10</v>
      </c>
    </row>
    <row r="2572" spans="1:18" x14ac:dyDescent="0.3">
      <c r="A2572" s="2">
        <v>12670</v>
      </c>
      <c r="B2572" s="2" t="s">
        <v>92</v>
      </c>
      <c r="C2572" s="2">
        <v>36</v>
      </c>
      <c r="D2572" s="7">
        <v>79</v>
      </c>
      <c r="E2572" s="7">
        <f t="shared" si="80"/>
        <v>39.5</v>
      </c>
      <c r="F2572" s="7">
        <v>70.260000000000005</v>
      </c>
      <c r="G2572" s="7">
        <f>Table1[[#This Row],[QUANTITY_ORDERED]]*Table1[[#This Row],[Selling price ]]</f>
        <v>2529.36</v>
      </c>
      <c r="H2572" s="7">
        <f>F2572-(Table1[[#This Row],[Estimated Cost Price (50%)	]])</f>
        <v>30.760000000000005</v>
      </c>
      <c r="I2572" s="7">
        <f>Table1[[#This Row],[Profit per unit]]*Table1[[#This Row],[QUANTITY_ORDERED]]</f>
        <v>1107.3600000000001</v>
      </c>
      <c r="J2572" s="2" t="str">
        <f t="shared" si="81"/>
        <v>Profit</v>
      </c>
      <c r="K2572" s="3">
        <v>38414</v>
      </c>
      <c r="L2572" s="2" t="str">
        <f>TEXT(Table1[[#This Row],[ORDER_DATE]], "mmm")</f>
        <v>Mar</v>
      </c>
      <c r="M2572" s="2">
        <v>2005</v>
      </c>
      <c r="N2572" s="2" t="s">
        <v>63</v>
      </c>
      <c r="O2572" s="2" t="s">
        <v>187</v>
      </c>
      <c r="P2572" s="2" t="s">
        <v>93</v>
      </c>
      <c r="Q2572" s="2" t="s">
        <v>67</v>
      </c>
      <c r="R2572" s="2" t="s">
        <v>10</v>
      </c>
    </row>
    <row r="2573" spans="1:18" x14ac:dyDescent="0.3">
      <c r="A2573" s="2">
        <v>12671</v>
      </c>
      <c r="B2573" s="2" t="s">
        <v>92</v>
      </c>
      <c r="C2573" s="2">
        <v>47</v>
      </c>
      <c r="D2573" s="7">
        <v>115</v>
      </c>
      <c r="E2573" s="7">
        <f t="shared" si="80"/>
        <v>57.5</v>
      </c>
      <c r="F2573" s="7">
        <v>100</v>
      </c>
      <c r="G2573" s="7">
        <f>Table1[[#This Row],[QUANTITY_ORDERED]]*Table1[[#This Row],[Selling price ]]</f>
        <v>4700</v>
      </c>
      <c r="H2573" s="7">
        <f>F2573-(Table1[[#This Row],[Estimated Cost Price (50%)	]])</f>
        <v>42.5</v>
      </c>
      <c r="I2573" s="7">
        <f>Table1[[#This Row],[Profit per unit]]*Table1[[#This Row],[QUANTITY_ORDERED]]</f>
        <v>1997.5</v>
      </c>
      <c r="J2573" s="2" t="str">
        <f t="shared" si="81"/>
        <v>Profit</v>
      </c>
      <c r="K2573" s="3">
        <v>38414</v>
      </c>
      <c r="L2573" s="2" t="str">
        <f>TEXT(Table1[[#This Row],[ORDER_DATE]], "mmm")</f>
        <v>Mar</v>
      </c>
      <c r="M2573" s="2">
        <v>2005</v>
      </c>
      <c r="N2573" s="2" t="s">
        <v>63</v>
      </c>
      <c r="O2573" s="2" t="s">
        <v>193</v>
      </c>
      <c r="P2573" s="2" t="s">
        <v>93</v>
      </c>
      <c r="Q2573" s="2" t="s">
        <v>67</v>
      </c>
      <c r="R2573" s="2" t="s">
        <v>16</v>
      </c>
    </row>
    <row r="2574" spans="1:18" x14ac:dyDescent="0.3">
      <c r="A2574" s="2">
        <v>12672</v>
      </c>
      <c r="B2574" s="2" t="s">
        <v>92</v>
      </c>
      <c r="C2574" s="2">
        <v>49</v>
      </c>
      <c r="D2574" s="7">
        <v>77</v>
      </c>
      <c r="E2574" s="7">
        <f t="shared" si="80"/>
        <v>38.5</v>
      </c>
      <c r="F2574" s="7">
        <v>79.22</v>
      </c>
      <c r="G2574" s="7">
        <f>Table1[[#This Row],[QUANTITY_ORDERED]]*Table1[[#This Row],[Selling price ]]</f>
        <v>3881.7799999999997</v>
      </c>
      <c r="H2574" s="7">
        <f>F2574-(Table1[[#This Row],[Estimated Cost Price (50%)	]])</f>
        <v>40.72</v>
      </c>
      <c r="I2574" s="7">
        <f>Table1[[#This Row],[Profit per unit]]*Table1[[#This Row],[QUANTITY_ORDERED]]</f>
        <v>1995.28</v>
      </c>
      <c r="J2574" s="2" t="str">
        <f t="shared" si="81"/>
        <v>Profit</v>
      </c>
      <c r="K2574" s="3">
        <v>38414</v>
      </c>
      <c r="L2574" s="2" t="str">
        <f>TEXT(Table1[[#This Row],[ORDER_DATE]], "mmm")</f>
        <v>Mar</v>
      </c>
      <c r="M2574" s="2">
        <v>2005</v>
      </c>
      <c r="N2574" s="2" t="s">
        <v>63</v>
      </c>
      <c r="O2574" s="2" t="s">
        <v>218</v>
      </c>
      <c r="P2574" s="2" t="s">
        <v>93</v>
      </c>
      <c r="Q2574" s="2" t="s">
        <v>67</v>
      </c>
      <c r="R2574" s="2" t="s">
        <v>16</v>
      </c>
    </row>
    <row r="2575" spans="1:18" x14ac:dyDescent="0.3">
      <c r="A2575" s="2">
        <v>12673</v>
      </c>
      <c r="B2575" s="2" t="s">
        <v>92</v>
      </c>
      <c r="C2575" s="2">
        <v>39</v>
      </c>
      <c r="D2575" s="7">
        <v>60</v>
      </c>
      <c r="E2575" s="7">
        <f t="shared" si="80"/>
        <v>30</v>
      </c>
      <c r="F2575" s="7">
        <v>100</v>
      </c>
      <c r="G2575" s="7">
        <f>Table1[[#This Row],[QUANTITY_ORDERED]]*Table1[[#This Row],[Selling price ]]</f>
        <v>3900</v>
      </c>
      <c r="H2575" s="7">
        <f>F2575-(Table1[[#This Row],[Estimated Cost Price (50%)	]])</f>
        <v>70</v>
      </c>
      <c r="I2575" s="7">
        <f>Table1[[#This Row],[Profit per unit]]*Table1[[#This Row],[QUANTITY_ORDERED]]</f>
        <v>2730</v>
      </c>
      <c r="J2575" s="2" t="str">
        <f t="shared" si="81"/>
        <v>Profit</v>
      </c>
      <c r="K2575" s="3">
        <v>38414</v>
      </c>
      <c r="L2575" s="2" t="str">
        <f>TEXT(Table1[[#This Row],[ORDER_DATE]], "mmm")</f>
        <v>Mar</v>
      </c>
      <c r="M2575" s="2">
        <v>2005</v>
      </c>
      <c r="N2575" s="2" t="s">
        <v>5</v>
      </c>
      <c r="O2575" s="2" t="s">
        <v>226</v>
      </c>
      <c r="P2575" s="2" t="s">
        <v>93</v>
      </c>
      <c r="Q2575" s="2" t="s">
        <v>67</v>
      </c>
      <c r="R2575" s="2" t="s">
        <v>16</v>
      </c>
    </row>
    <row r="2576" spans="1:18" x14ac:dyDescent="0.3">
      <c r="A2576" s="2">
        <v>12674</v>
      </c>
      <c r="B2576" s="2" t="s">
        <v>92</v>
      </c>
      <c r="C2576" s="2">
        <v>45</v>
      </c>
      <c r="D2576" s="7">
        <v>112</v>
      </c>
      <c r="E2576" s="7">
        <f t="shared" si="80"/>
        <v>56</v>
      </c>
      <c r="F2576" s="7">
        <v>100</v>
      </c>
      <c r="G2576" s="7">
        <f>Table1[[#This Row],[QUANTITY_ORDERED]]*Table1[[#This Row],[Selling price ]]</f>
        <v>4500</v>
      </c>
      <c r="H2576" s="7">
        <f>F2576-(Table1[[#This Row],[Estimated Cost Price (50%)	]])</f>
        <v>44</v>
      </c>
      <c r="I2576" s="7">
        <f>Table1[[#This Row],[Profit per unit]]*Table1[[#This Row],[QUANTITY_ORDERED]]</f>
        <v>1980</v>
      </c>
      <c r="J2576" s="2" t="str">
        <f t="shared" si="81"/>
        <v>Profit</v>
      </c>
      <c r="K2576" s="3">
        <v>38414</v>
      </c>
      <c r="L2576" s="2" t="str">
        <f>TEXT(Table1[[#This Row],[ORDER_DATE]], "mmm")</f>
        <v>Mar</v>
      </c>
      <c r="M2576" s="2">
        <v>2005</v>
      </c>
      <c r="N2576" s="2" t="s">
        <v>5</v>
      </c>
      <c r="O2576" s="2" t="s">
        <v>254</v>
      </c>
      <c r="P2576" s="2" t="s">
        <v>93</v>
      </c>
      <c r="Q2576" s="2" t="s">
        <v>67</v>
      </c>
      <c r="R2576" s="2" t="s">
        <v>16</v>
      </c>
    </row>
    <row r="2577" spans="1:18" x14ac:dyDescent="0.3">
      <c r="A2577" s="2">
        <v>12675</v>
      </c>
      <c r="B2577" s="2" t="s">
        <v>92</v>
      </c>
      <c r="C2577" s="2">
        <v>49</v>
      </c>
      <c r="D2577" s="7">
        <v>76</v>
      </c>
      <c r="E2577" s="7">
        <f t="shared" si="80"/>
        <v>38</v>
      </c>
      <c r="F2577" s="7">
        <v>81.400000000000006</v>
      </c>
      <c r="G2577" s="7">
        <f>Table1[[#This Row],[QUANTITY_ORDERED]]*Table1[[#This Row],[Selling price ]]</f>
        <v>3988.6000000000004</v>
      </c>
      <c r="H2577" s="7">
        <f>F2577-(Table1[[#This Row],[Estimated Cost Price (50%)	]])</f>
        <v>43.400000000000006</v>
      </c>
      <c r="I2577" s="7">
        <f>Table1[[#This Row],[Profit per unit]]*Table1[[#This Row],[QUANTITY_ORDERED]]</f>
        <v>2126.6000000000004</v>
      </c>
      <c r="J2577" s="2" t="str">
        <f t="shared" si="81"/>
        <v>Profit</v>
      </c>
      <c r="K2577" s="3">
        <v>38414</v>
      </c>
      <c r="L2577" s="2" t="str">
        <f>TEXT(Table1[[#This Row],[ORDER_DATE]], "mmm")</f>
        <v>Mar</v>
      </c>
      <c r="M2577" s="2">
        <v>2005</v>
      </c>
      <c r="N2577" s="2" t="s">
        <v>5</v>
      </c>
      <c r="O2577" s="2" t="s">
        <v>258</v>
      </c>
      <c r="P2577" s="2" t="s">
        <v>93</v>
      </c>
      <c r="Q2577" s="2" t="s">
        <v>67</v>
      </c>
      <c r="R2577" s="2" t="s">
        <v>16</v>
      </c>
    </row>
    <row r="2578" spans="1:18" x14ac:dyDescent="0.3">
      <c r="A2578" s="2">
        <v>12676</v>
      </c>
      <c r="B2578" s="2" t="s">
        <v>96</v>
      </c>
      <c r="C2578" s="2">
        <v>36</v>
      </c>
      <c r="D2578" s="7">
        <v>141</v>
      </c>
      <c r="E2578" s="7">
        <f t="shared" si="80"/>
        <v>70.5</v>
      </c>
      <c r="F2578" s="7">
        <v>93.77</v>
      </c>
      <c r="G2578" s="7">
        <f>Table1[[#This Row],[QUANTITY_ORDERED]]*Table1[[#This Row],[Selling price ]]</f>
        <v>3375.72</v>
      </c>
      <c r="H2578" s="7">
        <f>F2578-(Table1[[#This Row],[Estimated Cost Price (50%)	]])</f>
        <v>23.269999999999996</v>
      </c>
      <c r="I2578" s="7">
        <f>Table1[[#This Row],[Profit per unit]]*Table1[[#This Row],[QUANTITY_ORDERED]]</f>
        <v>837.7199999999998</v>
      </c>
      <c r="J2578" s="2" t="str">
        <f t="shared" si="81"/>
        <v>Profit</v>
      </c>
      <c r="K2578" s="3">
        <v>38445</v>
      </c>
      <c r="L2578" s="2" t="str">
        <f>TEXT(Table1[[#This Row],[ORDER_DATE]], "mmm")</f>
        <v>Apr</v>
      </c>
      <c r="M2578" s="2">
        <v>2005</v>
      </c>
      <c r="N2578" s="2" t="s">
        <v>63</v>
      </c>
      <c r="O2578" s="2" t="s">
        <v>197</v>
      </c>
      <c r="P2578" s="2" t="s">
        <v>97</v>
      </c>
      <c r="Q2578" s="2" t="s">
        <v>9</v>
      </c>
      <c r="R2578" s="2" t="s">
        <v>16</v>
      </c>
    </row>
    <row r="2579" spans="1:18" x14ac:dyDescent="0.3">
      <c r="A2579" s="2">
        <v>12677</v>
      </c>
      <c r="B2579" s="2" t="s">
        <v>96</v>
      </c>
      <c r="C2579" s="2">
        <v>34</v>
      </c>
      <c r="D2579" s="7">
        <v>142</v>
      </c>
      <c r="E2579" s="7">
        <f t="shared" si="80"/>
        <v>71</v>
      </c>
      <c r="F2579" s="7">
        <v>43.05</v>
      </c>
      <c r="G2579" s="7">
        <f>Table1[[#This Row],[QUANTITY_ORDERED]]*Table1[[#This Row],[Selling price ]]</f>
        <v>1463.6999999999998</v>
      </c>
      <c r="H2579" s="7">
        <f>F2579-(Table1[[#This Row],[Estimated Cost Price (50%)	]])</f>
        <v>-27.950000000000003</v>
      </c>
      <c r="I2579" s="7">
        <f>Table1[[#This Row],[Profit per unit]]*Table1[[#This Row],[QUANTITY_ORDERED]]</f>
        <v>-950.30000000000007</v>
      </c>
      <c r="J2579" s="2" t="str">
        <f t="shared" si="81"/>
        <v>Loss</v>
      </c>
      <c r="K2579" s="3">
        <v>38445</v>
      </c>
      <c r="L2579" s="2" t="str">
        <f>TEXT(Table1[[#This Row],[ORDER_DATE]], "mmm")</f>
        <v>Apr</v>
      </c>
      <c r="M2579" s="2">
        <v>2005</v>
      </c>
      <c r="N2579" s="2" t="s">
        <v>63</v>
      </c>
      <c r="O2579" s="2" t="s">
        <v>219</v>
      </c>
      <c r="P2579" s="2" t="s">
        <v>97</v>
      </c>
      <c r="Q2579" s="2" t="s">
        <v>9</v>
      </c>
      <c r="R2579" s="2" t="s">
        <v>10</v>
      </c>
    </row>
    <row r="2580" spans="1:18" x14ac:dyDescent="0.3">
      <c r="A2580" s="2">
        <v>12678</v>
      </c>
      <c r="B2580" s="2" t="s">
        <v>96</v>
      </c>
      <c r="C2580" s="2">
        <v>31</v>
      </c>
      <c r="D2580" s="7">
        <v>127</v>
      </c>
      <c r="E2580" s="7">
        <f t="shared" si="80"/>
        <v>63.5</v>
      </c>
      <c r="F2580" s="7">
        <v>98.99</v>
      </c>
      <c r="G2580" s="7">
        <f>Table1[[#This Row],[QUANTITY_ORDERED]]*Table1[[#This Row],[Selling price ]]</f>
        <v>3068.69</v>
      </c>
      <c r="H2580" s="7">
        <f>F2580-(Table1[[#This Row],[Estimated Cost Price (50%)	]])</f>
        <v>35.489999999999995</v>
      </c>
      <c r="I2580" s="7">
        <f>Table1[[#This Row],[Profit per unit]]*Table1[[#This Row],[QUANTITY_ORDERED]]</f>
        <v>1100.1899999999998</v>
      </c>
      <c r="J2580" s="2" t="str">
        <f t="shared" si="81"/>
        <v>Profit</v>
      </c>
      <c r="K2580" s="3">
        <v>38445</v>
      </c>
      <c r="L2580" s="2" t="str">
        <f>TEXT(Table1[[#This Row],[ORDER_DATE]], "mmm")</f>
        <v>Apr</v>
      </c>
      <c r="M2580" s="2">
        <v>2005</v>
      </c>
      <c r="N2580" s="2" t="s">
        <v>202</v>
      </c>
      <c r="O2580" s="2" t="s">
        <v>223</v>
      </c>
      <c r="P2580" s="2" t="s">
        <v>97</v>
      </c>
      <c r="Q2580" s="2" t="s">
        <v>9</v>
      </c>
      <c r="R2580" s="2" t="s">
        <v>16</v>
      </c>
    </row>
    <row r="2581" spans="1:18" x14ac:dyDescent="0.3">
      <c r="A2581" s="2">
        <v>12679</v>
      </c>
      <c r="B2581" s="2" t="s">
        <v>96</v>
      </c>
      <c r="C2581" s="2">
        <v>26</v>
      </c>
      <c r="D2581" s="7">
        <v>168</v>
      </c>
      <c r="E2581" s="7">
        <f t="shared" si="80"/>
        <v>84</v>
      </c>
      <c r="F2581" s="7">
        <v>78.11</v>
      </c>
      <c r="G2581" s="7">
        <f>Table1[[#This Row],[QUANTITY_ORDERED]]*Table1[[#This Row],[Selling price ]]</f>
        <v>2030.86</v>
      </c>
      <c r="H2581" s="7">
        <f>F2581-(Table1[[#This Row],[Estimated Cost Price (50%)	]])</f>
        <v>-5.8900000000000006</v>
      </c>
      <c r="I2581" s="7">
        <f>Table1[[#This Row],[Profit per unit]]*Table1[[#This Row],[QUANTITY_ORDERED]]</f>
        <v>-153.14000000000001</v>
      </c>
      <c r="J2581" s="2" t="str">
        <f t="shared" si="81"/>
        <v>Loss</v>
      </c>
      <c r="K2581" s="3">
        <v>38445</v>
      </c>
      <c r="L2581" s="2" t="str">
        <f>TEXT(Table1[[#This Row],[ORDER_DATE]], "mmm")</f>
        <v>Apr</v>
      </c>
      <c r="M2581" s="2">
        <v>2005</v>
      </c>
      <c r="N2581" s="2" t="s">
        <v>202</v>
      </c>
      <c r="O2581" s="2" t="s">
        <v>227</v>
      </c>
      <c r="P2581" s="2" t="s">
        <v>97</v>
      </c>
      <c r="Q2581" s="2" t="s">
        <v>9</v>
      </c>
      <c r="R2581" s="2" t="s">
        <v>10</v>
      </c>
    </row>
    <row r="2582" spans="1:18" x14ac:dyDescent="0.3">
      <c r="A2582" s="2">
        <v>12680</v>
      </c>
      <c r="B2582" s="2" t="s">
        <v>96</v>
      </c>
      <c r="C2582" s="2">
        <v>40</v>
      </c>
      <c r="D2582" s="7">
        <v>80</v>
      </c>
      <c r="E2582" s="7">
        <f t="shared" si="80"/>
        <v>40</v>
      </c>
      <c r="F2582" s="7">
        <v>100</v>
      </c>
      <c r="G2582" s="7">
        <f>Table1[[#This Row],[QUANTITY_ORDERED]]*Table1[[#This Row],[Selling price ]]</f>
        <v>4000</v>
      </c>
      <c r="H2582" s="7">
        <f>F2582-(Table1[[#This Row],[Estimated Cost Price (50%)	]])</f>
        <v>60</v>
      </c>
      <c r="I2582" s="7">
        <f>Table1[[#This Row],[Profit per unit]]*Table1[[#This Row],[QUANTITY_ORDERED]]</f>
        <v>2400</v>
      </c>
      <c r="J2582" s="2" t="str">
        <f t="shared" si="81"/>
        <v>Profit</v>
      </c>
      <c r="K2582" s="3">
        <v>38445</v>
      </c>
      <c r="L2582" s="2" t="str">
        <f>TEXT(Table1[[#This Row],[ORDER_DATE]], "mmm")</f>
        <v>Apr</v>
      </c>
      <c r="M2582" s="2">
        <v>2005</v>
      </c>
      <c r="N2582" s="2" t="s">
        <v>63</v>
      </c>
      <c r="O2582" s="2" t="s">
        <v>239</v>
      </c>
      <c r="P2582" s="2" t="s">
        <v>97</v>
      </c>
      <c r="Q2582" s="2" t="s">
        <v>9</v>
      </c>
      <c r="R2582" s="2" t="s">
        <v>16</v>
      </c>
    </row>
    <row r="2583" spans="1:18" x14ac:dyDescent="0.3">
      <c r="A2583" s="2">
        <v>12681</v>
      </c>
      <c r="B2583" s="2" t="s">
        <v>96</v>
      </c>
      <c r="C2583" s="2">
        <v>50</v>
      </c>
      <c r="D2583" s="7">
        <v>146</v>
      </c>
      <c r="E2583" s="7">
        <f t="shared" si="80"/>
        <v>73</v>
      </c>
      <c r="F2583" s="7">
        <v>100</v>
      </c>
      <c r="G2583" s="7">
        <f>Table1[[#This Row],[QUANTITY_ORDERED]]*Table1[[#This Row],[Selling price ]]</f>
        <v>5000</v>
      </c>
      <c r="H2583" s="7">
        <f>F2583-(Table1[[#This Row],[Estimated Cost Price (50%)	]])</f>
        <v>27</v>
      </c>
      <c r="I2583" s="7">
        <f>Table1[[#This Row],[Profit per unit]]*Table1[[#This Row],[QUANTITY_ORDERED]]</f>
        <v>1350</v>
      </c>
      <c r="J2583" s="2" t="str">
        <f t="shared" si="81"/>
        <v>Profit</v>
      </c>
      <c r="K2583" s="3">
        <v>38445</v>
      </c>
      <c r="L2583" s="2" t="str">
        <f>TEXT(Table1[[#This Row],[ORDER_DATE]], "mmm")</f>
        <v>Apr</v>
      </c>
      <c r="M2583" s="2">
        <v>2005</v>
      </c>
      <c r="N2583" s="2" t="s">
        <v>63</v>
      </c>
      <c r="O2583" s="2" t="s">
        <v>241</v>
      </c>
      <c r="P2583" s="2" t="s">
        <v>97</v>
      </c>
      <c r="Q2583" s="2" t="s">
        <v>9</v>
      </c>
      <c r="R2583" s="2" t="s">
        <v>52</v>
      </c>
    </row>
    <row r="2584" spans="1:18" x14ac:dyDescent="0.3">
      <c r="A2584" s="2">
        <v>12682</v>
      </c>
      <c r="B2584" s="2" t="s">
        <v>96</v>
      </c>
      <c r="C2584" s="2">
        <v>36</v>
      </c>
      <c r="D2584" s="7">
        <v>62</v>
      </c>
      <c r="E2584" s="7">
        <f t="shared" si="80"/>
        <v>31</v>
      </c>
      <c r="F2584" s="7">
        <v>100</v>
      </c>
      <c r="G2584" s="7">
        <f>Table1[[#This Row],[QUANTITY_ORDERED]]*Table1[[#This Row],[Selling price ]]</f>
        <v>3600</v>
      </c>
      <c r="H2584" s="7">
        <f>F2584-(Table1[[#This Row],[Estimated Cost Price (50%)	]])</f>
        <v>69</v>
      </c>
      <c r="I2584" s="7">
        <f>Table1[[#This Row],[Profit per unit]]*Table1[[#This Row],[QUANTITY_ORDERED]]</f>
        <v>2484</v>
      </c>
      <c r="J2584" s="2" t="str">
        <f t="shared" si="81"/>
        <v>Profit</v>
      </c>
      <c r="K2584" s="3">
        <v>38445</v>
      </c>
      <c r="L2584" s="2" t="str">
        <f>TEXT(Table1[[#This Row],[ORDER_DATE]], "mmm")</f>
        <v>Apr</v>
      </c>
      <c r="M2584" s="2">
        <v>2005</v>
      </c>
      <c r="N2584" s="2" t="s">
        <v>5</v>
      </c>
      <c r="O2584" s="2" t="s">
        <v>243</v>
      </c>
      <c r="P2584" s="2" t="s">
        <v>97</v>
      </c>
      <c r="Q2584" s="2" t="s">
        <v>9</v>
      </c>
      <c r="R2584" s="2" t="s">
        <v>16</v>
      </c>
    </row>
    <row r="2585" spans="1:18" x14ac:dyDescent="0.3">
      <c r="A2585" s="2">
        <v>12683</v>
      </c>
      <c r="B2585" s="2" t="s">
        <v>96</v>
      </c>
      <c r="C2585" s="2">
        <v>49</v>
      </c>
      <c r="D2585" s="7">
        <v>148</v>
      </c>
      <c r="E2585" s="7">
        <f t="shared" si="80"/>
        <v>74</v>
      </c>
      <c r="F2585" s="7">
        <v>100</v>
      </c>
      <c r="G2585" s="7">
        <f>Table1[[#This Row],[QUANTITY_ORDERED]]*Table1[[#This Row],[Selling price ]]</f>
        <v>4900</v>
      </c>
      <c r="H2585" s="7">
        <f>F2585-(Table1[[#This Row],[Estimated Cost Price (50%)	]])</f>
        <v>26</v>
      </c>
      <c r="I2585" s="7">
        <f>Table1[[#This Row],[Profit per unit]]*Table1[[#This Row],[QUANTITY_ORDERED]]</f>
        <v>1274</v>
      </c>
      <c r="J2585" s="2" t="str">
        <f t="shared" si="81"/>
        <v>Profit</v>
      </c>
      <c r="K2585" s="3">
        <v>38445</v>
      </c>
      <c r="L2585" s="2" t="str">
        <f>TEXT(Table1[[#This Row],[ORDER_DATE]], "mmm")</f>
        <v>Apr</v>
      </c>
      <c r="M2585" s="2">
        <v>2005</v>
      </c>
      <c r="N2585" s="2" t="s">
        <v>63</v>
      </c>
      <c r="O2585" s="2" t="s">
        <v>250</v>
      </c>
      <c r="P2585" s="2" t="s">
        <v>97</v>
      </c>
      <c r="Q2585" s="2" t="s">
        <v>9</v>
      </c>
      <c r="R2585" s="2" t="s">
        <v>16</v>
      </c>
    </row>
    <row r="2586" spans="1:18" x14ac:dyDescent="0.3">
      <c r="A2586" s="2">
        <v>12684</v>
      </c>
      <c r="B2586" s="2" t="s">
        <v>96</v>
      </c>
      <c r="C2586" s="2">
        <v>35</v>
      </c>
      <c r="D2586" s="7">
        <v>69</v>
      </c>
      <c r="E2586" s="7">
        <f t="shared" si="80"/>
        <v>34.5</v>
      </c>
      <c r="F2586" s="7">
        <v>65.13</v>
      </c>
      <c r="G2586" s="7">
        <f>Table1[[#This Row],[QUANTITY_ORDERED]]*Table1[[#This Row],[Selling price ]]</f>
        <v>2279.5499999999997</v>
      </c>
      <c r="H2586" s="7">
        <f>F2586-(Table1[[#This Row],[Estimated Cost Price (50%)	]])</f>
        <v>30.629999999999995</v>
      </c>
      <c r="I2586" s="7">
        <f>Table1[[#This Row],[Profit per unit]]*Table1[[#This Row],[QUANTITY_ORDERED]]</f>
        <v>1072.0499999999997</v>
      </c>
      <c r="J2586" s="2" t="str">
        <f t="shared" si="81"/>
        <v>Profit</v>
      </c>
      <c r="K2586" s="3">
        <v>38445</v>
      </c>
      <c r="L2586" s="2" t="str">
        <f>TEXT(Table1[[#This Row],[ORDER_DATE]], "mmm")</f>
        <v>Apr</v>
      </c>
      <c r="M2586" s="2">
        <v>2005</v>
      </c>
      <c r="N2586" s="2" t="s">
        <v>5</v>
      </c>
      <c r="O2586" s="2" t="s">
        <v>262</v>
      </c>
      <c r="P2586" s="2" t="s">
        <v>97</v>
      </c>
      <c r="Q2586" s="2" t="s">
        <v>9</v>
      </c>
      <c r="R2586" s="2" t="s">
        <v>10</v>
      </c>
    </row>
    <row r="2587" spans="1:18" x14ac:dyDescent="0.3">
      <c r="A2587" s="2">
        <v>12685</v>
      </c>
      <c r="B2587" s="2" t="s">
        <v>96</v>
      </c>
      <c r="C2587" s="2">
        <v>37</v>
      </c>
      <c r="D2587" s="7">
        <v>37</v>
      </c>
      <c r="E2587" s="7">
        <f t="shared" si="80"/>
        <v>18.5</v>
      </c>
      <c r="F2587" s="7">
        <v>100</v>
      </c>
      <c r="G2587" s="7">
        <f>Table1[[#This Row],[QUANTITY_ORDERED]]*Table1[[#This Row],[Selling price ]]</f>
        <v>3700</v>
      </c>
      <c r="H2587" s="7">
        <f>F2587-(Table1[[#This Row],[Estimated Cost Price (50%)	]])</f>
        <v>81.5</v>
      </c>
      <c r="I2587" s="7">
        <f>Table1[[#This Row],[Profit per unit]]*Table1[[#This Row],[QUANTITY_ORDERED]]</f>
        <v>3015.5</v>
      </c>
      <c r="J2587" s="2" t="str">
        <f t="shared" si="81"/>
        <v>Profit</v>
      </c>
      <c r="K2587" s="3">
        <v>38445</v>
      </c>
      <c r="L2587" s="2" t="str">
        <f>TEXT(Table1[[#This Row],[ORDER_DATE]], "mmm")</f>
        <v>Apr</v>
      </c>
      <c r="M2587" s="2">
        <v>2005</v>
      </c>
      <c r="N2587" s="2" t="s">
        <v>63</v>
      </c>
      <c r="O2587" s="2" t="s">
        <v>267</v>
      </c>
      <c r="P2587" s="2" t="s">
        <v>97</v>
      </c>
      <c r="Q2587" s="2" t="s">
        <v>9</v>
      </c>
      <c r="R2587" s="2" t="s">
        <v>16</v>
      </c>
    </row>
    <row r="2588" spans="1:18" x14ac:dyDescent="0.3">
      <c r="A2588" s="2">
        <v>12686</v>
      </c>
      <c r="B2588" s="2" t="s">
        <v>96</v>
      </c>
      <c r="C2588" s="2">
        <v>46</v>
      </c>
      <c r="D2588" s="7">
        <v>61</v>
      </c>
      <c r="E2588" s="7">
        <f t="shared" si="80"/>
        <v>30.5</v>
      </c>
      <c r="F2588" s="7">
        <v>52.84</v>
      </c>
      <c r="G2588" s="7">
        <f>Table1[[#This Row],[QUANTITY_ORDERED]]*Table1[[#This Row],[Selling price ]]</f>
        <v>2430.6400000000003</v>
      </c>
      <c r="H2588" s="7">
        <f>F2588-(Table1[[#This Row],[Estimated Cost Price (50%)	]])</f>
        <v>22.340000000000003</v>
      </c>
      <c r="I2588" s="7">
        <f>Table1[[#This Row],[Profit per unit]]*Table1[[#This Row],[QUANTITY_ORDERED]]</f>
        <v>1027.6400000000001</v>
      </c>
      <c r="J2588" s="2" t="str">
        <f t="shared" si="81"/>
        <v>Profit</v>
      </c>
      <c r="K2588" s="3">
        <v>38445</v>
      </c>
      <c r="L2588" s="2" t="str">
        <f>TEXT(Table1[[#This Row],[ORDER_DATE]], "mmm")</f>
        <v>Apr</v>
      </c>
      <c r="M2588" s="2">
        <v>2005</v>
      </c>
      <c r="N2588" s="2" t="s">
        <v>63</v>
      </c>
      <c r="O2588" s="2" t="s">
        <v>270</v>
      </c>
      <c r="P2588" s="2" t="s">
        <v>97</v>
      </c>
      <c r="Q2588" s="2" t="s">
        <v>9</v>
      </c>
      <c r="R2588" s="2" t="s">
        <v>10</v>
      </c>
    </row>
    <row r="2589" spans="1:18" x14ac:dyDescent="0.3">
      <c r="A2589" s="2">
        <v>12687</v>
      </c>
      <c r="B2589" s="2" t="s">
        <v>96</v>
      </c>
      <c r="C2589" s="2">
        <v>45</v>
      </c>
      <c r="D2589" s="7">
        <v>140</v>
      </c>
      <c r="E2589" s="7">
        <f t="shared" si="80"/>
        <v>70</v>
      </c>
      <c r="F2589" s="7">
        <v>100</v>
      </c>
      <c r="G2589" s="7">
        <f>Table1[[#This Row],[QUANTITY_ORDERED]]*Table1[[#This Row],[Selling price ]]</f>
        <v>4500</v>
      </c>
      <c r="H2589" s="7">
        <f>F2589-(Table1[[#This Row],[Estimated Cost Price (50%)	]])</f>
        <v>30</v>
      </c>
      <c r="I2589" s="7">
        <f>Table1[[#This Row],[Profit per unit]]*Table1[[#This Row],[QUANTITY_ORDERED]]</f>
        <v>1350</v>
      </c>
      <c r="J2589" s="2" t="str">
        <f t="shared" si="81"/>
        <v>Profit</v>
      </c>
      <c r="K2589" s="3">
        <v>38445</v>
      </c>
      <c r="L2589" s="2" t="str">
        <f>TEXT(Table1[[#This Row],[ORDER_DATE]], "mmm")</f>
        <v>Apr</v>
      </c>
      <c r="M2589" s="2">
        <v>2005</v>
      </c>
      <c r="N2589" s="2" t="s">
        <v>63</v>
      </c>
      <c r="O2589" s="2" t="s">
        <v>274</v>
      </c>
      <c r="P2589" s="2" t="s">
        <v>97</v>
      </c>
      <c r="Q2589" s="2" t="s">
        <v>9</v>
      </c>
      <c r="R2589" s="2" t="s">
        <v>16</v>
      </c>
    </row>
    <row r="2590" spans="1:18" x14ac:dyDescent="0.3">
      <c r="A2590" s="2">
        <v>12688</v>
      </c>
      <c r="B2590" s="2" t="s">
        <v>96</v>
      </c>
      <c r="C2590" s="2">
        <v>30</v>
      </c>
      <c r="D2590" s="7">
        <v>80</v>
      </c>
      <c r="E2590" s="7">
        <f t="shared" si="80"/>
        <v>40</v>
      </c>
      <c r="F2590" s="7">
        <v>82.42</v>
      </c>
      <c r="G2590" s="7">
        <f>Table1[[#This Row],[QUANTITY_ORDERED]]*Table1[[#This Row],[Selling price ]]</f>
        <v>2472.6</v>
      </c>
      <c r="H2590" s="7">
        <f>F2590-(Table1[[#This Row],[Estimated Cost Price (50%)	]])</f>
        <v>42.42</v>
      </c>
      <c r="I2590" s="7">
        <f>Table1[[#This Row],[Profit per unit]]*Table1[[#This Row],[QUANTITY_ORDERED]]</f>
        <v>1272.6000000000001</v>
      </c>
      <c r="J2590" s="2" t="str">
        <f t="shared" si="81"/>
        <v>Profit</v>
      </c>
      <c r="K2590" s="3">
        <v>38445</v>
      </c>
      <c r="L2590" s="2" t="str">
        <f>TEXT(Table1[[#This Row],[ORDER_DATE]], "mmm")</f>
        <v>Apr</v>
      </c>
      <c r="M2590" s="2">
        <v>2005</v>
      </c>
      <c r="N2590" s="2" t="s">
        <v>63</v>
      </c>
      <c r="O2590" s="2" t="s">
        <v>280</v>
      </c>
      <c r="P2590" s="2" t="s">
        <v>97</v>
      </c>
      <c r="Q2590" s="2" t="s">
        <v>9</v>
      </c>
      <c r="R2590" s="2" t="s">
        <v>10</v>
      </c>
    </row>
    <row r="2591" spans="1:18" x14ac:dyDescent="0.3">
      <c r="A2591" s="2">
        <v>12689</v>
      </c>
      <c r="B2591" s="2" t="s">
        <v>96</v>
      </c>
      <c r="C2591" s="2">
        <v>41</v>
      </c>
      <c r="D2591" s="7">
        <v>40</v>
      </c>
      <c r="E2591" s="7">
        <f t="shared" si="80"/>
        <v>20</v>
      </c>
      <c r="F2591" s="7">
        <v>44.56</v>
      </c>
      <c r="G2591" s="7">
        <f>Table1[[#This Row],[QUANTITY_ORDERED]]*Table1[[#This Row],[Selling price ]]</f>
        <v>1826.96</v>
      </c>
      <c r="H2591" s="7">
        <f>F2591-(Table1[[#This Row],[Estimated Cost Price (50%)	]])</f>
        <v>24.560000000000002</v>
      </c>
      <c r="I2591" s="7">
        <f>Table1[[#This Row],[Profit per unit]]*Table1[[#This Row],[QUANTITY_ORDERED]]</f>
        <v>1006.96</v>
      </c>
      <c r="J2591" s="2" t="str">
        <f t="shared" si="81"/>
        <v>Profit</v>
      </c>
      <c r="K2591" s="3">
        <v>38445</v>
      </c>
      <c r="L2591" s="2" t="str">
        <f>TEXT(Table1[[#This Row],[ORDER_DATE]], "mmm")</f>
        <v>Apr</v>
      </c>
      <c r="M2591" s="2">
        <v>2005</v>
      </c>
      <c r="N2591" s="2" t="s">
        <v>5</v>
      </c>
      <c r="O2591" s="2" t="s">
        <v>283</v>
      </c>
      <c r="P2591" s="2" t="s">
        <v>97</v>
      </c>
      <c r="Q2591" s="2" t="s">
        <v>9</v>
      </c>
      <c r="R2591" s="2" t="s">
        <v>10</v>
      </c>
    </row>
    <row r="2592" spans="1:18" x14ac:dyDescent="0.3">
      <c r="A2592" s="2">
        <v>12690</v>
      </c>
      <c r="B2592" s="2" t="s">
        <v>96</v>
      </c>
      <c r="C2592" s="2">
        <v>45</v>
      </c>
      <c r="D2592" s="7">
        <v>102</v>
      </c>
      <c r="E2592" s="7">
        <f t="shared" si="80"/>
        <v>51</v>
      </c>
      <c r="F2592" s="7">
        <v>48.98</v>
      </c>
      <c r="G2592" s="7">
        <f>Table1[[#This Row],[QUANTITY_ORDERED]]*Table1[[#This Row],[Selling price ]]</f>
        <v>2204.1</v>
      </c>
      <c r="H2592" s="7">
        <f>F2592-(Table1[[#This Row],[Estimated Cost Price (50%)	]])</f>
        <v>-2.0200000000000031</v>
      </c>
      <c r="I2592" s="7">
        <f>Table1[[#This Row],[Profit per unit]]*Table1[[#This Row],[QUANTITY_ORDERED]]</f>
        <v>-90.900000000000148</v>
      </c>
      <c r="J2592" s="2" t="str">
        <f t="shared" si="81"/>
        <v>Loss</v>
      </c>
      <c r="K2592" s="3">
        <v>38445</v>
      </c>
      <c r="L2592" s="2" t="str">
        <f>TEXT(Table1[[#This Row],[ORDER_DATE]], "mmm")</f>
        <v>Apr</v>
      </c>
      <c r="M2592" s="2">
        <v>2005</v>
      </c>
      <c r="N2592" s="2" t="s">
        <v>5</v>
      </c>
      <c r="O2592" s="2" t="s">
        <v>288</v>
      </c>
      <c r="P2592" s="2" t="s">
        <v>97</v>
      </c>
      <c r="Q2592" s="2" t="s">
        <v>9</v>
      </c>
      <c r="R2592" s="2" t="s">
        <v>10</v>
      </c>
    </row>
    <row r="2593" spans="1:18" x14ac:dyDescent="0.3">
      <c r="A2593" s="2">
        <v>12691</v>
      </c>
      <c r="B2593" s="2" t="s">
        <v>96</v>
      </c>
      <c r="C2593" s="2">
        <v>22</v>
      </c>
      <c r="D2593" s="7">
        <v>81</v>
      </c>
      <c r="E2593" s="7">
        <f t="shared" si="80"/>
        <v>40.5</v>
      </c>
      <c r="F2593" s="7">
        <v>100</v>
      </c>
      <c r="G2593" s="7">
        <f>Table1[[#This Row],[QUANTITY_ORDERED]]*Table1[[#This Row],[Selling price ]]</f>
        <v>2200</v>
      </c>
      <c r="H2593" s="7">
        <f>F2593-(Table1[[#This Row],[Estimated Cost Price (50%)	]])</f>
        <v>59.5</v>
      </c>
      <c r="I2593" s="7">
        <f>Table1[[#This Row],[Profit per unit]]*Table1[[#This Row],[QUANTITY_ORDERED]]</f>
        <v>1309</v>
      </c>
      <c r="J2593" s="2" t="str">
        <f t="shared" si="81"/>
        <v>Profit</v>
      </c>
      <c r="K2593" s="3">
        <v>38445</v>
      </c>
      <c r="L2593" s="2" t="str">
        <f>TEXT(Table1[[#This Row],[ORDER_DATE]], "mmm")</f>
        <v>Apr</v>
      </c>
      <c r="M2593" s="2">
        <v>2005</v>
      </c>
      <c r="N2593" s="2" t="s">
        <v>5</v>
      </c>
      <c r="O2593" s="2" t="s">
        <v>292</v>
      </c>
      <c r="P2593" s="2" t="s">
        <v>97</v>
      </c>
      <c r="Q2593" s="2" t="s">
        <v>9</v>
      </c>
      <c r="R2593" s="2" t="s">
        <v>16</v>
      </c>
    </row>
    <row r="2594" spans="1:18" x14ac:dyDescent="0.3">
      <c r="A2594" s="2">
        <v>12692</v>
      </c>
      <c r="B2594" s="2" t="s">
        <v>102</v>
      </c>
      <c r="C2594" s="2">
        <v>24</v>
      </c>
      <c r="D2594" s="7">
        <v>214</v>
      </c>
      <c r="E2594" s="7">
        <f t="shared" si="80"/>
        <v>107</v>
      </c>
      <c r="F2594" s="7">
        <v>100</v>
      </c>
      <c r="G2594" s="7">
        <f>Table1[[#This Row],[QUANTITY_ORDERED]]*Table1[[#This Row],[Selling price ]]</f>
        <v>2400</v>
      </c>
      <c r="H2594" s="7">
        <f>F2594-(Table1[[#This Row],[Estimated Cost Price (50%)	]])</f>
        <v>-7</v>
      </c>
      <c r="I2594" s="7">
        <f>Table1[[#This Row],[Profit per unit]]*Table1[[#This Row],[QUANTITY_ORDERED]]</f>
        <v>-168</v>
      </c>
      <c r="J2594" s="2" t="str">
        <f t="shared" si="81"/>
        <v>Loss</v>
      </c>
      <c r="K2594" s="3">
        <v>38598</v>
      </c>
      <c r="L2594" s="2" t="str">
        <f>TEXT(Table1[[#This Row],[ORDER_DATE]], "mmm")</f>
        <v>Sep</v>
      </c>
      <c r="M2594" s="2">
        <v>2005</v>
      </c>
      <c r="N2594" s="2" t="s">
        <v>63</v>
      </c>
      <c r="O2594" s="2" t="s">
        <v>64</v>
      </c>
      <c r="P2594" s="2" t="s">
        <v>103</v>
      </c>
      <c r="Q2594" s="2" t="s">
        <v>32</v>
      </c>
      <c r="R2594" s="2" t="s">
        <v>10</v>
      </c>
    </row>
    <row r="2595" spans="1:18" x14ac:dyDescent="0.3">
      <c r="A2595" s="2">
        <v>12693</v>
      </c>
      <c r="B2595" s="2" t="s">
        <v>102</v>
      </c>
      <c r="C2595" s="2">
        <v>37</v>
      </c>
      <c r="D2595" s="7">
        <v>147</v>
      </c>
      <c r="E2595" s="7">
        <f t="shared" si="80"/>
        <v>73.5</v>
      </c>
      <c r="F2595" s="7">
        <v>46.9</v>
      </c>
      <c r="G2595" s="7">
        <f>Table1[[#This Row],[QUANTITY_ORDERED]]*Table1[[#This Row],[Selling price ]]</f>
        <v>1735.3</v>
      </c>
      <c r="H2595" s="7">
        <f>F2595-(Table1[[#This Row],[Estimated Cost Price (50%)	]])</f>
        <v>-26.6</v>
      </c>
      <c r="I2595" s="7">
        <f>Table1[[#This Row],[Profit per unit]]*Table1[[#This Row],[QUANTITY_ORDERED]]</f>
        <v>-984.2</v>
      </c>
      <c r="J2595" s="2" t="str">
        <f t="shared" si="81"/>
        <v>Loss</v>
      </c>
      <c r="K2595" s="3">
        <v>38598</v>
      </c>
      <c r="L2595" s="2" t="str">
        <f>TEXT(Table1[[#This Row],[ORDER_DATE]], "mmm")</f>
        <v>Sep</v>
      </c>
      <c r="M2595" s="2">
        <v>2005</v>
      </c>
      <c r="N2595" s="2" t="s">
        <v>63</v>
      </c>
      <c r="O2595" s="2" t="s">
        <v>143</v>
      </c>
      <c r="P2595" s="2" t="s">
        <v>103</v>
      </c>
      <c r="Q2595" s="2" t="s">
        <v>32</v>
      </c>
      <c r="R2595" s="2" t="s">
        <v>10</v>
      </c>
    </row>
    <row r="2596" spans="1:18" x14ac:dyDescent="0.3">
      <c r="A2596" s="2">
        <v>12694</v>
      </c>
      <c r="B2596" s="2" t="s">
        <v>102</v>
      </c>
      <c r="C2596" s="2">
        <v>39</v>
      </c>
      <c r="D2596" s="7">
        <v>136</v>
      </c>
      <c r="E2596" s="7">
        <f t="shared" si="80"/>
        <v>68</v>
      </c>
      <c r="F2596" s="7">
        <v>63.2</v>
      </c>
      <c r="G2596" s="7">
        <f>Table1[[#This Row],[QUANTITY_ORDERED]]*Table1[[#This Row],[Selling price ]]</f>
        <v>2464.8000000000002</v>
      </c>
      <c r="H2596" s="7">
        <f>F2596-(Table1[[#This Row],[Estimated Cost Price (50%)	]])</f>
        <v>-4.7999999999999972</v>
      </c>
      <c r="I2596" s="7">
        <f>Table1[[#This Row],[Profit per unit]]*Table1[[#This Row],[QUANTITY_ORDERED]]</f>
        <v>-187.19999999999987</v>
      </c>
      <c r="J2596" s="2" t="str">
        <f t="shared" si="81"/>
        <v>Loss</v>
      </c>
      <c r="K2596" s="3">
        <v>38598</v>
      </c>
      <c r="L2596" s="2" t="str">
        <f>TEXT(Table1[[#This Row],[ORDER_DATE]], "mmm")</f>
        <v>Sep</v>
      </c>
      <c r="M2596" s="2">
        <v>2005</v>
      </c>
      <c r="N2596" s="2" t="s">
        <v>178</v>
      </c>
      <c r="O2596" s="2" t="s">
        <v>179</v>
      </c>
      <c r="P2596" s="2" t="s">
        <v>103</v>
      </c>
      <c r="Q2596" s="2" t="s">
        <v>32</v>
      </c>
      <c r="R2596" s="2" t="s">
        <v>10</v>
      </c>
    </row>
    <row r="2597" spans="1:18" x14ac:dyDescent="0.3">
      <c r="A2597" s="2">
        <v>12695</v>
      </c>
      <c r="B2597" s="2" t="s">
        <v>102</v>
      </c>
      <c r="C2597" s="2">
        <v>29</v>
      </c>
      <c r="D2597" s="7">
        <v>116</v>
      </c>
      <c r="E2597" s="7">
        <f t="shared" si="80"/>
        <v>58</v>
      </c>
      <c r="F2597" s="7">
        <v>85.1</v>
      </c>
      <c r="G2597" s="7">
        <f>Table1[[#This Row],[QUANTITY_ORDERED]]*Table1[[#This Row],[Selling price ]]</f>
        <v>2467.8999999999996</v>
      </c>
      <c r="H2597" s="7">
        <f>F2597-(Table1[[#This Row],[Estimated Cost Price (50%)	]])</f>
        <v>27.099999999999994</v>
      </c>
      <c r="I2597" s="7">
        <f>Table1[[#This Row],[Profit per unit]]*Table1[[#This Row],[QUANTITY_ORDERED]]</f>
        <v>785.89999999999986</v>
      </c>
      <c r="J2597" s="2" t="str">
        <f t="shared" si="81"/>
        <v>Profit</v>
      </c>
      <c r="K2597" s="3">
        <v>38598</v>
      </c>
      <c r="L2597" s="2" t="str">
        <f>TEXT(Table1[[#This Row],[ORDER_DATE]], "mmm")</f>
        <v>Sep</v>
      </c>
      <c r="M2597" s="2">
        <v>2005</v>
      </c>
      <c r="N2597" s="2" t="s">
        <v>178</v>
      </c>
      <c r="O2597" s="2" t="s">
        <v>196</v>
      </c>
      <c r="P2597" s="2" t="s">
        <v>103</v>
      </c>
      <c r="Q2597" s="2" t="s">
        <v>32</v>
      </c>
      <c r="R2597" s="2" t="s">
        <v>10</v>
      </c>
    </row>
    <row r="2598" spans="1:18" x14ac:dyDescent="0.3">
      <c r="A2598" s="2">
        <v>12696</v>
      </c>
      <c r="B2598" s="2" t="s">
        <v>102</v>
      </c>
      <c r="C2598" s="2">
        <v>35</v>
      </c>
      <c r="D2598" s="7">
        <v>102</v>
      </c>
      <c r="E2598" s="7">
        <f t="shared" si="80"/>
        <v>51</v>
      </c>
      <c r="F2598" s="7">
        <v>100</v>
      </c>
      <c r="G2598" s="7">
        <f>Table1[[#This Row],[QUANTITY_ORDERED]]*Table1[[#This Row],[Selling price ]]</f>
        <v>3500</v>
      </c>
      <c r="H2598" s="7">
        <f>F2598-(Table1[[#This Row],[Estimated Cost Price (50%)	]])</f>
        <v>49</v>
      </c>
      <c r="I2598" s="7">
        <f>Table1[[#This Row],[Profit per unit]]*Table1[[#This Row],[QUANTITY_ORDERED]]</f>
        <v>1715</v>
      </c>
      <c r="J2598" s="2" t="str">
        <f t="shared" si="81"/>
        <v>Profit</v>
      </c>
      <c r="K2598" s="3">
        <v>38598</v>
      </c>
      <c r="L2598" s="2" t="str">
        <f>TEXT(Table1[[#This Row],[ORDER_DATE]], "mmm")</f>
        <v>Sep</v>
      </c>
      <c r="M2598" s="2">
        <v>2005</v>
      </c>
      <c r="N2598" s="2" t="s">
        <v>202</v>
      </c>
      <c r="O2598" s="2" t="s">
        <v>203</v>
      </c>
      <c r="P2598" s="2" t="s">
        <v>103</v>
      </c>
      <c r="Q2598" s="2" t="s">
        <v>32</v>
      </c>
      <c r="R2598" s="2" t="s">
        <v>16</v>
      </c>
    </row>
    <row r="2599" spans="1:18" x14ac:dyDescent="0.3">
      <c r="A2599" s="2">
        <v>12697</v>
      </c>
      <c r="B2599" s="2" t="s">
        <v>102</v>
      </c>
      <c r="C2599" s="2">
        <v>42</v>
      </c>
      <c r="D2599" s="7">
        <v>53</v>
      </c>
      <c r="E2599" s="7">
        <f t="shared" si="80"/>
        <v>26.5</v>
      </c>
      <c r="F2599" s="7">
        <v>100</v>
      </c>
      <c r="G2599" s="7">
        <f>Table1[[#This Row],[QUANTITY_ORDERED]]*Table1[[#This Row],[Selling price ]]</f>
        <v>4200</v>
      </c>
      <c r="H2599" s="7">
        <f>F2599-(Table1[[#This Row],[Estimated Cost Price (50%)	]])</f>
        <v>73.5</v>
      </c>
      <c r="I2599" s="7">
        <f>Table1[[#This Row],[Profit per unit]]*Table1[[#This Row],[QUANTITY_ORDERED]]</f>
        <v>3087</v>
      </c>
      <c r="J2599" s="2" t="str">
        <f t="shared" si="81"/>
        <v>Profit</v>
      </c>
      <c r="K2599" s="3">
        <v>38598</v>
      </c>
      <c r="L2599" s="2" t="str">
        <f>TEXT(Table1[[#This Row],[ORDER_DATE]], "mmm")</f>
        <v>Sep</v>
      </c>
      <c r="M2599" s="2">
        <v>2005</v>
      </c>
      <c r="N2599" s="2" t="s">
        <v>202</v>
      </c>
      <c r="O2599" s="2" t="s">
        <v>208</v>
      </c>
      <c r="P2599" s="2" t="s">
        <v>103</v>
      </c>
      <c r="Q2599" s="2" t="s">
        <v>32</v>
      </c>
      <c r="R2599" s="2" t="s">
        <v>16</v>
      </c>
    </row>
    <row r="2600" spans="1:18" x14ac:dyDescent="0.3">
      <c r="A2600" s="2">
        <v>12698</v>
      </c>
      <c r="B2600" s="2" t="s">
        <v>102</v>
      </c>
      <c r="C2600" s="2">
        <v>44</v>
      </c>
      <c r="D2600" s="7">
        <v>60</v>
      </c>
      <c r="E2600" s="7">
        <f t="shared" si="80"/>
        <v>30</v>
      </c>
      <c r="F2600" s="7">
        <v>38.5</v>
      </c>
      <c r="G2600" s="7">
        <f>Table1[[#This Row],[QUANTITY_ORDERED]]*Table1[[#This Row],[Selling price ]]</f>
        <v>1694</v>
      </c>
      <c r="H2600" s="7">
        <f>F2600-(Table1[[#This Row],[Estimated Cost Price (50%)	]])</f>
        <v>8.5</v>
      </c>
      <c r="I2600" s="7">
        <f>Table1[[#This Row],[Profit per unit]]*Table1[[#This Row],[QUANTITY_ORDERED]]</f>
        <v>374</v>
      </c>
      <c r="J2600" s="2" t="str">
        <f t="shared" si="81"/>
        <v>Profit</v>
      </c>
      <c r="K2600" s="3">
        <v>38598</v>
      </c>
      <c r="L2600" s="2" t="str">
        <f>TEXT(Table1[[#This Row],[ORDER_DATE]], "mmm")</f>
        <v>Sep</v>
      </c>
      <c r="M2600" s="2">
        <v>2005</v>
      </c>
      <c r="N2600" s="2" t="s">
        <v>178</v>
      </c>
      <c r="O2600" s="2" t="s">
        <v>224</v>
      </c>
      <c r="P2600" s="2" t="s">
        <v>103</v>
      </c>
      <c r="Q2600" s="2" t="s">
        <v>32</v>
      </c>
      <c r="R2600" s="2" t="s">
        <v>10</v>
      </c>
    </row>
    <row r="2601" spans="1:18" x14ac:dyDescent="0.3">
      <c r="A2601" s="2">
        <v>12699</v>
      </c>
      <c r="B2601" s="2" t="s">
        <v>102</v>
      </c>
      <c r="C2601" s="2">
        <v>32</v>
      </c>
      <c r="D2601" s="7">
        <v>101</v>
      </c>
      <c r="E2601" s="7">
        <f t="shared" si="80"/>
        <v>50.5</v>
      </c>
      <c r="F2601" s="7">
        <v>45.25</v>
      </c>
      <c r="G2601" s="7">
        <f>Table1[[#This Row],[QUANTITY_ORDERED]]*Table1[[#This Row],[Selling price ]]</f>
        <v>1448</v>
      </c>
      <c r="H2601" s="7">
        <f>F2601-(Table1[[#This Row],[Estimated Cost Price (50%)	]])</f>
        <v>-5.25</v>
      </c>
      <c r="I2601" s="7">
        <f>Table1[[#This Row],[Profit per unit]]*Table1[[#This Row],[QUANTITY_ORDERED]]</f>
        <v>-168</v>
      </c>
      <c r="J2601" s="2" t="str">
        <f t="shared" si="81"/>
        <v>Loss</v>
      </c>
      <c r="K2601" s="3">
        <v>38598</v>
      </c>
      <c r="L2601" s="2" t="str">
        <f>TEXT(Table1[[#This Row],[ORDER_DATE]], "mmm")</f>
        <v>Sep</v>
      </c>
      <c r="M2601" s="2">
        <v>2005</v>
      </c>
      <c r="N2601" s="2" t="s">
        <v>202</v>
      </c>
      <c r="O2601" s="2" t="s">
        <v>229</v>
      </c>
      <c r="P2601" s="2" t="s">
        <v>103</v>
      </c>
      <c r="Q2601" s="2" t="s">
        <v>32</v>
      </c>
      <c r="R2601" s="2" t="s">
        <v>10</v>
      </c>
    </row>
    <row r="2602" spans="1:18" x14ac:dyDescent="0.3">
      <c r="A2602" s="2">
        <v>12700</v>
      </c>
      <c r="B2602" s="2" t="s">
        <v>102</v>
      </c>
      <c r="C2602" s="2">
        <v>33</v>
      </c>
      <c r="D2602" s="7">
        <v>33</v>
      </c>
      <c r="E2602" s="7">
        <f t="shared" si="80"/>
        <v>16.5</v>
      </c>
      <c r="F2602" s="7">
        <v>100</v>
      </c>
      <c r="G2602" s="7">
        <f>Table1[[#This Row],[QUANTITY_ORDERED]]*Table1[[#This Row],[Selling price ]]</f>
        <v>3300</v>
      </c>
      <c r="H2602" s="7">
        <f>F2602-(Table1[[#This Row],[Estimated Cost Price (50%)	]])</f>
        <v>83.5</v>
      </c>
      <c r="I2602" s="7">
        <f>Table1[[#This Row],[Profit per unit]]*Table1[[#This Row],[QUANTITY_ORDERED]]</f>
        <v>2755.5</v>
      </c>
      <c r="J2602" s="2" t="str">
        <f t="shared" si="81"/>
        <v>Profit</v>
      </c>
      <c r="K2602" s="3">
        <v>38598</v>
      </c>
      <c r="L2602" s="2" t="str">
        <f>TEXT(Table1[[#This Row],[ORDER_DATE]], "mmm")</f>
        <v>Sep</v>
      </c>
      <c r="M2602" s="2">
        <v>2005</v>
      </c>
      <c r="N2602" s="2" t="s">
        <v>202</v>
      </c>
      <c r="O2602" s="2" t="s">
        <v>257</v>
      </c>
      <c r="P2602" s="2" t="s">
        <v>103</v>
      </c>
      <c r="Q2602" s="2" t="s">
        <v>32</v>
      </c>
      <c r="R2602" s="2" t="s">
        <v>52</v>
      </c>
    </row>
    <row r="2603" spans="1:18" x14ac:dyDescent="0.3">
      <c r="A2603" s="2">
        <v>12701</v>
      </c>
      <c r="B2603" s="2" t="s">
        <v>102</v>
      </c>
      <c r="C2603" s="2">
        <v>24</v>
      </c>
      <c r="D2603" s="7">
        <v>44</v>
      </c>
      <c r="E2603" s="7">
        <f t="shared" si="80"/>
        <v>22</v>
      </c>
      <c r="F2603" s="7">
        <v>100</v>
      </c>
      <c r="G2603" s="7">
        <f>Table1[[#This Row],[QUANTITY_ORDERED]]*Table1[[#This Row],[Selling price ]]</f>
        <v>2400</v>
      </c>
      <c r="H2603" s="7">
        <f>F2603-(Table1[[#This Row],[Estimated Cost Price (50%)	]])</f>
        <v>78</v>
      </c>
      <c r="I2603" s="7">
        <f>Table1[[#This Row],[Profit per unit]]*Table1[[#This Row],[QUANTITY_ORDERED]]</f>
        <v>1872</v>
      </c>
      <c r="J2603" s="2" t="str">
        <f t="shared" si="81"/>
        <v>Profit</v>
      </c>
      <c r="K2603" s="3">
        <v>38598</v>
      </c>
      <c r="L2603" s="2" t="str">
        <f>TEXT(Table1[[#This Row],[ORDER_DATE]], "mmm")</f>
        <v>Sep</v>
      </c>
      <c r="M2603" s="2">
        <v>2005</v>
      </c>
      <c r="N2603" s="2" t="s">
        <v>202</v>
      </c>
      <c r="O2603" s="2" t="s">
        <v>260</v>
      </c>
      <c r="P2603" s="2" t="s">
        <v>103</v>
      </c>
      <c r="Q2603" s="2" t="s">
        <v>32</v>
      </c>
      <c r="R2603" s="2" t="s">
        <v>16</v>
      </c>
    </row>
    <row r="2604" spans="1:18" x14ac:dyDescent="0.3">
      <c r="A2604" s="2">
        <v>12702</v>
      </c>
      <c r="B2604" s="2" t="s">
        <v>145</v>
      </c>
      <c r="C2604" s="2">
        <v>37</v>
      </c>
      <c r="D2604" s="7">
        <v>62</v>
      </c>
      <c r="E2604" s="7">
        <f t="shared" si="80"/>
        <v>31</v>
      </c>
      <c r="F2604" s="7">
        <v>59.96</v>
      </c>
      <c r="G2604" s="7">
        <f>Table1[[#This Row],[QUANTITY_ORDERED]]*Table1[[#This Row],[Selling price ]]</f>
        <v>2218.52</v>
      </c>
      <c r="H2604" s="7">
        <f>F2604-(Table1[[#This Row],[Estimated Cost Price (50%)	]])</f>
        <v>28.96</v>
      </c>
      <c r="I2604" s="7">
        <f>Table1[[#This Row],[Profit per unit]]*Table1[[#This Row],[QUANTITY_ORDERED]]</f>
        <v>1071.52</v>
      </c>
      <c r="J2604" s="2" t="str">
        <f t="shared" si="81"/>
        <v>Profit</v>
      </c>
      <c r="K2604" s="3">
        <v>38628</v>
      </c>
      <c r="L2604" s="2" t="str">
        <f>TEXT(Table1[[#This Row],[ORDER_DATE]], "mmm")</f>
        <v>Oct</v>
      </c>
      <c r="M2604" s="2">
        <v>2005</v>
      </c>
      <c r="N2604" s="2" t="s">
        <v>202</v>
      </c>
      <c r="O2604" s="2" t="s">
        <v>230</v>
      </c>
      <c r="P2604" s="2" t="s">
        <v>146</v>
      </c>
      <c r="Q2604" s="2" t="s">
        <v>51</v>
      </c>
      <c r="R2604" s="2" t="s">
        <v>10</v>
      </c>
    </row>
    <row r="2605" spans="1:18" x14ac:dyDescent="0.3">
      <c r="A2605" s="2">
        <v>12703</v>
      </c>
      <c r="B2605" s="2" t="s">
        <v>145</v>
      </c>
      <c r="C2605" s="2">
        <v>29</v>
      </c>
      <c r="D2605" s="7">
        <v>104</v>
      </c>
      <c r="E2605" s="7">
        <f t="shared" si="80"/>
        <v>52</v>
      </c>
      <c r="F2605" s="7">
        <v>86.92</v>
      </c>
      <c r="G2605" s="7">
        <f>Table1[[#This Row],[QUANTITY_ORDERED]]*Table1[[#This Row],[Selling price ]]</f>
        <v>2520.6799999999998</v>
      </c>
      <c r="H2605" s="7">
        <f>F2605-(Table1[[#This Row],[Estimated Cost Price (50%)	]])</f>
        <v>34.92</v>
      </c>
      <c r="I2605" s="7">
        <f>Table1[[#This Row],[Profit per unit]]*Table1[[#This Row],[QUANTITY_ORDERED]]</f>
        <v>1012.6800000000001</v>
      </c>
      <c r="J2605" s="2" t="str">
        <f t="shared" si="81"/>
        <v>Profit</v>
      </c>
      <c r="K2605" s="3">
        <v>38628</v>
      </c>
      <c r="L2605" s="2" t="str">
        <f>TEXT(Table1[[#This Row],[ORDER_DATE]], "mmm")</f>
        <v>Oct</v>
      </c>
      <c r="M2605" s="2">
        <v>2005</v>
      </c>
      <c r="N2605" s="2" t="s">
        <v>202</v>
      </c>
      <c r="O2605" s="2" t="s">
        <v>234</v>
      </c>
      <c r="P2605" s="2" t="s">
        <v>146</v>
      </c>
      <c r="Q2605" s="2" t="s">
        <v>51</v>
      </c>
      <c r="R2605" s="2" t="s">
        <v>10</v>
      </c>
    </row>
    <row r="2606" spans="1:18" x14ac:dyDescent="0.3">
      <c r="A2606" s="2">
        <v>12704</v>
      </c>
      <c r="B2606" s="2" t="s">
        <v>145</v>
      </c>
      <c r="C2606" s="2">
        <v>36</v>
      </c>
      <c r="D2606" s="7">
        <v>99</v>
      </c>
      <c r="E2606" s="7">
        <f t="shared" si="80"/>
        <v>49.5</v>
      </c>
      <c r="F2606" s="7">
        <v>100</v>
      </c>
      <c r="G2606" s="7">
        <f>Table1[[#This Row],[QUANTITY_ORDERED]]*Table1[[#This Row],[Selling price ]]</f>
        <v>3600</v>
      </c>
      <c r="H2606" s="7">
        <f>F2606-(Table1[[#This Row],[Estimated Cost Price (50%)	]])</f>
        <v>50.5</v>
      </c>
      <c r="I2606" s="7">
        <f>Table1[[#This Row],[Profit per unit]]*Table1[[#This Row],[QUANTITY_ORDERED]]</f>
        <v>1818</v>
      </c>
      <c r="J2606" s="2" t="str">
        <f t="shared" si="81"/>
        <v>Profit</v>
      </c>
      <c r="K2606" s="3">
        <v>38628</v>
      </c>
      <c r="L2606" s="2" t="str">
        <f>TEXT(Table1[[#This Row],[ORDER_DATE]], "mmm")</f>
        <v>Oct</v>
      </c>
      <c r="M2606" s="2">
        <v>2005</v>
      </c>
      <c r="N2606" s="2" t="s">
        <v>202</v>
      </c>
      <c r="O2606" s="2" t="s">
        <v>240</v>
      </c>
      <c r="P2606" s="2" t="s">
        <v>146</v>
      </c>
      <c r="Q2606" s="2" t="s">
        <v>51</v>
      </c>
      <c r="R2606" s="2" t="s">
        <v>16</v>
      </c>
    </row>
    <row r="2607" spans="1:18" x14ac:dyDescent="0.3">
      <c r="A2607" s="2">
        <v>12705</v>
      </c>
      <c r="B2607" s="2" t="s">
        <v>60</v>
      </c>
      <c r="C2607" s="2">
        <v>22</v>
      </c>
      <c r="D2607" s="7">
        <v>169</v>
      </c>
      <c r="E2607" s="7">
        <f t="shared" si="80"/>
        <v>84.5</v>
      </c>
      <c r="F2607" s="7">
        <v>100</v>
      </c>
      <c r="G2607" s="7">
        <f>Table1[[#This Row],[QUANTITY_ORDERED]]*Table1[[#This Row],[Selling price ]]</f>
        <v>2200</v>
      </c>
      <c r="H2607" s="7">
        <f>F2607-(Table1[[#This Row],[Estimated Cost Price (50%)	]])</f>
        <v>15.5</v>
      </c>
      <c r="I2607" s="7">
        <f>Table1[[#This Row],[Profit per unit]]*Table1[[#This Row],[QUANTITY_ORDERED]]</f>
        <v>341</v>
      </c>
      <c r="J2607" s="2" t="str">
        <f t="shared" si="81"/>
        <v>Profit</v>
      </c>
      <c r="K2607" s="3">
        <v>38426</v>
      </c>
      <c r="L2607" s="2" t="str">
        <f>TEXT(Table1[[#This Row],[ORDER_DATE]], "mmm")</f>
        <v>Mar</v>
      </c>
      <c r="M2607" s="2">
        <v>2005</v>
      </c>
      <c r="N2607" s="2" t="s">
        <v>63</v>
      </c>
      <c r="O2607" s="2" t="s">
        <v>236</v>
      </c>
      <c r="P2607" s="2" t="s">
        <v>61</v>
      </c>
      <c r="Q2607" s="2" t="s">
        <v>62</v>
      </c>
      <c r="R2607" s="2" t="s">
        <v>16</v>
      </c>
    </row>
    <row r="2608" spans="1:18" x14ac:dyDescent="0.3">
      <c r="A2608" s="2">
        <v>12706</v>
      </c>
      <c r="B2608" s="2" t="s">
        <v>60</v>
      </c>
      <c r="C2608" s="2">
        <v>37</v>
      </c>
      <c r="D2608" s="7">
        <v>143</v>
      </c>
      <c r="E2608" s="7">
        <f t="shared" si="80"/>
        <v>71.5</v>
      </c>
      <c r="F2608" s="7">
        <v>100</v>
      </c>
      <c r="G2608" s="7">
        <f>Table1[[#This Row],[QUANTITY_ORDERED]]*Table1[[#This Row],[Selling price ]]</f>
        <v>3700</v>
      </c>
      <c r="H2608" s="7">
        <f>F2608-(Table1[[#This Row],[Estimated Cost Price (50%)	]])</f>
        <v>28.5</v>
      </c>
      <c r="I2608" s="7">
        <f>Table1[[#This Row],[Profit per unit]]*Table1[[#This Row],[QUANTITY_ORDERED]]</f>
        <v>1054.5</v>
      </c>
      <c r="J2608" s="2" t="str">
        <f t="shared" si="81"/>
        <v>Profit</v>
      </c>
      <c r="K2608" s="3">
        <v>38426</v>
      </c>
      <c r="L2608" s="2" t="str">
        <f>TEXT(Table1[[#This Row],[ORDER_DATE]], "mmm")</f>
        <v>Mar</v>
      </c>
      <c r="M2608" s="2">
        <v>2005</v>
      </c>
      <c r="N2608" s="2" t="s">
        <v>63</v>
      </c>
      <c r="O2608" s="2" t="s">
        <v>245</v>
      </c>
      <c r="P2608" s="2" t="s">
        <v>61</v>
      </c>
      <c r="Q2608" s="2" t="s">
        <v>62</v>
      </c>
      <c r="R2608" s="2" t="s">
        <v>16</v>
      </c>
    </row>
    <row r="2609" spans="1:18" x14ac:dyDescent="0.3">
      <c r="A2609" s="2">
        <v>12707</v>
      </c>
      <c r="B2609" s="2" t="s">
        <v>60</v>
      </c>
      <c r="C2609" s="2">
        <v>31</v>
      </c>
      <c r="D2609" s="7">
        <v>57</v>
      </c>
      <c r="E2609" s="7">
        <f t="shared" si="80"/>
        <v>28.5</v>
      </c>
      <c r="F2609" s="7">
        <v>50.29</v>
      </c>
      <c r="G2609" s="7">
        <f>Table1[[#This Row],[QUANTITY_ORDERED]]*Table1[[#This Row],[Selling price ]]</f>
        <v>1558.99</v>
      </c>
      <c r="H2609" s="7">
        <f>F2609-(Table1[[#This Row],[Estimated Cost Price (50%)	]])</f>
        <v>21.79</v>
      </c>
      <c r="I2609" s="7">
        <f>Table1[[#This Row],[Profit per unit]]*Table1[[#This Row],[QUANTITY_ORDERED]]</f>
        <v>675.49</v>
      </c>
      <c r="J2609" s="2" t="str">
        <f t="shared" si="81"/>
        <v>Profit</v>
      </c>
      <c r="K2609" s="3">
        <v>38426</v>
      </c>
      <c r="L2609" s="2" t="str">
        <f>TEXT(Table1[[#This Row],[ORDER_DATE]], "mmm")</f>
        <v>Mar</v>
      </c>
      <c r="M2609" s="2">
        <v>2005</v>
      </c>
      <c r="N2609" s="2" t="s">
        <v>63</v>
      </c>
      <c r="O2609" s="2" t="s">
        <v>253</v>
      </c>
      <c r="P2609" s="2" t="s">
        <v>61</v>
      </c>
      <c r="Q2609" s="2" t="s">
        <v>62</v>
      </c>
      <c r="R2609" s="2" t="s">
        <v>10</v>
      </c>
    </row>
    <row r="2610" spans="1:18" x14ac:dyDescent="0.3">
      <c r="A2610" s="2">
        <v>12708</v>
      </c>
      <c r="B2610" s="2" t="s">
        <v>60</v>
      </c>
      <c r="C2610" s="2">
        <v>46</v>
      </c>
      <c r="D2610" s="7">
        <v>35</v>
      </c>
      <c r="E2610" s="7">
        <f t="shared" si="80"/>
        <v>17.5</v>
      </c>
      <c r="F2610" s="7">
        <v>38.9</v>
      </c>
      <c r="G2610" s="7">
        <f>Table1[[#This Row],[QUANTITY_ORDERED]]*Table1[[#This Row],[Selling price ]]</f>
        <v>1789.3999999999999</v>
      </c>
      <c r="H2610" s="7">
        <f>F2610-(Table1[[#This Row],[Estimated Cost Price (50%)	]])</f>
        <v>21.4</v>
      </c>
      <c r="I2610" s="7">
        <f>Table1[[#This Row],[Profit per unit]]*Table1[[#This Row],[QUANTITY_ORDERED]]</f>
        <v>984.4</v>
      </c>
      <c r="J2610" s="2" t="str">
        <f t="shared" si="81"/>
        <v>Profit</v>
      </c>
      <c r="K2610" s="3">
        <v>38426</v>
      </c>
      <c r="L2610" s="2" t="str">
        <f>TEXT(Table1[[#This Row],[ORDER_DATE]], "mmm")</f>
        <v>Mar</v>
      </c>
      <c r="M2610" s="2">
        <v>2005</v>
      </c>
      <c r="N2610" s="2" t="s">
        <v>63</v>
      </c>
      <c r="O2610" s="2" t="s">
        <v>264</v>
      </c>
      <c r="P2610" s="2" t="s">
        <v>61</v>
      </c>
      <c r="Q2610" s="2" t="s">
        <v>62</v>
      </c>
      <c r="R2610" s="2" t="s">
        <v>10</v>
      </c>
    </row>
    <row r="2611" spans="1:18" x14ac:dyDescent="0.3">
      <c r="A2611" s="2">
        <v>12709</v>
      </c>
      <c r="B2611" s="2" t="s">
        <v>60</v>
      </c>
      <c r="C2611" s="2">
        <v>37</v>
      </c>
      <c r="D2611" s="7">
        <v>118</v>
      </c>
      <c r="E2611" s="7">
        <f t="shared" si="80"/>
        <v>59</v>
      </c>
      <c r="F2611" s="7">
        <v>100</v>
      </c>
      <c r="G2611" s="7">
        <f>Table1[[#This Row],[QUANTITY_ORDERED]]*Table1[[#This Row],[Selling price ]]</f>
        <v>3700</v>
      </c>
      <c r="H2611" s="7">
        <f>F2611-(Table1[[#This Row],[Estimated Cost Price (50%)	]])</f>
        <v>41</v>
      </c>
      <c r="I2611" s="7">
        <f>Table1[[#This Row],[Profit per unit]]*Table1[[#This Row],[QUANTITY_ORDERED]]</f>
        <v>1517</v>
      </c>
      <c r="J2611" s="2" t="str">
        <f t="shared" si="81"/>
        <v>Profit</v>
      </c>
      <c r="K2611" s="3">
        <v>38426</v>
      </c>
      <c r="L2611" s="2" t="str">
        <f>TEXT(Table1[[#This Row],[ORDER_DATE]], "mmm")</f>
        <v>Mar</v>
      </c>
      <c r="M2611" s="2">
        <v>2005</v>
      </c>
      <c r="N2611" s="2" t="s">
        <v>63</v>
      </c>
      <c r="O2611" s="2" t="s">
        <v>277</v>
      </c>
      <c r="P2611" s="2" t="s">
        <v>61</v>
      </c>
      <c r="Q2611" s="2" t="s">
        <v>62</v>
      </c>
      <c r="R2611" s="2" t="s">
        <v>16</v>
      </c>
    </row>
    <row r="2612" spans="1:18" x14ac:dyDescent="0.3">
      <c r="A2612" s="2">
        <v>12710</v>
      </c>
      <c r="B2612" s="2" t="s">
        <v>60</v>
      </c>
      <c r="C2612" s="2">
        <v>36</v>
      </c>
      <c r="D2612" s="7">
        <v>54</v>
      </c>
      <c r="E2612" s="7">
        <f t="shared" si="80"/>
        <v>27</v>
      </c>
      <c r="F2612" s="7">
        <v>62.77</v>
      </c>
      <c r="G2612" s="7">
        <f>Table1[[#This Row],[QUANTITY_ORDERED]]*Table1[[#This Row],[Selling price ]]</f>
        <v>2259.7200000000003</v>
      </c>
      <c r="H2612" s="7">
        <f>F2612-(Table1[[#This Row],[Estimated Cost Price (50%)	]])</f>
        <v>35.770000000000003</v>
      </c>
      <c r="I2612" s="7">
        <f>Table1[[#This Row],[Profit per unit]]*Table1[[#This Row],[QUANTITY_ORDERED]]</f>
        <v>1287.72</v>
      </c>
      <c r="J2612" s="2" t="str">
        <f t="shared" si="81"/>
        <v>Profit</v>
      </c>
      <c r="K2612" s="3">
        <v>38426</v>
      </c>
      <c r="L2612" s="2" t="str">
        <f>TEXT(Table1[[#This Row],[ORDER_DATE]], "mmm")</f>
        <v>Mar</v>
      </c>
      <c r="M2612" s="2">
        <v>2005</v>
      </c>
      <c r="N2612" s="2" t="s">
        <v>178</v>
      </c>
      <c r="O2612" s="2" t="s">
        <v>284</v>
      </c>
      <c r="P2612" s="2" t="s">
        <v>61</v>
      </c>
      <c r="Q2612" s="2" t="s">
        <v>62</v>
      </c>
      <c r="R2612" s="2" t="s">
        <v>10</v>
      </c>
    </row>
    <row r="2613" spans="1:18" x14ac:dyDescent="0.3">
      <c r="A2613" s="2">
        <v>12711</v>
      </c>
      <c r="B2613" s="2" t="s">
        <v>60</v>
      </c>
      <c r="C2613" s="2">
        <v>30</v>
      </c>
      <c r="D2613" s="7">
        <v>62</v>
      </c>
      <c r="E2613" s="7">
        <f t="shared" si="80"/>
        <v>31</v>
      </c>
      <c r="F2613" s="7">
        <v>60.28</v>
      </c>
      <c r="G2613" s="7">
        <f>Table1[[#This Row],[QUANTITY_ORDERED]]*Table1[[#This Row],[Selling price ]]</f>
        <v>1808.4</v>
      </c>
      <c r="H2613" s="7">
        <f>F2613-(Table1[[#This Row],[Estimated Cost Price (50%)	]])</f>
        <v>29.28</v>
      </c>
      <c r="I2613" s="7">
        <f>Table1[[#This Row],[Profit per unit]]*Table1[[#This Row],[QUANTITY_ORDERED]]</f>
        <v>878.40000000000009</v>
      </c>
      <c r="J2613" s="2" t="str">
        <f t="shared" si="81"/>
        <v>Profit</v>
      </c>
      <c r="K2613" s="3">
        <v>38426</v>
      </c>
      <c r="L2613" s="2" t="str">
        <f>TEXT(Table1[[#This Row],[ORDER_DATE]], "mmm")</f>
        <v>Mar</v>
      </c>
      <c r="M2613" s="2">
        <v>2005</v>
      </c>
      <c r="N2613" s="2" t="s">
        <v>237</v>
      </c>
      <c r="O2613" s="2" t="s">
        <v>285</v>
      </c>
      <c r="P2613" s="2" t="s">
        <v>61</v>
      </c>
      <c r="Q2613" s="2" t="s">
        <v>62</v>
      </c>
      <c r="R2613" s="2" t="s">
        <v>10</v>
      </c>
    </row>
    <row r="2614" spans="1:18" x14ac:dyDescent="0.3">
      <c r="A2614" s="2">
        <v>12712</v>
      </c>
      <c r="B2614" s="2" t="s">
        <v>14</v>
      </c>
      <c r="C2614" s="2">
        <v>32</v>
      </c>
      <c r="D2614" s="7">
        <v>136</v>
      </c>
      <c r="E2614" s="7">
        <f t="shared" si="80"/>
        <v>68</v>
      </c>
      <c r="F2614" s="7">
        <v>100</v>
      </c>
      <c r="G2614" s="7">
        <f>Table1[[#This Row],[QUANTITY_ORDERED]]*Table1[[#This Row],[Selling price ]]</f>
        <v>3200</v>
      </c>
      <c r="H2614" s="7">
        <f>F2614-(Table1[[#This Row],[Estimated Cost Price (50%)	]])</f>
        <v>32</v>
      </c>
      <c r="I2614" s="7">
        <f>Table1[[#This Row],[Profit per unit]]*Table1[[#This Row],[QUANTITY_ORDERED]]</f>
        <v>1024</v>
      </c>
      <c r="J2614" s="2" t="str">
        <f t="shared" si="81"/>
        <v>Profit</v>
      </c>
      <c r="K2614" s="3">
        <v>38428</v>
      </c>
      <c r="L2614" s="2" t="str">
        <f>TEXT(Table1[[#This Row],[ORDER_DATE]], "mmm")</f>
        <v>Mar</v>
      </c>
      <c r="M2614" s="2">
        <v>2005</v>
      </c>
      <c r="N2614" s="2" t="s">
        <v>63</v>
      </c>
      <c r="O2614" s="2" t="s">
        <v>114</v>
      </c>
      <c r="P2614" s="2" t="s">
        <v>15</v>
      </c>
      <c r="Q2614" s="2" t="s">
        <v>13</v>
      </c>
      <c r="R2614" s="2" t="s">
        <v>16</v>
      </c>
    </row>
    <row r="2615" spans="1:18" x14ac:dyDescent="0.3">
      <c r="A2615" s="2">
        <v>12713</v>
      </c>
      <c r="B2615" s="2" t="s">
        <v>14</v>
      </c>
      <c r="C2615" s="2">
        <v>33</v>
      </c>
      <c r="D2615" s="7">
        <v>207</v>
      </c>
      <c r="E2615" s="7">
        <f t="shared" si="80"/>
        <v>103.5</v>
      </c>
      <c r="F2615" s="7">
        <v>69.12</v>
      </c>
      <c r="G2615" s="7">
        <f>Table1[[#This Row],[QUANTITY_ORDERED]]*Table1[[#This Row],[Selling price ]]</f>
        <v>2280.96</v>
      </c>
      <c r="H2615" s="7">
        <f>F2615-(Table1[[#This Row],[Estimated Cost Price (50%)	]])</f>
        <v>-34.379999999999995</v>
      </c>
      <c r="I2615" s="7">
        <f>Table1[[#This Row],[Profit per unit]]*Table1[[#This Row],[QUANTITY_ORDERED]]</f>
        <v>-1134.54</v>
      </c>
      <c r="J2615" s="2" t="str">
        <f t="shared" si="81"/>
        <v>Loss</v>
      </c>
      <c r="K2615" s="3">
        <v>38428</v>
      </c>
      <c r="L2615" s="2" t="str">
        <f>TEXT(Table1[[#This Row],[ORDER_DATE]], "mmm")</f>
        <v>Mar</v>
      </c>
      <c r="M2615" s="2">
        <v>2005</v>
      </c>
      <c r="N2615" s="2" t="s">
        <v>63</v>
      </c>
      <c r="O2615" s="2" t="s">
        <v>168</v>
      </c>
      <c r="P2615" s="2" t="s">
        <v>15</v>
      </c>
      <c r="Q2615" s="2" t="s">
        <v>13</v>
      </c>
      <c r="R2615" s="2" t="s">
        <v>10</v>
      </c>
    </row>
    <row r="2616" spans="1:18" x14ac:dyDescent="0.3">
      <c r="A2616" s="2">
        <v>12714</v>
      </c>
      <c r="B2616" s="2" t="s">
        <v>14</v>
      </c>
      <c r="C2616" s="2">
        <v>46</v>
      </c>
      <c r="D2616" s="7">
        <v>115</v>
      </c>
      <c r="E2616" s="7">
        <f t="shared" si="80"/>
        <v>57.5</v>
      </c>
      <c r="F2616" s="7">
        <v>100</v>
      </c>
      <c r="G2616" s="7">
        <f>Table1[[#This Row],[QUANTITY_ORDERED]]*Table1[[#This Row],[Selling price ]]</f>
        <v>4600</v>
      </c>
      <c r="H2616" s="7">
        <f>F2616-(Table1[[#This Row],[Estimated Cost Price (50%)	]])</f>
        <v>42.5</v>
      </c>
      <c r="I2616" s="7">
        <f>Table1[[#This Row],[Profit per unit]]*Table1[[#This Row],[QUANTITY_ORDERED]]</f>
        <v>1955</v>
      </c>
      <c r="J2616" s="2" t="str">
        <f t="shared" si="81"/>
        <v>Profit</v>
      </c>
      <c r="K2616" s="3">
        <v>38428</v>
      </c>
      <c r="L2616" s="2" t="str">
        <f>TEXT(Table1[[#This Row],[ORDER_DATE]], "mmm")</f>
        <v>Mar</v>
      </c>
      <c r="M2616" s="2">
        <v>2005</v>
      </c>
      <c r="N2616" s="2" t="s">
        <v>178</v>
      </c>
      <c r="O2616" s="2" t="s">
        <v>290</v>
      </c>
      <c r="P2616" s="2" t="s">
        <v>15</v>
      </c>
      <c r="Q2616" s="2" t="s">
        <v>13</v>
      </c>
      <c r="R2616" s="2" t="s">
        <v>16</v>
      </c>
    </row>
    <row r="2617" spans="1:18" x14ac:dyDescent="0.3">
      <c r="A2617" s="2">
        <v>12715</v>
      </c>
      <c r="B2617" s="2" t="s">
        <v>14</v>
      </c>
      <c r="C2617" s="2">
        <v>45</v>
      </c>
      <c r="D2617" s="7">
        <v>58</v>
      </c>
      <c r="E2617" s="7">
        <f t="shared" si="80"/>
        <v>29</v>
      </c>
      <c r="F2617" s="7">
        <v>100</v>
      </c>
      <c r="G2617" s="7">
        <f>Table1[[#This Row],[QUANTITY_ORDERED]]*Table1[[#This Row],[Selling price ]]</f>
        <v>4500</v>
      </c>
      <c r="H2617" s="7">
        <f>F2617-(Table1[[#This Row],[Estimated Cost Price (50%)	]])</f>
        <v>71</v>
      </c>
      <c r="I2617" s="7">
        <f>Table1[[#This Row],[Profit per unit]]*Table1[[#This Row],[QUANTITY_ORDERED]]</f>
        <v>3195</v>
      </c>
      <c r="J2617" s="2" t="str">
        <f t="shared" si="81"/>
        <v>Profit</v>
      </c>
      <c r="K2617" s="3">
        <v>38428</v>
      </c>
      <c r="L2617" s="2" t="str">
        <f>TEXT(Table1[[#This Row],[ORDER_DATE]], "mmm")</f>
        <v>Mar</v>
      </c>
      <c r="M2617" s="2">
        <v>2005</v>
      </c>
      <c r="N2617" s="2" t="s">
        <v>237</v>
      </c>
      <c r="O2617" s="2" t="s">
        <v>291</v>
      </c>
      <c r="P2617" s="2" t="s">
        <v>15</v>
      </c>
      <c r="Q2617" s="2" t="s">
        <v>13</v>
      </c>
      <c r="R2617" s="2" t="s">
        <v>52</v>
      </c>
    </row>
    <row r="2618" spans="1:18" x14ac:dyDescent="0.3">
      <c r="A2618" s="2">
        <v>12716</v>
      </c>
      <c r="B2618" s="2" t="s">
        <v>96</v>
      </c>
      <c r="C2618" s="2">
        <v>33</v>
      </c>
      <c r="D2618" s="7">
        <v>173</v>
      </c>
      <c r="E2618" s="7">
        <f t="shared" si="80"/>
        <v>86.5</v>
      </c>
      <c r="F2618" s="7">
        <v>100</v>
      </c>
      <c r="G2618" s="7">
        <f>Table1[[#This Row],[QUANTITY_ORDERED]]*Table1[[#This Row],[Selling price ]]</f>
        <v>3300</v>
      </c>
      <c r="H2618" s="7">
        <f>F2618-(Table1[[#This Row],[Estimated Cost Price (50%)	]])</f>
        <v>13.5</v>
      </c>
      <c r="I2618" s="7">
        <f>Table1[[#This Row],[Profit per unit]]*Table1[[#This Row],[QUANTITY_ORDERED]]</f>
        <v>445.5</v>
      </c>
      <c r="J2618" s="2" t="str">
        <f t="shared" si="81"/>
        <v>Profit</v>
      </c>
      <c r="K2618" s="3">
        <v>38434</v>
      </c>
      <c r="L2618" s="2" t="str">
        <f>TEXT(Table1[[#This Row],[ORDER_DATE]], "mmm")</f>
        <v>Mar</v>
      </c>
      <c r="M2618" s="2">
        <v>2005</v>
      </c>
      <c r="N2618" s="2" t="s">
        <v>63</v>
      </c>
      <c r="O2618" s="2" t="s">
        <v>186</v>
      </c>
      <c r="P2618" s="2" t="s">
        <v>97</v>
      </c>
      <c r="Q2618" s="2" t="s">
        <v>9</v>
      </c>
      <c r="R2618" s="2" t="s">
        <v>16</v>
      </c>
    </row>
    <row r="2619" spans="1:18" x14ac:dyDescent="0.3">
      <c r="A2619" s="2">
        <v>12717</v>
      </c>
      <c r="B2619" s="2" t="s">
        <v>96</v>
      </c>
      <c r="C2619" s="2">
        <v>33</v>
      </c>
      <c r="D2619" s="7">
        <v>136</v>
      </c>
      <c r="E2619" s="7">
        <f t="shared" si="80"/>
        <v>68</v>
      </c>
      <c r="F2619" s="7">
        <v>100</v>
      </c>
      <c r="G2619" s="7">
        <f>Table1[[#This Row],[QUANTITY_ORDERED]]*Table1[[#This Row],[Selling price ]]</f>
        <v>3300</v>
      </c>
      <c r="H2619" s="7">
        <f>F2619-(Table1[[#This Row],[Estimated Cost Price (50%)	]])</f>
        <v>32</v>
      </c>
      <c r="I2619" s="7">
        <f>Table1[[#This Row],[Profit per unit]]*Table1[[#This Row],[QUANTITY_ORDERED]]</f>
        <v>1056</v>
      </c>
      <c r="J2619" s="2" t="str">
        <f t="shared" si="81"/>
        <v>Profit</v>
      </c>
      <c r="K2619" s="3">
        <v>38434</v>
      </c>
      <c r="L2619" s="2" t="str">
        <f>TEXT(Table1[[#This Row],[ORDER_DATE]], "mmm")</f>
        <v>Mar</v>
      </c>
      <c r="M2619" s="2">
        <v>2005</v>
      </c>
      <c r="N2619" s="2" t="s">
        <v>202</v>
      </c>
      <c r="O2619" s="2" t="s">
        <v>235</v>
      </c>
      <c r="P2619" s="2" t="s">
        <v>97</v>
      </c>
      <c r="Q2619" s="2" t="s">
        <v>9</v>
      </c>
      <c r="R2619" s="2" t="s">
        <v>16</v>
      </c>
    </row>
    <row r="2620" spans="1:18" x14ac:dyDescent="0.3">
      <c r="A2620" s="2">
        <v>12718</v>
      </c>
      <c r="B2620" s="2" t="s">
        <v>96</v>
      </c>
      <c r="C2620" s="2">
        <v>24</v>
      </c>
      <c r="D2620" s="7">
        <v>100</v>
      </c>
      <c r="E2620" s="7">
        <f t="shared" si="80"/>
        <v>50</v>
      </c>
      <c r="F2620" s="7">
        <v>89.75</v>
      </c>
      <c r="G2620" s="7">
        <f>Table1[[#This Row],[QUANTITY_ORDERED]]*Table1[[#This Row],[Selling price ]]</f>
        <v>2154</v>
      </c>
      <c r="H2620" s="7">
        <f>F2620-(Table1[[#This Row],[Estimated Cost Price (50%)	]])</f>
        <v>39.75</v>
      </c>
      <c r="I2620" s="7">
        <f>Table1[[#This Row],[Profit per unit]]*Table1[[#This Row],[QUANTITY_ORDERED]]</f>
        <v>954</v>
      </c>
      <c r="J2620" s="2" t="str">
        <f t="shared" si="81"/>
        <v>Profit</v>
      </c>
      <c r="K2620" s="3">
        <v>38434</v>
      </c>
      <c r="L2620" s="2" t="str">
        <f>TEXT(Table1[[#This Row],[ORDER_DATE]], "mmm")</f>
        <v>Mar</v>
      </c>
      <c r="M2620" s="2">
        <v>2005</v>
      </c>
      <c r="N2620" s="2" t="s">
        <v>237</v>
      </c>
      <c r="O2620" s="2" t="s">
        <v>238</v>
      </c>
      <c r="P2620" s="2" t="s">
        <v>97</v>
      </c>
      <c r="Q2620" s="2" t="s">
        <v>9</v>
      </c>
      <c r="R2620" s="2" t="s">
        <v>10</v>
      </c>
    </row>
    <row r="2621" spans="1:18" x14ac:dyDescent="0.3">
      <c r="A2621" s="2">
        <v>12719</v>
      </c>
      <c r="B2621" s="2" t="s">
        <v>96</v>
      </c>
      <c r="C2621" s="2">
        <v>45</v>
      </c>
      <c r="D2621" s="7">
        <v>87</v>
      </c>
      <c r="E2621" s="7">
        <f t="shared" si="80"/>
        <v>43.5</v>
      </c>
      <c r="F2621" s="7">
        <v>100</v>
      </c>
      <c r="G2621" s="7">
        <f>Table1[[#This Row],[QUANTITY_ORDERED]]*Table1[[#This Row],[Selling price ]]</f>
        <v>4500</v>
      </c>
      <c r="H2621" s="7">
        <f>F2621-(Table1[[#This Row],[Estimated Cost Price (50%)	]])</f>
        <v>56.5</v>
      </c>
      <c r="I2621" s="7">
        <f>Table1[[#This Row],[Profit per unit]]*Table1[[#This Row],[QUANTITY_ORDERED]]</f>
        <v>2542.5</v>
      </c>
      <c r="J2621" s="2" t="str">
        <f t="shared" si="81"/>
        <v>Profit</v>
      </c>
      <c r="K2621" s="3">
        <v>38434</v>
      </c>
      <c r="L2621" s="2" t="str">
        <f>TEXT(Table1[[#This Row],[ORDER_DATE]], "mmm")</f>
        <v>Mar</v>
      </c>
      <c r="M2621" s="2">
        <v>2005</v>
      </c>
      <c r="N2621" s="2" t="s">
        <v>202</v>
      </c>
      <c r="O2621" s="2" t="s">
        <v>247</v>
      </c>
      <c r="P2621" s="2" t="s">
        <v>97</v>
      </c>
      <c r="Q2621" s="2" t="s">
        <v>9</v>
      </c>
      <c r="R2621" s="2" t="s">
        <v>16</v>
      </c>
    </row>
    <row r="2622" spans="1:18" x14ac:dyDescent="0.3">
      <c r="A2622" s="2">
        <v>12720</v>
      </c>
      <c r="B2622" s="2" t="s">
        <v>96</v>
      </c>
      <c r="C2622" s="2">
        <v>49</v>
      </c>
      <c r="D2622" s="7">
        <v>122</v>
      </c>
      <c r="E2622" s="7">
        <f t="shared" si="80"/>
        <v>61</v>
      </c>
      <c r="F2622" s="7">
        <v>100</v>
      </c>
      <c r="G2622" s="7">
        <f>Table1[[#This Row],[QUANTITY_ORDERED]]*Table1[[#This Row],[Selling price ]]</f>
        <v>4900</v>
      </c>
      <c r="H2622" s="7">
        <f>F2622-(Table1[[#This Row],[Estimated Cost Price (50%)	]])</f>
        <v>39</v>
      </c>
      <c r="I2622" s="7">
        <f>Table1[[#This Row],[Profit per unit]]*Table1[[#This Row],[QUANTITY_ORDERED]]</f>
        <v>1911</v>
      </c>
      <c r="J2622" s="2" t="str">
        <f t="shared" si="81"/>
        <v>Profit</v>
      </c>
      <c r="K2622" s="3">
        <v>38434</v>
      </c>
      <c r="L2622" s="2" t="str">
        <f>TEXT(Table1[[#This Row],[ORDER_DATE]], "mmm")</f>
        <v>Mar</v>
      </c>
      <c r="M2622" s="2">
        <v>2005</v>
      </c>
      <c r="N2622" s="2" t="s">
        <v>231</v>
      </c>
      <c r="O2622" s="2" t="s">
        <v>259</v>
      </c>
      <c r="P2622" s="2" t="s">
        <v>97</v>
      </c>
      <c r="Q2622" s="2" t="s">
        <v>9</v>
      </c>
      <c r="R2622" s="2" t="s">
        <v>16</v>
      </c>
    </row>
    <row r="2623" spans="1:18" x14ac:dyDescent="0.3">
      <c r="A2623" s="2">
        <v>12721</v>
      </c>
      <c r="B2623" s="2" t="s">
        <v>96</v>
      </c>
      <c r="C2623" s="2">
        <v>27</v>
      </c>
      <c r="D2623" s="7">
        <v>88</v>
      </c>
      <c r="E2623" s="7">
        <f t="shared" si="80"/>
        <v>44</v>
      </c>
      <c r="F2623" s="7">
        <v>83.2</v>
      </c>
      <c r="G2623" s="7">
        <f>Table1[[#This Row],[QUANTITY_ORDERED]]*Table1[[#This Row],[Selling price ]]</f>
        <v>2246.4</v>
      </c>
      <c r="H2623" s="7">
        <f>F2623-(Table1[[#This Row],[Estimated Cost Price (50%)	]])</f>
        <v>39.200000000000003</v>
      </c>
      <c r="I2623" s="7">
        <f>Table1[[#This Row],[Profit per unit]]*Table1[[#This Row],[QUANTITY_ORDERED]]</f>
        <v>1058.4000000000001</v>
      </c>
      <c r="J2623" s="2" t="str">
        <f t="shared" si="81"/>
        <v>Profit</v>
      </c>
      <c r="K2623" s="3">
        <v>38434</v>
      </c>
      <c r="L2623" s="2" t="str">
        <f>TEXT(Table1[[#This Row],[ORDER_DATE]], "mmm")</f>
        <v>Mar</v>
      </c>
      <c r="M2623" s="2">
        <v>2005</v>
      </c>
      <c r="N2623" s="2" t="s">
        <v>202</v>
      </c>
      <c r="O2623" s="2" t="s">
        <v>268</v>
      </c>
      <c r="P2623" s="2" t="s">
        <v>97</v>
      </c>
      <c r="Q2623" s="2" t="s">
        <v>9</v>
      </c>
      <c r="R2623" s="2" t="s">
        <v>10</v>
      </c>
    </row>
    <row r="2624" spans="1:18" x14ac:dyDescent="0.3">
      <c r="A2624" s="2">
        <v>12722</v>
      </c>
      <c r="B2624" s="2" t="s">
        <v>96</v>
      </c>
      <c r="C2624" s="2">
        <v>37</v>
      </c>
      <c r="D2624" s="7">
        <v>83</v>
      </c>
      <c r="E2624" s="7">
        <f t="shared" si="80"/>
        <v>41.5</v>
      </c>
      <c r="F2624" s="7">
        <v>90.57</v>
      </c>
      <c r="G2624" s="7">
        <f>Table1[[#This Row],[QUANTITY_ORDERED]]*Table1[[#This Row],[Selling price ]]</f>
        <v>3351.0899999999997</v>
      </c>
      <c r="H2624" s="7">
        <f>F2624-(Table1[[#This Row],[Estimated Cost Price (50%)	]])</f>
        <v>49.069999999999993</v>
      </c>
      <c r="I2624" s="7">
        <f>Table1[[#This Row],[Profit per unit]]*Table1[[#This Row],[QUANTITY_ORDERED]]</f>
        <v>1815.5899999999997</v>
      </c>
      <c r="J2624" s="2" t="str">
        <f t="shared" si="81"/>
        <v>Profit</v>
      </c>
      <c r="K2624" s="3">
        <v>38434</v>
      </c>
      <c r="L2624" s="2" t="str">
        <f>TEXT(Table1[[#This Row],[ORDER_DATE]], "mmm")</f>
        <v>Mar</v>
      </c>
      <c r="M2624" s="2">
        <v>2005</v>
      </c>
      <c r="N2624" s="2" t="s">
        <v>202</v>
      </c>
      <c r="O2624" s="2" t="s">
        <v>273</v>
      </c>
      <c r="P2624" s="2" t="s">
        <v>97</v>
      </c>
      <c r="Q2624" s="2" t="s">
        <v>9</v>
      </c>
      <c r="R2624" s="2" t="s">
        <v>16</v>
      </c>
    </row>
    <row r="2625" spans="1:18" x14ac:dyDescent="0.3">
      <c r="A2625" s="2">
        <v>12723</v>
      </c>
      <c r="B2625" s="2" t="s">
        <v>96</v>
      </c>
      <c r="C2625" s="2">
        <v>39</v>
      </c>
      <c r="D2625" s="7">
        <v>66</v>
      </c>
      <c r="E2625" s="7">
        <f t="shared" si="80"/>
        <v>33</v>
      </c>
      <c r="F2625" s="7">
        <v>66.67</v>
      </c>
      <c r="G2625" s="7">
        <f>Table1[[#This Row],[QUANTITY_ORDERED]]*Table1[[#This Row],[Selling price ]]</f>
        <v>2600.13</v>
      </c>
      <c r="H2625" s="7">
        <f>F2625-(Table1[[#This Row],[Estimated Cost Price (50%)	]])</f>
        <v>33.67</v>
      </c>
      <c r="I2625" s="7">
        <f>Table1[[#This Row],[Profit per unit]]*Table1[[#This Row],[QUANTITY_ORDERED]]</f>
        <v>1313.13</v>
      </c>
      <c r="J2625" s="2" t="str">
        <f t="shared" si="81"/>
        <v>Profit</v>
      </c>
      <c r="K2625" s="3">
        <v>38434</v>
      </c>
      <c r="L2625" s="2" t="str">
        <f>TEXT(Table1[[#This Row],[ORDER_DATE]], "mmm")</f>
        <v>Mar</v>
      </c>
      <c r="M2625" s="2">
        <v>2005</v>
      </c>
      <c r="N2625" s="2" t="s">
        <v>231</v>
      </c>
      <c r="O2625" s="2" t="s">
        <v>293</v>
      </c>
      <c r="P2625" s="2" t="s">
        <v>97</v>
      </c>
      <c r="Q2625" s="2" t="s">
        <v>9</v>
      </c>
      <c r="R2625" s="2" t="s">
        <v>10</v>
      </c>
    </row>
    <row r="2626" spans="1:18" x14ac:dyDescent="0.3">
      <c r="A2626" s="2">
        <v>12724</v>
      </c>
      <c r="B2626" s="2" t="s">
        <v>121</v>
      </c>
      <c r="C2626" s="2">
        <v>32</v>
      </c>
      <c r="D2626" s="7">
        <v>86</v>
      </c>
      <c r="E2626" s="7">
        <f t="shared" ref="E2626:E2689" si="82">D2626 * 0.5</f>
        <v>43</v>
      </c>
      <c r="F2626" s="7">
        <v>80.55</v>
      </c>
      <c r="G2626" s="7">
        <f>Table1[[#This Row],[QUANTITY_ORDERED]]*Table1[[#This Row],[Selling price ]]</f>
        <v>2577.6</v>
      </c>
      <c r="H2626" s="7">
        <f>F2626-(Table1[[#This Row],[Estimated Cost Price (50%)	]])</f>
        <v>37.549999999999997</v>
      </c>
      <c r="I2626" s="7">
        <f>Table1[[#This Row],[Profit per unit]]*Table1[[#This Row],[QUANTITY_ORDERED]]</f>
        <v>1201.5999999999999</v>
      </c>
      <c r="J2626" s="2" t="str">
        <f t="shared" ref="J2626:J2689" si="83">IF(H2626 &gt; 0, "Profit", IF(H2626 &lt; 0, "Loss", "No Profit No Loss"))</f>
        <v>Profit</v>
      </c>
      <c r="K2626" s="3">
        <v>38439</v>
      </c>
      <c r="L2626" s="2" t="str">
        <f>TEXT(Table1[[#This Row],[ORDER_DATE]], "mmm")</f>
        <v>Mar</v>
      </c>
      <c r="M2626" s="2">
        <v>2005</v>
      </c>
      <c r="N2626" s="2" t="s">
        <v>231</v>
      </c>
      <c r="O2626" s="2" t="s">
        <v>295</v>
      </c>
      <c r="P2626" s="2" t="s">
        <v>122</v>
      </c>
      <c r="Q2626" s="2" t="s">
        <v>13</v>
      </c>
      <c r="R2626" s="2" t="s">
        <v>10</v>
      </c>
    </row>
    <row r="2627" spans="1:18" x14ac:dyDescent="0.3">
      <c r="A2627" s="2">
        <v>12725</v>
      </c>
      <c r="B2627" s="2" t="s">
        <v>121</v>
      </c>
      <c r="C2627" s="2">
        <v>22</v>
      </c>
      <c r="D2627" s="7">
        <v>72</v>
      </c>
      <c r="E2627" s="7">
        <f t="shared" si="82"/>
        <v>36</v>
      </c>
      <c r="F2627" s="7">
        <v>66.5</v>
      </c>
      <c r="G2627" s="7">
        <f>Table1[[#This Row],[QUANTITY_ORDERED]]*Table1[[#This Row],[Selling price ]]</f>
        <v>1463</v>
      </c>
      <c r="H2627" s="7">
        <f>F2627-(Table1[[#This Row],[Estimated Cost Price (50%)	]])</f>
        <v>30.5</v>
      </c>
      <c r="I2627" s="7">
        <f>Table1[[#This Row],[Profit per unit]]*Table1[[#This Row],[QUANTITY_ORDERED]]</f>
        <v>671</v>
      </c>
      <c r="J2627" s="2" t="str">
        <f t="shared" si="83"/>
        <v>Profit</v>
      </c>
      <c r="K2627" s="3">
        <v>38439</v>
      </c>
      <c r="L2627" s="2" t="str">
        <f>TEXT(Table1[[#This Row],[ORDER_DATE]], "mmm")</f>
        <v>Mar</v>
      </c>
      <c r="M2627" s="2">
        <v>2005</v>
      </c>
      <c r="N2627" s="2" t="s">
        <v>231</v>
      </c>
      <c r="O2627" s="2" t="s">
        <v>298</v>
      </c>
      <c r="P2627" s="2" t="s">
        <v>122</v>
      </c>
      <c r="Q2627" s="2" t="s">
        <v>13</v>
      </c>
      <c r="R2627" s="2" t="s">
        <v>10</v>
      </c>
    </row>
    <row r="2628" spans="1:18" x14ac:dyDescent="0.3">
      <c r="A2628" s="2">
        <v>12726</v>
      </c>
      <c r="B2628" s="2" t="s">
        <v>121</v>
      </c>
      <c r="C2628" s="2">
        <v>48</v>
      </c>
      <c r="D2628" s="7">
        <v>100</v>
      </c>
      <c r="E2628" s="7">
        <f t="shared" si="82"/>
        <v>50</v>
      </c>
      <c r="F2628" s="7">
        <v>100</v>
      </c>
      <c r="G2628" s="7">
        <f>Table1[[#This Row],[QUANTITY_ORDERED]]*Table1[[#This Row],[Selling price ]]</f>
        <v>4800</v>
      </c>
      <c r="H2628" s="7">
        <f>F2628-(Table1[[#This Row],[Estimated Cost Price (50%)	]])</f>
        <v>50</v>
      </c>
      <c r="I2628" s="7">
        <f>Table1[[#This Row],[Profit per unit]]*Table1[[#This Row],[QUANTITY_ORDERED]]</f>
        <v>2400</v>
      </c>
      <c r="J2628" s="2" t="str">
        <f t="shared" si="83"/>
        <v>Profit</v>
      </c>
      <c r="K2628" s="3">
        <v>38439</v>
      </c>
      <c r="L2628" s="2" t="str">
        <f>TEXT(Table1[[#This Row],[ORDER_DATE]], "mmm")</f>
        <v>Mar</v>
      </c>
      <c r="M2628" s="2">
        <v>2005</v>
      </c>
      <c r="N2628" s="2" t="s">
        <v>231</v>
      </c>
      <c r="O2628" s="2" t="s">
        <v>302</v>
      </c>
      <c r="P2628" s="2" t="s">
        <v>122</v>
      </c>
      <c r="Q2628" s="2" t="s">
        <v>13</v>
      </c>
      <c r="R2628" s="2" t="s">
        <v>16</v>
      </c>
    </row>
    <row r="2629" spans="1:18" x14ac:dyDescent="0.3">
      <c r="A2629" s="2">
        <v>12727</v>
      </c>
      <c r="B2629" s="2" t="s">
        <v>121</v>
      </c>
      <c r="C2629" s="2">
        <v>36</v>
      </c>
      <c r="D2629" s="7">
        <v>99</v>
      </c>
      <c r="E2629" s="7">
        <f t="shared" si="82"/>
        <v>49.5</v>
      </c>
      <c r="F2629" s="7">
        <v>100</v>
      </c>
      <c r="G2629" s="7">
        <f>Table1[[#This Row],[QUANTITY_ORDERED]]*Table1[[#This Row],[Selling price ]]</f>
        <v>3600</v>
      </c>
      <c r="H2629" s="7">
        <f>F2629-(Table1[[#This Row],[Estimated Cost Price (50%)	]])</f>
        <v>50.5</v>
      </c>
      <c r="I2629" s="7">
        <f>Table1[[#This Row],[Profit per unit]]*Table1[[#This Row],[QUANTITY_ORDERED]]</f>
        <v>1818</v>
      </c>
      <c r="J2629" s="2" t="str">
        <f t="shared" si="83"/>
        <v>Profit</v>
      </c>
      <c r="K2629" s="3">
        <v>38439</v>
      </c>
      <c r="L2629" s="2" t="str">
        <f>TEXT(Table1[[#This Row],[ORDER_DATE]], "mmm")</f>
        <v>Mar</v>
      </c>
      <c r="M2629" s="2">
        <v>2005</v>
      </c>
      <c r="N2629" s="2" t="s">
        <v>231</v>
      </c>
      <c r="O2629" s="2" t="s">
        <v>303</v>
      </c>
      <c r="P2629" s="2" t="s">
        <v>122</v>
      </c>
      <c r="Q2629" s="2" t="s">
        <v>13</v>
      </c>
      <c r="R2629" s="2" t="s">
        <v>16</v>
      </c>
    </row>
    <row r="2630" spans="1:18" x14ac:dyDescent="0.3">
      <c r="A2630" s="2">
        <v>12728</v>
      </c>
      <c r="B2630" s="2" t="s">
        <v>121</v>
      </c>
      <c r="C2630" s="2">
        <v>34</v>
      </c>
      <c r="D2630" s="7">
        <v>54</v>
      </c>
      <c r="E2630" s="7">
        <f t="shared" si="82"/>
        <v>27</v>
      </c>
      <c r="F2630" s="7">
        <v>62.24</v>
      </c>
      <c r="G2630" s="7">
        <f>Table1[[#This Row],[QUANTITY_ORDERED]]*Table1[[#This Row],[Selling price ]]</f>
        <v>2116.16</v>
      </c>
      <c r="H2630" s="7">
        <f>F2630-(Table1[[#This Row],[Estimated Cost Price (50%)	]])</f>
        <v>35.24</v>
      </c>
      <c r="I2630" s="7">
        <f>Table1[[#This Row],[Profit per unit]]*Table1[[#This Row],[QUANTITY_ORDERED]]</f>
        <v>1198.1600000000001</v>
      </c>
      <c r="J2630" s="2" t="str">
        <f t="shared" si="83"/>
        <v>Profit</v>
      </c>
      <c r="K2630" s="3">
        <v>38439</v>
      </c>
      <c r="L2630" s="2" t="str">
        <f>TEXT(Table1[[#This Row],[ORDER_DATE]], "mmm")</f>
        <v>Mar</v>
      </c>
      <c r="M2630" s="2">
        <v>2005</v>
      </c>
      <c r="N2630" s="2" t="s">
        <v>231</v>
      </c>
      <c r="O2630" s="2" t="s">
        <v>306</v>
      </c>
      <c r="P2630" s="2" t="s">
        <v>122</v>
      </c>
      <c r="Q2630" s="2" t="s">
        <v>13</v>
      </c>
      <c r="R2630" s="2" t="s">
        <v>10</v>
      </c>
    </row>
    <row r="2631" spans="1:18" x14ac:dyDescent="0.3">
      <c r="A2631" s="2">
        <v>12729</v>
      </c>
      <c r="B2631" s="2" t="s">
        <v>11</v>
      </c>
      <c r="C2631" s="2">
        <v>33</v>
      </c>
      <c r="D2631" s="7">
        <v>157</v>
      </c>
      <c r="E2631" s="7">
        <f t="shared" si="82"/>
        <v>78.5</v>
      </c>
      <c r="F2631" s="7">
        <v>100</v>
      </c>
      <c r="G2631" s="7">
        <f>Table1[[#This Row],[QUANTITY_ORDERED]]*Table1[[#This Row],[Selling price ]]</f>
        <v>3300</v>
      </c>
      <c r="H2631" s="7">
        <f>F2631-(Table1[[#This Row],[Estimated Cost Price (50%)	]])</f>
        <v>21.5</v>
      </c>
      <c r="I2631" s="7">
        <f>Table1[[#This Row],[Profit per unit]]*Table1[[#This Row],[QUANTITY_ORDERED]]</f>
        <v>709.5</v>
      </c>
      <c r="J2631" s="2" t="str">
        <f t="shared" si="83"/>
        <v>Profit</v>
      </c>
      <c r="K2631" s="3">
        <v>38441</v>
      </c>
      <c r="L2631" s="2" t="str">
        <f>TEXT(Table1[[#This Row],[ORDER_DATE]], "mmm")</f>
        <v>Mar</v>
      </c>
      <c r="M2631" s="2">
        <v>2005</v>
      </c>
      <c r="N2631" s="2" t="s">
        <v>210</v>
      </c>
      <c r="O2631" s="2" t="s">
        <v>211</v>
      </c>
      <c r="P2631" s="2" t="s">
        <v>12</v>
      </c>
      <c r="Q2631" s="2" t="s">
        <v>13</v>
      </c>
      <c r="R2631" s="2" t="s">
        <v>16</v>
      </c>
    </row>
    <row r="2632" spans="1:18" x14ac:dyDescent="0.3">
      <c r="A2632" s="2">
        <v>12730</v>
      </c>
      <c r="B2632" s="2" t="s">
        <v>11</v>
      </c>
      <c r="C2632" s="2">
        <v>34</v>
      </c>
      <c r="D2632" s="7">
        <v>84</v>
      </c>
      <c r="E2632" s="7">
        <f t="shared" si="82"/>
        <v>42</v>
      </c>
      <c r="F2632" s="7">
        <v>76.88</v>
      </c>
      <c r="G2632" s="7">
        <f>Table1[[#This Row],[QUANTITY_ORDERED]]*Table1[[#This Row],[Selling price ]]</f>
        <v>2613.92</v>
      </c>
      <c r="H2632" s="7">
        <f>F2632-(Table1[[#This Row],[Estimated Cost Price (50%)	]])</f>
        <v>34.879999999999995</v>
      </c>
      <c r="I2632" s="7">
        <f>Table1[[#This Row],[Profit per unit]]*Table1[[#This Row],[QUANTITY_ORDERED]]</f>
        <v>1185.9199999999998</v>
      </c>
      <c r="J2632" s="2" t="str">
        <f t="shared" si="83"/>
        <v>Profit</v>
      </c>
      <c r="K2632" s="3">
        <v>38441</v>
      </c>
      <c r="L2632" s="2" t="str">
        <f>TEXT(Table1[[#This Row],[ORDER_DATE]], "mmm")</f>
        <v>Mar</v>
      </c>
      <c r="M2632" s="2">
        <v>2005</v>
      </c>
      <c r="N2632" s="2" t="s">
        <v>210</v>
      </c>
      <c r="O2632" s="2" t="s">
        <v>225</v>
      </c>
      <c r="P2632" s="2" t="s">
        <v>12</v>
      </c>
      <c r="Q2632" s="2" t="s">
        <v>13</v>
      </c>
      <c r="R2632" s="2" t="s">
        <v>10</v>
      </c>
    </row>
    <row r="2633" spans="1:18" x14ac:dyDescent="0.3">
      <c r="A2633" s="2">
        <v>12731</v>
      </c>
      <c r="B2633" s="2" t="s">
        <v>11</v>
      </c>
      <c r="C2633" s="2">
        <v>28</v>
      </c>
      <c r="D2633" s="7">
        <v>86</v>
      </c>
      <c r="E2633" s="7">
        <f t="shared" si="82"/>
        <v>43</v>
      </c>
      <c r="F2633" s="7">
        <v>72.260000000000005</v>
      </c>
      <c r="G2633" s="7">
        <f>Table1[[#This Row],[QUANTITY_ORDERED]]*Table1[[#This Row],[Selling price ]]</f>
        <v>2023.2800000000002</v>
      </c>
      <c r="H2633" s="7">
        <f>F2633-(Table1[[#This Row],[Estimated Cost Price (50%)	]])</f>
        <v>29.260000000000005</v>
      </c>
      <c r="I2633" s="7">
        <f>Table1[[#This Row],[Profit per unit]]*Table1[[#This Row],[QUANTITY_ORDERED]]</f>
        <v>819.2800000000002</v>
      </c>
      <c r="J2633" s="2" t="str">
        <f t="shared" si="83"/>
        <v>Profit</v>
      </c>
      <c r="K2633" s="3">
        <v>38441</v>
      </c>
      <c r="L2633" s="2" t="str">
        <f>TEXT(Table1[[#This Row],[ORDER_DATE]], "mmm")</f>
        <v>Mar</v>
      </c>
      <c r="M2633" s="2">
        <v>2005</v>
      </c>
      <c r="N2633" s="2" t="s">
        <v>231</v>
      </c>
      <c r="O2633" s="2" t="s">
        <v>232</v>
      </c>
      <c r="P2633" s="2" t="s">
        <v>12</v>
      </c>
      <c r="Q2633" s="2" t="s">
        <v>13</v>
      </c>
      <c r="R2633" s="2" t="s">
        <v>10</v>
      </c>
    </row>
    <row r="2634" spans="1:18" x14ac:dyDescent="0.3">
      <c r="A2634" s="2">
        <v>12732</v>
      </c>
      <c r="B2634" s="2" t="s">
        <v>11</v>
      </c>
      <c r="C2634" s="2">
        <v>45</v>
      </c>
      <c r="D2634" s="7">
        <v>105</v>
      </c>
      <c r="E2634" s="7">
        <f t="shared" si="82"/>
        <v>52.5</v>
      </c>
      <c r="F2634" s="7">
        <v>100</v>
      </c>
      <c r="G2634" s="7">
        <f>Table1[[#This Row],[QUANTITY_ORDERED]]*Table1[[#This Row],[Selling price ]]</f>
        <v>4500</v>
      </c>
      <c r="H2634" s="7">
        <f>F2634-(Table1[[#This Row],[Estimated Cost Price (50%)	]])</f>
        <v>47.5</v>
      </c>
      <c r="I2634" s="7">
        <f>Table1[[#This Row],[Profit per unit]]*Table1[[#This Row],[QUANTITY_ORDERED]]</f>
        <v>2137.5</v>
      </c>
      <c r="J2634" s="2" t="str">
        <f t="shared" si="83"/>
        <v>Profit</v>
      </c>
      <c r="K2634" s="3">
        <v>38441</v>
      </c>
      <c r="L2634" s="2" t="str">
        <f>TEXT(Table1[[#This Row],[ORDER_DATE]], "mmm")</f>
        <v>Mar</v>
      </c>
      <c r="M2634" s="2">
        <v>2005</v>
      </c>
      <c r="N2634" s="2" t="s">
        <v>202</v>
      </c>
      <c r="O2634" s="2" t="s">
        <v>244</v>
      </c>
      <c r="P2634" s="2" t="s">
        <v>12</v>
      </c>
      <c r="Q2634" s="2" t="s">
        <v>13</v>
      </c>
      <c r="R2634" s="2" t="s">
        <v>16</v>
      </c>
    </row>
    <row r="2635" spans="1:18" x14ac:dyDescent="0.3">
      <c r="A2635" s="2">
        <v>12733</v>
      </c>
      <c r="B2635" s="2" t="s">
        <v>11</v>
      </c>
      <c r="C2635" s="2">
        <v>43</v>
      </c>
      <c r="D2635" s="7">
        <v>109</v>
      </c>
      <c r="E2635" s="7">
        <f t="shared" si="82"/>
        <v>54.5</v>
      </c>
      <c r="F2635" s="7">
        <v>100</v>
      </c>
      <c r="G2635" s="7">
        <f>Table1[[#This Row],[QUANTITY_ORDERED]]*Table1[[#This Row],[Selling price ]]</f>
        <v>4300</v>
      </c>
      <c r="H2635" s="7">
        <f>F2635-(Table1[[#This Row],[Estimated Cost Price (50%)	]])</f>
        <v>45.5</v>
      </c>
      <c r="I2635" s="7">
        <f>Table1[[#This Row],[Profit per unit]]*Table1[[#This Row],[QUANTITY_ORDERED]]</f>
        <v>1956.5</v>
      </c>
      <c r="J2635" s="2" t="str">
        <f t="shared" si="83"/>
        <v>Profit</v>
      </c>
      <c r="K2635" s="3">
        <v>38441</v>
      </c>
      <c r="L2635" s="2" t="str">
        <f>TEXT(Table1[[#This Row],[ORDER_DATE]], "mmm")</f>
        <v>Mar</v>
      </c>
      <c r="M2635" s="2">
        <v>2005</v>
      </c>
      <c r="N2635" s="2" t="s">
        <v>210</v>
      </c>
      <c r="O2635" s="2" t="s">
        <v>256</v>
      </c>
      <c r="P2635" s="2" t="s">
        <v>12</v>
      </c>
      <c r="Q2635" s="2" t="s">
        <v>13</v>
      </c>
      <c r="R2635" s="2" t="s">
        <v>16</v>
      </c>
    </row>
    <row r="2636" spans="1:18" x14ac:dyDescent="0.3">
      <c r="A2636" s="2">
        <v>12734</v>
      </c>
      <c r="B2636" s="2" t="s">
        <v>11</v>
      </c>
      <c r="C2636" s="2">
        <v>28</v>
      </c>
      <c r="D2636" s="7">
        <v>68</v>
      </c>
      <c r="E2636" s="7">
        <f t="shared" si="82"/>
        <v>34</v>
      </c>
      <c r="F2636" s="7">
        <v>57.55</v>
      </c>
      <c r="G2636" s="7">
        <f>Table1[[#This Row],[QUANTITY_ORDERED]]*Table1[[#This Row],[Selling price ]]</f>
        <v>1611.3999999999999</v>
      </c>
      <c r="H2636" s="7">
        <f>F2636-(Table1[[#This Row],[Estimated Cost Price (50%)	]])</f>
        <v>23.549999999999997</v>
      </c>
      <c r="I2636" s="7">
        <f>Table1[[#This Row],[Profit per unit]]*Table1[[#This Row],[QUANTITY_ORDERED]]</f>
        <v>659.39999999999986</v>
      </c>
      <c r="J2636" s="2" t="str">
        <f t="shared" si="83"/>
        <v>Profit</v>
      </c>
      <c r="K2636" s="3">
        <v>38441</v>
      </c>
      <c r="L2636" s="2" t="str">
        <f>TEXT(Table1[[#This Row],[ORDER_DATE]], "mmm")</f>
        <v>Mar</v>
      </c>
      <c r="M2636" s="2">
        <v>2005</v>
      </c>
      <c r="N2636" s="2" t="s">
        <v>210</v>
      </c>
      <c r="O2636" s="2" t="s">
        <v>265</v>
      </c>
      <c r="P2636" s="2" t="s">
        <v>12</v>
      </c>
      <c r="Q2636" s="2" t="s">
        <v>13</v>
      </c>
      <c r="R2636" s="2" t="s">
        <v>10</v>
      </c>
    </row>
    <row r="2637" spans="1:18" x14ac:dyDescent="0.3">
      <c r="A2637" s="2">
        <v>12735</v>
      </c>
      <c r="B2637" s="2" t="s">
        <v>11</v>
      </c>
      <c r="C2637" s="2">
        <v>34</v>
      </c>
      <c r="D2637" s="7">
        <v>65</v>
      </c>
      <c r="E2637" s="7">
        <f t="shared" si="82"/>
        <v>32.5</v>
      </c>
      <c r="F2637" s="7">
        <v>71.67</v>
      </c>
      <c r="G2637" s="7">
        <f>Table1[[#This Row],[QUANTITY_ORDERED]]*Table1[[#This Row],[Selling price ]]</f>
        <v>2436.7800000000002</v>
      </c>
      <c r="H2637" s="7">
        <f>F2637-(Table1[[#This Row],[Estimated Cost Price (50%)	]])</f>
        <v>39.17</v>
      </c>
      <c r="I2637" s="7">
        <f>Table1[[#This Row],[Profit per unit]]*Table1[[#This Row],[QUANTITY_ORDERED]]</f>
        <v>1331.78</v>
      </c>
      <c r="J2637" s="2" t="str">
        <f t="shared" si="83"/>
        <v>Profit</v>
      </c>
      <c r="K2637" s="3">
        <v>38441</v>
      </c>
      <c r="L2637" s="2" t="str">
        <f>TEXT(Table1[[#This Row],[ORDER_DATE]], "mmm")</f>
        <v>Mar</v>
      </c>
      <c r="M2637" s="2">
        <v>2005</v>
      </c>
      <c r="N2637" s="2" t="s">
        <v>202</v>
      </c>
      <c r="O2637" s="2" t="s">
        <v>271</v>
      </c>
      <c r="P2637" s="2" t="s">
        <v>12</v>
      </c>
      <c r="Q2637" s="2" t="s">
        <v>13</v>
      </c>
      <c r="R2637" s="2" t="s">
        <v>10</v>
      </c>
    </row>
    <row r="2638" spans="1:18" x14ac:dyDescent="0.3">
      <c r="A2638" s="2">
        <v>12736</v>
      </c>
      <c r="B2638" s="2" t="s">
        <v>11</v>
      </c>
      <c r="C2638" s="2">
        <v>41</v>
      </c>
      <c r="D2638" s="7">
        <v>68</v>
      </c>
      <c r="E2638" s="7">
        <f t="shared" si="82"/>
        <v>34</v>
      </c>
      <c r="F2638" s="7">
        <v>68.239999999999995</v>
      </c>
      <c r="G2638" s="7">
        <f>Table1[[#This Row],[QUANTITY_ORDERED]]*Table1[[#This Row],[Selling price ]]</f>
        <v>2797.8399999999997</v>
      </c>
      <c r="H2638" s="7">
        <f>F2638-(Table1[[#This Row],[Estimated Cost Price (50%)	]])</f>
        <v>34.239999999999995</v>
      </c>
      <c r="I2638" s="7">
        <f>Table1[[#This Row],[Profit per unit]]*Table1[[#This Row],[QUANTITY_ORDERED]]</f>
        <v>1403.8399999999997</v>
      </c>
      <c r="J2638" s="2" t="str">
        <f t="shared" si="83"/>
        <v>Profit</v>
      </c>
      <c r="K2638" s="3">
        <v>38441</v>
      </c>
      <c r="L2638" s="2" t="str">
        <f>TEXT(Table1[[#This Row],[ORDER_DATE]], "mmm")</f>
        <v>Mar</v>
      </c>
      <c r="M2638" s="2">
        <v>2005</v>
      </c>
      <c r="N2638" s="2" t="s">
        <v>210</v>
      </c>
      <c r="O2638" s="2" t="s">
        <v>275</v>
      </c>
      <c r="P2638" s="2" t="s">
        <v>12</v>
      </c>
      <c r="Q2638" s="2" t="s">
        <v>13</v>
      </c>
      <c r="R2638" s="2" t="s">
        <v>10</v>
      </c>
    </row>
    <row r="2639" spans="1:18" x14ac:dyDescent="0.3">
      <c r="A2639" s="2">
        <v>12737</v>
      </c>
      <c r="B2639" s="2" t="s">
        <v>11</v>
      </c>
      <c r="C2639" s="2">
        <v>45</v>
      </c>
      <c r="D2639" s="7">
        <v>72</v>
      </c>
      <c r="E2639" s="7">
        <f t="shared" si="82"/>
        <v>36</v>
      </c>
      <c r="F2639" s="7">
        <v>78.25</v>
      </c>
      <c r="G2639" s="7">
        <f>Table1[[#This Row],[QUANTITY_ORDERED]]*Table1[[#This Row],[Selling price ]]</f>
        <v>3521.25</v>
      </c>
      <c r="H2639" s="7">
        <f>F2639-(Table1[[#This Row],[Estimated Cost Price (50%)	]])</f>
        <v>42.25</v>
      </c>
      <c r="I2639" s="7">
        <f>Table1[[#This Row],[Profit per unit]]*Table1[[#This Row],[QUANTITY_ORDERED]]</f>
        <v>1901.25</v>
      </c>
      <c r="J2639" s="2" t="str">
        <f t="shared" si="83"/>
        <v>Profit</v>
      </c>
      <c r="K2639" s="3">
        <v>38441</v>
      </c>
      <c r="L2639" s="2" t="str">
        <f>TEXT(Table1[[#This Row],[ORDER_DATE]], "mmm")</f>
        <v>Mar</v>
      </c>
      <c r="M2639" s="2">
        <v>2005</v>
      </c>
      <c r="N2639" s="2" t="s">
        <v>210</v>
      </c>
      <c r="O2639" s="2" t="s">
        <v>279</v>
      </c>
      <c r="P2639" s="2" t="s">
        <v>12</v>
      </c>
      <c r="Q2639" s="2" t="s">
        <v>13</v>
      </c>
      <c r="R2639" s="2" t="s">
        <v>16</v>
      </c>
    </row>
    <row r="2640" spans="1:18" x14ac:dyDescent="0.3">
      <c r="A2640" s="2">
        <v>12738</v>
      </c>
      <c r="B2640" s="2" t="s">
        <v>11</v>
      </c>
      <c r="C2640" s="2">
        <v>22</v>
      </c>
      <c r="D2640" s="7">
        <v>68</v>
      </c>
      <c r="E2640" s="7">
        <f t="shared" si="82"/>
        <v>34</v>
      </c>
      <c r="F2640" s="7">
        <v>67.41</v>
      </c>
      <c r="G2640" s="7">
        <f>Table1[[#This Row],[QUANTITY_ORDERED]]*Table1[[#This Row],[Selling price ]]</f>
        <v>1483.02</v>
      </c>
      <c r="H2640" s="7">
        <f>F2640-(Table1[[#This Row],[Estimated Cost Price (50%)	]])</f>
        <v>33.409999999999997</v>
      </c>
      <c r="I2640" s="7">
        <f>Table1[[#This Row],[Profit per unit]]*Table1[[#This Row],[QUANTITY_ORDERED]]</f>
        <v>735.02</v>
      </c>
      <c r="J2640" s="2" t="str">
        <f t="shared" si="83"/>
        <v>Profit</v>
      </c>
      <c r="K2640" s="3">
        <v>38441</v>
      </c>
      <c r="L2640" s="2" t="str">
        <f>TEXT(Table1[[#This Row],[ORDER_DATE]], "mmm")</f>
        <v>Mar</v>
      </c>
      <c r="M2640" s="2">
        <v>2005</v>
      </c>
      <c r="N2640" s="2" t="s">
        <v>202</v>
      </c>
      <c r="O2640" s="2" t="s">
        <v>287</v>
      </c>
      <c r="P2640" s="2" t="s">
        <v>12</v>
      </c>
      <c r="Q2640" s="2" t="s">
        <v>13</v>
      </c>
      <c r="R2640" s="2" t="s">
        <v>10</v>
      </c>
    </row>
    <row r="2641" spans="1:18" x14ac:dyDescent="0.3">
      <c r="A2641" s="2">
        <v>12739</v>
      </c>
      <c r="B2641" s="2" t="s">
        <v>11</v>
      </c>
      <c r="C2641" s="2">
        <v>49</v>
      </c>
      <c r="D2641" s="7">
        <v>43</v>
      </c>
      <c r="E2641" s="7">
        <f t="shared" si="82"/>
        <v>21.5</v>
      </c>
      <c r="F2641" s="7">
        <v>36.659999999999997</v>
      </c>
      <c r="G2641" s="7">
        <f>Table1[[#This Row],[QUANTITY_ORDERED]]*Table1[[#This Row],[Selling price ]]</f>
        <v>1796.34</v>
      </c>
      <c r="H2641" s="7">
        <f>F2641-(Table1[[#This Row],[Estimated Cost Price (50%)	]])</f>
        <v>15.159999999999997</v>
      </c>
      <c r="I2641" s="7">
        <f>Table1[[#This Row],[Profit per unit]]*Table1[[#This Row],[QUANTITY_ORDERED]]</f>
        <v>742.8399999999998</v>
      </c>
      <c r="J2641" s="2" t="str">
        <f t="shared" si="83"/>
        <v>Profit</v>
      </c>
      <c r="K2641" s="3">
        <v>38441</v>
      </c>
      <c r="L2641" s="2" t="str">
        <f>TEXT(Table1[[#This Row],[ORDER_DATE]], "mmm")</f>
        <v>Mar</v>
      </c>
      <c r="M2641" s="2">
        <v>2005</v>
      </c>
      <c r="N2641" s="2" t="s">
        <v>202</v>
      </c>
      <c r="O2641" s="2" t="s">
        <v>289</v>
      </c>
      <c r="P2641" s="2" t="s">
        <v>12</v>
      </c>
      <c r="Q2641" s="2" t="s">
        <v>13</v>
      </c>
      <c r="R2641" s="2" t="s">
        <v>10</v>
      </c>
    </row>
    <row r="2642" spans="1:18" x14ac:dyDescent="0.3">
      <c r="A2642" s="2">
        <v>12740</v>
      </c>
      <c r="B2642" s="2" t="s">
        <v>11</v>
      </c>
      <c r="C2642" s="2">
        <v>47</v>
      </c>
      <c r="D2642" s="7">
        <v>91</v>
      </c>
      <c r="E2642" s="7">
        <f t="shared" si="82"/>
        <v>45.5</v>
      </c>
      <c r="F2642" s="7">
        <v>87.69</v>
      </c>
      <c r="G2642" s="7">
        <f>Table1[[#This Row],[QUANTITY_ORDERED]]*Table1[[#This Row],[Selling price ]]</f>
        <v>4121.43</v>
      </c>
      <c r="H2642" s="7">
        <f>F2642-(Table1[[#This Row],[Estimated Cost Price (50%)	]])</f>
        <v>42.19</v>
      </c>
      <c r="I2642" s="7">
        <f>Table1[[#This Row],[Profit per unit]]*Table1[[#This Row],[QUANTITY_ORDERED]]</f>
        <v>1982.9299999999998</v>
      </c>
      <c r="J2642" s="2" t="str">
        <f t="shared" si="83"/>
        <v>Profit</v>
      </c>
      <c r="K2642" s="3">
        <v>38441</v>
      </c>
      <c r="L2642" s="2" t="str">
        <f>TEXT(Table1[[#This Row],[ORDER_DATE]], "mmm")</f>
        <v>Mar</v>
      </c>
      <c r="M2642" s="2">
        <v>2005</v>
      </c>
      <c r="N2642" s="2" t="s">
        <v>210</v>
      </c>
      <c r="O2642" s="2" t="s">
        <v>294</v>
      </c>
      <c r="P2642" s="2" t="s">
        <v>12</v>
      </c>
      <c r="Q2642" s="2" t="s">
        <v>13</v>
      </c>
      <c r="R2642" s="2" t="s">
        <v>16</v>
      </c>
    </row>
    <row r="2643" spans="1:18" x14ac:dyDescent="0.3">
      <c r="A2643" s="2">
        <v>12741</v>
      </c>
      <c r="B2643" s="2" t="s">
        <v>11</v>
      </c>
      <c r="C2643" s="2">
        <v>36</v>
      </c>
      <c r="D2643" s="7">
        <v>90</v>
      </c>
      <c r="E2643" s="7">
        <f t="shared" si="82"/>
        <v>45</v>
      </c>
      <c r="F2643" s="7">
        <v>100</v>
      </c>
      <c r="G2643" s="7">
        <f>Table1[[#This Row],[QUANTITY_ORDERED]]*Table1[[#This Row],[Selling price ]]</f>
        <v>3600</v>
      </c>
      <c r="H2643" s="7">
        <f>F2643-(Table1[[#This Row],[Estimated Cost Price (50%)	]])</f>
        <v>55</v>
      </c>
      <c r="I2643" s="7">
        <f>Table1[[#This Row],[Profit per unit]]*Table1[[#This Row],[QUANTITY_ORDERED]]</f>
        <v>1980</v>
      </c>
      <c r="J2643" s="2" t="str">
        <f t="shared" si="83"/>
        <v>Profit</v>
      </c>
      <c r="K2643" s="3">
        <v>38441</v>
      </c>
      <c r="L2643" s="2" t="str">
        <f>TEXT(Table1[[#This Row],[ORDER_DATE]], "mmm")</f>
        <v>Mar</v>
      </c>
      <c r="M2643" s="2">
        <v>2005</v>
      </c>
      <c r="N2643" s="2" t="s">
        <v>231</v>
      </c>
      <c r="O2643" s="2" t="s">
        <v>296</v>
      </c>
      <c r="P2643" s="2" t="s">
        <v>12</v>
      </c>
      <c r="Q2643" s="2" t="s">
        <v>13</v>
      </c>
      <c r="R2643" s="2" t="s">
        <v>16</v>
      </c>
    </row>
    <row r="2644" spans="1:18" x14ac:dyDescent="0.3">
      <c r="A2644" s="2">
        <v>12742</v>
      </c>
      <c r="B2644" s="2" t="s">
        <v>11</v>
      </c>
      <c r="C2644" s="2">
        <v>22</v>
      </c>
      <c r="D2644" s="7">
        <v>99</v>
      </c>
      <c r="E2644" s="7">
        <f t="shared" si="82"/>
        <v>49.5</v>
      </c>
      <c r="F2644" s="7">
        <v>86.76</v>
      </c>
      <c r="G2644" s="7">
        <f>Table1[[#This Row],[QUANTITY_ORDERED]]*Table1[[#This Row],[Selling price ]]</f>
        <v>1908.72</v>
      </c>
      <c r="H2644" s="7">
        <f>F2644-(Table1[[#This Row],[Estimated Cost Price (50%)	]])</f>
        <v>37.260000000000005</v>
      </c>
      <c r="I2644" s="7">
        <f>Table1[[#This Row],[Profit per unit]]*Table1[[#This Row],[QUANTITY_ORDERED]]</f>
        <v>819.72000000000014</v>
      </c>
      <c r="J2644" s="2" t="str">
        <f t="shared" si="83"/>
        <v>Profit</v>
      </c>
      <c r="K2644" s="3">
        <v>38441</v>
      </c>
      <c r="L2644" s="2" t="str">
        <f>TEXT(Table1[[#This Row],[ORDER_DATE]], "mmm")</f>
        <v>Mar</v>
      </c>
      <c r="M2644" s="2">
        <v>2005</v>
      </c>
      <c r="N2644" s="2" t="s">
        <v>210</v>
      </c>
      <c r="O2644" s="2" t="s">
        <v>297</v>
      </c>
      <c r="P2644" s="2" t="s">
        <v>12</v>
      </c>
      <c r="Q2644" s="2" t="s">
        <v>13</v>
      </c>
      <c r="R2644" s="2" t="s">
        <v>10</v>
      </c>
    </row>
    <row r="2645" spans="1:18" x14ac:dyDescent="0.3">
      <c r="A2645" s="2">
        <v>12743</v>
      </c>
      <c r="B2645" s="2" t="s">
        <v>11</v>
      </c>
      <c r="C2645" s="2">
        <v>23</v>
      </c>
      <c r="D2645" s="7">
        <v>118</v>
      </c>
      <c r="E2645" s="7">
        <f t="shared" si="82"/>
        <v>59</v>
      </c>
      <c r="F2645" s="7">
        <v>100</v>
      </c>
      <c r="G2645" s="7">
        <f>Table1[[#This Row],[QUANTITY_ORDERED]]*Table1[[#This Row],[Selling price ]]</f>
        <v>2300</v>
      </c>
      <c r="H2645" s="7">
        <f>F2645-(Table1[[#This Row],[Estimated Cost Price (50%)	]])</f>
        <v>41</v>
      </c>
      <c r="I2645" s="7">
        <f>Table1[[#This Row],[Profit per unit]]*Table1[[#This Row],[QUANTITY_ORDERED]]</f>
        <v>943</v>
      </c>
      <c r="J2645" s="2" t="str">
        <f t="shared" si="83"/>
        <v>Profit</v>
      </c>
      <c r="K2645" s="3">
        <v>38441</v>
      </c>
      <c r="L2645" s="2" t="str">
        <f>TEXT(Table1[[#This Row],[ORDER_DATE]], "mmm")</f>
        <v>Mar</v>
      </c>
      <c r="M2645" s="2">
        <v>2005</v>
      </c>
      <c r="N2645" s="2" t="s">
        <v>210</v>
      </c>
      <c r="O2645" s="2" t="s">
        <v>300</v>
      </c>
      <c r="P2645" s="2" t="s">
        <v>12</v>
      </c>
      <c r="Q2645" s="2" t="s">
        <v>13</v>
      </c>
      <c r="R2645" s="2" t="s">
        <v>10</v>
      </c>
    </row>
    <row r="2646" spans="1:18" x14ac:dyDescent="0.3">
      <c r="A2646" s="2">
        <v>12744</v>
      </c>
      <c r="B2646" s="2" t="s">
        <v>11</v>
      </c>
      <c r="C2646" s="2">
        <v>29</v>
      </c>
      <c r="D2646" s="7">
        <v>80</v>
      </c>
      <c r="E2646" s="7">
        <f t="shared" si="82"/>
        <v>40</v>
      </c>
      <c r="F2646" s="7">
        <v>65.599999999999994</v>
      </c>
      <c r="G2646" s="7">
        <f>Table1[[#This Row],[QUANTITY_ORDERED]]*Table1[[#This Row],[Selling price ]]</f>
        <v>1902.3999999999999</v>
      </c>
      <c r="H2646" s="7">
        <f>F2646-(Table1[[#This Row],[Estimated Cost Price (50%)	]])</f>
        <v>25.599999999999994</v>
      </c>
      <c r="I2646" s="7">
        <f>Table1[[#This Row],[Profit per unit]]*Table1[[#This Row],[QUANTITY_ORDERED]]</f>
        <v>742.39999999999986</v>
      </c>
      <c r="J2646" s="2" t="str">
        <f t="shared" si="83"/>
        <v>Profit</v>
      </c>
      <c r="K2646" s="3">
        <v>38441</v>
      </c>
      <c r="L2646" s="2" t="str">
        <f>TEXT(Table1[[#This Row],[ORDER_DATE]], "mmm")</f>
        <v>Mar</v>
      </c>
      <c r="M2646" s="2">
        <v>2005</v>
      </c>
      <c r="N2646" s="2" t="s">
        <v>210</v>
      </c>
      <c r="O2646" s="2" t="s">
        <v>301</v>
      </c>
      <c r="P2646" s="2" t="s">
        <v>12</v>
      </c>
      <c r="Q2646" s="2" t="s">
        <v>13</v>
      </c>
      <c r="R2646" s="2" t="s">
        <v>10</v>
      </c>
    </row>
    <row r="2647" spans="1:18" x14ac:dyDescent="0.3">
      <c r="A2647" s="2">
        <v>12745</v>
      </c>
      <c r="B2647" s="2" t="s">
        <v>11</v>
      </c>
      <c r="C2647" s="2">
        <v>36</v>
      </c>
      <c r="D2647" s="7">
        <v>74</v>
      </c>
      <c r="E2647" s="7">
        <f t="shared" si="82"/>
        <v>37</v>
      </c>
      <c r="F2647" s="7">
        <v>87.36</v>
      </c>
      <c r="G2647" s="7">
        <f>Table1[[#This Row],[QUANTITY_ORDERED]]*Table1[[#This Row],[Selling price ]]</f>
        <v>3144.96</v>
      </c>
      <c r="H2647" s="7">
        <f>F2647-(Table1[[#This Row],[Estimated Cost Price (50%)	]])</f>
        <v>50.36</v>
      </c>
      <c r="I2647" s="7">
        <f>Table1[[#This Row],[Profit per unit]]*Table1[[#This Row],[QUANTITY_ORDERED]]</f>
        <v>1812.96</v>
      </c>
      <c r="J2647" s="2" t="str">
        <f t="shared" si="83"/>
        <v>Profit</v>
      </c>
      <c r="K2647" s="3">
        <v>38441</v>
      </c>
      <c r="L2647" s="2" t="str">
        <f>TEXT(Table1[[#This Row],[ORDER_DATE]], "mmm")</f>
        <v>Mar</v>
      </c>
      <c r="M2647" s="2">
        <v>2005</v>
      </c>
      <c r="N2647" s="2" t="s">
        <v>210</v>
      </c>
      <c r="O2647" s="2" t="s">
        <v>304</v>
      </c>
      <c r="P2647" s="2" t="s">
        <v>12</v>
      </c>
      <c r="Q2647" s="2" t="s">
        <v>13</v>
      </c>
      <c r="R2647" s="2" t="s">
        <v>16</v>
      </c>
    </row>
    <row r="2648" spans="1:18" x14ac:dyDescent="0.3">
      <c r="A2648" s="2">
        <v>12746</v>
      </c>
      <c r="B2648" s="2" t="s">
        <v>11</v>
      </c>
      <c r="C2648" s="2">
        <v>34</v>
      </c>
      <c r="D2648" s="7">
        <v>49</v>
      </c>
      <c r="E2648" s="7">
        <f t="shared" si="82"/>
        <v>24.5</v>
      </c>
      <c r="F2648" s="7">
        <v>40.22</v>
      </c>
      <c r="G2648" s="7">
        <f>Table1[[#This Row],[QUANTITY_ORDERED]]*Table1[[#This Row],[Selling price ]]</f>
        <v>1367.48</v>
      </c>
      <c r="H2648" s="7">
        <f>F2648-(Table1[[#This Row],[Estimated Cost Price (50%)	]])</f>
        <v>15.719999999999999</v>
      </c>
      <c r="I2648" s="7">
        <f>Table1[[#This Row],[Profit per unit]]*Table1[[#This Row],[QUANTITY_ORDERED]]</f>
        <v>534.48</v>
      </c>
      <c r="J2648" s="2" t="str">
        <f t="shared" si="83"/>
        <v>Profit</v>
      </c>
      <c r="K2648" s="3">
        <v>38441</v>
      </c>
      <c r="L2648" s="2" t="str">
        <f>TEXT(Table1[[#This Row],[ORDER_DATE]], "mmm")</f>
        <v>Mar</v>
      </c>
      <c r="M2648" s="2">
        <v>2005</v>
      </c>
      <c r="N2648" s="2" t="s">
        <v>210</v>
      </c>
      <c r="O2648" s="2" t="s">
        <v>305</v>
      </c>
      <c r="P2648" s="2" t="s">
        <v>12</v>
      </c>
      <c r="Q2648" s="2" t="s">
        <v>13</v>
      </c>
      <c r="R2648" s="2" t="s">
        <v>10</v>
      </c>
    </row>
    <row r="2649" spans="1:18" x14ac:dyDescent="0.3">
      <c r="A2649" s="2">
        <v>12747</v>
      </c>
      <c r="B2649" s="2" t="s">
        <v>141</v>
      </c>
      <c r="C2649" s="2">
        <v>64</v>
      </c>
      <c r="D2649" s="7">
        <v>136</v>
      </c>
      <c r="E2649" s="7">
        <f t="shared" si="82"/>
        <v>68</v>
      </c>
      <c r="F2649" s="7">
        <v>100</v>
      </c>
      <c r="G2649" s="7">
        <f>Table1[[#This Row],[QUANTITY_ORDERED]]*Table1[[#This Row],[Selling price ]]</f>
        <v>6400</v>
      </c>
      <c r="H2649" s="7">
        <f>F2649-(Table1[[#This Row],[Estimated Cost Price (50%)	]])</f>
        <v>32</v>
      </c>
      <c r="I2649" s="7">
        <f>Table1[[#This Row],[Profit per unit]]*Table1[[#This Row],[QUANTITY_ORDERED]]</f>
        <v>2048</v>
      </c>
      <c r="J2649" s="2" t="str">
        <f t="shared" si="83"/>
        <v>Profit</v>
      </c>
      <c r="K2649" s="3">
        <v>38356</v>
      </c>
      <c r="L2649" s="2" t="str">
        <f>TEXT(Table1[[#This Row],[ORDER_DATE]], "mmm")</f>
        <v>Jan</v>
      </c>
      <c r="M2649" s="2">
        <v>2005</v>
      </c>
      <c r="N2649" s="2" t="s">
        <v>63</v>
      </c>
      <c r="O2649" s="2" t="s">
        <v>114</v>
      </c>
      <c r="P2649" s="2" t="s">
        <v>142</v>
      </c>
      <c r="Q2649" s="2" t="s">
        <v>9</v>
      </c>
      <c r="R2649" s="2" t="s">
        <v>52</v>
      </c>
    </row>
    <row r="2650" spans="1:18" x14ac:dyDescent="0.3">
      <c r="A2650" s="2">
        <v>12748</v>
      </c>
      <c r="B2650" s="2" t="s">
        <v>141</v>
      </c>
      <c r="C2650" s="2">
        <v>34</v>
      </c>
      <c r="D2650" s="7">
        <v>157</v>
      </c>
      <c r="E2650" s="7">
        <f t="shared" si="82"/>
        <v>78.5</v>
      </c>
      <c r="F2650" s="7">
        <v>100</v>
      </c>
      <c r="G2650" s="7">
        <f>Table1[[#This Row],[QUANTITY_ORDERED]]*Table1[[#This Row],[Selling price ]]</f>
        <v>3400</v>
      </c>
      <c r="H2650" s="7">
        <f>F2650-(Table1[[#This Row],[Estimated Cost Price (50%)	]])</f>
        <v>21.5</v>
      </c>
      <c r="I2650" s="7">
        <f>Table1[[#This Row],[Profit per unit]]*Table1[[#This Row],[QUANTITY_ORDERED]]</f>
        <v>731</v>
      </c>
      <c r="J2650" s="2" t="str">
        <f t="shared" si="83"/>
        <v>Profit</v>
      </c>
      <c r="K2650" s="3">
        <v>38356</v>
      </c>
      <c r="L2650" s="2" t="str">
        <f>TEXT(Table1[[#This Row],[ORDER_DATE]], "mmm")</f>
        <v>Jan</v>
      </c>
      <c r="M2650" s="2">
        <v>2005</v>
      </c>
      <c r="N2650" s="2" t="s">
        <v>210</v>
      </c>
      <c r="O2650" s="2" t="s">
        <v>211</v>
      </c>
      <c r="P2650" s="2" t="s">
        <v>142</v>
      </c>
      <c r="Q2650" s="2" t="s">
        <v>9</v>
      </c>
      <c r="R2650" s="2" t="s">
        <v>16</v>
      </c>
    </row>
    <row r="2651" spans="1:18" x14ac:dyDescent="0.3">
      <c r="A2651" s="2">
        <v>12749</v>
      </c>
      <c r="B2651" s="2" t="s">
        <v>141</v>
      </c>
      <c r="C2651" s="2">
        <v>30</v>
      </c>
      <c r="D2651" s="7">
        <v>86</v>
      </c>
      <c r="E2651" s="7">
        <f t="shared" si="82"/>
        <v>43</v>
      </c>
      <c r="F2651" s="7">
        <v>74.84</v>
      </c>
      <c r="G2651" s="7">
        <f>Table1[[#This Row],[QUANTITY_ORDERED]]*Table1[[#This Row],[Selling price ]]</f>
        <v>2245.2000000000003</v>
      </c>
      <c r="H2651" s="7">
        <f>F2651-(Table1[[#This Row],[Estimated Cost Price (50%)	]])</f>
        <v>31.840000000000003</v>
      </c>
      <c r="I2651" s="7">
        <f>Table1[[#This Row],[Profit per unit]]*Table1[[#This Row],[QUANTITY_ORDERED]]</f>
        <v>955.2</v>
      </c>
      <c r="J2651" s="2" t="str">
        <f t="shared" si="83"/>
        <v>Profit</v>
      </c>
      <c r="K2651" s="3">
        <v>38356</v>
      </c>
      <c r="L2651" s="2" t="str">
        <f>TEXT(Table1[[#This Row],[ORDER_DATE]], "mmm")</f>
        <v>Jan</v>
      </c>
      <c r="M2651" s="2">
        <v>2005</v>
      </c>
      <c r="N2651" s="2" t="s">
        <v>231</v>
      </c>
      <c r="O2651" s="2" t="s">
        <v>232</v>
      </c>
      <c r="P2651" s="2" t="s">
        <v>142</v>
      </c>
      <c r="Q2651" s="2" t="s">
        <v>9</v>
      </c>
      <c r="R2651" s="2" t="s">
        <v>10</v>
      </c>
    </row>
    <row r="2652" spans="1:18" x14ac:dyDescent="0.3">
      <c r="A2652" s="2">
        <v>12750</v>
      </c>
      <c r="B2652" s="2" t="s">
        <v>141</v>
      </c>
      <c r="C2652" s="2">
        <v>58</v>
      </c>
      <c r="D2652" s="7">
        <v>105</v>
      </c>
      <c r="E2652" s="7">
        <f t="shared" si="82"/>
        <v>52.5</v>
      </c>
      <c r="F2652" s="7">
        <v>100</v>
      </c>
      <c r="G2652" s="7">
        <f>Table1[[#This Row],[QUANTITY_ORDERED]]*Table1[[#This Row],[Selling price ]]</f>
        <v>5800</v>
      </c>
      <c r="H2652" s="7">
        <f>F2652-(Table1[[#This Row],[Estimated Cost Price (50%)	]])</f>
        <v>47.5</v>
      </c>
      <c r="I2652" s="7">
        <f>Table1[[#This Row],[Profit per unit]]*Table1[[#This Row],[QUANTITY_ORDERED]]</f>
        <v>2755</v>
      </c>
      <c r="J2652" s="2" t="str">
        <f t="shared" si="83"/>
        <v>Profit</v>
      </c>
      <c r="K2652" s="3">
        <v>38356</v>
      </c>
      <c r="L2652" s="2" t="str">
        <f>TEXT(Table1[[#This Row],[ORDER_DATE]], "mmm")</f>
        <v>Jan</v>
      </c>
      <c r="M2652" s="2">
        <v>2005</v>
      </c>
      <c r="N2652" s="2" t="s">
        <v>202</v>
      </c>
      <c r="O2652" s="2" t="s">
        <v>244</v>
      </c>
      <c r="P2652" s="2" t="s">
        <v>142</v>
      </c>
      <c r="Q2652" s="2" t="s">
        <v>9</v>
      </c>
      <c r="R2652" s="2" t="s">
        <v>52</v>
      </c>
    </row>
    <row r="2653" spans="1:18" x14ac:dyDescent="0.3">
      <c r="A2653" s="2">
        <v>12751</v>
      </c>
      <c r="B2653" s="2" t="s">
        <v>141</v>
      </c>
      <c r="C2653" s="2">
        <v>24</v>
      </c>
      <c r="D2653" s="7">
        <v>68</v>
      </c>
      <c r="E2653" s="7">
        <f t="shared" si="82"/>
        <v>34</v>
      </c>
      <c r="F2653" s="7">
        <v>61.66</v>
      </c>
      <c r="G2653" s="7">
        <f>Table1[[#This Row],[QUANTITY_ORDERED]]*Table1[[#This Row],[Selling price ]]</f>
        <v>1479.84</v>
      </c>
      <c r="H2653" s="7">
        <f>F2653-(Table1[[#This Row],[Estimated Cost Price (50%)	]])</f>
        <v>27.659999999999997</v>
      </c>
      <c r="I2653" s="7">
        <f>Table1[[#This Row],[Profit per unit]]*Table1[[#This Row],[QUANTITY_ORDERED]]</f>
        <v>663.83999999999992</v>
      </c>
      <c r="J2653" s="2" t="str">
        <f t="shared" si="83"/>
        <v>Profit</v>
      </c>
      <c r="K2653" s="3">
        <v>38356</v>
      </c>
      <c r="L2653" s="2" t="str">
        <f>TEXT(Table1[[#This Row],[ORDER_DATE]], "mmm")</f>
        <v>Jan</v>
      </c>
      <c r="M2653" s="2">
        <v>2005</v>
      </c>
      <c r="N2653" s="2" t="s">
        <v>210</v>
      </c>
      <c r="O2653" s="2" t="s">
        <v>265</v>
      </c>
      <c r="P2653" s="2" t="s">
        <v>142</v>
      </c>
      <c r="Q2653" s="2" t="s">
        <v>9</v>
      </c>
      <c r="R2653" s="2" t="s">
        <v>10</v>
      </c>
    </row>
    <row r="2654" spans="1:18" x14ac:dyDescent="0.3">
      <c r="A2654" s="2">
        <v>12752</v>
      </c>
      <c r="B2654" s="2" t="s">
        <v>141</v>
      </c>
      <c r="C2654" s="2">
        <v>38</v>
      </c>
      <c r="D2654" s="7">
        <v>65</v>
      </c>
      <c r="E2654" s="7">
        <f t="shared" si="82"/>
        <v>32.5</v>
      </c>
      <c r="F2654" s="7">
        <v>57.2</v>
      </c>
      <c r="G2654" s="7">
        <f>Table1[[#This Row],[QUANTITY_ORDERED]]*Table1[[#This Row],[Selling price ]]</f>
        <v>2173.6</v>
      </c>
      <c r="H2654" s="7">
        <f>F2654-(Table1[[#This Row],[Estimated Cost Price (50%)	]])</f>
        <v>24.700000000000003</v>
      </c>
      <c r="I2654" s="7">
        <f>Table1[[#This Row],[Profit per unit]]*Table1[[#This Row],[QUANTITY_ORDERED]]</f>
        <v>938.60000000000014</v>
      </c>
      <c r="J2654" s="2" t="str">
        <f t="shared" si="83"/>
        <v>Profit</v>
      </c>
      <c r="K2654" s="3">
        <v>38356</v>
      </c>
      <c r="L2654" s="2" t="str">
        <f>TEXT(Table1[[#This Row],[ORDER_DATE]], "mmm")</f>
        <v>Jan</v>
      </c>
      <c r="M2654" s="2">
        <v>2005</v>
      </c>
      <c r="N2654" s="2" t="s">
        <v>202</v>
      </c>
      <c r="O2654" s="2" t="s">
        <v>271</v>
      </c>
      <c r="P2654" s="2" t="s">
        <v>142</v>
      </c>
      <c r="Q2654" s="2" t="s">
        <v>9</v>
      </c>
      <c r="R2654" s="2" t="s">
        <v>10</v>
      </c>
    </row>
    <row r="2655" spans="1:18" x14ac:dyDescent="0.3">
      <c r="A2655" s="2">
        <v>12753</v>
      </c>
      <c r="B2655" s="2" t="s">
        <v>141</v>
      </c>
      <c r="C2655" s="2">
        <v>42</v>
      </c>
      <c r="D2655" s="7">
        <v>83</v>
      </c>
      <c r="E2655" s="7">
        <f t="shared" si="82"/>
        <v>41.5</v>
      </c>
      <c r="F2655" s="7">
        <v>72.959999999999994</v>
      </c>
      <c r="G2655" s="7">
        <f>Table1[[#This Row],[QUANTITY_ORDERED]]*Table1[[#This Row],[Selling price ]]</f>
        <v>3064.3199999999997</v>
      </c>
      <c r="H2655" s="7">
        <f>F2655-(Table1[[#This Row],[Estimated Cost Price (50%)	]])</f>
        <v>31.459999999999994</v>
      </c>
      <c r="I2655" s="7">
        <f>Table1[[#This Row],[Profit per unit]]*Table1[[#This Row],[QUANTITY_ORDERED]]</f>
        <v>1321.3199999999997</v>
      </c>
      <c r="J2655" s="2" t="str">
        <f t="shared" si="83"/>
        <v>Profit</v>
      </c>
      <c r="K2655" s="3">
        <v>38356</v>
      </c>
      <c r="L2655" s="2" t="str">
        <f>TEXT(Table1[[#This Row],[ORDER_DATE]], "mmm")</f>
        <v>Jan</v>
      </c>
      <c r="M2655" s="2">
        <v>2005</v>
      </c>
      <c r="N2655" s="2" t="s">
        <v>202</v>
      </c>
      <c r="O2655" s="2" t="s">
        <v>273</v>
      </c>
      <c r="P2655" s="2" t="s">
        <v>142</v>
      </c>
      <c r="Q2655" s="2" t="s">
        <v>9</v>
      </c>
      <c r="R2655" s="2" t="s">
        <v>16</v>
      </c>
    </row>
    <row r="2656" spans="1:18" x14ac:dyDescent="0.3">
      <c r="A2656" s="2">
        <v>12754</v>
      </c>
      <c r="B2656" s="2" t="s">
        <v>141</v>
      </c>
      <c r="C2656" s="2">
        <v>46</v>
      </c>
      <c r="D2656" s="7">
        <v>90</v>
      </c>
      <c r="E2656" s="7">
        <f t="shared" si="82"/>
        <v>45</v>
      </c>
      <c r="F2656" s="7">
        <v>87.8</v>
      </c>
      <c r="G2656" s="7">
        <f>Table1[[#This Row],[QUANTITY_ORDERED]]*Table1[[#This Row],[Selling price ]]</f>
        <v>4038.7999999999997</v>
      </c>
      <c r="H2656" s="7">
        <f>F2656-(Table1[[#This Row],[Estimated Cost Price (50%)	]])</f>
        <v>42.8</v>
      </c>
      <c r="I2656" s="7">
        <f>Table1[[#This Row],[Profit per unit]]*Table1[[#This Row],[QUANTITY_ORDERED]]</f>
        <v>1968.8</v>
      </c>
      <c r="J2656" s="2" t="str">
        <f t="shared" si="83"/>
        <v>Profit</v>
      </c>
      <c r="K2656" s="3">
        <v>38356</v>
      </c>
      <c r="L2656" s="2" t="str">
        <f>TEXT(Table1[[#This Row],[ORDER_DATE]], "mmm")</f>
        <v>Jan</v>
      </c>
      <c r="M2656" s="2">
        <v>2005</v>
      </c>
      <c r="N2656" s="2" t="s">
        <v>231</v>
      </c>
      <c r="O2656" s="2" t="s">
        <v>296</v>
      </c>
      <c r="P2656" s="2" t="s">
        <v>142</v>
      </c>
      <c r="Q2656" s="2" t="s">
        <v>9</v>
      </c>
      <c r="R2656" s="2" t="s">
        <v>16</v>
      </c>
    </row>
    <row r="2657" spans="1:18" x14ac:dyDescent="0.3">
      <c r="A2657" s="2">
        <v>12755</v>
      </c>
      <c r="B2657" s="2" t="s">
        <v>141</v>
      </c>
      <c r="C2657" s="2">
        <v>20</v>
      </c>
      <c r="D2657" s="7">
        <v>49</v>
      </c>
      <c r="E2657" s="7">
        <f t="shared" si="82"/>
        <v>24.5</v>
      </c>
      <c r="F2657" s="7">
        <v>56.12</v>
      </c>
      <c r="G2657" s="7">
        <f>Table1[[#This Row],[QUANTITY_ORDERED]]*Table1[[#This Row],[Selling price ]]</f>
        <v>1122.3999999999999</v>
      </c>
      <c r="H2657" s="7">
        <f>F2657-(Table1[[#This Row],[Estimated Cost Price (50%)	]])</f>
        <v>31.619999999999997</v>
      </c>
      <c r="I2657" s="7">
        <f>Table1[[#This Row],[Profit per unit]]*Table1[[#This Row],[QUANTITY_ORDERED]]</f>
        <v>632.4</v>
      </c>
      <c r="J2657" s="2" t="str">
        <f t="shared" si="83"/>
        <v>Profit</v>
      </c>
      <c r="K2657" s="3">
        <v>38356</v>
      </c>
      <c r="L2657" s="2" t="str">
        <f>TEXT(Table1[[#This Row],[ORDER_DATE]], "mmm")</f>
        <v>Jan</v>
      </c>
      <c r="M2657" s="2">
        <v>2005</v>
      </c>
      <c r="N2657" s="2" t="s">
        <v>210</v>
      </c>
      <c r="O2657" s="2" t="s">
        <v>305</v>
      </c>
      <c r="P2657" s="2" t="s">
        <v>142</v>
      </c>
      <c r="Q2657" s="2" t="s">
        <v>9</v>
      </c>
      <c r="R2657" s="2" t="s">
        <v>10</v>
      </c>
    </row>
    <row r="2658" spans="1:18" x14ac:dyDescent="0.3">
      <c r="A2658" s="2">
        <v>12756</v>
      </c>
      <c r="B2658" s="2" t="s">
        <v>34</v>
      </c>
      <c r="C2658" s="2">
        <v>42</v>
      </c>
      <c r="D2658" s="7">
        <v>84</v>
      </c>
      <c r="E2658" s="7">
        <f t="shared" si="82"/>
        <v>42</v>
      </c>
      <c r="F2658" s="7">
        <v>76.03</v>
      </c>
      <c r="G2658" s="7">
        <f>Table1[[#This Row],[QUANTITY_ORDERED]]*Table1[[#This Row],[Selling price ]]</f>
        <v>3193.26</v>
      </c>
      <c r="H2658" s="7">
        <f>F2658-(Table1[[#This Row],[Estimated Cost Price (50%)	]])</f>
        <v>34.03</v>
      </c>
      <c r="I2658" s="7">
        <f>Table1[[#This Row],[Profit per unit]]*Table1[[#This Row],[QUANTITY_ORDERED]]</f>
        <v>1429.26</v>
      </c>
      <c r="J2658" s="2" t="str">
        <f t="shared" si="83"/>
        <v>Profit</v>
      </c>
      <c r="K2658" s="3">
        <v>38415</v>
      </c>
      <c r="L2658" s="2" t="str">
        <f>TEXT(Table1[[#This Row],[ORDER_DATE]], "mmm")</f>
        <v>Mar</v>
      </c>
      <c r="M2658" s="2">
        <v>2005</v>
      </c>
      <c r="N2658" s="2" t="s">
        <v>210</v>
      </c>
      <c r="O2658" s="2" t="s">
        <v>225</v>
      </c>
      <c r="P2658" s="2" t="s">
        <v>35</v>
      </c>
      <c r="Q2658" s="2" t="s">
        <v>9</v>
      </c>
      <c r="R2658" s="2" t="s">
        <v>16</v>
      </c>
    </row>
    <row r="2659" spans="1:18" x14ac:dyDescent="0.3">
      <c r="A2659" s="2">
        <v>12757</v>
      </c>
      <c r="B2659" s="2" t="s">
        <v>34</v>
      </c>
      <c r="C2659" s="2">
        <v>38</v>
      </c>
      <c r="D2659" s="7">
        <v>109</v>
      </c>
      <c r="E2659" s="7">
        <f t="shared" si="82"/>
        <v>54.5</v>
      </c>
      <c r="F2659" s="7">
        <v>96.29</v>
      </c>
      <c r="G2659" s="7">
        <f>Table1[[#This Row],[QUANTITY_ORDERED]]*Table1[[#This Row],[Selling price ]]</f>
        <v>3659.0200000000004</v>
      </c>
      <c r="H2659" s="7">
        <f>F2659-(Table1[[#This Row],[Estimated Cost Price (50%)	]])</f>
        <v>41.790000000000006</v>
      </c>
      <c r="I2659" s="7">
        <f>Table1[[#This Row],[Profit per unit]]*Table1[[#This Row],[QUANTITY_ORDERED]]</f>
        <v>1588.0200000000002</v>
      </c>
      <c r="J2659" s="2" t="str">
        <f t="shared" si="83"/>
        <v>Profit</v>
      </c>
      <c r="K2659" s="3">
        <v>38415</v>
      </c>
      <c r="L2659" s="2" t="str">
        <f>TEXT(Table1[[#This Row],[ORDER_DATE]], "mmm")</f>
        <v>Mar</v>
      </c>
      <c r="M2659" s="2">
        <v>2005</v>
      </c>
      <c r="N2659" s="2" t="s">
        <v>210</v>
      </c>
      <c r="O2659" s="2" t="s">
        <v>256</v>
      </c>
      <c r="P2659" s="2" t="s">
        <v>35</v>
      </c>
      <c r="Q2659" s="2" t="s">
        <v>9</v>
      </c>
      <c r="R2659" s="2" t="s">
        <v>16</v>
      </c>
    </row>
    <row r="2660" spans="1:18" x14ac:dyDescent="0.3">
      <c r="A2660" s="2">
        <v>12758</v>
      </c>
      <c r="B2660" s="2" t="s">
        <v>34</v>
      </c>
      <c r="C2660" s="2">
        <v>64</v>
      </c>
      <c r="D2660" s="7">
        <v>68</v>
      </c>
      <c r="E2660" s="7">
        <f t="shared" si="82"/>
        <v>34</v>
      </c>
      <c r="F2660" s="7">
        <v>60.05</v>
      </c>
      <c r="G2660" s="7">
        <f>Table1[[#This Row],[QUANTITY_ORDERED]]*Table1[[#This Row],[Selling price ]]</f>
        <v>3843.2</v>
      </c>
      <c r="H2660" s="7">
        <f>F2660-(Table1[[#This Row],[Estimated Cost Price (50%)	]])</f>
        <v>26.049999999999997</v>
      </c>
      <c r="I2660" s="7">
        <f>Table1[[#This Row],[Profit per unit]]*Table1[[#This Row],[QUANTITY_ORDERED]]</f>
        <v>1667.1999999999998</v>
      </c>
      <c r="J2660" s="2" t="str">
        <f t="shared" si="83"/>
        <v>Profit</v>
      </c>
      <c r="K2660" s="3">
        <v>38415</v>
      </c>
      <c r="L2660" s="2" t="str">
        <f>TEXT(Table1[[#This Row],[ORDER_DATE]], "mmm")</f>
        <v>Mar</v>
      </c>
      <c r="M2660" s="2">
        <v>2005</v>
      </c>
      <c r="N2660" s="2" t="s">
        <v>210</v>
      </c>
      <c r="O2660" s="2" t="s">
        <v>275</v>
      </c>
      <c r="P2660" s="2" t="s">
        <v>35</v>
      </c>
      <c r="Q2660" s="2" t="s">
        <v>9</v>
      </c>
      <c r="R2660" s="2" t="s">
        <v>16</v>
      </c>
    </row>
    <row r="2661" spans="1:18" x14ac:dyDescent="0.3">
      <c r="A2661" s="2">
        <v>12759</v>
      </c>
      <c r="B2661" s="2" t="s">
        <v>34</v>
      </c>
      <c r="C2661" s="2">
        <v>52</v>
      </c>
      <c r="D2661" s="7">
        <v>72</v>
      </c>
      <c r="E2661" s="7">
        <f t="shared" si="82"/>
        <v>36</v>
      </c>
      <c r="F2661" s="7">
        <v>81.14</v>
      </c>
      <c r="G2661" s="7">
        <f>Table1[[#This Row],[QUANTITY_ORDERED]]*Table1[[#This Row],[Selling price ]]</f>
        <v>4219.28</v>
      </c>
      <c r="H2661" s="7">
        <f>F2661-(Table1[[#This Row],[Estimated Cost Price (50%)	]])</f>
        <v>45.14</v>
      </c>
      <c r="I2661" s="7">
        <f>Table1[[#This Row],[Profit per unit]]*Table1[[#This Row],[QUANTITY_ORDERED]]</f>
        <v>2347.2800000000002</v>
      </c>
      <c r="J2661" s="2" t="str">
        <f t="shared" si="83"/>
        <v>Profit</v>
      </c>
      <c r="K2661" s="3">
        <v>38415</v>
      </c>
      <c r="L2661" s="2" t="str">
        <f>TEXT(Table1[[#This Row],[ORDER_DATE]], "mmm")</f>
        <v>Mar</v>
      </c>
      <c r="M2661" s="2">
        <v>2005</v>
      </c>
      <c r="N2661" s="2" t="s">
        <v>210</v>
      </c>
      <c r="O2661" s="2" t="s">
        <v>279</v>
      </c>
      <c r="P2661" s="2" t="s">
        <v>35</v>
      </c>
      <c r="Q2661" s="2" t="s">
        <v>9</v>
      </c>
      <c r="R2661" s="2" t="s">
        <v>16</v>
      </c>
    </row>
    <row r="2662" spans="1:18" x14ac:dyDescent="0.3">
      <c r="A2662" s="2">
        <v>12760</v>
      </c>
      <c r="B2662" s="2" t="s">
        <v>34</v>
      </c>
      <c r="C2662" s="2">
        <v>49</v>
      </c>
      <c r="D2662" s="7">
        <v>99</v>
      </c>
      <c r="E2662" s="7">
        <f t="shared" si="82"/>
        <v>49.5</v>
      </c>
      <c r="F2662" s="7">
        <v>100</v>
      </c>
      <c r="G2662" s="7">
        <f>Table1[[#This Row],[QUANTITY_ORDERED]]*Table1[[#This Row],[Selling price ]]</f>
        <v>4900</v>
      </c>
      <c r="H2662" s="7">
        <f>F2662-(Table1[[#This Row],[Estimated Cost Price (50%)	]])</f>
        <v>50.5</v>
      </c>
      <c r="I2662" s="7">
        <f>Table1[[#This Row],[Profit per unit]]*Table1[[#This Row],[QUANTITY_ORDERED]]</f>
        <v>2474.5</v>
      </c>
      <c r="J2662" s="2" t="str">
        <f t="shared" si="83"/>
        <v>Profit</v>
      </c>
      <c r="K2662" s="3">
        <v>38415</v>
      </c>
      <c r="L2662" s="2" t="str">
        <f>TEXT(Table1[[#This Row],[ORDER_DATE]], "mmm")</f>
        <v>Mar</v>
      </c>
      <c r="M2662" s="2">
        <v>2005</v>
      </c>
      <c r="N2662" s="2" t="s">
        <v>5</v>
      </c>
      <c r="O2662" s="2" t="s">
        <v>282</v>
      </c>
      <c r="P2662" s="2" t="s">
        <v>35</v>
      </c>
      <c r="Q2662" s="2" t="s">
        <v>9</v>
      </c>
      <c r="R2662" s="2" t="s">
        <v>16</v>
      </c>
    </row>
    <row r="2663" spans="1:18" x14ac:dyDescent="0.3">
      <c r="A2663" s="2">
        <v>12761</v>
      </c>
      <c r="B2663" s="2" t="s">
        <v>34</v>
      </c>
      <c r="C2663" s="2">
        <v>62</v>
      </c>
      <c r="D2663" s="7">
        <v>68</v>
      </c>
      <c r="E2663" s="7">
        <f t="shared" si="82"/>
        <v>34</v>
      </c>
      <c r="F2663" s="7">
        <v>77.73</v>
      </c>
      <c r="G2663" s="7">
        <f>Table1[[#This Row],[QUANTITY_ORDERED]]*Table1[[#This Row],[Selling price ]]</f>
        <v>4819.26</v>
      </c>
      <c r="H2663" s="7">
        <f>F2663-(Table1[[#This Row],[Estimated Cost Price (50%)	]])</f>
        <v>43.730000000000004</v>
      </c>
      <c r="I2663" s="7">
        <f>Table1[[#This Row],[Profit per unit]]*Table1[[#This Row],[QUANTITY_ORDERED]]</f>
        <v>2711.26</v>
      </c>
      <c r="J2663" s="2" t="str">
        <f t="shared" si="83"/>
        <v>Profit</v>
      </c>
      <c r="K2663" s="3">
        <v>38415</v>
      </c>
      <c r="L2663" s="2" t="str">
        <f>TEXT(Table1[[#This Row],[ORDER_DATE]], "mmm")</f>
        <v>Mar</v>
      </c>
      <c r="M2663" s="2">
        <v>2005</v>
      </c>
      <c r="N2663" s="2" t="s">
        <v>202</v>
      </c>
      <c r="O2663" s="2" t="s">
        <v>287</v>
      </c>
      <c r="P2663" s="2" t="s">
        <v>35</v>
      </c>
      <c r="Q2663" s="2" t="s">
        <v>9</v>
      </c>
      <c r="R2663" s="2" t="s">
        <v>16</v>
      </c>
    </row>
    <row r="2664" spans="1:18" x14ac:dyDescent="0.3">
      <c r="A2664" s="2">
        <v>12762</v>
      </c>
      <c r="B2664" s="2" t="s">
        <v>34</v>
      </c>
      <c r="C2664" s="2">
        <v>56</v>
      </c>
      <c r="D2664" s="7">
        <v>43</v>
      </c>
      <c r="E2664" s="7">
        <f t="shared" si="82"/>
        <v>21.5</v>
      </c>
      <c r="F2664" s="7">
        <v>35.35</v>
      </c>
      <c r="G2664" s="7">
        <f>Table1[[#This Row],[QUANTITY_ORDERED]]*Table1[[#This Row],[Selling price ]]</f>
        <v>1979.6000000000001</v>
      </c>
      <c r="H2664" s="7">
        <f>F2664-(Table1[[#This Row],[Estimated Cost Price (50%)	]])</f>
        <v>13.850000000000001</v>
      </c>
      <c r="I2664" s="7">
        <f>Table1[[#This Row],[Profit per unit]]*Table1[[#This Row],[QUANTITY_ORDERED]]</f>
        <v>775.60000000000014</v>
      </c>
      <c r="J2664" s="2" t="str">
        <f t="shared" si="83"/>
        <v>Profit</v>
      </c>
      <c r="K2664" s="3">
        <v>38415</v>
      </c>
      <c r="L2664" s="2" t="str">
        <f>TEXT(Table1[[#This Row],[ORDER_DATE]], "mmm")</f>
        <v>Mar</v>
      </c>
      <c r="M2664" s="2">
        <v>2005</v>
      </c>
      <c r="N2664" s="2" t="s">
        <v>202</v>
      </c>
      <c r="O2664" s="2" t="s">
        <v>289</v>
      </c>
      <c r="P2664" s="2" t="s">
        <v>35</v>
      </c>
      <c r="Q2664" s="2" t="s">
        <v>9</v>
      </c>
      <c r="R2664" s="2" t="s">
        <v>10</v>
      </c>
    </row>
    <row r="2665" spans="1:18" x14ac:dyDescent="0.3">
      <c r="A2665" s="2">
        <v>12763</v>
      </c>
      <c r="B2665" s="2" t="s">
        <v>34</v>
      </c>
      <c r="C2665" s="2">
        <v>11</v>
      </c>
      <c r="D2665" s="7">
        <v>91</v>
      </c>
      <c r="E2665" s="7">
        <f t="shared" si="82"/>
        <v>45.5</v>
      </c>
      <c r="F2665" s="7">
        <v>100</v>
      </c>
      <c r="G2665" s="7">
        <f>Table1[[#This Row],[QUANTITY_ORDERED]]*Table1[[#This Row],[Selling price ]]</f>
        <v>1100</v>
      </c>
      <c r="H2665" s="7">
        <f>F2665-(Table1[[#This Row],[Estimated Cost Price (50%)	]])</f>
        <v>54.5</v>
      </c>
      <c r="I2665" s="7">
        <f>Table1[[#This Row],[Profit per unit]]*Table1[[#This Row],[QUANTITY_ORDERED]]</f>
        <v>599.5</v>
      </c>
      <c r="J2665" s="2" t="str">
        <f t="shared" si="83"/>
        <v>Profit</v>
      </c>
      <c r="K2665" s="3">
        <v>38415</v>
      </c>
      <c r="L2665" s="2" t="str">
        <f>TEXT(Table1[[#This Row],[ORDER_DATE]], "mmm")</f>
        <v>Mar</v>
      </c>
      <c r="M2665" s="2">
        <v>2005</v>
      </c>
      <c r="N2665" s="2" t="s">
        <v>210</v>
      </c>
      <c r="O2665" s="2" t="s">
        <v>294</v>
      </c>
      <c r="P2665" s="2" t="s">
        <v>35</v>
      </c>
      <c r="Q2665" s="2" t="s">
        <v>9</v>
      </c>
      <c r="R2665" s="2" t="s">
        <v>10</v>
      </c>
    </row>
    <row r="2666" spans="1:18" x14ac:dyDescent="0.3">
      <c r="A2666" s="2">
        <v>12764</v>
      </c>
      <c r="B2666" s="2" t="s">
        <v>34</v>
      </c>
      <c r="C2666" s="2">
        <v>85</v>
      </c>
      <c r="D2666" s="7">
        <v>99</v>
      </c>
      <c r="E2666" s="7">
        <f t="shared" si="82"/>
        <v>49.5</v>
      </c>
      <c r="F2666" s="7">
        <v>88.75</v>
      </c>
      <c r="G2666" s="7">
        <f>Table1[[#This Row],[QUANTITY_ORDERED]]*Table1[[#This Row],[Selling price ]]</f>
        <v>7543.75</v>
      </c>
      <c r="H2666" s="7">
        <f>F2666-(Table1[[#This Row],[Estimated Cost Price (50%)	]])</f>
        <v>39.25</v>
      </c>
      <c r="I2666" s="7">
        <f>Table1[[#This Row],[Profit per unit]]*Table1[[#This Row],[QUANTITY_ORDERED]]</f>
        <v>3336.25</v>
      </c>
      <c r="J2666" s="2" t="str">
        <f t="shared" si="83"/>
        <v>Profit</v>
      </c>
      <c r="K2666" s="3">
        <v>38415</v>
      </c>
      <c r="L2666" s="2" t="str">
        <f>TEXT(Table1[[#This Row],[ORDER_DATE]], "mmm")</f>
        <v>Mar</v>
      </c>
      <c r="M2666" s="2">
        <v>2005</v>
      </c>
      <c r="N2666" s="2" t="s">
        <v>210</v>
      </c>
      <c r="O2666" s="2" t="s">
        <v>297</v>
      </c>
      <c r="P2666" s="2" t="s">
        <v>35</v>
      </c>
      <c r="Q2666" s="2" t="s">
        <v>9</v>
      </c>
      <c r="R2666" s="2" t="s">
        <v>52</v>
      </c>
    </row>
    <row r="2667" spans="1:18" x14ac:dyDescent="0.3">
      <c r="A2667" s="2">
        <v>12765</v>
      </c>
      <c r="B2667" s="2" t="s">
        <v>34</v>
      </c>
      <c r="C2667" s="2">
        <v>21</v>
      </c>
      <c r="D2667" s="7">
        <v>118</v>
      </c>
      <c r="E2667" s="7">
        <f t="shared" si="82"/>
        <v>59</v>
      </c>
      <c r="F2667" s="7">
        <v>96.11</v>
      </c>
      <c r="G2667" s="7">
        <f>Table1[[#This Row],[QUANTITY_ORDERED]]*Table1[[#This Row],[Selling price ]]</f>
        <v>2018.31</v>
      </c>
      <c r="H2667" s="7">
        <f>F2667-(Table1[[#This Row],[Estimated Cost Price (50%)	]])</f>
        <v>37.11</v>
      </c>
      <c r="I2667" s="7">
        <f>Table1[[#This Row],[Profit per unit]]*Table1[[#This Row],[QUANTITY_ORDERED]]</f>
        <v>779.31</v>
      </c>
      <c r="J2667" s="2" t="str">
        <f t="shared" si="83"/>
        <v>Profit</v>
      </c>
      <c r="K2667" s="3">
        <v>38415</v>
      </c>
      <c r="L2667" s="2" t="str">
        <f>TEXT(Table1[[#This Row],[ORDER_DATE]], "mmm")</f>
        <v>Mar</v>
      </c>
      <c r="M2667" s="2">
        <v>2005</v>
      </c>
      <c r="N2667" s="2" t="s">
        <v>210</v>
      </c>
      <c r="O2667" s="2" t="s">
        <v>300</v>
      </c>
      <c r="P2667" s="2" t="s">
        <v>35</v>
      </c>
      <c r="Q2667" s="2" t="s">
        <v>9</v>
      </c>
      <c r="R2667" s="2" t="s">
        <v>10</v>
      </c>
    </row>
    <row r="2668" spans="1:18" x14ac:dyDescent="0.3">
      <c r="A2668" s="2">
        <v>12766</v>
      </c>
      <c r="B2668" s="2" t="s">
        <v>34</v>
      </c>
      <c r="C2668" s="2">
        <v>77</v>
      </c>
      <c r="D2668" s="7">
        <v>80</v>
      </c>
      <c r="E2668" s="7">
        <f t="shared" si="82"/>
        <v>40</v>
      </c>
      <c r="F2668" s="7">
        <v>92</v>
      </c>
      <c r="G2668" s="7">
        <f>Table1[[#This Row],[QUANTITY_ORDERED]]*Table1[[#This Row],[Selling price ]]</f>
        <v>7084</v>
      </c>
      <c r="H2668" s="7">
        <f>F2668-(Table1[[#This Row],[Estimated Cost Price (50%)	]])</f>
        <v>52</v>
      </c>
      <c r="I2668" s="7">
        <f>Table1[[#This Row],[Profit per unit]]*Table1[[#This Row],[QUANTITY_ORDERED]]</f>
        <v>4004</v>
      </c>
      <c r="J2668" s="2" t="str">
        <f t="shared" si="83"/>
        <v>Profit</v>
      </c>
      <c r="K2668" s="3">
        <v>38415</v>
      </c>
      <c r="L2668" s="2" t="str">
        <f>TEXT(Table1[[#This Row],[ORDER_DATE]], "mmm")</f>
        <v>Mar</v>
      </c>
      <c r="M2668" s="2">
        <v>2005</v>
      </c>
      <c r="N2668" s="2" t="s">
        <v>210</v>
      </c>
      <c r="O2668" s="2" t="s">
        <v>301</v>
      </c>
      <c r="P2668" s="2" t="s">
        <v>35</v>
      </c>
      <c r="Q2668" s="2" t="s">
        <v>9</v>
      </c>
      <c r="R2668" s="2" t="s">
        <v>52</v>
      </c>
    </row>
    <row r="2669" spans="1:18" x14ac:dyDescent="0.3">
      <c r="A2669" s="2">
        <v>12767</v>
      </c>
      <c r="B2669" s="2" t="s">
        <v>34</v>
      </c>
      <c r="C2669" s="2">
        <v>28</v>
      </c>
      <c r="D2669" s="7">
        <v>74</v>
      </c>
      <c r="E2669" s="7">
        <f t="shared" si="82"/>
        <v>37</v>
      </c>
      <c r="F2669" s="7">
        <v>72.55</v>
      </c>
      <c r="G2669" s="7">
        <f>Table1[[#This Row],[QUANTITY_ORDERED]]*Table1[[#This Row],[Selling price ]]</f>
        <v>2031.3999999999999</v>
      </c>
      <c r="H2669" s="7">
        <f>F2669-(Table1[[#This Row],[Estimated Cost Price (50%)	]])</f>
        <v>35.549999999999997</v>
      </c>
      <c r="I2669" s="7">
        <f>Table1[[#This Row],[Profit per unit]]*Table1[[#This Row],[QUANTITY_ORDERED]]</f>
        <v>995.39999999999986</v>
      </c>
      <c r="J2669" s="2" t="str">
        <f t="shared" si="83"/>
        <v>Profit</v>
      </c>
      <c r="K2669" s="3">
        <v>38415</v>
      </c>
      <c r="L2669" s="2" t="str">
        <f>TEXT(Table1[[#This Row],[ORDER_DATE]], "mmm")</f>
        <v>Mar</v>
      </c>
      <c r="M2669" s="2">
        <v>2005</v>
      </c>
      <c r="N2669" s="2" t="s">
        <v>210</v>
      </c>
      <c r="O2669" s="2" t="s">
        <v>304</v>
      </c>
      <c r="P2669" s="2" t="s">
        <v>35</v>
      </c>
      <c r="Q2669" s="2" t="s">
        <v>9</v>
      </c>
      <c r="R2669" s="2" t="s">
        <v>10</v>
      </c>
    </row>
    <row r="2670" spans="1:18" x14ac:dyDescent="0.3">
      <c r="A2670" s="2">
        <v>12768</v>
      </c>
      <c r="B2670" s="2" t="s">
        <v>29</v>
      </c>
      <c r="C2670" s="2">
        <v>45</v>
      </c>
      <c r="D2670" s="7">
        <v>118</v>
      </c>
      <c r="E2670" s="7">
        <f t="shared" si="82"/>
        <v>59</v>
      </c>
      <c r="F2670" s="7">
        <v>100</v>
      </c>
      <c r="G2670" s="7">
        <f>Table1[[#This Row],[QUANTITY_ORDERED]]*Table1[[#This Row],[Selling price ]]</f>
        <v>4500</v>
      </c>
      <c r="H2670" s="7">
        <f>F2670-(Table1[[#This Row],[Estimated Cost Price (50%)	]])</f>
        <v>41</v>
      </c>
      <c r="I2670" s="7">
        <f>Table1[[#This Row],[Profit per unit]]*Table1[[#This Row],[QUANTITY_ORDERED]]</f>
        <v>1845</v>
      </c>
      <c r="J2670" s="2" t="str">
        <f t="shared" si="83"/>
        <v>Profit</v>
      </c>
      <c r="K2670" s="3">
        <v>38537</v>
      </c>
      <c r="L2670" s="2" t="str">
        <f>TEXT(Table1[[#This Row],[ORDER_DATE]], "mmm")</f>
        <v>Jul</v>
      </c>
      <c r="M2670" s="2">
        <v>2005</v>
      </c>
      <c r="N2670" s="2" t="s">
        <v>5</v>
      </c>
      <c r="O2670" s="2" t="s">
        <v>106</v>
      </c>
      <c r="P2670" s="2" t="s">
        <v>15</v>
      </c>
      <c r="Q2670" s="2" t="s">
        <v>13</v>
      </c>
      <c r="R2670" s="2" t="s">
        <v>16</v>
      </c>
    </row>
    <row r="2671" spans="1:18" x14ac:dyDescent="0.3">
      <c r="A2671" s="2">
        <v>12769</v>
      </c>
      <c r="B2671" s="2" t="s">
        <v>29</v>
      </c>
      <c r="C2671" s="2">
        <v>55</v>
      </c>
      <c r="D2671" s="7">
        <v>60</v>
      </c>
      <c r="E2671" s="7">
        <f t="shared" si="82"/>
        <v>30</v>
      </c>
      <c r="F2671" s="7">
        <v>55.72</v>
      </c>
      <c r="G2671" s="7">
        <f>Table1[[#This Row],[QUANTITY_ORDERED]]*Table1[[#This Row],[Selling price ]]</f>
        <v>3064.6</v>
      </c>
      <c r="H2671" s="7">
        <f>F2671-(Table1[[#This Row],[Estimated Cost Price (50%)	]])</f>
        <v>25.72</v>
      </c>
      <c r="I2671" s="7">
        <f>Table1[[#This Row],[Profit per unit]]*Table1[[#This Row],[QUANTITY_ORDERED]]</f>
        <v>1414.6</v>
      </c>
      <c r="J2671" s="2" t="str">
        <f t="shared" si="83"/>
        <v>Profit</v>
      </c>
      <c r="K2671" s="3">
        <v>38537</v>
      </c>
      <c r="L2671" s="2" t="str">
        <f>TEXT(Table1[[#This Row],[ORDER_DATE]], "mmm")</f>
        <v>Jul</v>
      </c>
      <c r="M2671" s="2">
        <v>2005</v>
      </c>
      <c r="N2671" s="2" t="s">
        <v>5</v>
      </c>
      <c r="O2671" s="2" t="s">
        <v>226</v>
      </c>
      <c r="P2671" s="2" t="s">
        <v>15</v>
      </c>
      <c r="Q2671" s="2" t="s">
        <v>13</v>
      </c>
      <c r="R2671" s="2" t="s">
        <v>16</v>
      </c>
    </row>
    <row r="2672" spans="1:18" x14ac:dyDescent="0.3">
      <c r="A2672" s="2">
        <v>12770</v>
      </c>
      <c r="B2672" s="2" t="s">
        <v>29</v>
      </c>
      <c r="C2672" s="2">
        <v>59</v>
      </c>
      <c r="D2672" s="7">
        <v>76</v>
      </c>
      <c r="E2672" s="7">
        <f t="shared" si="82"/>
        <v>38</v>
      </c>
      <c r="F2672" s="7">
        <v>87.6</v>
      </c>
      <c r="G2672" s="7">
        <f>Table1[[#This Row],[QUANTITY_ORDERED]]*Table1[[#This Row],[Selling price ]]</f>
        <v>5168.3999999999996</v>
      </c>
      <c r="H2672" s="7">
        <f>F2672-(Table1[[#This Row],[Estimated Cost Price (50%)	]])</f>
        <v>49.599999999999994</v>
      </c>
      <c r="I2672" s="7">
        <f>Table1[[#This Row],[Profit per unit]]*Table1[[#This Row],[QUANTITY_ORDERED]]</f>
        <v>2926.3999999999996</v>
      </c>
      <c r="J2672" s="2" t="str">
        <f t="shared" si="83"/>
        <v>Profit</v>
      </c>
      <c r="K2672" s="3">
        <v>38537</v>
      </c>
      <c r="L2672" s="2" t="str">
        <f>TEXT(Table1[[#This Row],[ORDER_DATE]], "mmm")</f>
        <v>Jul</v>
      </c>
      <c r="M2672" s="2">
        <v>2005</v>
      </c>
      <c r="N2672" s="2" t="s">
        <v>5</v>
      </c>
      <c r="O2672" s="2" t="s">
        <v>258</v>
      </c>
      <c r="P2672" s="2" t="s">
        <v>15</v>
      </c>
      <c r="Q2672" s="2" t="s">
        <v>13</v>
      </c>
      <c r="R2672" s="2" t="s">
        <v>16</v>
      </c>
    </row>
    <row r="2673" spans="1:18" x14ac:dyDescent="0.3">
      <c r="A2673" s="2">
        <v>12771</v>
      </c>
      <c r="B2673" s="2" t="s">
        <v>57</v>
      </c>
      <c r="C2673" s="2">
        <v>24</v>
      </c>
      <c r="D2673" s="7">
        <v>95</v>
      </c>
      <c r="E2673" s="7">
        <f t="shared" si="82"/>
        <v>47.5</v>
      </c>
      <c r="F2673" s="7">
        <v>100</v>
      </c>
      <c r="G2673" s="7">
        <f>Table1[[#This Row],[QUANTITY_ORDERED]]*Table1[[#This Row],[Selling price ]]</f>
        <v>2400</v>
      </c>
      <c r="H2673" s="7">
        <f>F2673-(Table1[[#This Row],[Estimated Cost Price (50%)	]])</f>
        <v>52.5</v>
      </c>
      <c r="I2673" s="7">
        <f>Table1[[#This Row],[Profit per unit]]*Table1[[#This Row],[QUANTITY_ORDERED]]</f>
        <v>1260</v>
      </c>
      <c r="J2673" s="2" t="str">
        <f t="shared" si="83"/>
        <v>Profit</v>
      </c>
      <c r="K2673" s="3">
        <v>38568</v>
      </c>
      <c r="L2673" s="2" t="str">
        <f>TEXT(Table1[[#This Row],[ORDER_DATE]], "mmm")</f>
        <v>Aug</v>
      </c>
      <c r="M2673" s="2">
        <v>2005</v>
      </c>
      <c r="N2673" s="2" t="s">
        <v>5</v>
      </c>
      <c r="O2673" s="2" t="s">
        <v>6</v>
      </c>
      <c r="P2673" s="2" t="s">
        <v>58</v>
      </c>
      <c r="Q2673" s="2" t="s">
        <v>59</v>
      </c>
      <c r="R2673" s="2" t="s">
        <v>10</v>
      </c>
    </row>
    <row r="2674" spans="1:18" x14ac:dyDescent="0.3">
      <c r="A2674" s="2">
        <v>12772</v>
      </c>
      <c r="B2674" s="2" t="s">
        <v>57</v>
      </c>
      <c r="C2674" s="2">
        <v>66</v>
      </c>
      <c r="D2674" s="7">
        <v>193</v>
      </c>
      <c r="E2674" s="7">
        <f t="shared" si="82"/>
        <v>96.5</v>
      </c>
      <c r="F2674" s="7">
        <v>100</v>
      </c>
      <c r="G2674" s="7">
        <f>Table1[[#This Row],[QUANTITY_ORDERED]]*Table1[[#This Row],[Selling price ]]</f>
        <v>6600</v>
      </c>
      <c r="H2674" s="7">
        <f>F2674-(Table1[[#This Row],[Estimated Cost Price (50%)	]])</f>
        <v>3.5</v>
      </c>
      <c r="I2674" s="7">
        <f>Table1[[#This Row],[Profit per unit]]*Table1[[#This Row],[QUANTITY_ORDERED]]</f>
        <v>231</v>
      </c>
      <c r="J2674" s="2" t="str">
        <f t="shared" si="83"/>
        <v>Profit</v>
      </c>
      <c r="K2674" s="3">
        <v>38568</v>
      </c>
      <c r="L2674" s="2" t="str">
        <f>TEXT(Table1[[#This Row],[ORDER_DATE]], "mmm")</f>
        <v>Aug</v>
      </c>
      <c r="M2674" s="2">
        <v>2005</v>
      </c>
      <c r="N2674" s="2" t="s">
        <v>5</v>
      </c>
      <c r="O2674" s="2" t="s">
        <v>113</v>
      </c>
      <c r="P2674" s="2" t="s">
        <v>58</v>
      </c>
      <c r="Q2674" s="2" t="s">
        <v>59</v>
      </c>
      <c r="R2674" s="2" t="s">
        <v>52</v>
      </c>
    </row>
    <row r="2675" spans="1:18" x14ac:dyDescent="0.3">
      <c r="A2675" s="2">
        <v>12773</v>
      </c>
      <c r="B2675" s="2" t="s">
        <v>57</v>
      </c>
      <c r="C2675" s="2">
        <v>66</v>
      </c>
      <c r="D2675" s="7">
        <v>150</v>
      </c>
      <c r="E2675" s="7">
        <f t="shared" si="82"/>
        <v>75</v>
      </c>
      <c r="F2675" s="7">
        <v>100</v>
      </c>
      <c r="G2675" s="7">
        <f>Table1[[#This Row],[QUANTITY_ORDERED]]*Table1[[#This Row],[Selling price ]]</f>
        <v>6600</v>
      </c>
      <c r="H2675" s="7">
        <f>F2675-(Table1[[#This Row],[Estimated Cost Price (50%)	]])</f>
        <v>25</v>
      </c>
      <c r="I2675" s="7">
        <f>Table1[[#This Row],[Profit per unit]]*Table1[[#This Row],[QUANTITY_ORDERED]]</f>
        <v>1650</v>
      </c>
      <c r="J2675" s="2" t="str">
        <f t="shared" si="83"/>
        <v>Profit</v>
      </c>
      <c r="K2675" s="3">
        <v>38568</v>
      </c>
      <c r="L2675" s="2" t="str">
        <f>TEXT(Table1[[#This Row],[ORDER_DATE]], "mmm")</f>
        <v>Aug</v>
      </c>
      <c r="M2675" s="2">
        <v>2005</v>
      </c>
      <c r="N2675" s="2" t="s">
        <v>5</v>
      </c>
      <c r="O2675" s="2" t="s">
        <v>180</v>
      </c>
      <c r="P2675" s="2" t="s">
        <v>58</v>
      </c>
      <c r="Q2675" s="2" t="s">
        <v>59</v>
      </c>
      <c r="R2675" s="2" t="s">
        <v>52</v>
      </c>
    </row>
    <row r="2676" spans="1:18" x14ac:dyDescent="0.3">
      <c r="A2676" s="2">
        <v>12774</v>
      </c>
      <c r="B2676" s="2" t="s">
        <v>57</v>
      </c>
      <c r="C2676" s="2">
        <v>36</v>
      </c>
      <c r="D2676" s="7">
        <v>62</v>
      </c>
      <c r="E2676" s="7">
        <f t="shared" si="82"/>
        <v>31</v>
      </c>
      <c r="F2676" s="7">
        <v>52.22</v>
      </c>
      <c r="G2676" s="7">
        <f>Table1[[#This Row],[QUANTITY_ORDERED]]*Table1[[#This Row],[Selling price ]]</f>
        <v>1879.92</v>
      </c>
      <c r="H2676" s="7">
        <f>F2676-(Table1[[#This Row],[Estimated Cost Price (50%)	]])</f>
        <v>21.22</v>
      </c>
      <c r="I2676" s="7">
        <f>Table1[[#This Row],[Profit per unit]]*Table1[[#This Row],[QUANTITY_ORDERED]]</f>
        <v>763.92</v>
      </c>
      <c r="J2676" s="2" t="str">
        <f t="shared" si="83"/>
        <v>Profit</v>
      </c>
      <c r="K2676" s="3">
        <v>38568</v>
      </c>
      <c r="L2676" s="2" t="str">
        <f>TEXT(Table1[[#This Row],[ORDER_DATE]], "mmm")</f>
        <v>Aug</v>
      </c>
      <c r="M2676" s="2">
        <v>2005</v>
      </c>
      <c r="N2676" s="2" t="s">
        <v>5</v>
      </c>
      <c r="O2676" s="2" t="s">
        <v>243</v>
      </c>
      <c r="P2676" s="2" t="s">
        <v>58</v>
      </c>
      <c r="Q2676" s="2" t="s">
        <v>59</v>
      </c>
      <c r="R2676" s="2" t="s">
        <v>10</v>
      </c>
    </row>
    <row r="2677" spans="1:18" x14ac:dyDescent="0.3">
      <c r="A2677" s="2">
        <v>12775</v>
      </c>
      <c r="B2677" s="2" t="s">
        <v>57</v>
      </c>
      <c r="C2677" s="2">
        <v>46</v>
      </c>
      <c r="D2677" s="7">
        <v>112</v>
      </c>
      <c r="E2677" s="7">
        <f t="shared" si="82"/>
        <v>56</v>
      </c>
      <c r="F2677" s="7">
        <v>100</v>
      </c>
      <c r="G2677" s="7">
        <f>Table1[[#This Row],[QUANTITY_ORDERED]]*Table1[[#This Row],[Selling price ]]</f>
        <v>4600</v>
      </c>
      <c r="H2677" s="7">
        <f>F2677-(Table1[[#This Row],[Estimated Cost Price (50%)	]])</f>
        <v>44</v>
      </c>
      <c r="I2677" s="7">
        <f>Table1[[#This Row],[Profit per unit]]*Table1[[#This Row],[QUANTITY_ORDERED]]</f>
        <v>2024</v>
      </c>
      <c r="J2677" s="2" t="str">
        <f t="shared" si="83"/>
        <v>Profit</v>
      </c>
      <c r="K2677" s="3">
        <v>38568</v>
      </c>
      <c r="L2677" s="2" t="str">
        <f>TEXT(Table1[[#This Row],[ORDER_DATE]], "mmm")</f>
        <v>Aug</v>
      </c>
      <c r="M2677" s="2">
        <v>2005</v>
      </c>
      <c r="N2677" s="2" t="s">
        <v>5</v>
      </c>
      <c r="O2677" s="2" t="s">
        <v>254</v>
      </c>
      <c r="P2677" s="2" t="s">
        <v>58</v>
      </c>
      <c r="Q2677" s="2" t="s">
        <v>59</v>
      </c>
      <c r="R2677" s="2" t="s">
        <v>16</v>
      </c>
    </row>
    <row r="2678" spans="1:18" x14ac:dyDescent="0.3">
      <c r="A2678" s="2">
        <v>12776</v>
      </c>
      <c r="B2678" s="2" t="s">
        <v>57</v>
      </c>
      <c r="C2678" s="2">
        <v>27</v>
      </c>
      <c r="D2678" s="7">
        <v>69</v>
      </c>
      <c r="E2678" s="7">
        <f t="shared" si="82"/>
        <v>34.5</v>
      </c>
      <c r="F2678" s="7">
        <v>79.650000000000006</v>
      </c>
      <c r="G2678" s="7">
        <f>Table1[[#This Row],[QUANTITY_ORDERED]]*Table1[[#This Row],[Selling price ]]</f>
        <v>2150.5500000000002</v>
      </c>
      <c r="H2678" s="7">
        <f>F2678-(Table1[[#This Row],[Estimated Cost Price (50%)	]])</f>
        <v>45.150000000000006</v>
      </c>
      <c r="I2678" s="7">
        <f>Table1[[#This Row],[Profit per unit]]*Table1[[#This Row],[QUANTITY_ORDERED]]</f>
        <v>1219.0500000000002</v>
      </c>
      <c r="J2678" s="2" t="str">
        <f t="shared" si="83"/>
        <v>Profit</v>
      </c>
      <c r="K2678" s="3">
        <v>38568</v>
      </c>
      <c r="L2678" s="2" t="str">
        <f>TEXT(Table1[[#This Row],[ORDER_DATE]], "mmm")</f>
        <v>Aug</v>
      </c>
      <c r="M2678" s="2">
        <v>2005</v>
      </c>
      <c r="N2678" s="2" t="s">
        <v>5</v>
      </c>
      <c r="O2678" s="2" t="s">
        <v>262</v>
      </c>
      <c r="P2678" s="2" t="s">
        <v>58</v>
      </c>
      <c r="Q2678" s="2" t="s">
        <v>59</v>
      </c>
      <c r="R2678" s="2" t="s">
        <v>10</v>
      </c>
    </row>
    <row r="2679" spans="1:18" x14ac:dyDescent="0.3">
      <c r="A2679" s="2">
        <v>12777</v>
      </c>
      <c r="B2679" s="2" t="s">
        <v>57</v>
      </c>
      <c r="C2679" s="2">
        <v>30</v>
      </c>
      <c r="D2679" s="7">
        <v>40</v>
      </c>
      <c r="E2679" s="7">
        <f t="shared" si="82"/>
        <v>20</v>
      </c>
      <c r="F2679" s="7">
        <v>40.229999999999997</v>
      </c>
      <c r="G2679" s="7">
        <f>Table1[[#This Row],[QUANTITY_ORDERED]]*Table1[[#This Row],[Selling price ]]</f>
        <v>1206.8999999999999</v>
      </c>
      <c r="H2679" s="7">
        <f>F2679-(Table1[[#This Row],[Estimated Cost Price (50%)	]])</f>
        <v>20.229999999999997</v>
      </c>
      <c r="I2679" s="7">
        <f>Table1[[#This Row],[Profit per unit]]*Table1[[#This Row],[QUANTITY_ORDERED]]</f>
        <v>606.89999999999986</v>
      </c>
      <c r="J2679" s="2" t="str">
        <f t="shared" si="83"/>
        <v>Profit</v>
      </c>
      <c r="K2679" s="3">
        <v>38568</v>
      </c>
      <c r="L2679" s="2" t="str">
        <f>TEXT(Table1[[#This Row],[ORDER_DATE]], "mmm")</f>
        <v>Aug</v>
      </c>
      <c r="M2679" s="2">
        <v>2005</v>
      </c>
      <c r="N2679" s="2" t="s">
        <v>5</v>
      </c>
      <c r="O2679" s="2" t="s">
        <v>283</v>
      </c>
      <c r="P2679" s="2" t="s">
        <v>58</v>
      </c>
      <c r="Q2679" s="2" t="s">
        <v>59</v>
      </c>
      <c r="R2679" s="2" t="s">
        <v>10</v>
      </c>
    </row>
    <row r="2680" spans="1:18" x14ac:dyDescent="0.3">
      <c r="A2680" s="2">
        <v>12778</v>
      </c>
      <c r="B2680" s="2" t="s">
        <v>57</v>
      </c>
      <c r="C2680" s="2">
        <v>45</v>
      </c>
      <c r="D2680" s="7">
        <v>102</v>
      </c>
      <c r="E2680" s="7">
        <f t="shared" si="82"/>
        <v>51</v>
      </c>
      <c r="F2680" s="7">
        <v>100</v>
      </c>
      <c r="G2680" s="7">
        <f>Table1[[#This Row],[QUANTITY_ORDERED]]*Table1[[#This Row],[Selling price ]]</f>
        <v>4500</v>
      </c>
      <c r="H2680" s="7">
        <f>F2680-(Table1[[#This Row],[Estimated Cost Price (50%)	]])</f>
        <v>49</v>
      </c>
      <c r="I2680" s="7">
        <f>Table1[[#This Row],[Profit per unit]]*Table1[[#This Row],[QUANTITY_ORDERED]]</f>
        <v>2205</v>
      </c>
      <c r="J2680" s="2" t="str">
        <f t="shared" si="83"/>
        <v>Profit</v>
      </c>
      <c r="K2680" s="3">
        <v>38568</v>
      </c>
      <c r="L2680" s="2" t="str">
        <f>TEXT(Table1[[#This Row],[ORDER_DATE]], "mmm")</f>
        <v>Aug</v>
      </c>
      <c r="M2680" s="2">
        <v>2005</v>
      </c>
      <c r="N2680" s="2" t="s">
        <v>5</v>
      </c>
      <c r="O2680" s="2" t="s">
        <v>288</v>
      </c>
      <c r="P2680" s="2" t="s">
        <v>58</v>
      </c>
      <c r="Q2680" s="2" t="s">
        <v>59</v>
      </c>
      <c r="R2680" s="2" t="s">
        <v>16</v>
      </c>
    </row>
    <row r="2681" spans="1:18" x14ac:dyDescent="0.3">
      <c r="A2681" s="2">
        <v>12779</v>
      </c>
      <c r="B2681" s="2" t="s">
        <v>57</v>
      </c>
      <c r="C2681" s="2">
        <v>31</v>
      </c>
      <c r="D2681" s="7">
        <v>81</v>
      </c>
      <c r="E2681" s="7">
        <f t="shared" si="82"/>
        <v>40.5</v>
      </c>
      <c r="F2681" s="7">
        <v>68.34</v>
      </c>
      <c r="G2681" s="7">
        <f>Table1[[#This Row],[QUANTITY_ORDERED]]*Table1[[#This Row],[Selling price ]]</f>
        <v>2118.54</v>
      </c>
      <c r="H2681" s="7">
        <f>F2681-(Table1[[#This Row],[Estimated Cost Price (50%)	]])</f>
        <v>27.840000000000003</v>
      </c>
      <c r="I2681" s="7">
        <f>Table1[[#This Row],[Profit per unit]]*Table1[[#This Row],[QUANTITY_ORDERED]]</f>
        <v>863.04000000000008</v>
      </c>
      <c r="J2681" s="2" t="str">
        <f t="shared" si="83"/>
        <v>Profit</v>
      </c>
      <c r="K2681" s="3">
        <v>38568</v>
      </c>
      <c r="L2681" s="2" t="str">
        <f>TEXT(Table1[[#This Row],[ORDER_DATE]], "mmm")</f>
        <v>Aug</v>
      </c>
      <c r="M2681" s="2">
        <v>2005</v>
      </c>
      <c r="N2681" s="2" t="s">
        <v>5</v>
      </c>
      <c r="O2681" s="2" t="s">
        <v>292</v>
      </c>
      <c r="P2681" s="2" t="s">
        <v>58</v>
      </c>
      <c r="Q2681" s="2" t="s">
        <v>59</v>
      </c>
      <c r="R2681" s="2" t="s">
        <v>10</v>
      </c>
    </row>
    <row r="2682" spans="1:18" x14ac:dyDescent="0.3">
      <c r="A2682" s="2">
        <v>12780</v>
      </c>
      <c r="B2682" s="2" t="s">
        <v>194</v>
      </c>
      <c r="C2682" s="2">
        <v>97</v>
      </c>
      <c r="D2682" s="7">
        <v>115</v>
      </c>
      <c r="E2682" s="7">
        <f t="shared" si="82"/>
        <v>57.5</v>
      </c>
      <c r="F2682" s="7">
        <v>93.28</v>
      </c>
      <c r="G2682" s="7">
        <f>Table1[[#This Row],[QUANTITY_ORDERED]]*Table1[[#This Row],[Selling price ]]</f>
        <v>9048.16</v>
      </c>
      <c r="H2682" s="7">
        <f>F2682-(Table1[[#This Row],[Estimated Cost Price (50%)	]])</f>
        <v>35.78</v>
      </c>
      <c r="I2682" s="7">
        <f>Table1[[#This Row],[Profit per unit]]*Table1[[#This Row],[QUANTITY_ORDERED]]</f>
        <v>3470.6600000000003</v>
      </c>
      <c r="J2682" s="2" t="str">
        <f t="shared" si="83"/>
        <v>Profit</v>
      </c>
      <c r="K2682" s="3">
        <v>38456</v>
      </c>
      <c r="L2682" s="2" t="str">
        <f>TEXT(Table1[[#This Row],[ORDER_DATE]], "mmm")</f>
        <v>Apr</v>
      </c>
      <c r="M2682" s="2">
        <v>2005</v>
      </c>
      <c r="N2682" s="2" t="s">
        <v>63</v>
      </c>
      <c r="O2682" s="2" t="s">
        <v>193</v>
      </c>
      <c r="P2682" s="2" t="s">
        <v>195</v>
      </c>
      <c r="Q2682" s="2" t="s">
        <v>13</v>
      </c>
      <c r="R2682" s="2" t="s">
        <v>52</v>
      </c>
    </row>
    <row r="2683" spans="1:18" x14ac:dyDescent="0.3">
      <c r="A2683" s="2">
        <v>12781</v>
      </c>
      <c r="B2683" s="2" t="s">
        <v>194</v>
      </c>
      <c r="C2683" s="2">
        <v>61</v>
      </c>
      <c r="D2683" s="7">
        <v>77</v>
      </c>
      <c r="E2683" s="7">
        <f t="shared" si="82"/>
        <v>38.5</v>
      </c>
      <c r="F2683" s="7">
        <v>73.92</v>
      </c>
      <c r="G2683" s="7">
        <f>Table1[[#This Row],[QUANTITY_ORDERED]]*Table1[[#This Row],[Selling price ]]</f>
        <v>4509.12</v>
      </c>
      <c r="H2683" s="7">
        <f>F2683-(Table1[[#This Row],[Estimated Cost Price (50%)	]])</f>
        <v>35.42</v>
      </c>
      <c r="I2683" s="7">
        <f>Table1[[#This Row],[Profit per unit]]*Table1[[#This Row],[QUANTITY_ORDERED]]</f>
        <v>2160.62</v>
      </c>
      <c r="J2683" s="2" t="str">
        <f t="shared" si="83"/>
        <v>Profit</v>
      </c>
      <c r="K2683" s="3">
        <v>38456</v>
      </c>
      <c r="L2683" s="2" t="str">
        <f>TEXT(Table1[[#This Row],[ORDER_DATE]], "mmm")</f>
        <v>Apr</v>
      </c>
      <c r="M2683" s="2">
        <v>2005</v>
      </c>
      <c r="N2683" s="2" t="s">
        <v>63</v>
      </c>
      <c r="O2683" s="2" t="s">
        <v>218</v>
      </c>
      <c r="P2683" s="2" t="s">
        <v>195</v>
      </c>
      <c r="Q2683" s="2" t="s">
        <v>13</v>
      </c>
      <c r="R2683" s="2" t="s">
        <v>16</v>
      </c>
    </row>
    <row r="2684" spans="1:18" x14ac:dyDescent="0.3">
      <c r="A2684" s="2">
        <v>12782</v>
      </c>
      <c r="B2684" s="2" t="s">
        <v>194</v>
      </c>
      <c r="C2684" s="2">
        <v>55</v>
      </c>
      <c r="D2684" s="7">
        <v>169</v>
      </c>
      <c r="E2684" s="7">
        <f t="shared" si="82"/>
        <v>84.5</v>
      </c>
      <c r="F2684" s="7">
        <v>100</v>
      </c>
      <c r="G2684" s="7">
        <f>Table1[[#This Row],[QUANTITY_ORDERED]]*Table1[[#This Row],[Selling price ]]</f>
        <v>5500</v>
      </c>
      <c r="H2684" s="7">
        <f>F2684-(Table1[[#This Row],[Estimated Cost Price (50%)	]])</f>
        <v>15.5</v>
      </c>
      <c r="I2684" s="7">
        <f>Table1[[#This Row],[Profit per unit]]*Table1[[#This Row],[QUANTITY_ORDERED]]</f>
        <v>852.5</v>
      </c>
      <c r="J2684" s="2" t="str">
        <f t="shared" si="83"/>
        <v>Profit</v>
      </c>
      <c r="K2684" s="3">
        <v>38456</v>
      </c>
      <c r="L2684" s="2" t="str">
        <f>TEXT(Table1[[#This Row],[ORDER_DATE]], "mmm")</f>
        <v>Apr</v>
      </c>
      <c r="M2684" s="2">
        <v>2005</v>
      </c>
      <c r="N2684" s="2" t="s">
        <v>63</v>
      </c>
      <c r="O2684" s="2" t="s">
        <v>236</v>
      </c>
      <c r="P2684" s="2" t="s">
        <v>195</v>
      </c>
      <c r="Q2684" s="2" t="s">
        <v>13</v>
      </c>
      <c r="R2684" s="2" t="s">
        <v>52</v>
      </c>
    </row>
    <row r="2685" spans="1:18" x14ac:dyDescent="0.3">
      <c r="A2685" s="2">
        <v>12783</v>
      </c>
      <c r="B2685" s="2" t="s">
        <v>194</v>
      </c>
      <c r="C2685" s="2">
        <v>47</v>
      </c>
      <c r="D2685" s="7">
        <v>37</v>
      </c>
      <c r="E2685" s="7">
        <f t="shared" si="82"/>
        <v>18.5</v>
      </c>
      <c r="F2685" s="7">
        <v>44.56</v>
      </c>
      <c r="G2685" s="7">
        <f>Table1[[#This Row],[QUANTITY_ORDERED]]*Table1[[#This Row],[Selling price ]]</f>
        <v>2094.3200000000002</v>
      </c>
      <c r="H2685" s="7">
        <f>F2685-(Table1[[#This Row],[Estimated Cost Price (50%)	]])</f>
        <v>26.060000000000002</v>
      </c>
      <c r="I2685" s="7">
        <f>Table1[[#This Row],[Profit per unit]]*Table1[[#This Row],[QUANTITY_ORDERED]]</f>
        <v>1224.8200000000002</v>
      </c>
      <c r="J2685" s="2" t="str">
        <f t="shared" si="83"/>
        <v>Profit</v>
      </c>
      <c r="K2685" s="3">
        <v>38456</v>
      </c>
      <c r="L2685" s="2" t="str">
        <f>TEXT(Table1[[#This Row],[ORDER_DATE]], "mmm")</f>
        <v>Apr</v>
      </c>
      <c r="M2685" s="2">
        <v>2005</v>
      </c>
      <c r="N2685" s="2" t="s">
        <v>63</v>
      </c>
      <c r="O2685" s="2" t="s">
        <v>267</v>
      </c>
      <c r="P2685" s="2" t="s">
        <v>195</v>
      </c>
      <c r="Q2685" s="2" t="s">
        <v>13</v>
      </c>
      <c r="R2685" s="2" t="s">
        <v>10</v>
      </c>
    </row>
    <row r="2686" spans="1:18" x14ac:dyDescent="0.3">
      <c r="A2686" s="2">
        <v>12784</v>
      </c>
      <c r="B2686" s="2" t="s">
        <v>194</v>
      </c>
      <c r="C2686" s="2">
        <v>76</v>
      </c>
      <c r="D2686" s="7">
        <v>140</v>
      </c>
      <c r="E2686" s="7">
        <f t="shared" si="82"/>
        <v>70</v>
      </c>
      <c r="F2686" s="7">
        <v>100</v>
      </c>
      <c r="G2686" s="7">
        <f>Table1[[#This Row],[QUANTITY_ORDERED]]*Table1[[#This Row],[Selling price ]]</f>
        <v>7600</v>
      </c>
      <c r="H2686" s="7">
        <f>F2686-(Table1[[#This Row],[Estimated Cost Price (50%)	]])</f>
        <v>30</v>
      </c>
      <c r="I2686" s="7">
        <f>Table1[[#This Row],[Profit per unit]]*Table1[[#This Row],[QUANTITY_ORDERED]]</f>
        <v>2280</v>
      </c>
      <c r="J2686" s="2" t="str">
        <f t="shared" si="83"/>
        <v>Profit</v>
      </c>
      <c r="K2686" s="3">
        <v>38456</v>
      </c>
      <c r="L2686" s="2" t="str">
        <f>TEXT(Table1[[#This Row],[ORDER_DATE]], "mmm")</f>
        <v>Apr</v>
      </c>
      <c r="M2686" s="2">
        <v>2005</v>
      </c>
      <c r="N2686" s="2" t="s">
        <v>63</v>
      </c>
      <c r="O2686" s="2" t="s">
        <v>274</v>
      </c>
      <c r="P2686" s="2" t="s">
        <v>195</v>
      </c>
      <c r="Q2686" s="2" t="s">
        <v>13</v>
      </c>
      <c r="R2686" s="2" t="s">
        <v>52</v>
      </c>
    </row>
    <row r="2687" spans="1:18" x14ac:dyDescent="0.3">
      <c r="A2687" s="2">
        <v>12785</v>
      </c>
      <c r="B2687" s="2" t="s">
        <v>115</v>
      </c>
      <c r="C2687" s="2">
        <v>61</v>
      </c>
      <c r="D2687" s="7">
        <v>141</v>
      </c>
      <c r="E2687" s="7">
        <f t="shared" si="82"/>
        <v>70.5</v>
      </c>
      <c r="F2687" s="7">
        <v>100</v>
      </c>
      <c r="G2687" s="7">
        <f>Table1[[#This Row],[QUANTITY_ORDERED]]*Table1[[#This Row],[Selling price ]]</f>
        <v>6100</v>
      </c>
      <c r="H2687" s="7">
        <f>F2687-(Table1[[#This Row],[Estimated Cost Price (50%)	]])</f>
        <v>29.5</v>
      </c>
      <c r="I2687" s="7">
        <f>Table1[[#This Row],[Profit per unit]]*Table1[[#This Row],[QUANTITY_ORDERED]]</f>
        <v>1799.5</v>
      </c>
      <c r="J2687" s="2" t="str">
        <f t="shared" si="83"/>
        <v>Profit</v>
      </c>
      <c r="K2687" s="3">
        <v>38457</v>
      </c>
      <c r="L2687" s="2" t="str">
        <f>TEXT(Table1[[#This Row],[ORDER_DATE]], "mmm")</f>
        <v>Apr</v>
      </c>
      <c r="M2687" s="2">
        <v>2005</v>
      </c>
      <c r="N2687" s="2" t="s">
        <v>63</v>
      </c>
      <c r="O2687" s="2" t="s">
        <v>197</v>
      </c>
      <c r="P2687" s="2" t="s">
        <v>116</v>
      </c>
      <c r="Q2687" s="2" t="s">
        <v>117</v>
      </c>
      <c r="R2687" s="2" t="s">
        <v>52</v>
      </c>
    </row>
    <row r="2688" spans="1:18" x14ac:dyDescent="0.3">
      <c r="A2688" s="2">
        <v>12786</v>
      </c>
      <c r="B2688" s="2" t="s">
        <v>115</v>
      </c>
      <c r="C2688" s="2">
        <v>48</v>
      </c>
      <c r="D2688" s="7">
        <v>142</v>
      </c>
      <c r="E2688" s="7">
        <f t="shared" si="82"/>
        <v>71</v>
      </c>
      <c r="F2688" s="7">
        <v>100</v>
      </c>
      <c r="G2688" s="7">
        <f>Table1[[#This Row],[QUANTITY_ORDERED]]*Table1[[#This Row],[Selling price ]]</f>
        <v>4800</v>
      </c>
      <c r="H2688" s="7">
        <f>F2688-(Table1[[#This Row],[Estimated Cost Price (50%)	]])</f>
        <v>29</v>
      </c>
      <c r="I2688" s="7">
        <f>Table1[[#This Row],[Profit per unit]]*Table1[[#This Row],[QUANTITY_ORDERED]]</f>
        <v>1392</v>
      </c>
      <c r="J2688" s="2" t="str">
        <f t="shared" si="83"/>
        <v>Profit</v>
      </c>
      <c r="K2688" s="3">
        <v>38457</v>
      </c>
      <c r="L2688" s="2" t="str">
        <f>TEXT(Table1[[#This Row],[ORDER_DATE]], "mmm")</f>
        <v>Apr</v>
      </c>
      <c r="M2688" s="2">
        <v>2005</v>
      </c>
      <c r="N2688" s="2" t="s">
        <v>63</v>
      </c>
      <c r="O2688" s="2" t="s">
        <v>219</v>
      </c>
      <c r="P2688" s="2" t="s">
        <v>116</v>
      </c>
      <c r="Q2688" s="2" t="s">
        <v>117</v>
      </c>
      <c r="R2688" s="2" t="s">
        <v>52</v>
      </c>
    </row>
    <row r="2689" spans="1:18" x14ac:dyDescent="0.3">
      <c r="A2689" s="2">
        <v>12787</v>
      </c>
      <c r="B2689" s="2" t="s">
        <v>115</v>
      </c>
      <c r="C2689" s="2">
        <v>65</v>
      </c>
      <c r="D2689" s="7">
        <v>141</v>
      </c>
      <c r="E2689" s="7">
        <f t="shared" si="82"/>
        <v>70.5</v>
      </c>
      <c r="F2689" s="7">
        <v>100</v>
      </c>
      <c r="G2689" s="7">
        <f>Table1[[#This Row],[QUANTITY_ORDERED]]*Table1[[#This Row],[Selling price ]]</f>
        <v>6500</v>
      </c>
      <c r="H2689" s="7">
        <f>F2689-(Table1[[#This Row],[Estimated Cost Price (50%)	]])</f>
        <v>29.5</v>
      </c>
      <c r="I2689" s="7">
        <f>Table1[[#This Row],[Profit per unit]]*Table1[[#This Row],[QUANTITY_ORDERED]]</f>
        <v>1917.5</v>
      </c>
      <c r="J2689" s="2" t="str">
        <f t="shared" si="83"/>
        <v>Profit</v>
      </c>
      <c r="K2689" s="3">
        <v>38457</v>
      </c>
      <c r="L2689" s="2" t="str">
        <f>TEXT(Table1[[#This Row],[ORDER_DATE]], "mmm")</f>
        <v>Apr</v>
      </c>
      <c r="M2689" s="2">
        <v>2005</v>
      </c>
      <c r="N2689" s="2" t="s">
        <v>63</v>
      </c>
      <c r="O2689" s="2" t="s">
        <v>242</v>
      </c>
      <c r="P2689" s="2" t="s">
        <v>116</v>
      </c>
      <c r="Q2689" s="2" t="s">
        <v>117</v>
      </c>
      <c r="R2689" s="2" t="s">
        <v>52</v>
      </c>
    </row>
    <row r="2690" spans="1:18" x14ac:dyDescent="0.3">
      <c r="A2690" s="2">
        <v>12788</v>
      </c>
      <c r="B2690" s="2" t="s">
        <v>141</v>
      </c>
      <c r="C2690" s="2">
        <v>59</v>
      </c>
      <c r="D2690" s="7">
        <v>124</v>
      </c>
      <c r="E2690" s="7">
        <f t="shared" ref="E2690:E2753" si="84">D2690 * 0.5</f>
        <v>62</v>
      </c>
      <c r="F2690" s="7">
        <v>100</v>
      </c>
      <c r="G2690" s="7">
        <f>Table1[[#This Row],[QUANTITY_ORDERED]]*Table1[[#This Row],[Selling price ]]</f>
        <v>5900</v>
      </c>
      <c r="H2690" s="7">
        <f>F2690-(Table1[[#This Row],[Estimated Cost Price (50%)	]])</f>
        <v>38</v>
      </c>
      <c r="I2690" s="7">
        <f>Table1[[#This Row],[Profit per unit]]*Table1[[#This Row],[QUANTITY_ORDERED]]</f>
        <v>2242</v>
      </c>
      <c r="J2690" s="2" t="str">
        <f t="shared" ref="J2690:J2753" si="85">IF(H2690 &gt; 0, "Profit", IF(H2690 &lt; 0, "Loss", "No Profit No Loss"))</f>
        <v>Profit</v>
      </c>
      <c r="K2690" s="3">
        <v>38464</v>
      </c>
      <c r="L2690" s="2" t="str">
        <f>TEXT(Table1[[#This Row],[ORDER_DATE]], "mmm")</f>
        <v>Apr</v>
      </c>
      <c r="M2690" s="2">
        <v>2005</v>
      </c>
      <c r="N2690" s="2" t="s">
        <v>63</v>
      </c>
      <c r="O2690" s="2" t="s">
        <v>209</v>
      </c>
      <c r="P2690" s="2" t="s">
        <v>142</v>
      </c>
      <c r="Q2690" s="2" t="s">
        <v>9</v>
      </c>
      <c r="R2690" s="2" t="s">
        <v>52</v>
      </c>
    </row>
    <row r="2691" spans="1:18" x14ac:dyDescent="0.3">
      <c r="A2691" s="2">
        <v>12789</v>
      </c>
      <c r="B2691" s="2" t="s">
        <v>141</v>
      </c>
      <c r="C2691" s="2">
        <v>76</v>
      </c>
      <c r="D2691" s="7">
        <v>170</v>
      </c>
      <c r="E2691" s="7">
        <f t="shared" si="84"/>
        <v>85</v>
      </c>
      <c r="F2691" s="7">
        <v>100</v>
      </c>
      <c r="G2691" s="7">
        <f>Table1[[#This Row],[QUANTITY_ORDERED]]*Table1[[#This Row],[Selling price ]]</f>
        <v>7600</v>
      </c>
      <c r="H2691" s="7">
        <f>F2691-(Table1[[#This Row],[Estimated Cost Price (50%)	]])</f>
        <v>15</v>
      </c>
      <c r="I2691" s="7">
        <f>Table1[[#This Row],[Profit per unit]]*Table1[[#This Row],[QUANTITY_ORDERED]]</f>
        <v>1140</v>
      </c>
      <c r="J2691" s="2" t="str">
        <f t="shared" si="85"/>
        <v>Profit</v>
      </c>
      <c r="K2691" s="3">
        <v>38464</v>
      </c>
      <c r="L2691" s="2" t="str">
        <f>TEXT(Table1[[#This Row],[ORDER_DATE]], "mmm")</f>
        <v>Apr</v>
      </c>
      <c r="M2691" s="2">
        <v>2005</v>
      </c>
      <c r="N2691" s="2" t="s">
        <v>202</v>
      </c>
      <c r="O2691" s="2" t="s">
        <v>217</v>
      </c>
      <c r="P2691" s="2" t="s">
        <v>142</v>
      </c>
      <c r="Q2691" s="2" t="s">
        <v>9</v>
      </c>
      <c r="R2691" s="2" t="s">
        <v>52</v>
      </c>
    </row>
    <row r="2692" spans="1:18" x14ac:dyDescent="0.3">
      <c r="A2692" s="2">
        <v>12790</v>
      </c>
      <c r="B2692" s="2" t="s">
        <v>141</v>
      </c>
      <c r="C2692" s="2">
        <v>42</v>
      </c>
      <c r="D2692" s="7">
        <v>60</v>
      </c>
      <c r="E2692" s="7">
        <f t="shared" si="84"/>
        <v>30</v>
      </c>
      <c r="F2692" s="7">
        <v>72.650000000000006</v>
      </c>
      <c r="G2692" s="7">
        <f>Table1[[#This Row],[QUANTITY_ORDERED]]*Table1[[#This Row],[Selling price ]]</f>
        <v>3051.3</v>
      </c>
      <c r="H2692" s="7">
        <f>F2692-(Table1[[#This Row],[Estimated Cost Price (50%)	]])</f>
        <v>42.650000000000006</v>
      </c>
      <c r="I2692" s="7">
        <f>Table1[[#This Row],[Profit per unit]]*Table1[[#This Row],[QUANTITY_ORDERED]]</f>
        <v>1791.3000000000002</v>
      </c>
      <c r="J2692" s="2" t="str">
        <f t="shared" si="85"/>
        <v>Profit</v>
      </c>
      <c r="K2692" s="3">
        <v>38464</v>
      </c>
      <c r="L2692" s="2" t="str">
        <f>TEXT(Table1[[#This Row],[ORDER_DATE]], "mmm")</f>
        <v>Apr</v>
      </c>
      <c r="M2692" s="2">
        <v>2005</v>
      </c>
      <c r="N2692" s="2" t="s">
        <v>202</v>
      </c>
      <c r="O2692" s="2" t="s">
        <v>221</v>
      </c>
      <c r="P2692" s="2" t="s">
        <v>142</v>
      </c>
      <c r="Q2692" s="2" t="s">
        <v>9</v>
      </c>
      <c r="R2692" s="2" t="s">
        <v>16</v>
      </c>
    </row>
    <row r="2693" spans="1:18" x14ac:dyDescent="0.3">
      <c r="A2693" s="2">
        <v>12791</v>
      </c>
      <c r="B2693" s="2" t="s">
        <v>141</v>
      </c>
      <c r="C2693" s="2">
        <v>41</v>
      </c>
      <c r="D2693" s="7">
        <v>132</v>
      </c>
      <c r="E2693" s="7">
        <f t="shared" si="84"/>
        <v>66</v>
      </c>
      <c r="F2693" s="7">
        <v>100</v>
      </c>
      <c r="G2693" s="7">
        <f>Table1[[#This Row],[QUANTITY_ORDERED]]*Table1[[#This Row],[Selling price ]]</f>
        <v>4100</v>
      </c>
      <c r="H2693" s="7">
        <f>F2693-(Table1[[#This Row],[Estimated Cost Price (50%)	]])</f>
        <v>34</v>
      </c>
      <c r="I2693" s="7">
        <f>Table1[[#This Row],[Profit per unit]]*Table1[[#This Row],[QUANTITY_ORDERED]]</f>
        <v>1394</v>
      </c>
      <c r="J2693" s="2" t="str">
        <f t="shared" si="85"/>
        <v>Profit</v>
      </c>
      <c r="K2693" s="3">
        <v>38464</v>
      </c>
      <c r="L2693" s="2" t="str">
        <f>TEXT(Table1[[#This Row],[ORDER_DATE]], "mmm")</f>
        <v>Apr</v>
      </c>
      <c r="M2693" s="2">
        <v>2005</v>
      </c>
      <c r="N2693" s="2" t="s">
        <v>63</v>
      </c>
      <c r="O2693" s="2" t="s">
        <v>228</v>
      </c>
      <c r="P2693" s="2" t="s">
        <v>142</v>
      </c>
      <c r="Q2693" s="2" t="s">
        <v>9</v>
      </c>
      <c r="R2693" s="2" t="s">
        <v>16</v>
      </c>
    </row>
    <row r="2694" spans="1:18" x14ac:dyDescent="0.3">
      <c r="A2694" s="2">
        <v>12792</v>
      </c>
      <c r="B2694" s="2" t="s">
        <v>141</v>
      </c>
      <c r="C2694" s="2">
        <v>6</v>
      </c>
      <c r="D2694" s="7">
        <v>92</v>
      </c>
      <c r="E2694" s="7">
        <f t="shared" si="84"/>
        <v>46</v>
      </c>
      <c r="F2694" s="7">
        <v>90.19</v>
      </c>
      <c r="G2694" s="7">
        <f>Table1[[#This Row],[QUANTITY_ORDERED]]*Table1[[#This Row],[Selling price ]]</f>
        <v>541.14</v>
      </c>
      <c r="H2694" s="7">
        <f>F2694-(Table1[[#This Row],[Estimated Cost Price (50%)	]])</f>
        <v>44.19</v>
      </c>
      <c r="I2694" s="7">
        <f>Table1[[#This Row],[Profit per unit]]*Table1[[#This Row],[QUANTITY_ORDERED]]</f>
        <v>265.14</v>
      </c>
      <c r="J2694" s="2" t="str">
        <f t="shared" si="85"/>
        <v>Profit</v>
      </c>
      <c r="K2694" s="3">
        <v>38464</v>
      </c>
      <c r="L2694" s="2" t="str">
        <f>TEXT(Table1[[#This Row],[ORDER_DATE]], "mmm")</f>
        <v>Apr</v>
      </c>
      <c r="M2694" s="2">
        <v>2005</v>
      </c>
      <c r="N2694" s="2" t="s">
        <v>202</v>
      </c>
      <c r="O2694" s="2" t="s">
        <v>246</v>
      </c>
      <c r="P2694" s="2" t="s">
        <v>142</v>
      </c>
      <c r="Q2694" s="2" t="s">
        <v>9</v>
      </c>
      <c r="R2694" s="2" t="s">
        <v>10</v>
      </c>
    </row>
    <row r="2695" spans="1:18" x14ac:dyDescent="0.3">
      <c r="A2695" s="2">
        <v>12793</v>
      </c>
      <c r="B2695" s="2" t="s">
        <v>141</v>
      </c>
      <c r="C2695" s="2">
        <v>66</v>
      </c>
      <c r="D2695" s="7">
        <v>71</v>
      </c>
      <c r="E2695" s="7">
        <f t="shared" si="84"/>
        <v>35.5</v>
      </c>
      <c r="F2695" s="7">
        <v>66.989999999999995</v>
      </c>
      <c r="G2695" s="7">
        <f>Table1[[#This Row],[QUANTITY_ORDERED]]*Table1[[#This Row],[Selling price ]]</f>
        <v>4421.3399999999992</v>
      </c>
      <c r="H2695" s="7">
        <f>F2695-(Table1[[#This Row],[Estimated Cost Price (50%)	]])</f>
        <v>31.489999999999995</v>
      </c>
      <c r="I2695" s="7">
        <f>Table1[[#This Row],[Profit per unit]]*Table1[[#This Row],[QUANTITY_ORDERED]]</f>
        <v>2078.3399999999997</v>
      </c>
      <c r="J2695" s="2" t="str">
        <f t="shared" si="85"/>
        <v>Profit</v>
      </c>
      <c r="K2695" s="3">
        <v>38464</v>
      </c>
      <c r="L2695" s="2" t="str">
        <f>TEXT(Table1[[#This Row],[ORDER_DATE]], "mmm")</f>
        <v>Apr</v>
      </c>
      <c r="M2695" s="2">
        <v>2005</v>
      </c>
      <c r="N2695" s="2" t="s">
        <v>63</v>
      </c>
      <c r="O2695" s="2" t="s">
        <v>251</v>
      </c>
      <c r="P2695" s="2" t="s">
        <v>142</v>
      </c>
      <c r="Q2695" s="2" t="s">
        <v>9</v>
      </c>
      <c r="R2695" s="2" t="s">
        <v>16</v>
      </c>
    </row>
    <row r="2696" spans="1:18" x14ac:dyDescent="0.3">
      <c r="A2696" s="2">
        <v>12794</v>
      </c>
      <c r="B2696" s="2" t="s">
        <v>141</v>
      </c>
      <c r="C2696" s="2">
        <v>26</v>
      </c>
      <c r="D2696" s="7">
        <v>73</v>
      </c>
      <c r="E2696" s="7">
        <f t="shared" si="84"/>
        <v>36.5</v>
      </c>
      <c r="F2696" s="7">
        <v>76.430000000000007</v>
      </c>
      <c r="G2696" s="7">
        <f>Table1[[#This Row],[QUANTITY_ORDERED]]*Table1[[#This Row],[Selling price ]]</f>
        <v>1987.1800000000003</v>
      </c>
      <c r="H2696" s="7">
        <f>F2696-(Table1[[#This Row],[Estimated Cost Price (50%)	]])</f>
        <v>39.930000000000007</v>
      </c>
      <c r="I2696" s="7">
        <f>Table1[[#This Row],[Profit per unit]]*Table1[[#This Row],[QUANTITY_ORDERED]]</f>
        <v>1038.1800000000003</v>
      </c>
      <c r="J2696" s="2" t="str">
        <f t="shared" si="85"/>
        <v>Profit</v>
      </c>
      <c r="K2696" s="3">
        <v>38464</v>
      </c>
      <c r="L2696" s="2" t="str">
        <f>TEXT(Table1[[#This Row],[ORDER_DATE]], "mmm")</f>
        <v>Apr</v>
      </c>
      <c r="M2696" s="2">
        <v>2005</v>
      </c>
      <c r="N2696" s="2" t="s">
        <v>63</v>
      </c>
      <c r="O2696" s="2" t="s">
        <v>252</v>
      </c>
      <c r="P2696" s="2" t="s">
        <v>142</v>
      </c>
      <c r="Q2696" s="2" t="s">
        <v>9</v>
      </c>
      <c r="R2696" s="2" t="s">
        <v>10</v>
      </c>
    </row>
    <row r="2697" spans="1:18" x14ac:dyDescent="0.3">
      <c r="A2697" s="2">
        <v>12795</v>
      </c>
      <c r="B2697" s="2" t="s">
        <v>141</v>
      </c>
      <c r="C2697" s="2">
        <v>64</v>
      </c>
      <c r="D2697" s="7">
        <v>50</v>
      </c>
      <c r="E2697" s="7">
        <f t="shared" si="84"/>
        <v>25</v>
      </c>
      <c r="F2697" s="7">
        <v>40.25</v>
      </c>
      <c r="G2697" s="7">
        <f>Table1[[#This Row],[QUANTITY_ORDERED]]*Table1[[#This Row],[Selling price ]]</f>
        <v>2576</v>
      </c>
      <c r="H2697" s="7">
        <f>F2697-(Table1[[#This Row],[Estimated Cost Price (50%)	]])</f>
        <v>15.25</v>
      </c>
      <c r="I2697" s="7">
        <f>Table1[[#This Row],[Profit per unit]]*Table1[[#This Row],[QUANTITY_ORDERED]]</f>
        <v>976</v>
      </c>
      <c r="J2697" s="2" t="str">
        <f t="shared" si="85"/>
        <v>Profit</v>
      </c>
      <c r="K2697" s="3">
        <v>38464</v>
      </c>
      <c r="L2697" s="2" t="str">
        <f>TEXT(Table1[[#This Row],[ORDER_DATE]], "mmm")</f>
        <v>Apr</v>
      </c>
      <c r="M2697" s="2">
        <v>2005</v>
      </c>
      <c r="N2697" s="2" t="s">
        <v>63</v>
      </c>
      <c r="O2697" s="2" t="s">
        <v>255</v>
      </c>
      <c r="P2697" s="2" t="s">
        <v>142</v>
      </c>
      <c r="Q2697" s="2" t="s">
        <v>9</v>
      </c>
      <c r="R2697" s="2" t="s">
        <v>10</v>
      </c>
    </row>
    <row r="2698" spans="1:18" x14ac:dyDescent="0.3">
      <c r="A2698" s="2">
        <v>12796</v>
      </c>
      <c r="B2698" s="2" t="s">
        <v>141</v>
      </c>
      <c r="C2698" s="2">
        <v>76</v>
      </c>
      <c r="D2698" s="7">
        <v>90</v>
      </c>
      <c r="E2698" s="7">
        <f t="shared" si="84"/>
        <v>45</v>
      </c>
      <c r="F2698" s="7">
        <v>94.5</v>
      </c>
      <c r="G2698" s="7">
        <f>Table1[[#This Row],[QUANTITY_ORDERED]]*Table1[[#This Row],[Selling price ]]</f>
        <v>7182</v>
      </c>
      <c r="H2698" s="7">
        <f>F2698-(Table1[[#This Row],[Estimated Cost Price (50%)	]])</f>
        <v>49.5</v>
      </c>
      <c r="I2698" s="7">
        <f>Table1[[#This Row],[Profit per unit]]*Table1[[#This Row],[QUANTITY_ORDERED]]</f>
        <v>3762</v>
      </c>
      <c r="J2698" s="2" t="str">
        <f t="shared" si="85"/>
        <v>Profit</v>
      </c>
      <c r="K2698" s="3">
        <v>38464</v>
      </c>
      <c r="L2698" s="2" t="str">
        <f>TEXT(Table1[[#This Row],[ORDER_DATE]], "mmm")</f>
        <v>Apr</v>
      </c>
      <c r="M2698" s="2">
        <v>2005</v>
      </c>
      <c r="N2698" s="2" t="s">
        <v>63</v>
      </c>
      <c r="O2698" s="2" t="s">
        <v>263</v>
      </c>
      <c r="P2698" s="2" t="s">
        <v>142</v>
      </c>
      <c r="Q2698" s="2" t="s">
        <v>9</v>
      </c>
      <c r="R2698" s="2" t="s">
        <v>52</v>
      </c>
    </row>
    <row r="2699" spans="1:18" x14ac:dyDescent="0.3">
      <c r="A2699" s="2">
        <v>12797</v>
      </c>
      <c r="B2699" s="2" t="s">
        <v>141</v>
      </c>
      <c r="C2699" s="2">
        <v>59</v>
      </c>
      <c r="D2699" s="7">
        <v>117</v>
      </c>
      <c r="E2699" s="7">
        <f t="shared" si="84"/>
        <v>58.5</v>
      </c>
      <c r="F2699" s="7">
        <v>98.65</v>
      </c>
      <c r="G2699" s="7">
        <f>Table1[[#This Row],[QUANTITY_ORDERED]]*Table1[[#This Row],[Selling price ]]</f>
        <v>5820.35</v>
      </c>
      <c r="H2699" s="7">
        <f>F2699-(Table1[[#This Row],[Estimated Cost Price (50%)	]])</f>
        <v>40.150000000000006</v>
      </c>
      <c r="I2699" s="7">
        <f>Table1[[#This Row],[Profit per unit]]*Table1[[#This Row],[QUANTITY_ORDERED]]</f>
        <v>2368.8500000000004</v>
      </c>
      <c r="J2699" s="2" t="str">
        <f t="shared" si="85"/>
        <v>Profit</v>
      </c>
      <c r="K2699" s="3">
        <v>38464</v>
      </c>
      <c r="L2699" s="2" t="str">
        <f>TEXT(Table1[[#This Row],[ORDER_DATE]], "mmm")</f>
        <v>Apr</v>
      </c>
      <c r="M2699" s="2">
        <v>2005</v>
      </c>
      <c r="N2699" s="2" t="s">
        <v>63</v>
      </c>
      <c r="O2699" s="2" t="s">
        <v>266</v>
      </c>
      <c r="P2699" s="2" t="s">
        <v>142</v>
      </c>
      <c r="Q2699" s="2" t="s">
        <v>9</v>
      </c>
      <c r="R2699" s="2" t="s">
        <v>16</v>
      </c>
    </row>
    <row r="2700" spans="1:18" x14ac:dyDescent="0.3">
      <c r="A2700" s="2">
        <v>12798</v>
      </c>
      <c r="B2700" s="2" t="s">
        <v>141</v>
      </c>
      <c r="C2700" s="2">
        <v>13</v>
      </c>
      <c r="D2700" s="7">
        <v>85</v>
      </c>
      <c r="E2700" s="7">
        <f t="shared" si="84"/>
        <v>42.5</v>
      </c>
      <c r="F2700" s="7">
        <v>81.33</v>
      </c>
      <c r="G2700" s="7">
        <f>Table1[[#This Row],[QUANTITY_ORDERED]]*Table1[[#This Row],[Selling price ]]</f>
        <v>1057.29</v>
      </c>
      <c r="H2700" s="7">
        <f>F2700-(Table1[[#This Row],[Estimated Cost Price (50%)	]])</f>
        <v>38.83</v>
      </c>
      <c r="I2700" s="7">
        <f>Table1[[#This Row],[Profit per unit]]*Table1[[#This Row],[QUANTITY_ORDERED]]</f>
        <v>504.78999999999996</v>
      </c>
      <c r="J2700" s="2" t="str">
        <f t="shared" si="85"/>
        <v>Profit</v>
      </c>
      <c r="K2700" s="3">
        <v>38464</v>
      </c>
      <c r="L2700" s="2" t="str">
        <f>TEXT(Table1[[#This Row],[ORDER_DATE]], "mmm")</f>
        <v>Apr</v>
      </c>
      <c r="M2700" s="2">
        <v>2005</v>
      </c>
      <c r="N2700" s="2" t="s">
        <v>63</v>
      </c>
      <c r="O2700" s="2" t="s">
        <v>269</v>
      </c>
      <c r="P2700" s="2" t="s">
        <v>142</v>
      </c>
      <c r="Q2700" s="2" t="s">
        <v>9</v>
      </c>
      <c r="R2700" s="2" t="s">
        <v>10</v>
      </c>
    </row>
    <row r="2701" spans="1:18" x14ac:dyDescent="0.3">
      <c r="A2701" s="2">
        <v>12799</v>
      </c>
      <c r="B2701" s="2" t="s">
        <v>141</v>
      </c>
      <c r="C2701" s="2">
        <v>43</v>
      </c>
      <c r="D2701" s="7">
        <v>107</v>
      </c>
      <c r="E2701" s="7">
        <f t="shared" si="84"/>
        <v>53.5</v>
      </c>
      <c r="F2701" s="7">
        <v>86.73</v>
      </c>
      <c r="G2701" s="7">
        <f>Table1[[#This Row],[QUANTITY_ORDERED]]*Table1[[#This Row],[Selling price ]]</f>
        <v>3729.3900000000003</v>
      </c>
      <c r="H2701" s="7">
        <f>F2701-(Table1[[#This Row],[Estimated Cost Price (50%)	]])</f>
        <v>33.230000000000004</v>
      </c>
      <c r="I2701" s="7">
        <f>Table1[[#This Row],[Profit per unit]]*Table1[[#This Row],[QUANTITY_ORDERED]]</f>
        <v>1428.89</v>
      </c>
      <c r="J2701" s="2" t="str">
        <f t="shared" si="85"/>
        <v>Profit</v>
      </c>
      <c r="K2701" s="3">
        <v>38464</v>
      </c>
      <c r="L2701" s="2" t="str">
        <f>TEXT(Table1[[#This Row],[ORDER_DATE]], "mmm")</f>
        <v>Apr</v>
      </c>
      <c r="M2701" s="2">
        <v>2005</v>
      </c>
      <c r="N2701" s="2" t="s">
        <v>63</v>
      </c>
      <c r="O2701" s="2" t="s">
        <v>272</v>
      </c>
      <c r="P2701" s="2" t="s">
        <v>142</v>
      </c>
      <c r="Q2701" s="2" t="s">
        <v>9</v>
      </c>
      <c r="R2701" s="2" t="s">
        <v>16</v>
      </c>
    </row>
    <row r="2702" spans="1:18" x14ac:dyDescent="0.3">
      <c r="A2702" s="2">
        <v>12800</v>
      </c>
      <c r="B2702" s="2" t="s">
        <v>87</v>
      </c>
      <c r="C2702" s="2">
        <v>15</v>
      </c>
      <c r="D2702" s="7">
        <v>41</v>
      </c>
      <c r="E2702" s="7">
        <f t="shared" si="84"/>
        <v>20.5</v>
      </c>
      <c r="F2702" s="7">
        <v>36.93</v>
      </c>
      <c r="G2702" s="7">
        <f>Table1[[#This Row],[QUANTITY_ORDERED]]*Table1[[#This Row],[Selling price ]]</f>
        <v>553.95000000000005</v>
      </c>
      <c r="H2702" s="7">
        <f>F2702-(Table1[[#This Row],[Estimated Cost Price (50%)	]])</f>
        <v>16.43</v>
      </c>
      <c r="I2702" s="7">
        <f>Table1[[#This Row],[Profit per unit]]*Table1[[#This Row],[QUANTITY_ORDERED]]</f>
        <v>246.45</v>
      </c>
      <c r="J2702" s="2" t="str">
        <f t="shared" si="85"/>
        <v>Profit</v>
      </c>
      <c r="K2702" s="3">
        <v>38464</v>
      </c>
      <c r="L2702" s="2" t="str">
        <f>TEXT(Table1[[#This Row],[ORDER_DATE]], "mmm")</f>
        <v>Apr</v>
      </c>
      <c r="M2702" s="2">
        <v>2005</v>
      </c>
      <c r="N2702" s="2" t="s">
        <v>202</v>
      </c>
      <c r="O2702" s="2" t="s">
        <v>276</v>
      </c>
      <c r="P2702" s="2" t="s">
        <v>88</v>
      </c>
      <c r="Q2702" s="2" t="s">
        <v>71</v>
      </c>
      <c r="R2702" s="2" t="s">
        <v>10</v>
      </c>
    </row>
    <row r="2703" spans="1:18" x14ac:dyDescent="0.3">
      <c r="A2703" s="2">
        <v>12801</v>
      </c>
      <c r="B2703" s="2" t="s">
        <v>148</v>
      </c>
      <c r="C2703" s="2">
        <v>6</v>
      </c>
      <c r="D2703" s="7">
        <v>127</v>
      </c>
      <c r="E2703" s="7">
        <f t="shared" si="84"/>
        <v>63.5</v>
      </c>
      <c r="F2703" s="7">
        <v>100</v>
      </c>
      <c r="G2703" s="7">
        <f>Table1[[#This Row],[QUANTITY_ORDERED]]*Table1[[#This Row],[Selling price ]]</f>
        <v>600</v>
      </c>
      <c r="H2703" s="7">
        <f>F2703-(Table1[[#This Row],[Estimated Cost Price (50%)	]])</f>
        <v>36.5</v>
      </c>
      <c r="I2703" s="7">
        <f>Table1[[#This Row],[Profit per unit]]*Table1[[#This Row],[QUANTITY_ORDERED]]</f>
        <v>219</v>
      </c>
      <c r="J2703" s="2" t="str">
        <f t="shared" si="85"/>
        <v>Profit</v>
      </c>
      <c r="K2703" s="3">
        <v>38465</v>
      </c>
      <c r="L2703" s="2" t="str">
        <f>TEXT(Table1[[#This Row],[ORDER_DATE]], "mmm")</f>
        <v>Apr</v>
      </c>
      <c r="M2703" s="2">
        <v>2005</v>
      </c>
      <c r="N2703" s="2" t="s">
        <v>202</v>
      </c>
      <c r="O2703" s="2" t="s">
        <v>223</v>
      </c>
      <c r="P2703" s="2" t="s">
        <v>70</v>
      </c>
      <c r="Q2703" s="2" t="s">
        <v>70</v>
      </c>
      <c r="R2703" s="2" t="s">
        <v>10</v>
      </c>
    </row>
    <row r="2704" spans="1:18" x14ac:dyDescent="0.3">
      <c r="A2704" s="2">
        <v>12802</v>
      </c>
      <c r="B2704" s="2" t="s">
        <v>148</v>
      </c>
      <c r="C2704" s="2">
        <v>61</v>
      </c>
      <c r="D2704" s="7">
        <v>33</v>
      </c>
      <c r="E2704" s="7">
        <f t="shared" si="84"/>
        <v>16.5</v>
      </c>
      <c r="F2704" s="7">
        <v>29.54</v>
      </c>
      <c r="G2704" s="7">
        <f>Table1[[#This Row],[QUANTITY_ORDERED]]*Table1[[#This Row],[Selling price ]]</f>
        <v>1801.94</v>
      </c>
      <c r="H2704" s="7">
        <f>F2704-(Table1[[#This Row],[Estimated Cost Price (50%)	]])</f>
        <v>13.04</v>
      </c>
      <c r="I2704" s="7">
        <f>Table1[[#This Row],[Profit per unit]]*Table1[[#This Row],[QUANTITY_ORDERED]]</f>
        <v>795.43999999999994</v>
      </c>
      <c r="J2704" s="2" t="str">
        <f t="shared" si="85"/>
        <v>Profit</v>
      </c>
      <c r="K2704" s="3">
        <v>38465</v>
      </c>
      <c r="L2704" s="2" t="str">
        <f>TEXT(Table1[[#This Row],[ORDER_DATE]], "mmm")</f>
        <v>Apr</v>
      </c>
      <c r="M2704" s="2">
        <v>2005</v>
      </c>
      <c r="N2704" s="2" t="s">
        <v>202</v>
      </c>
      <c r="O2704" s="2" t="s">
        <v>257</v>
      </c>
      <c r="P2704" s="2" t="s">
        <v>70</v>
      </c>
      <c r="Q2704" s="2" t="s">
        <v>70</v>
      </c>
      <c r="R2704" s="2" t="s">
        <v>10</v>
      </c>
    </row>
    <row r="2705" spans="1:18" x14ac:dyDescent="0.3">
      <c r="A2705" s="2">
        <v>12803</v>
      </c>
      <c r="B2705" s="2" t="s">
        <v>104</v>
      </c>
      <c r="C2705" s="2">
        <v>23</v>
      </c>
      <c r="D2705" s="7">
        <v>214</v>
      </c>
      <c r="E2705" s="7">
        <f t="shared" si="84"/>
        <v>107</v>
      </c>
      <c r="F2705" s="7">
        <v>100</v>
      </c>
      <c r="G2705" s="7">
        <f>Table1[[#This Row],[QUANTITY_ORDERED]]*Table1[[#This Row],[Selling price ]]</f>
        <v>2300</v>
      </c>
      <c r="H2705" s="7">
        <f>F2705-(Table1[[#This Row],[Estimated Cost Price (50%)	]])</f>
        <v>-7</v>
      </c>
      <c r="I2705" s="7">
        <f>Table1[[#This Row],[Profit per unit]]*Table1[[#This Row],[QUANTITY_ORDERED]]</f>
        <v>-161</v>
      </c>
      <c r="J2705" s="2" t="str">
        <f t="shared" si="85"/>
        <v>Loss</v>
      </c>
      <c r="K2705" s="3">
        <v>38357</v>
      </c>
      <c r="L2705" s="2" t="str">
        <f>TEXT(Table1[[#This Row],[ORDER_DATE]], "mmm")</f>
        <v>Jan</v>
      </c>
      <c r="M2705" s="2">
        <v>2005</v>
      </c>
      <c r="N2705" s="2" t="s">
        <v>63</v>
      </c>
      <c r="O2705" s="2" t="s">
        <v>64</v>
      </c>
      <c r="P2705" s="2" t="s">
        <v>105</v>
      </c>
      <c r="Q2705" s="2" t="s">
        <v>81</v>
      </c>
      <c r="R2705" s="2" t="s">
        <v>16</v>
      </c>
    </row>
    <row r="2706" spans="1:18" x14ac:dyDescent="0.3">
      <c r="A2706" s="2">
        <v>12804</v>
      </c>
      <c r="B2706" s="2" t="s">
        <v>104</v>
      </c>
      <c r="C2706" s="2">
        <v>27</v>
      </c>
      <c r="D2706" s="7">
        <v>147</v>
      </c>
      <c r="E2706" s="7">
        <f t="shared" si="84"/>
        <v>73.5</v>
      </c>
      <c r="F2706" s="7">
        <v>100</v>
      </c>
      <c r="G2706" s="7">
        <f>Table1[[#This Row],[QUANTITY_ORDERED]]*Table1[[#This Row],[Selling price ]]</f>
        <v>2700</v>
      </c>
      <c r="H2706" s="7">
        <f>F2706-(Table1[[#This Row],[Estimated Cost Price (50%)	]])</f>
        <v>26.5</v>
      </c>
      <c r="I2706" s="7">
        <f>Table1[[#This Row],[Profit per unit]]*Table1[[#This Row],[QUANTITY_ORDERED]]</f>
        <v>715.5</v>
      </c>
      <c r="J2706" s="2" t="str">
        <f t="shared" si="85"/>
        <v>Profit</v>
      </c>
      <c r="K2706" s="3">
        <v>38357</v>
      </c>
      <c r="L2706" s="2" t="str">
        <f>TEXT(Table1[[#This Row],[ORDER_DATE]], "mmm")</f>
        <v>Jan</v>
      </c>
      <c r="M2706" s="2">
        <v>2005</v>
      </c>
      <c r="N2706" s="2" t="s">
        <v>63</v>
      </c>
      <c r="O2706" s="2" t="s">
        <v>143</v>
      </c>
      <c r="P2706" s="2" t="s">
        <v>105</v>
      </c>
      <c r="Q2706" s="2" t="s">
        <v>81</v>
      </c>
      <c r="R2706" s="2" t="s">
        <v>16</v>
      </c>
    </row>
    <row r="2707" spans="1:18" x14ac:dyDescent="0.3">
      <c r="A2707" s="2">
        <v>12805</v>
      </c>
      <c r="B2707" s="2" t="s">
        <v>104</v>
      </c>
      <c r="C2707" s="2">
        <v>40</v>
      </c>
      <c r="D2707" s="7">
        <v>136</v>
      </c>
      <c r="E2707" s="7">
        <f t="shared" si="84"/>
        <v>68</v>
      </c>
      <c r="F2707" s="7">
        <v>100</v>
      </c>
      <c r="G2707" s="7">
        <f>Table1[[#This Row],[QUANTITY_ORDERED]]*Table1[[#This Row],[Selling price ]]</f>
        <v>4000</v>
      </c>
      <c r="H2707" s="7">
        <f>F2707-(Table1[[#This Row],[Estimated Cost Price (50%)	]])</f>
        <v>32</v>
      </c>
      <c r="I2707" s="7">
        <f>Table1[[#This Row],[Profit per unit]]*Table1[[#This Row],[QUANTITY_ORDERED]]</f>
        <v>1280</v>
      </c>
      <c r="J2707" s="2" t="str">
        <f t="shared" si="85"/>
        <v>Profit</v>
      </c>
      <c r="K2707" s="3">
        <v>38357</v>
      </c>
      <c r="L2707" s="2" t="str">
        <f>TEXT(Table1[[#This Row],[ORDER_DATE]], "mmm")</f>
        <v>Jan</v>
      </c>
      <c r="M2707" s="2">
        <v>2005</v>
      </c>
      <c r="N2707" s="2" t="s">
        <v>178</v>
      </c>
      <c r="O2707" s="2" t="s">
        <v>179</v>
      </c>
      <c r="P2707" s="2" t="s">
        <v>105</v>
      </c>
      <c r="Q2707" s="2" t="s">
        <v>81</v>
      </c>
      <c r="R2707" s="2" t="s">
        <v>16</v>
      </c>
    </row>
    <row r="2708" spans="1:18" x14ac:dyDescent="0.3">
      <c r="A2708" s="2">
        <v>12806</v>
      </c>
      <c r="B2708" s="2" t="s">
        <v>104</v>
      </c>
      <c r="C2708" s="2">
        <v>27</v>
      </c>
      <c r="D2708" s="7">
        <v>116</v>
      </c>
      <c r="E2708" s="7">
        <f t="shared" si="84"/>
        <v>58</v>
      </c>
      <c r="F2708" s="7">
        <v>100</v>
      </c>
      <c r="G2708" s="7">
        <f>Table1[[#This Row],[QUANTITY_ORDERED]]*Table1[[#This Row],[Selling price ]]</f>
        <v>2700</v>
      </c>
      <c r="H2708" s="7">
        <f>F2708-(Table1[[#This Row],[Estimated Cost Price (50%)	]])</f>
        <v>42</v>
      </c>
      <c r="I2708" s="7">
        <f>Table1[[#This Row],[Profit per unit]]*Table1[[#This Row],[QUANTITY_ORDERED]]</f>
        <v>1134</v>
      </c>
      <c r="J2708" s="2" t="str">
        <f t="shared" si="85"/>
        <v>Profit</v>
      </c>
      <c r="K2708" s="3">
        <v>38357</v>
      </c>
      <c r="L2708" s="2" t="str">
        <f>TEXT(Table1[[#This Row],[ORDER_DATE]], "mmm")</f>
        <v>Jan</v>
      </c>
      <c r="M2708" s="2">
        <v>2005</v>
      </c>
      <c r="N2708" s="2" t="s">
        <v>178</v>
      </c>
      <c r="O2708" s="2" t="s">
        <v>196</v>
      </c>
      <c r="P2708" s="2" t="s">
        <v>105</v>
      </c>
      <c r="Q2708" s="2" t="s">
        <v>81</v>
      </c>
      <c r="R2708" s="2" t="s">
        <v>16</v>
      </c>
    </row>
    <row r="2709" spans="1:18" x14ac:dyDescent="0.3">
      <c r="A2709" s="2">
        <v>12807</v>
      </c>
      <c r="B2709" s="2" t="s">
        <v>104</v>
      </c>
      <c r="C2709" s="2">
        <v>46</v>
      </c>
      <c r="D2709" s="7">
        <v>121</v>
      </c>
      <c r="E2709" s="7">
        <f t="shared" si="84"/>
        <v>60.5</v>
      </c>
      <c r="F2709" s="7">
        <v>100</v>
      </c>
      <c r="G2709" s="7">
        <f>Table1[[#This Row],[QUANTITY_ORDERED]]*Table1[[#This Row],[Selling price ]]</f>
        <v>4600</v>
      </c>
      <c r="H2709" s="7">
        <f>F2709-(Table1[[#This Row],[Estimated Cost Price (50%)	]])</f>
        <v>39.5</v>
      </c>
      <c r="I2709" s="7">
        <f>Table1[[#This Row],[Profit per unit]]*Table1[[#This Row],[QUANTITY_ORDERED]]</f>
        <v>1817</v>
      </c>
      <c r="J2709" s="2" t="str">
        <f t="shared" si="85"/>
        <v>Profit</v>
      </c>
      <c r="K2709" s="3">
        <v>38357</v>
      </c>
      <c r="L2709" s="2" t="str">
        <f>TEXT(Table1[[#This Row],[ORDER_DATE]], "mmm")</f>
        <v>Jan</v>
      </c>
      <c r="M2709" s="2">
        <v>2005</v>
      </c>
      <c r="N2709" s="2" t="s">
        <v>178</v>
      </c>
      <c r="O2709" s="2" t="s">
        <v>248</v>
      </c>
      <c r="P2709" s="2" t="s">
        <v>105</v>
      </c>
      <c r="Q2709" s="2" t="s">
        <v>81</v>
      </c>
      <c r="R2709" s="2" t="s">
        <v>16</v>
      </c>
    </row>
    <row r="2710" spans="1:18" x14ac:dyDescent="0.3">
      <c r="A2710" s="2">
        <v>12808</v>
      </c>
      <c r="B2710" s="2" t="s">
        <v>104</v>
      </c>
      <c r="C2710" s="2">
        <v>35</v>
      </c>
      <c r="D2710" s="7">
        <v>50</v>
      </c>
      <c r="E2710" s="7">
        <f t="shared" si="84"/>
        <v>25</v>
      </c>
      <c r="F2710" s="7">
        <v>59.87</v>
      </c>
      <c r="G2710" s="7">
        <f>Table1[[#This Row],[QUANTITY_ORDERED]]*Table1[[#This Row],[Selling price ]]</f>
        <v>2095.4499999999998</v>
      </c>
      <c r="H2710" s="7">
        <f>F2710-(Table1[[#This Row],[Estimated Cost Price (50%)	]])</f>
        <v>34.869999999999997</v>
      </c>
      <c r="I2710" s="7">
        <f>Table1[[#This Row],[Profit per unit]]*Table1[[#This Row],[QUANTITY_ORDERED]]</f>
        <v>1220.4499999999998</v>
      </c>
      <c r="J2710" s="2" t="str">
        <f t="shared" si="85"/>
        <v>Profit</v>
      </c>
      <c r="K2710" s="3">
        <v>38357</v>
      </c>
      <c r="L2710" s="2" t="str">
        <f>TEXT(Table1[[#This Row],[ORDER_DATE]], "mmm")</f>
        <v>Jan</v>
      </c>
      <c r="M2710" s="2">
        <v>2005</v>
      </c>
      <c r="N2710" s="2" t="s">
        <v>202</v>
      </c>
      <c r="O2710" s="2" t="s">
        <v>249</v>
      </c>
      <c r="P2710" s="2" t="s">
        <v>105</v>
      </c>
      <c r="Q2710" s="2" t="s">
        <v>81</v>
      </c>
      <c r="R2710" s="2" t="s">
        <v>10</v>
      </c>
    </row>
    <row r="2711" spans="1:18" x14ac:dyDescent="0.3">
      <c r="A2711" s="2">
        <v>12809</v>
      </c>
      <c r="B2711" s="2" t="s">
        <v>104</v>
      </c>
      <c r="C2711" s="2">
        <v>26</v>
      </c>
      <c r="D2711" s="7">
        <v>96</v>
      </c>
      <c r="E2711" s="7">
        <f t="shared" si="84"/>
        <v>48</v>
      </c>
      <c r="F2711" s="7">
        <v>100</v>
      </c>
      <c r="G2711" s="7">
        <f>Table1[[#This Row],[QUANTITY_ORDERED]]*Table1[[#This Row],[Selling price ]]</f>
        <v>2600</v>
      </c>
      <c r="H2711" s="7">
        <f>F2711-(Table1[[#This Row],[Estimated Cost Price (50%)	]])</f>
        <v>52</v>
      </c>
      <c r="I2711" s="7">
        <f>Table1[[#This Row],[Profit per unit]]*Table1[[#This Row],[QUANTITY_ORDERED]]</f>
        <v>1352</v>
      </c>
      <c r="J2711" s="2" t="str">
        <f t="shared" si="85"/>
        <v>Profit</v>
      </c>
      <c r="K2711" s="3">
        <v>38357</v>
      </c>
      <c r="L2711" s="2" t="str">
        <f>TEXT(Table1[[#This Row],[ORDER_DATE]], "mmm")</f>
        <v>Jan</v>
      </c>
      <c r="M2711" s="2">
        <v>2005</v>
      </c>
      <c r="N2711" s="2" t="s">
        <v>178</v>
      </c>
      <c r="O2711" s="2" t="s">
        <v>281</v>
      </c>
      <c r="P2711" s="2" t="s">
        <v>105</v>
      </c>
      <c r="Q2711" s="2" t="s">
        <v>81</v>
      </c>
      <c r="R2711" s="2" t="s">
        <v>10</v>
      </c>
    </row>
    <row r="2712" spans="1:18" x14ac:dyDescent="0.3">
      <c r="A2712" s="2">
        <v>12810</v>
      </c>
      <c r="B2712" s="2" t="s">
        <v>104</v>
      </c>
      <c r="C2712" s="2">
        <v>27</v>
      </c>
      <c r="D2712" s="7">
        <v>64</v>
      </c>
      <c r="E2712" s="7">
        <f t="shared" si="84"/>
        <v>32</v>
      </c>
      <c r="F2712" s="7">
        <v>69.16</v>
      </c>
      <c r="G2712" s="7">
        <f>Table1[[#This Row],[QUANTITY_ORDERED]]*Table1[[#This Row],[Selling price ]]</f>
        <v>1867.32</v>
      </c>
      <c r="H2712" s="7">
        <f>F2712-(Table1[[#This Row],[Estimated Cost Price (50%)	]])</f>
        <v>37.159999999999997</v>
      </c>
      <c r="I2712" s="7">
        <f>Table1[[#This Row],[Profit per unit]]*Table1[[#This Row],[QUANTITY_ORDERED]]</f>
        <v>1003.3199999999999</v>
      </c>
      <c r="J2712" s="2" t="str">
        <f t="shared" si="85"/>
        <v>Profit</v>
      </c>
      <c r="K2712" s="3">
        <v>38357</v>
      </c>
      <c r="L2712" s="2" t="str">
        <f>TEXT(Table1[[#This Row],[ORDER_DATE]], "mmm")</f>
        <v>Jan</v>
      </c>
      <c r="M2712" s="2">
        <v>2005</v>
      </c>
      <c r="N2712" s="2" t="s">
        <v>178</v>
      </c>
      <c r="O2712" s="2" t="s">
        <v>286</v>
      </c>
      <c r="P2712" s="2" t="s">
        <v>105</v>
      </c>
      <c r="Q2712" s="2" t="s">
        <v>81</v>
      </c>
      <c r="R2712" s="2" t="s">
        <v>10</v>
      </c>
    </row>
    <row r="2713" spans="1:18" x14ac:dyDescent="0.3">
      <c r="A2713" s="2">
        <v>12811</v>
      </c>
      <c r="B2713" s="2" t="s">
        <v>104</v>
      </c>
      <c r="C2713" s="2">
        <v>34</v>
      </c>
      <c r="D2713" s="7">
        <v>101</v>
      </c>
      <c r="E2713" s="7">
        <f t="shared" si="84"/>
        <v>50.5</v>
      </c>
      <c r="F2713" s="7">
        <v>100</v>
      </c>
      <c r="G2713" s="7">
        <f>Table1[[#This Row],[QUANTITY_ORDERED]]*Table1[[#This Row],[Selling price ]]</f>
        <v>3400</v>
      </c>
      <c r="H2713" s="7">
        <f>F2713-(Table1[[#This Row],[Estimated Cost Price (50%)	]])</f>
        <v>49.5</v>
      </c>
      <c r="I2713" s="7">
        <f>Table1[[#This Row],[Profit per unit]]*Table1[[#This Row],[QUANTITY_ORDERED]]</f>
        <v>1683</v>
      </c>
      <c r="J2713" s="2" t="str">
        <f t="shared" si="85"/>
        <v>Profit</v>
      </c>
      <c r="K2713" s="3">
        <v>38357</v>
      </c>
      <c r="L2713" s="2" t="str">
        <f>TEXT(Table1[[#This Row],[ORDER_DATE]], "mmm")</f>
        <v>Jan</v>
      </c>
      <c r="M2713" s="2">
        <v>2005</v>
      </c>
      <c r="N2713" s="2" t="s">
        <v>63</v>
      </c>
      <c r="O2713" s="2" t="s">
        <v>299</v>
      </c>
      <c r="P2713" s="2" t="s">
        <v>105</v>
      </c>
      <c r="Q2713" s="2" t="s">
        <v>81</v>
      </c>
      <c r="R2713" s="2" t="s">
        <v>16</v>
      </c>
    </row>
    <row r="2714" spans="1:18" x14ac:dyDescent="0.3">
      <c r="A2714" s="2">
        <v>12812</v>
      </c>
      <c r="B2714" s="2" t="s">
        <v>60</v>
      </c>
      <c r="C2714" s="2">
        <v>54</v>
      </c>
      <c r="D2714" s="7">
        <v>118</v>
      </c>
      <c r="E2714" s="7">
        <f t="shared" si="84"/>
        <v>59</v>
      </c>
      <c r="F2714" s="7">
        <v>100</v>
      </c>
      <c r="G2714" s="7">
        <f>Table1[[#This Row],[QUANTITY_ORDERED]]*Table1[[#This Row],[Selling price ]]</f>
        <v>5400</v>
      </c>
      <c r="H2714" s="7">
        <f>F2714-(Table1[[#This Row],[Estimated Cost Price (50%)	]])</f>
        <v>41</v>
      </c>
      <c r="I2714" s="7">
        <f>Table1[[#This Row],[Profit per unit]]*Table1[[#This Row],[QUANTITY_ORDERED]]</f>
        <v>2214</v>
      </c>
      <c r="J2714" s="2" t="str">
        <f t="shared" si="85"/>
        <v>Profit</v>
      </c>
      <c r="K2714" s="3">
        <v>38416</v>
      </c>
      <c r="L2714" s="2" t="str">
        <f>TEXT(Table1[[#This Row],[ORDER_DATE]], "mmm")</f>
        <v>Mar</v>
      </c>
      <c r="M2714" s="2">
        <v>2005</v>
      </c>
      <c r="N2714" s="2" t="s">
        <v>178</v>
      </c>
      <c r="O2714" s="2" t="s">
        <v>188</v>
      </c>
      <c r="P2714" s="2" t="s">
        <v>61</v>
      </c>
      <c r="Q2714" s="2" t="s">
        <v>62</v>
      </c>
      <c r="R2714" s="2" t="s">
        <v>16</v>
      </c>
    </row>
    <row r="2715" spans="1:18" x14ac:dyDescent="0.3">
      <c r="A2715" s="2">
        <v>12813</v>
      </c>
      <c r="B2715" s="2" t="s">
        <v>60</v>
      </c>
      <c r="C2715" s="2">
        <v>41</v>
      </c>
      <c r="D2715" s="7">
        <v>163</v>
      </c>
      <c r="E2715" s="7">
        <f t="shared" si="84"/>
        <v>81.5</v>
      </c>
      <c r="F2715" s="7">
        <v>100</v>
      </c>
      <c r="G2715" s="7">
        <f>Table1[[#This Row],[QUANTITY_ORDERED]]*Table1[[#This Row],[Selling price ]]</f>
        <v>4100</v>
      </c>
      <c r="H2715" s="7">
        <f>F2715-(Table1[[#This Row],[Estimated Cost Price (50%)	]])</f>
        <v>18.5</v>
      </c>
      <c r="I2715" s="7">
        <f>Table1[[#This Row],[Profit per unit]]*Table1[[#This Row],[QUANTITY_ORDERED]]</f>
        <v>758.5</v>
      </c>
      <c r="J2715" s="2" t="str">
        <f t="shared" si="85"/>
        <v>Profit</v>
      </c>
      <c r="K2715" s="3">
        <v>38416</v>
      </c>
      <c r="L2715" s="2" t="str">
        <f>TEXT(Table1[[#This Row],[ORDER_DATE]], "mmm")</f>
        <v>Mar</v>
      </c>
      <c r="M2715" s="2">
        <v>2005</v>
      </c>
      <c r="N2715" s="2" t="s">
        <v>63</v>
      </c>
      <c r="O2715" s="2" t="s">
        <v>220</v>
      </c>
      <c r="P2715" s="2" t="s">
        <v>61</v>
      </c>
      <c r="Q2715" s="2" t="s">
        <v>62</v>
      </c>
      <c r="R2715" s="2" t="s">
        <v>16</v>
      </c>
    </row>
    <row r="2716" spans="1:18" x14ac:dyDescent="0.3">
      <c r="A2716" s="2">
        <v>12814</v>
      </c>
      <c r="B2716" s="2" t="s">
        <v>60</v>
      </c>
      <c r="C2716" s="2">
        <v>56</v>
      </c>
      <c r="D2716" s="7">
        <v>122</v>
      </c>
      <c r="E2716" s="7">
        <f t="shared" si="84"/>
        <v>61</v>
      </c>
      <c r="F2716" s="7">
        <v>98.18</v>
      </c>
      <c r="G2716" s="7">
        <f>Table1[[#This Row],[QUANTITY_ORDERED]]*Table1[[#This Row],[Selling price ]]</f>
        <v>5498.08</v>
      </c>
      <c r="H2716" s="7">
        <f>F2716-(Table1[[#This Row],[Estimated Cost Price (50%)	]])</f>
        <v>37.180000000000007</v>
      </c>
      <c r="I2716" s="7">
        <f>Table1[[#This Row],[Profit per unit]]*Table1[[#This Row],[QUANTITY_ORDERED]]</f>
        <v>2082.0800000000004</v>
      </c>
      <c r="J2716" s="2" t="str">
        <f t="shared" si="85"/>
        <v>Profit</v>
      </c>
      <c r="K2716" s="3">
        <v>38416</v>
      </c>
      <c r="L2716" s="2" t="str">
        <f>TEXT(Table1[[#This Row],[ORDER_DATE]], "mmm")</f>
        <v>Mar</v>
      </c>
      <c r="M2716" s="2">
        <v>2005</v>
      </c>
      <c r="N2716" s="2" t="s">
        <v>178</v>
      </c>
      <c r="O2716" s="2" t="s">
        <v>222</v>
      </c>
      <c r="P2716" s="2" t="s">
        <v>61</v>
      </c>
      <c r="Q2716" s="2" t="s">
        <v>62</v>
      </c>
      <c r="R2716" s="2" t="s">
        <v>16</v>
      </c>
    </row>
    <row r="2717" spans="1:18" x14ac:dyDescent="0.3">
      <c r="A2717" s="2">
        <v>12815</v>
      </c>
      <c r="B2717" s="2" t="s">
        <v>60</v>
      </c>
      <c r="C2717" s="2">
        <v>47</v>
      </c>
      <c r="D2717" s="7">
        <v>60</v>
      </c>
      <c r="E2717" s="7">
        <f t="shared" si="84"/>
        <v>30</v>
      </c>
      <c r="F2717" s="7">
        <v>61.99</v>
      </c>
      <c r="G2717" s="7">
        <f>Table1[[#This Row],[QUANTITY_ORDERED]]*Table1[[#This Row],[Selling price ]]</f>
        <v>2913.53</v>
      </c>
      <c r="H2717" s="7">
        <f>F2717-(Table1[[#This Row],[Estimated Cost Price (50%)	]])</f>
        <v>31.990000000000002</v>
      </c>
      <c r="I2717" s="7">
        <f>Table1[[#This Row],[Profit per unit]]*Table1[[#This Row],[QUANTITY_ORDERED]]</f>
        <v>1503.5300000000002</v>
      </c>
      <c r="J2717" s="2" t="str">
        <f t="shared" si="85"/>
        <v>Profit</v>
      </c>
      <c r="K2717" s="3">
        <v>38416</v>
      </c>
      <c r="L2717" s="2" t="str">
        <f>TEXT(Table1[[#This Row],[ORDER_DATE]], "mmm")</f>
        <v>Mar</v>
      </c>
      <c r="M2717" s="2">
        <v>2005</v>
      </c>
      <c r="N2717" s="2" t="s">
        <v>178</v>
      </c>
      <c r="O2717" s="2" t="s">
        <v>224</v>
      </c>
      <c r="P2717" s="2" t="s">
        <v>61</v>
      </c>
      <c r="Q2717" s="2" t="s">
        <v>62</v>
      </c>
      <c r="R2717" s="2" t="s">
        <v>10</v>
      </c>
    </row>
    <row r="2718" spans="1:18" x14ac:dyDescent="0.3">
      <c r="A2718" s="2">
        <v>12816</v>
      </c>
      <c r="B2718" s="2" t="s">
        <v>60</v>
      </c>
      <c r="C2718" s="2">
        <v>60</v>
      </c>
      <c r="D2718" s="7">
        <v>169</v>
      </c>
      <c r="E2718" s="7">
        <f t="shared" si="84"/>
        <v>84.5</v>
      </c>
      <c r="F2718" s="7">
        <v>100</v>
      </c>
      <c r="G2718" s="7">
        <f>Table1[[#This Row],[QUANTITY_ORDERED]]*Table1[[#This Row],[Selling price ]]</f>
        <v>6000</v>
      </c>
      <c r="H2718" s="7">
        <f>F2718-(Table1[[#This Row],[Estimated Cost Price (50%)	]])</f>
        <v>15.5</v>
      </c>
      <c r="I2718" s="7">
        <f>Table1[[#This Row],[Profit per unit]]*Table1[[#This Row],[QUANTITY_ORDERED]]</f>
        <v>930</v>
      </c>
      <c r="J2718" s="2" t="str">
        <f t="shared" si="85"/>
        <v>Profit</v>
      </c>
      <c r="K2718" s="3">
        <v>38416</v>
      </c>
      <c r="L2718" s="2" t="str">
        <f>TEXT(Table1[[#This Row],[ORDER_DATE]], "mmm")</f>
        <v>Mar</v>
      </c>
      <c r="M2718" s="2">
        <v>2005</v>
      </c>
      <c r="N2718" s="2" t="s">
        <v>63</v>
      </c>
      <c r="O2718" s="2" t="s">
        <v>236</v>
      </c>
      <c r="P2718" s="2" t="s">
        <v>61</v>
      </c>
      <c r="Q2718" s="2" t="s">
        <v>62</v>
      </c>
      <c r="R2718" s="2" t="s">
        <v>52</v>
      </c>
    </row>
    <row r="2719" spans="1:18" x14ac:dyDescent="0.3">
      <c r="A2719" s="2">
        <v>12817</v>
      </c>
      <c r="B2719" s="2" t="s">
        <v>60</v>
      </c>
      <c r="C2719" s="2">
        <v>21</v>
      </c>
      <c r="D2719" s="7">
        <v>57</v>
      </c>
      <c r="E2719" s="7">
        <f t="shared" si="84"/>
        <v>28.5</v>
      </c>
      <c r="F2719" s="7">
        <v>52.6</v>
      </c>
      <c r="G2719" s="7">
        <f>Table1[[#This Row],[QUANTITY_ORDERED]]*Table1[[#This Row],[Selling price ]]</f>
        <v>1104.6000000000001</v>
      </c>
      <c r="H2719" s="7">
        <f>F2719-(Table1[[#This Row],[Estimated Cost Price (50%)	]])</f>
        <v>24.1</v>
      </c>
      <c r="I2719" s="7">
        <f>Table1[[#This Row],[Profit per unit]]*Table1[[#This Row],[QUANTITY_ORDERED]]</f>
        <v>506.1</v>
      </c>
      <c r="J2719" s="2" t="str">
        <f t="shared" si="85"/>
        <v>Profit</v>
      </c>
      <c r="K2719" s="3">
        <v>38416</v>
      </c>
      <c r="L2719" s="2" t="str">
        <f>TEXT(Table1[[#This Row],[ORDER_DATE]], "mmm")</f>
        <v>Mar</v>
      </c>
      <c r="M2719" s="2">
        <v>2005</v>
      </c>
      <c r="N2719" s="2" t="s">
        <v>63</v>
      </c>
      <c r="O2719" s="2" t="s">
        <v>253</v>
      </c>
      <c r="P2719" s="2" t="s">
        <v>61</v>
      </c>
      <c r="Q2719" s="2" t="s">
        <v>62</v>
      </c>
      <c r="R2719" s="2" t="s">
        <v>10</v>
      </c>
    </row>
    <row r="2720" spans="1:18" x14ac:dyDescent="0.3">
      <c r="A2720" s="2">
        <v>12818</v>
      </c>
      <c r="B2720" s="2" t="s">
        <v>60</v>
      </c>
      <c r="C2720" s="2">
        <v>70</v>
      </c>
      <c r="D2720" s="7">
        <v>127</v>
      </c>
      <c r="E2720" s="7">
        <f t="shared" si="84"/>
        <v>63.5</v>
      </c>
      <c r="F2720" s="7">
        <v>100</v>
      </c>
      <c r="G2720" s="7">
        <f>Table1[[#This Row],[QUANTITY_ORDERED]]*Table1[[#This Row],[Selling price ]]</f>
        <v>7000</v>
      </c>
      <c r="H2720" s="7">
        <f>F2720-(Table1[[#This Row],[Estimated Cost Price (50%)	]])</f>
        <v>36.5</v>
      </c>
      <c r="I2720" s="7">
        <f>Table1[[#This Row],[Profit per unit]]*Table1[[#This Row],[QUANTITY_ORDERED]]</f>
        <v>2555</v>
      </c>
      <c r="J2720" s="2" t="str">
        <f t="shared" si="85"/>
        <v>Profit</v>
      </c>
      <c r="K2720" s="3">
        <v>38416</v>
      </c>
      <c r="L2720" s="2" t="str">
        <f>TEXT(Table1[[#This Row],[ORDER_DATE]], "mmm")</f>
        <v>Mar</v>
      </c>
      <c r="M2720" s="2">
        <v>2005</v>
      </c>
      <c r="N2720" s="2" t="s">
        <v>178</v>
      </c>
      <c r="O2720" s="2" t="s">
        <v>261</v>
      </c>
      <c r="P2720" s="2" t="s">
        <v>61</v>
      </c>
      <c r="Q2720" s="2" t="s">
        <v>62</v>
      </c>
      <c r="R2720" s="2" t="s">
        <v>52</v>
      </c>
    </row>
    <row r="2721" spans="1:18" x14ac:dyDescent="0.3">
      <c r="A2721" s="2">
        <v>12819</v>
      </c>
      <c r="B2721" s="2" t="s">
        <v>60</v>
      </c>
      <c r="C2721" s="2">
        <v>30</v>
      </c>
      <c r="D2721" s="7">
        <v>35</v>
      </c>
      <c r="E2721" s="7">
        <f t="shared" si="84"/>
        <v>17.5</v>
      </c>
      <c r="F2721" s="7">
        <v>36.07</v>
      </c>
      <c r="G2721" s="7">
        <f>Table1[[#This Row],[QUANTITY_ORDERED]]*Table1[[#This Row],[Selling price ]]</f>
        <v>1082.0999999999999</v>
      </c>
      <c r="H2721" s="7">
        <f>F2721-(Table1[[#This Row],[Estimated Cost Price (50%)	]])</f>
        <v>18.57</v>
      </c>
      <c r="I2721" s="7">
        <f>Table1[[#This Row],[Profit per unit]]*Table1[[#This Row],[QUANTITY_ORDERED]]</f>
        <v>557.1</v>
      </c>
      <c r="J2721" s="2" t="str">
        <f t="shared" si="85"/>
        <v>Profit</v>
      </c>
      <c r="K2721" s="3">
        <v>38416</v>
      </c>
      <c r="L2721" s="2" t="str">
        <f>TEXT(Table1[[#This Row],[ORDER_DATE]], "mmm")</f>
        <v>Mar</v>
      </c>
      <c r="M2721" s="2">
        <v>2005</v>
      </c>
      <c r="N2721" s="2" t="s">
        <v>63</v>
      </c>
      <c r="O2721" s="2" t="s">
        <v>264</v>
      </c>
      <c r="P2721" s="2" t="s">
        <v>61</v>
      </c>
      <c r="Q2721" s="2" t="s">
        <v>62</v>
      </c>
      <c r="R2721" s="2" t="s">
        <v>10</v>
      </c>
    </row>
    <row r="2722" spans="1:18" x14ac:dyDescent="0.3">
      <c r="A2722" s="2">
        <v>12820</v>
      </c>
      <c r="B2722" s="2" t="s">
        <v>60</v>
      </c>
      <c r="C2722" s="2">
        <v>31</v>
      </c>
      <c r="D2722" s="7">
        <v>118</v>
      </c>
      <c r="E2722" s="7">
        <f t="shared" si="84"/>
        <v>59</v>
      </c>
      <c r="F2722" s="7">
        <v>100</v>
      </c>
      <c r="G2722" s="7">
        <f>Table1[[#This Row],[QUANTITY_ORDERED]]*Table1[[#This Row],[Selling price ]]</f>
        <v>3100</v>
      </c>
      <c r="H2722" s="7">
        <f>F2722-(Table1[[#This Row],[Estimated Cost Price (50%)	]])</f>
        <v>41</v>
      </c>
      <c r="I2722" s="7">
        <f>Table1[[#This Row],[Profit per unit]]*Table1[[#This Row],[QUANTITY_ORDERED]]</f>
        <v>1271</v>
      </c>
      <c r="J2722" s="2" t="str">
        <f t="shared" si="85"/>
        <v>Profit</v>
      </c>
      <c r="K2722" s="3">
        <v>38416</v>
      </c>
      <c r="L2722" s="2" t="str">
        <f>TEXT(Table1[[#This Row],[ORDER_DATE]], "mmm")</f>
        <v>Mar</v>
      </c>
      <c r="M2722" s="2">
        <v>2005</v>
      </c>
      <c r="N2722" s="2" t="s">
        <v>63</v>
      </c>
      <c r="O2722" s="2" t="s">
        <v>277</v>
      </c>
      <c r="P2722" s="2" t="s">
        <v>61</v>
      </c>
      <c r="Q2722" s="2" t="s">
        <v>62</v>
      </c>
      <c r="R2722" s="2" t="s">
        <v>16</v>
      </c>
    </row>
    <row r="2723" spans="1:18" x14ac:dyDescent="0.3">
      <c r="A2723" s="2">
        <v>12821</v>
      </c>
      <c r="B2723" s="2" t="s">
        <v>60</v>
      </c>
      <c r="C2723" s="2">
        <v>19</v>
      </c>
      <c r="D2723" s="7">
        <v>54</v>
      </c>
      <c r="E2723" s="7">
        <f t="shared" si="84"/>
        <v>27</v>
      </c>
      <c r="F2723" s="7">
        <v>48.7</v>
      </c>
      <c r="G2723" s="7">
        <f>Table1[[#This Row],[QUANTITY_ORDERED]]*Table1[[#This Row],[Selling price ]]</f>
        <v>925.30000000000007</v>
      </c>
      <c r="H2723" s="7">
        <f>F2723-(Table1[[#This Row],[Estimated Cost Price (50%)	]])</f>
        <v>21.700000000000003</v>
      </c>
      <c r="I2723" s="7">
        <f>Table1[[#This Row],[Profit per unit]]*Table1[[#This Row],[QUANTITY_ORDERED]]</f>
        <v>412.30000000000007</v>
      </c>
      <c r="J2723" s="2" t="str">
        <f t="shared" si="85"/>
        <v>Profit</v>
      </c>
      <c r="K2723" s="3">
        <v>38416</v>
      </c>
      <c r="L2723" s="2" t="str">
        <f>TEXT(Table1[[#This Row],[ORDER_DATE]], "mmm")</f>
        <v>Mar</v>
      </c>
      <c r="M2723" s="2">
        <v>2005</v>
      </c>
      <c r="N2723" s="2" t="s">
        <v>178</v>
      </c>
      <c r="O2723" s="2" t="s">
        <v>284</v>
      </c>
      <c r="P2723" s="2" t="s">
        <v>61</v>
      </c>
      <c r="Q2723" s="2" t="s">
        <v>62</v>
      </c>
      <c r="R2723" s="2" t="s">
        <v>10</v>
      </c>
    </row>
    <row r="2724" spans="1:18" x14ac:dyDescent="0.3">
      <c r="A2724" s="2">
        <v>12822</v>
      </c>
      <c r="B2724" s="2" t="s">
        <v>60</v>
      </c>
      <c r="C2724" s="2">
        <v>26</v>
      </c>
      <c r="D2724" s="7">
        <v>115</v>
      </c>
      <c r="E2724" s="7">
        <f t="shared" si="84"/>
        <v>57.5</v>
      </c>
      <c r="F2724" s="7">
        <v>100</v>
      </c>
      <c r="G2724" s="7">
        <f>Table1[[#This Row],[QUANTITY_ORDERED]]*Table1[[#This Row],[Selling price ]]</f>
        <v>2600</v>
      </c>
      <c r="H2724" s="7">
        <f>F2724-(Table1[[#This Row],[Estimated Cost Price (50%)	]])</f>
        <v>42.5</v>
      </c>
      <c r="I2724" s="7">
        <f>Table1[[#This Row],[Profit per unit]]*Table1[[#This Row],[QUANTITY_ORDERED]]</f>
        <v>1105</v>
      </c>
      <c r="J2724" s="2" t="str">
        <f t="shared" si="85"/>
        <v>Profit</v>
      </c>
      <c r="K2724" s="3">
        <v>38416</v>
      </c>
      <c r="L2724" s="2" t="str">
        <f>TEXT(Table1[[#This Row],[ORDER_DATE]], "mmm")</f>
        <v>Mar</v>
      </c>
      <c r="M2724" s="2">
        <v>2005</v>
      </c>
      <c r="N2724" s="2" t="s">
        <v>178</v>
      </c>
      <c r="O2724" s="2" t="s">
        <v>290</v>
      </c>
      <c r="P2724" s="2" t="s">
        <v>61</v>
      </c>
      <c r="Q2724" s="2" t="s">
        <v>62</v>
      </c>
      <c r="R2724" s="2" t="s">
        <v>16</v>
      </c>
    </row>
    <row r="2725" spans="1:18" x14ac:dyDescent="0.3">
      <c r="A2725" s="2">
        <v>12823</v>
      </c>
      <c r="B2725" s="2" t="s">
        <v>36</v>
      </c>
      <c r="C2725" s="2">
        <v>36</v>
      </c>
      <c r="D2725" s="7">
        <v>207</v>
      </c>
      <c r="E2725" s="7">
        <f t="shared" si="84"/>
        <v>103.5</v>
      </c>
      <c r="F2725" s="7">
        <v>100</v>
      </c>
      <c r="G2725" s="7">
        <f>Table1[[#This Row],[QUANTITY_ORDERED]]*Table1[[#This Row],[Selling price ]]</f>
        <v>3600</v>
      </c>
      <c r="H2725" s="7">
        <f>F2725-(Table1[[#This Row],[Estimated Cost Price (50%)	]])</f>
        <v>-3.5</v>
      </c>
      <c r="I2725" s="7">
        <f>Table1[[#This Row],[Profit per unit]]*Table1[[#This Row],[QUANTITY_ORDERED]]</f>
        <v>-126</v>
      </c>
      <c r="J2725" s="2" t="str">
        <f t="shared" si="85"/>
        <v>Loss</v>
      </c>
      <c r="K2725" s="3">
        <v>38477</v>
      </c>
      <c r="L2725" s="2" t="str">
        <f>TEXT(Table1[[#This Row],[ORDER_DATE]], "mmm")</f>
        <v>May</v>
      </c>
      <c r="M2725" s="2">
        <v>2005</v>
      </c>
      <c r="N2725" s="2" t="s">
        <v>63</v>
      </c>
      <c r="O2725" s="2" t="s">
        <v>168</v>
      </c>
      <c r="P2725" s="2" t="s">
        <v>37</v>
      </c>
      <c r="Q2725" s="2" t="s">
        <v>9</v>
      </c>
      <c r="R2725" s="2" t="s">
        <v>52</v>
      </c>
    </row>
    <row r="2726" spans="1:18" x14ac:dyDescent="0.3">
      <c r="A2726" s="2">
        <v>12824</v>
      </c>
      <c r="B2726" s="2" t="s">
        <v>36</v>
      </c>
      <c r="C2726" s="2">
        <v>47</v>
      </c>
      <c r="D2726" s="7">
        <v>151</v>
      </c>
      <c r="E2726" s="7">
        <f t="shared" si="84"/>
        <v>75.5</v>
      </c>
      <c r="F2726" s="7">
        <v>100</v>
      </c>
      <c r="G2726" s="7">
        <f>Table1[[#This Row],[QUANTITY_ORDERED]]*Table1[[#This Row],[Selling price ]]</f>
        <v>4700</v>
      </c>
      <c r="H2726" s="7">
        <f>F2726-(Table1[[#This Row],[Estimated Cost Price (50%)	]])</f>
        <v>24.5</v>
      </c>
      <c r="I2726" s="7">
        <f>Table1[[#This Row],[Profit per unit]]*Table1[[#This Row],[QUANTITY_ORDERED]]</f>
        <v>1151.5</v>
      </c>
      <c r="J2726" s="2" t="str">
        <f t="shared" si="85"/>
        <v>Profit</v>
      </c>
      <c r="K2726" s="3">
        <v>38477</v>
      </c>
      <c r="L2726" s="2" t="str">
        <f>TEXT(Table1[[#This Row],[ORDER_DATE]], "mmm")</f>
        <v>May</v>
      </c>
      <c r="M2726" s="2">
        <v>2005</v>
      </c>
      <c r="N2726" s="2" t="s">
        <v>63</v>
      </c>
      <c r="O2726" s="2" t="s">
        <v>182</v>
      </c>
      <c r="P2726" s="2" t="s">
        <v>37</v>
      </c>
      <c r="Q2726" s="2" t="s">
        <v>9</v>
      </c>
      <c r="R2726" s="2" t="s">
        <v>52</v>
      </c>
    </row>
    <row r="2727" spans="1:18" x14ac:dyDescent="0.3">
      <c r="A2727" s="2">
        <v>12825</v>
      </c>
      <c r="B2727" s="2" t="s">
        <v>36</v>
      </c>
      <c r="C2727" s="2">
        <v>22</v>
      </c>
      <c r="D2727" s="7">
        <v>173</v>
      </c>
      <c r="E2727" s="7">
        <f t="shared" si="84"/>
        <v>86.5</v>
      </c>
      <c r="F2727" s="7">
        <v>100</v>
      </c>
      <c r="G2727" s="7">
        <f>Table1[[#This Row],[QUANTITY_ORDERED]]*Table1[[#This Row],[Selling price ]]</f>
        <v>2200</v>
      </c>
      <c r="H2727" s="7">
        <f>F2727-(Table1[[#This Row],[Estimated Cost Price (50%)	]])</f>
        <v>13.5</v>
      </c>
      <c r="I2727" s="7">
        <f>Table1[[#This Row],[Profit per unit]]*Table1[[#This Row],[QUANTITY_ORDERED]]</f>
        <v>297</v>
      </c>
      <c r="J2727" s="2" t="str">
        <f t="shared" si="85"/>
        <v>Profit</v>
      </c>
      <c r="K2727" s="3">
        <v>38477</v>
      </c>
      <c r="L2727" s="2" t="str">
        <f>TEXT(Table1[[#This Row],[ORDER_DATE]], "mmm")</f>
        <v>May</v>
      </c>
      <c r="M2727" s="2">
        <v>2005</v>
      </c>
      <c r="N2727" s="2" t="s">
        <v>63</v>
      </c>
      <c r="O2727" s="2" t="s">
        <v>186</v>
      </c>
      <c r="P2727" s="2" t="s">
        <v>37</v>
      </c>
      <c r="Q2727" s="2" t="s">
        <v>9</v>
      </c>
      <c r="R2727" s="2" t="s">
        <v>16</v>
      </c>
    </row>
    <row r="2728" spans="1:18" x14ac:dyDescent="0.3">
      <c r="A2728" s="2">
        <v>12826</v>
      </c>
      <c r="B2728" s="2" t="s">
        <v>36</v>
      </c>
      <c r="C2728" s="2">
        <v>49</v>
      </c>
      <c r="D2728" s="7">
        <v>143</v>
      </c>
      <c r="E2728" s="7">
        <f t="shared" si="84"/>
        <v>71.5</v>
      </c>
      <c r="F2728" s="7">
        <v>100</v>
      </c>
      <c r="G2728" s="7">
        <f>Table1[[#This Row],[QUANTITY_ORDERED]]*Table1[[#This Row],[Selling price ]]</f>
        <v>4900</v>
      </c>
      <c r="H2728" s="7">
        <f>F2728-(Table1[[#This Row],[Estimated Cost Price (50%)	]])</f>
        <v>28.5</v>
      </c>
      <c r="I2728" s="7">
        <f>Table1[[#This Row],[Profit per unit]]*Table1[[#This Row],[QUANTITY_ORDERED]]</f>
        <v>1396.5</v>
      </c>
      <c r="J2728" s="2" t="str">
        <f t="shared" si="85"/>
        <v>Profit</v>
      </c>
      <c r="K2728" s="3">
        <v>38477</v>
      </c>
      <c r="L2728" s="2" t="str">
        <f>TEXT(Table1[[#This Row],[ORDER_DATE]], "mmm")</f>
        <v>May</v>
      </c>
      <c r="M2728" s="2">
        <v>2005</v>
      </c>
      <c r="N2728" s="2" t="s">
        <v>63</v>
      </c>
      <c r="O2728" s="2" t="s">
        <v>245</v>
      </c>
      <c r="P2728" s="2" t="s">
        <v>37</v>
      </c>
      <c r="Q2728" s="2" t="s">
        <v>9</v>
      </c>
      <c r="R2728" s="2" t="s">
        <v>16</v>
      </c>
    </row>
    <row r="2729" spans="1:18" x14ac:dyDescent="0.3">
      <c r="A2729" s="2">
        <v>12827</v>
      </c>
      <c r="B2729" s="2" t="s">
        <v>36</v>
      </c>
      <c r="C2729" s="2">
        <v>24</v>
      </c>
      <c r="D2729" s="7">
        <v>62</v>
      </c>
      <c r="E2729" s="7">
        <f t="shared" si="84"/>
        <v>31</v>
      </c>
      <c r="F2729" s="7">
        <v>49.71</v>
      </c>
      <c r="G2729" s="7">
        <f>Table1[[#This Row],[QUANTITY_ORDERED]]*Table1[[#This Row],[Selling price ]]</f>
        <v>1193.04</v>
      </c>
      <c r="H2729" s="7">
        <f>F2729-(Table1[[#This Row],[Estimated Cost Price (50%)	]])</f>
        <v>18.71</v>
      </c>
      <c r="I2729" s="7">
        <f>Table1[[#This Row],[Profit per unit]]*Table1[[#This Row],[QUANTITY_ORDERED]]</f>
        <v>449.04</v>
      </c>
      <c r="J2729" s="2" t="str">
        <f t="shared" si="85"/>
        <v>Profit</v>
      </c>
      <c r="K2729" s="3">
        <v>38477</v>
      </c>
      <c r="L2729" s="2" t="str">
        <f>TEXT(Table1[[#This Row],[ORDER_DATE]], "mmm")</f>
        <v>May</v>
      </c>
      <c r="M2729" s="2">
        <v>2005</v>
      </c>
      <c r="N2729" s="2" t="s">
        <v>237</v>
      </c>
      <c r="O2729" s="2" t="s">
        <v>285</v>
      </c>
      <c r="P2729" s="2" t="s">
        <v>37</v>
      </c>
      <c r="Q2729" s="2" t="s">
        <v>9</v>
      </c>
      <c r="R2729" s="2" t="s">
        <v>10</v>
      </c>
    </row>
    <row r="2730" spans="1:18" x14ac:dyDescent="0.3">
      <c r="A2730" s="2">
        <v>12828</v>
      </c>
      <c r="B2730" s="2" t="s">
        <v>36</v>
      </c>
      <c r="C2730" s="2">
        <v>51</v>
      </c>
      <c r="D2730" s="7">
        <v>58</v>
      </c>
      <c r="E2730" s="7">
        <f t="shared" si="84"/>
        <v>29</v>
      </c>
      <c r="F2730" s="7">
        <v>63.85</v>
      </c>
      <c r="G2730" s="7">
        <f>Table1[[#This Row],[QUANTITY_ORDERED]]*Table1[[#This Row],[Selling price ]]</f>
        <v>3256.35</v>
      </c>
      <c r="H2730" s="7">
        <f>F2730-(Table1[[#This Row],[Estimated Cost Price (50%)	]])</f>
        <v>34.85</v>
      </c>
      <c r="I2730" s="7">
        <f>Table1[[#This Row],[Profit per unit]]*Table1[[#This Row],[QUANTITY_ORDERED]]</f>
        <v>1777.3500000000001</v>
      </c>
      <c r="J2730" s="2" t="str">
        <f t="shared" si="85"/>
        <v>Profit</v>
      </c>
      <c r="K2730" s="3">
        <v>38477</v>
      </c>
      <c r="L2730" s="2" t="str">
        <f>TEXT(Table1[[#This Row],[ORDER_DATE]], "mmm")</f>
        <v>May</v>
      </c>
      <c r="M2730" s="2">
        <v>2005</v>
      </c>
      <c r="N2730" s="2" t="s">
        <v>237</v>
      </c>
      <c r="O2730" s="2" t="s">
        <v>291</v>
      </c>
      <c r="P2730" s="2" t="s">
        <v>37</v>
      </c>
      <c r="Q2730" s="2" t="s">
        <v>9</v>
      </c>
      <c r="R2730" s="2" t="s">
        <v>16</v>
      </c>
    </row>
    <row r="2731" spans="1:18" x14ac:dyDescent="0.3">
      <c r="A2731" s="2">
        <v>12829</v>
      </c>
      <c r="B2731" s="2" t="s">
        <v>135</v>
      </c>
      <c r="C2731" s="2">
        <v>19</v>
      </c>
      <c r="D2731" s="7">
        <v>136</v>
      </c>
      <c r="E2731" s="7">
        <f t="shared" si="84"/>
        <v>68</v>
      </c>
      <c r="F2731" s="7">
        <v>100</v>
      </c>
      <c r="G2731" s="7">
        <f>Table1[[#This Row],[QUANTITY_ORDERED]]*Table1[[#This Row],[Selling price ]]</f>
        <v>1900</v>
      </c>
      <c r="H2731" s="7">
        <f>F2731-(Table1[[#This Row],[Estimated Cost Price (50%)	]])</f>
        <v>32</v>
      </c>
      <c r="I2731" s="7">
        <f>Table1[[#This Row],[Profit per unit]]*Table1[[#This Row],[QUANTITY_ORDERED]]</f>
        <v>608</v>
      </c>
      <c r="J2731" s="2" t="str">
        <f t="shared" si="85"/>
        <v>Profit</v>
      </c>
      <c r="K2731" s="3">
        <v>38508</v>
      </c>
      <c r="L2731" s="2" t="str">
        <f>TEXT(Table1[[#This Row],[ORDER_DATE]], "mmm")</f>
        <v>Jun</v>
      </c>
      <c r="M2731" s="2">
        <v>2005</v>
      </c>
      <c r="N2731" s="2" t="s">
        <v>63</v>
      </c>
      <c r="O2731" s="2" t="s">
        <v>114</v>
      </c>
      <c r="P2731" s="2" t="s">
        <v>136</v>
      </c>
      <c r="Q2731" s="2" t="s">
        <v>9</v>
      </c>
      <c r="R2731" s="2" t="s">
        <v>10</v>
      </c>
    </row>
    <row r="2732" spans="1:18" x14ac:dyDescent="0.3">
      <c r="A2732" s="2">
        <v>12830</v>
      </c>
      <c r="B2732" s="2" t="s">
        <v>135</v>
      </c>
      <c r="C2732" s="2">
        <v>44</v>
      </c>
      <c r="D2732" s="7">
        <v>86</v>
      </c>
      <c r="E2732" s="7">
        <f t="shared" si="84"/>
        <v>43</v>
      </c>
      <c r="F2732" s="7">
        <v>73.98</v>
      </c>
      <c r="G2732" s="7">
        <f>Table1[[#This Row],[QUANTITY_ORDERED]]*Table1[[#This Row],[Selling price ]]</f>
        <v>3255.1200000000003</v>
      </c>
      <c r="H2732" s="7">
        <f>F2732-(Table1[[#This Row],[Estimated Cost Price (50%)	]])</f>
        <v>30.980000000000004</v>
      </c>
      <c r="I2732" s="7">
        <f>Table1[[#This Row],[Profit per unit]]*Table1[[#This Row],[QUANTITY_ORDERED]]</f>
        <v>1363.1200000000001</v>
      </c>
      <c r="J2732" s="2" t="str">
        <f t="shared" si="85"/>
        <v>Profit</v>
      </c>
      <c r="K2732" s="3">
        <v>38508</v>
      </c>
      <c r="L2732" s="2" t="str">
        <f>TEXT(Table1[[#This Row],[ORDER_DATE]], "mmm")</f>
        <v>Jun</v>
      </c>
      <c r="M2732" s="2">
        <v>2005</v>
      </c>
      <c r="N2732" s="2" t="s">
        <v>231</v>
      </c>
      <c r="O2732" s="2" t="s">
        <v>232</v>
      </c>
      <c r="P2732" s="2" t="s">
        <v>136</v>
      </c>
      <c r="Q2732" s="2" t="s">
        <v>9</v>
      </c>
      <c r="R2732" s="2" t="s">
        <v>16</v>
      </c>
    </row>
    <row r="2733" spans="1:18" x14ac:dyDescent="0.3">
      <c r="A2733" s="2">
        <v>12831</v>
      </c>
      <c r="B2733" s="2" t="s">
        <v>135</v>
      </c>
      <c r="C2733" s="2">
        <v>41</v>
      </c>
      <c r="D2733" s="7">
        <v>136</v>
      </c>
      <c r="E2733" s="7">
        <f t="shared" si="84"/>
        <v>68</v>
      </c>
      <c r="F2733" s="7">
        <v>100</v>
      </c>
      <c r="G2733" s="7">
        <f>Table1[[#This Row],[QUANTITY_ORDERED]]*Table1[[#This Row],[Selling price ]]</f>
        <v>4100</v>
      </c>
      <c r="H2733" s="7">
        <f>F2733-(Table1[[#This Row],[Estimated Cost Price (50%)	]])</f>
        <v>32</v>
      </c>
      <c r="I2733" s="7">
        <f>Table1[[#This Row],[Profit per unit]]*Table1[[#This Row],[QUANTITY_ORDERED]]</f>
        <v>1312</v>
      </c>
      <c r="J2733" s="2" t="str">
        <f t="shared" si="85"/>
        <v>Profit</v>
      </c>
      <c r="K2733" s="3">
        <v>38508</v>
      </c>
      <c r="L2733" s="2" t="str">
        <f>TEXT(Table1[[#This Row],[ORDER_DATE]], "mmm")</f>
        <v>Jun</v>
      </c>
      <c r="M2733" s="2">
        <v>2005</v>
      </c>
      <c r="N2733" s="2" t="s">
        <v>202</v>
      </c>
      <c r="O2733" s="2" t="s">
        <v>235</v>
      </c>
      <c r="P2733" s="2" t="s">
        <v>136</v>
      </c>
      <c r="Q2733" s="2" t="s">
        <v>9</v>
      </c>
      <c r="R2733" s="2" t="s">
        <v>16</v>
      </c>
    </row>
    <row r="2734" spans="1:18" x14ac:dyDescent="0.3">
      <c r="A2734" s="2">
        <v>12832</v>
      </c>
      <c r="B2734" s="2" t="s">
        <v>135</v>
      </c>
      <c r="C2734" s="2">
        <v>48</v>
      </c>
      <c r="D2734" s="7">
        <v>100</v>
      </c>
      <c r="E2734" s="7">
        <f t="shared" si="84"/>
        <v>50</v>
      </c>
      <c r="F2734" s="7">
        <v>100</v>
      </c>
      <c r="G2734" s="7">
        <f>Table1[[#This Row],[QUANTITY_ORDERED]]*Table1[[#This Row],[Selling price ]]</f>
        <v>4800</v>
      </c>
      <c r="H2734" s="7">
        <f>F2734-(Table1[[#This Row],[Estimated Cost Price (50%)	]])</f>
        <v>50</v>
      </c>
      <c r="I2734" s="7">
        <f>Table1[[#This Row],[Profit per unit]]*Table1[[#This Row],[QUANTITY_ORDERED]]</f>
        <v>2400</v>
      </c>
      <c r="J2734" s="2" t="str">
        <f t="shared" si="85"/>
        <v>Profit</v>
      </c>
      <c r="K2734" s="3">
        <v>38508</v>
      </c>
      <c r="L2734" s="2" t="str">
        <f>TEXT(Table1[[#This Row],[ORDER_DATE]], "mmm")</f>
        <v>Jun</v>
      </c>
      <c r="M2734" s="2">
        <v>2005</v>
      </c>
      <c r="N2734" s="2" t="s">
        <v>237</v>
      </c>
      <c r="O2734" s="2" t="s">
        <v>238</v>
      </c>
      <c r="P2734" s="2" t="s">
        <v>136</v>
      </c>
      <c r="Q2734" s="2" t="s">
        <v>9</v>
      </c>
      <c r="R2734" s="2" t="s">
        <v>16</v>
      </c>
    </row>
    <row r="2735" spans="1:18" x14ac:dyDescent="0.3">
      <c r="A2735" s="2">
        <v>12833</v>
      </c>
      <c r="B2735" s="2" t="s">
        <v>135</v>
      </c>
      <c r="C2735" s="2">
        <v>16</v>
      </c>
      <c r="D2735" s="7">
        <v>87</v>
      </c>
      <c r="E2735" s="7">
        <f t="shared" si="84"/>
        <v>43.5</v>
      </c>
      <c r="F2735" s="7">
        <v>75.48</v>
      </c>
      <c r="G2735" s="7">
        <f>Table1[[#This Row],[QUANTITY_ORDERED]]*Table1[[#This Row],[Selling price ]]</f>
        <v>1207.68</v>
      </c>
      <c r="H2735" s="7">
        <f>F2735-(Table1[[#This Row],[Estimated Cost Price (50%)	]])</f>
        <v>31.980000000000004</v>
      </c>
      <c r="I2735" s="7">
        <f>Table1[[#This Row],[Profit per unit]]*Table1[[#This Row],[QUANTITY_ORDERED]]</f>
        <v>511.68000000000006</v>
      </c>
      <c r="J2735" s="2" t="str">
        <f t="shared" si="85"/>
        <v>Profit</v>
      </c>
      <c r="K2735" s="3">
        <v>38508</v>
      </c>
      <c r="L2735" s="2" t="str">
        <f>TEXT(Table1[[#This Row],[ORDER_DATE]], "mmm")</f>
        <v>Jun</v>
      </c>
      <c r="M2735" s="2">
        <v>2005</v>
      </c>
      <c r="N2735" s="2" t="s">
        <v>202</v>
      </c>
      <c r="O2735" s="2" t="s">
        <v>247</v>
      </c>
      <c r="P2735" s="2" t="s">
        <v>136</v>
      </c>
      <c r="Q2735" s="2" t="s">
        <v>9</v>
      </c>
      <c r="R2735" s="2" t="s">
        <v>10</v>
      </c>
    </row>
    <row r="2736" spans="1:18" x14ac:dyDescent="0.3">
      <c r="A2736" s="2">
        <v>12834</v>
      </c>
      <c r="B2736" s="2" t="s">
        <v>135</v>
      </c>
      <c r="C2736" s="2">
        <v>23</v>
      </c>
      <c r="D2736" s="7">
        <v>122</v>
      </c>
      <c r="E2736" s="7">
        <f t="shared" si="84"/>
        <v>61</v>
      </c>
      <c r="F2736" s="7">
        <v>100</v>
      </c>
      <c r="G2736" s="7">
        <f>Table1[[#This Row],[QUANTITY_ORDERED]]*Table1[[#This Row],[Selling price ]]</f>
        <v>2300</v>
      </c>
      <c r="H2736" s="7">
        <f>F2736-(Table1[[#This Row],[Estimated Cost Price (50%)	]])</f>
        <v>39</v>
      </c>
      <c r="I2736" s="7">
        <f>Table1[[#This Row],[Profit per unit]]*Table1[[#This Row],[QUANTITY_ORDERED]]</f>
        <v>897</v>
      </c>
      <c r="J2736" s="2" t="str">
        <f t="shared" si="85"/>
        <v>Profit</v>
      </c>
      <c r="K2736" s="3">
        <v>38508</v>
      </c>
      <c r="L2736" s="2" t="str">
        <f>TEXT(Table1[[#This Row],[ORDER_DATE]], "mmm")</f>
        <v>Jun</v>
      </c>
      <c r="M2736" s="2">
        <v>2005</v>
      </c>
      <c r="N2736" s="2" t="s">
        <v>231</v>
      </c>
      <c r="O2736" s="2" t="s">
        <v>259</v>
      </c>
      <c r="P2736" s="2" t="s">
        <v>136</v>
      </c>
      <c r="Q2736" s="2" t="s">
        <v>9</v>
      </c>
      <c r="R2736" s="2" t="s">
        <v>16</v>
      </c>
    </row>
    <row r="2737" spans="1:18" x14ac:dyDescent="0.3">
      <c r="A2737" s="2">
        <v>12835</v>
      </c>
      <c r="B2737" s="2" t="s">
        <v>135</v>
      </c>
      <c r="C2737" s="2">
        <v>60</v>
      </c>
      <c r="D2737" s="7">
        <v>88</v>
      </c>
      <c r="E2737" s="7">
        <f t="shared" si="84"/>
        <v>44</v>
      </c>
      <c r="F2737" s="7">
        <v>100</v>
      </c>
      <c r="G2737" s="7">
        <f>Table1[[#This Row],[QUANTITY_ORDERED]]*Table1[[#This Row],[Selling price ]]</f>
        <v>6000</v>
      </c>
      <c r="H2737" s="7">
        <f>F2737-(Table1[[#This Row],[Estimated Cost Price (50%)	]])</f>
        <v>56</v>
      </c>
      <c r="I2737" s="7">
        <f>Table1[[#This Row],[Profit per unit]]*Table1[[#This Row],[QUANTITY_ORDERED]]</f>
        <v>3360</v>
      </c>
      <c r="J2737" s="2" t="str">
        <f t="shared" si="85"/>
        <v>Profit</v>
      </c>
      <c r="K2737" s="3">
        <v>38508</v>
      </c>
      <c r="L2737" s="2" t="str">
        <f>TEXT(Table1[[#This Row],[ORDER_DATE]], "mmm")</f>
        <v>Jun</v>
      </c>
      <c r="M2737" s="2">
        <v>2005</v>
      </c>
      <c r="N2737" s="2" t="s">
        <v>202</v>
      </c>
      <c r="O2737" s="2" t="s">
        <v>268</v>
      </c>
      <c r="P2737" s="2" t="s">
        <v>136</v>
      </c>
      <c r="Q2737" s="2" t="s">
        <v>9</v>
      </c>
      <c r="R2737" s="2" t="s">
        <v>16</v>
      </c>
    </row>
    <row r="2738" spans="1:18" x14ac:dyDescent="0.3">
      <c r="A2738" s="2">
        <v>12836</v>
      </c>
      <c r="B2738" s="2" t="s">
        <v>135</v>
      </c>
      <c r="C2738" s="2">
        <v>51</v>
      </c>
      <c r="D2738" s="7">
        <v>83</v>
      </c>
      <c r="E2738" s="7">
        <f t="shared" si="84"/>
        <v>41.5</v>
      </c>
      <c r="F2738" s="7">
        <v>76.31</v>
      </c>
      <c r="G2738" s="7">
        <f>Table1[[#This Row],[QUANTITY_ORDERED]]*Table1[[#This Row],[Selling price ]]</f>
        <v>3891.81</v>
      </c>
      <c r="H2738" s="7">
        <f>F2738-(Table1[[#This Row],[Estimated Cost Price (50%)	]])</f>
        <v>34.81</v>
      </c>
      <c r="I2738" s="7">
        <f>Table1[[#This Row],[Profit per unit]]*Table1[[#This Row],[QUANTITY_ORDERED]]</f>
        <v>1775.3100000000002</v>
      </c>
      <c r="J2738" s="2" t="str">
        <f t="shared" si="85"/>
        <v>Profit</v>
      </c>
      <c r="K2738" s="3">
        <v>38508</v>
      </c>
      <c r="L2738" s="2" t="str">
        <f>TEXT(Table1[[#This Row],[ORDER_DATE]], "mmm")</f>
        <v>Jun</v>
      </c>
      <c r="M2738" s="2">
        <v>2005</v>
      </c>
      <c r="N2738" s="2" t="s">
        <v>202</v>
      </c>
      <c r="O2738" s="2" t="s">
        <v>273</v>
      </c>
      <c r="P2738" s="2" t="s">
        <v>136</v>
      </c>
      <c r="Q2738" s="2" t="s">
        <v>9</v>
      </c>
      <c r="R2738" s="2" t="s">
        <v>16</v>
      </c>
    </row>
    <row r="2739" spans="1:18" x14ac:dyDescent="0.3">
      <c r="A2739" s="2">
        <v>12837</v>
      </c>
      <c r="B2739" s="2" t="s">
        <v>135</v>
      </c>
      <c r="C2739" s="2">
        <v>37</v>
      </c>
      <c r="D2739" s="7">
        <v>66</v>
      </c>
      <c r="E2739" s="7">
        <f t="shared" si="84"/>
        <v>33</v>
      </c>
      <c r="F2739" s="7">
        <v>71.34</v>
      </c>
      <c r="G2739" s="7">
        <f>Table1[[#This Row],[QUANTITY_ORDERED]]*Table1[[#This Row],[Selling price ]]</f>
        <v>2639.58</v>
      </c>
      <c r="H2739" s="7">
        <f>F2739-(Table1[[#This Row],[Estimated Cost Price (50%)	]])</f>
        <v>38.340000000000003</v>
      </c>
      <c r="I2739" s="7">
        <f>Table1[[#This Row],[Profit per unit]]*Table1[[#This Row],[QUANTITY_ORDERED]]</f>
        <v>1418.5800000000002</v>
      </c>
      <c r="J2739" s="2" t="str">
        <f t="shared" si="85"/>
        <v>Profit</v>
      </c>
      <c r="K2739" s="3">
        <v>38508</v>
      </c>
      <c r="L2739" s="2" t="str">
        <f>TEXT(Table1[[#This Row],[ORDER_DATE]], "mmm")</f>
        <v>Jun</v>
      </c>
      <c r="M2739" s="2">
        <v>2005</v>
      </c>
      <c r="N2739" s="2" t="s">
        <v>231</v>
      </c>
      <c r="O2739" s="2" t="s">
        <v>293</v>
      </c>
      <c r="P2739" s="2" t="s">
        <v>136</v>
      </c>
      <c r="Q2739" s="2" t="s">
        <v>9</v>
      </c>
      <c r="R2739" s="2" t="s">
        <v>10</v>
      </c>
    </row>
    <row r="2740" spans="1:18" x14ac:dyDescent="0.3">
      <c r="A2740" s="2">
        <v>12838</v>
      </c>
      <c r="B2740" s="2" t="s">
        <v>135</v>
      </c>
      <c r="C2740" s="2">
        <v>34</v>
      </c>
      <c r="D2740" s="7">
        <v>86</v>
      </c>
      <c r="E2740" s="7">
        <f t="shared" si="84"/>
        <v>43</v>
      </c>
      <c r="F2740" s="7">
        <v>100</v>
      </c>
      <c r="G2740" s="7">
        <f>Table1[[#This Row],[QUANTITY_ORDERED]]*Table1[[#This Row],[Selling price ]]</f>
        <v>3400</v>
      </c>
      <c r="H2740" s="7">
        <f>F2740-(Table1[[#This Row],[Estimated Cost Price (50%)	]])</f>
        <v>57</v>
      </c>
      <c r="I2740" s="7">
        <f>Table1[[#This Row],[Profit per unit]]*Table1[[#This Row],[QUANTITY_ORDERED]]</f>
        <v>1938</v>
      </c>
      <c r="J2740" s="2" t="str">
        <f t="shared" si="85"/>
        <v>Profit</v>
      </c>
      <c r="K2740" s="3">
        <v>38508</v>
      </c>
      <c r="L2740" s="2" t="str">
        <f>TEXT(Table1[[#This Row],[ORDER_DATE]], "mmm")</f>
        <v>Jun</v>
      </c>
      <c r="M2740" s="2">
        <v>2005</v>
      </c>
      <c r="N2740" s="2" t="s">
        <v>231</v>
      </c>
      <c r="O2740" s="2" t="s">
        <v>295</v>
      </c>
      <c r="P2740" s="2" t="s">
        <v>136</v>
      </c>
      <c r="Q2740" s="2" t="s">
        <v>9</v>
      </c>
      <c r="R2740" s="2" t="s">
        <v>16</v>
      </c>
    </row>
    <row r="2741" spans="1:18" x14ac:dyDescent="0.3">
      <c r="A2741" s="2">
        <v>12839</v>
      </c>
      <c r="B2741" s="2" t="s">
        <v>135</v>
      </c>
      <c r="C2741" s="2">
        <v>31</v>
      </c>
      <c r="D2741" s="7">
        <v>72</v>
      </c>
      <c r="E2741" s="7">
        <f t="shared" si="84"/>
        <v>36</v>
      </c>
      <c r="F2741" s="7">
        <v>75.89</v>
      </c>
      <c r="G2741" s="7">
        <f>Table1[[#This Row],[QUANTITY_ORDERED]]*Table1[[#This Row],[Selling price ]]</f>
        <v>2352.59</v>
      </c>
      <c r="H2741" s="7">
        <f>F2741-(Table1[[#This Row],[Estimated Cost Price (50%)	]])</f>
        <v>39.89</v>
      </c>
      <c r="I2741" s="7">
        <f>Table1[[#This Row],[Profit per unit]]*Table1[[#This Row],[QUANTITY_ORDERED]]</f>
        <v>1236.5899999999999</v>
      </c>
      <c r="J2741" s="2" t="str">
        <f t="shared" si="85"/>
        <v>Profit</v>
      </c>
      <c r="K2741" s="3">
        <v>38508</v>
      </c>
      <c r="L2741" s="2" t="str">
        <f>TEXT(Table1[[#This Row],[ORDER_DATE]], "mmm")</f>
        <v>Jun</v>
      </c>
      <c r="M2741" s="2">
        <v>2005</v>
      </c>
      <c r="N2741" s="2" t="s">
        <v>231</v>
      </c>
      <c r="O2741" s="2" t="s">
        <v>298</v>
      </c>
      <c r="P2741" s="2" t="s">
        <v>136</v>
      </c>
      <c r="Q2741" s="2" t="s">
        <v>9</v>
      </c>
      <c r="R2741" s="2" t="s">
        <v>10</v>
      </c>
    </row>
    <row r="2742" spans="1:18" x14ac:dyDescent="0.3">
      <c r="A2742" s="2">
        <v>12840</v>
      </c>
      <c r="B2742" s="2" t="s">
        <v>135</v>
      </c>
      <c r="C2742" s="2">
        <v>28</v>
      </c>
      <c r="D2742" s="7">
        <v>100</v>
      </c>
      <c r="E2742" s="7">
        <f t="shared" si="84"/>
        <v>50</v>
      </c>
      <c r="F2742" s="7">
        <v>100</v>
      </c>
      <c r="G2742" s="7">
        <f>Table1[[#This Row],[QUANTITY_ORDERED]]*Table1[[#This Row],[Selling price ]]</f>
        <v>2800</v>
      </c>
      <c r="H2742" s="7">
        <f>F2742-(Table1[[#This Row],[Estimated Cost Price (50%)	]])</f>
        <v>50</v>
      </c>
      <c r="I2742" s="7">
        <f>Table1[[#This Row],[Profit per unit]]*Table1[[#This Row],[QUANTITY_ORDERED]]</f>
        <v>1400</v>
      </c>
      <c r="J2742" s="2" t="str">
        <f t="shared" si="85"/>
        <v>Profit</v>
      </c>
      <c r="K2742" s="3">
        <v>38508</v>
      </c>
      <c r="L2742" s="2" t="str">
        <f>TEXT(Table1[[#This Row],[ORDER_DATE]], "mmm")</f>
        <v>Jun</v>
      </c>
      <c r="M2742" s="2">
        <v>2005</v>
      </c>
      <c r="N2742" s="2" t="s">
        <v>231</v>
      </c>
      <c r="O2742" s="2" t="s">
        <v>302</v>
      </c>
      <c r="P2742" s="2" t="s">
        <v>136</v>
      </c>
      <c r="Q2742" s="2" t="s">
        <v>9</v>
      </c>
      <c r="R2742" s="2" t="s">
        <v>16</v>
      </c>
    </row>
    <row r="2743" spans="1:18" x14ac:dyDescent="0.3">
      <c r="A2743" s="2">
        <v>12841</v>
      </c>
      <c r="B2743" s="2" t="s">
        <v>135</v>
      </c>
      <c r="C2743" s="2">
        <v>27</v>
      </c>
      <c r="D2743" s="7">
        <v>99</v>
      </c>
      <c r="E2743" s="7">
        <f t="shared" si="84"/>
        <v>49.5</v>
      </c>
      <c r="F2743" s="7">
        <v>90.37</v>
      </c>
      <c r="G2743" s="7">
        <f>Table1[[#This Row],[QUANTITY_ORDERED]]*Table1[[#This Row],[Selling price ]]</f>
        <v>2439.9900000000002</v>
      </c>
      <c r="H2743" s="7">
        <f>F2743-(Table1[[#This Row],[Estimated Cost Price (50%)	]])</f>
        <v>40.870000000000005</v>
      </c>
      <c r="I2743" s="7">
        <f>Table1[[#This Row],[Profit per unit]]*Table1[[#This Row],[QUANTITY_ORDERED]]</f>
        <v>1103.4900000000002</v>
      </c>
      <c r="J2743" s="2" t="str">
        <f t="shared" si="85"/>
        <v>Profit</v>
      </c>
      <c r="K2743" s="3">
        <v>38508</v>
      </c>
      <c r="L2743" s="2" t="str">
        <f>TEXT(Table1[[#This Row],[ORDER_DATE]], "mmm")</f>
        <v>Jun</v>
      </c>
      <c r="M2743" s="2">
        <v>2005</v>
      </c>
      <c r="N2743" s="2" t="s">
        <v>231</v>
      </c>
      <c r="O2743" s="2" t="s">
        <v>303</v>
      </c>
      <c r="P2743" s="2" t="s">
        <v>136</v>
      </c>
      <c r="Q2743" s="2" t="s">
        <v>9</v>
      </c>
      <c r="R2743" s="2" t="s">
        <v>10</v>
      </c>
    </row>
    <row r="2744" spans="1:18" x14ac:dyDescent="0.3">
      <c r="A2744" s="2">
        <v>12842</v>
      </c>
      <c r="B2744" s="2" t="s">
        <v>135</v>
      </c>
      <c r="C2744" s="2">
        <v>47</v>
      </c>
      <c r="D2744" s="7">
        <v>54</v>
      </c>
      <c r="E2744" s="7">
        <f t="shared" si="84"/>
        <v>27</v>
      </c>
      <c r="F2744" s="7">
        <v>65.52</v>
      </c>
      <c r="G2744" s="7">
        <f>Table1[[#This Row],[QUANTITY_ORDERED]]*Table1[[#This Row],[Selling price ]]</f>
        <v>3079.4399999999996</v>
      </c>
      <c r="H2744" s="7">
        <f>F2744-(Table1[[#This Row],[Estimated Cost Price (50%)	]])</f>
        <v>38.519999999999996</v>
      </c>
      <c r="I2744" s="7">
        <f>Table1[[#This Row],[Profit per unit]]*Table1[[#This Row],[QUANTITY_ORDERED]]</f>
        <v>1810.4399999999998</v>
      </c>
      <c r="J2744" s="2" t="str">
        <f t="shared" si="85"/>
        <v>Profit</v>
      </c>
      <c r="K2744" s="3">
        <v>38508</v>
      </c>
      <c r="L2744" s="2" t="str">
        <f>TEXT(Table1[[#This Row],[ORDER_DATE]], "mmm")</f>
        <v>Jun</v>
      </c>
      <c r="M2744" s="2">
        <v>2005</v>
      </c>
      <c r="N2744" s="2" t="s">
        <v>231</v>
      </c>
      <c r="O2744" s="2" t="s">
        <v>306</v>
      </c>
      <c r="P2744" s="2" t="s">
        <v>136</v>
      </c>
      <c r="Q2744" s="2" t="s">
        <v>9</v>
      </c>
      <c r="R2744" s="2" t="s">
        <v>16</v>
      </c>
    </row>
    <row r="2745" spans="1:18" x14ac:dyDescent="0.3">
      <c r="A2745" s="2">
        <v>12843</v>
      </c>
      <c r="B2745" s="2" t="s">
        <v>206</v>
      </c>
      <c r="C2745" s="2">
        <v>51</v>
      </c>
      <c r="D2745" s="7">
        <v>105</v>
      </c>
      <c r="E2745" s="7">
        <f t="shared" si="84"/>
        <v>52.5</v>
      </c>
      <c r="F2745" s="7">
        <v>100</v>
      </c>
      <c r="G2745" s="7">
        <f>Table1[[#This Row],[QUANTITY_ORDERED]]*Table1[[#This Row],[Selling price ]]</f>
        <v>5100</v>
      </c>
      <c r="H2745" s="7">
        <f>F2745-(Table1[[#This Row],[Estimated Cost Price (50%)	]])</f>
        <v>47.5</v>
      </c>
      <c r="I2745" s="7">
        <f>Table1[[#This Row],[Profit per unit]]*Table1[[#This Row],[QUANTITY_ORDERED]]</f>
        <v>2422.5</v>
      </c>
      <c r="J2745" s="2" t="str">
        <f t="shared" si="85"/>
        <v>Profit</v>
      </c>
      <c r="K2745" s="3">
        <v>38600</v>
      </c>
      <c r="L2745" s="2" t="str">
        <f>TEXT(Table1[[#This Row],[ORDER_DATE]], "mmm")</f>
        <v>Sep</v>
      </c>
      <c r="M2745" s="2">
        <v>2005</v>
      </c>
      <c r="N2745" s="2" t="s">
        <v>202</v>
      </c>
      <c r="O2745" s="2" t="s">
        <v>244</v>
      </c>
      <c r="P2745" s="2" t="s">
        <v>207</v>
      </c>
      <c r="Q2745" s="2" t="s">
        <v>32</v>
      </c>
      <c r="R2745" s="2" t="s">
        <v>16</v>
      </c>
    </row>
    <row r="2746" spans="1:18" x14ac:dyDescent="0.3">
      <c r="A2746" s="2">
        <v>12844</v>
      </c>
      <c r="B2746" s="2" t="s">
        <v>206</v>
      </c>
      <c r="C2746" s="2">
        <v>21</v>
      </c>
      <c r="D2746" s="7">
        <v>68</v>
      </c>
      <c r="E2746" s="7">
        <f t="shared" si="84"/>
        <v>34</v>
      </c>
      <c r="F2746" s="7">
        <v>67.819999999999993</v>
      </c>
      <c r="G2746" s="7">
        <f>Table1[[#This Row],[QUANTITY_ORDERED]]*Table1[[#This Row],[Selling price ]]</f>
        <v>1424.2199999999998</v>
      </c>
      <c r="H2746" s="7">
        <f>F2746-(Table1[[#This Row],[Estimated Cost Price (50%)	]])</f>
        <v>33.819999999999993</v>
      </c>
      <c r="I2746" s="7">
        <f>Table1[[#This Row],[Profit per unit]]*Table1[[#This Row],[QUANTITY_ORDERED]]</f>
        <v>710.2199999999998</v>
      </c>
      <c r="J2746" s="2" t="str">
        <f t="shared" si="85"/>
        <v>Profit</v>
      </c>
      <c r="K2746" s="3">
        <v>38600</v>
      </c>
      <c r="L2746" s="2" t="str">
        <f>TEXT(Table1[[#This Row],[ORDER_DATE]], "mmm")</f>
        <v>Sep</v>
      </c>
      <c r="M2746" s="2">
        <v>2005</v>
      </c>
      <c r="N2746" s="2" t="s">
        <v>210</v>
      </c>
      <c r="O2746" s="2" t="s">
        <v>265</v>
      </c>
      <c r="P2746" s="2" t="s">
        <v>207</v>
      </c>
      <c r="Q2746" s="2" t="s">
        <v>32</v>
      </c>
      <c r="R2746" s="2" t="s">
        <v>10</v>
      </c>
    </row>
    <row r="2747" spans="1:18" x14ac:dyDescent="0.3">
      <c r="A2747" s="2">
        <v>12845</v>
      </c>
      <c r="B2747" s="2" t="s">
        <v>206</v>
      </c>
      <c r="C2747" s="2">
        <v>18</v>
      </c>
      <c r="D2747" s="7">
        <v>65</v>
      </c>
      <c r="E2747" s="7">
        <f t="shared" si="84"/>
        <v>32.5</v>
      </c>
      <c r="F2747" s="7">
        <v>69.7</v>
      </c>
      <c r="G2747" s="7">
        <f>Table1[[#This Row],[QUANTITY_ORDERED]]*Table1[[#This Row],[Selling price ]]</f>
        <v>1254.6000000000001</v>
      </c>
      <c r="H2747" s="7">
        <f>F2747-(Table1[[#This Row],[Estimated Cost Price (50%)	]])</f>
        <v>37.200000000000003</v>
      </c>
      <c r="I2747" s="7">
        <f>Table1[[#This Row],[Profit per unit]]*Table1[[#This Row],[QUANTITY_ORDERED]]</f>
        <v>669.6</v>
      </c>
      <c r="J2747" s="2" t="str">
        <f t="shared" si="85"/>
        <v>Profit</v>
      </c>
      <c r="K2747" s="3">
        <v>38600</v>
      </c>
      <c r="L2747" s="2" t="str">
        <f>TEXT(Table1[[#This Row],[ORDER_DATE]], "mmm")</f>
        <v>Sep</v>
      </c>
      <c r="M2747" s="2">
        <v>2005</v>
      </c>
      <c r="N2747" s="2" t="s">
        <v>202</v>
      </c>
      <c r="O2747" s="2" t="s">
        <v>271</v>
      </c>
      <c r="P2747" s="2" t="s">
        <v>207</v>
      </c>
      <c r="Q2747" s="2" t="s">
        <v>32</v>
      </c>
      <c r="R2747" s="2" t="s">
        <v>10</v>
      </c>
    </row>
    <row r="2748" spans="1:18" x14ac:dyDescent="0.3">
      <c r="A2748" s="2">
        <v>12846</v>
      </c>
      <c r="B2748" s="2" t="s">
        <v>206</v>
      </c>
      <c r="C2748" s="2">
        <v>32</v>
      </c>
      <c r="D2748" s="7">
        <v>90</v>
      </c>
      <c r="E2748" s="7">
        <f t="shared" si="84"/>
        <v>45</v>
      </c>
      <c r="F2748" s="7">
        <v>95.95</v>
      </c>
      <c r="G2748" s="7">
        <f>Table1[[#This Row],[QUANTITY_ORDERED]]*Table1[[#This Row],[Selling price ]]</f>
        <v>3070.4</v>
      </c>
      <c r="H2748" s="7">
        <f>F2748-(Table1[[#This Row],[Estimated Cost Price (50%)	]])</f>
        <v>50.95</v>
      </c>
      <c r="I2748" s="7">
        <f>Table1[[#This Row],[Profit per unit]]*Table1[[#This Row],[QUANTITY_ORDERED]]</f>
        <v>1630.4</v>
      </c>
      <c r="J2748" s="2" t="str">
        <f t="shared" si="85"/>
        <v>Profit</v>
      </c>
      <c r="K2748" s="3">
        <v>38600</v>
      </c>
      <c r="L2748" s="2" t="str">
        <f>TEXT(Table1[[#This Row],[ORDER_DATE]], "mmm")</f>
        <v>Sep</v>
      </c>
      <c r="M2748" s="2">
        <v>2005</v>
      </c>
      <c r="N2748" s="2" t="s">
        <v>231</v>
      </c>
      <c r="O2748" s="2" t="s">
        <v>296</v>
      </c>
      <c r="P2748" s="2" t="s">
        <v>207</v>
      </c>
      <c r="Q2748" s="2" t="s">
        <v>32</v>
      </c>
      <c r="R2748" s="2" t="s">
        <v>16</v>
      </c>
    </row>
    <row r="2749" spans="1:18" x14ac:dyDescent="0.3">
      <c r="A2749" s="2">
        <v>12847</v>
      </c>
      <c r="B2749" s="2" t="s">
        <v>206</v>
      </c>
      <c r="C2749" s="2">
        <v>42</v>
      </c>
      <c r="D2749" s="7">
        <v>49</v>
      </c>
      <c r="E2749" s="7">
        <f t="shared" si="84"/>
        <v>24.5</v>
      </c>
      <c r="F2749" s="7">
        <v>57.61</v>
      </c>
      <c r="G2749" s="7">
        <f>Table1[[#This Row],[QUANTITY_ORDERED]]*Table1[[#This Row],[Selling price ]]</f>
        <v>2419.62</v>
      </c>
      <c r="H2749" s="7">
        <f>F2749-(Table1[[#This Row],[Estimated Cost Price (50%)	]])</f>
        <v>33.11</v>
      </c>
      <c r="I2749" s="7">
        <f>Table1[[#This Row],[Profit per unit]]*Table1[[#This Row],[QUANTITY_ORDERED]]</f>
        <v>1390.62</v>
      </c>
      <c r="J2749" s="2" t="str">
        <f t="shared" si="85"/>
        <v>Profit</v>
      </c>
      <c r="K2749" s="3">
        <v>38600</v>
      </c>
      <c r="L2749" s="2" t="str">
        <f>TEXT(Table1[[#This Row],[ORDER_DATE]], "mmm")</f>
        <v>Sep</v>
      </c>
      <c r="M2749" s="2">
        <v>2005</v>
      </c>
      <c r="N2749" s="2" t="s">
        <v>210</v>
      </c>
      <c r="O2749" s="2" t="s">
        <v>305</v>
      </c>
      <c r="P2749" s="2" t="s">
        <v>207</v>
      </c>
      <c r="Q2749" s="2" t="s">
        <v>32</v>
      </c>
      <c r="R2749" s="2" t="s">
        <v>10</v>
      </c>
    </row>
    <row r="2750" spans="1:18" x14ac:dyDescent="0.3">
      <c r="A2750" s="2">
        <v>12848</v>
      </c>
      <c r="B2750" s="2" t="s">
        <v>161</v>
      </c>
      <c r="C2750" s="2">
        <v>24</v>
      </c>
      <c r="D2750" s="7">
        <v>157</v>
      </c>
      <c r="E2750" s="7">
        <f t="shared" si="84"/>
        <v>78.5</v>
      </c>
      <c r="F2750" s="7">
        <v>100</v>
      </c>
      <c r="G2750" s="7">
        <f>Table1[[#This Row],[QUANTITY_ORDERED]]*Table1[[#This Row],[Selling price ]]</f>
        <v>2400</v>
      </c>
      <c r="H2750" s="7">
        <f>F2750-(Table1[[#This Row],[Estimated Cost Price (50%)	]])</f>
        <v>21.5</v>
      </c>
      <c r="I2750" s="7">
        <f>Table1[[#This Row],[Profit per unit]]*Table1[[#This Row],[QUANTITY_ORDERED]]</f>
        <v>516</v>
      </c>
      <c r="J2750" s="2" t="str">
        <f t="shared" si="85"/>
        <v>Profit</v>
      </c>
      <c r="K2750" s="3">
        <v>38630</v>
      </c>
      <c r="L2750" s="2" t="str">
        <f>TEXT(Table1[[#This Row],[ORDER_DATE]], "mmm")</f>
        <v>Oct</v>
      </c>
      <c r="M2750" s="2">
        <v>2005</v>
      </c>
      <c r="N2750" s="2" t="s">
        <v>210</v>
      </c>
      <c r="O2750" s="2" t="s">
        <v>211</v>
      </c>
      <c r="P2750" s="2" t="s">
        <v>162</v>
      </c>
      <c r="Q2750" s="2" t="s">
        <v>91</v>
      </c>
      <c r="R2750" s="2" t="s">
        <v>16</v>
      </c>
    </row>
    <row r="2751" spans="1:18" x14ac:dyDescent="0.3">
      <c r="A2751" s="2">
        <v>12849</v>
      </c>
      <c r="B2751" s="2" t="s">
        <v>161</v>
      </c>
      <c r="C2751" s="2">
        <v>15</v>
      </c>
      <c r="D2751" s="7">
        <v>84</v>
      </c>
      <c r="E2751" s="7">
        <f t="shared" si="84"/>
        <v>42</v>
      </c>
      <c r="F2751" s="7">
        <v>98.84</v>
      </c>
      <c r="G2751" s="7">
        <f>Table1[[#This Row],[QUANTITY_ORDERED]]*Table1[[#This Row],[Selling price ]]</f>
        <v>1482.6000000000001</v>
      </c>
      <c r="H2751" s="7">
        <f>F2751-(Table1[[#This Row],[Estimated Cost Price (50%)	]])</f>
        <v>56.84</v>
      </c>
      <c r="I2751" s="7">
        <f>Table1[[#This Row],[Profit per unit]]*Table1[[#This Row],[QUANTITY_ORDERED]]</f>
        <v>852.6</v>
      </c>
      <c r="J2751" s="2" t="str">
        <f t="shared" si="85"/>
        <v>Profit</v>
      </c>
      <c r="K2751" s="3">
        <v>38630</v>
      </c>
      <c r="L2751" s="2" t="str">
        <f>TEXT(Table1[[#This Row],[ORDER_DATE]], "mmm")</f>
        <v>Oct</v>
      </c>
      <c r="M2751" s="2">
        <v>2005</v>
      </c>
      <c r="N2751" s="2" t="s">
        <v>210</v>
      </c>
      <c r="O2751" s="2" t="s">
        <v>225</v>
      </c>
      <c r="P2751" s="2" t="s">
        <v>162</v>
      </c>
      <c r="Q2751" s="2" t="s">
        <v>91</v>
      </c>
      <c r="R2751" s="2" t="s">
        <v>10</v>
      </c>
    </row>
    <row r="2752" spans="1:18" x14ac:dyDescent="0.3">
      <c r="A2752" s="2">
        <v>12850</v>
      </c>
      <c r="B2752" s="2" t="s">
        <v>161</v>
      </c>
      <c r="C2752" s="2">
        <v>47</v>
      </c>
      <c r="D2752" s="7">
        <v>109</v>
      </c>
      <c r="E2752" s="7">
        <f t="shared" si="84"/>
        <v>54.5</v>
      </c>
      <c r="F2752" s="7">
        <v>88.63</v>
      </c>
      <c r="G2752" s="7">
        <f>Table1[[#This Row],[QUANTITY_ORDERED]]*Table1[[#This Row],[Selling price ]]</f>
        <v>4165.6099999999997</v>
      </c>
      <c r="H2752" s="7">
        <f>F2752-(Table1[[#This Row],[Estimated Cost Price (50%)	]])</f>
        <v>34.129999999999995</v>
      </c>
      <c r="I2752" s="7">
        <f>Table1[[#This Row],[Profit per unit]]*Table1[[#This Row],[QUANTITY_ORDERED]]</f>
        <v>1604.1099999999997</v>
      </c>
      <c r="J2752" s="2" t="str">
        <f t="shared" si="85"/>
        <v>Profit</v>
      </c>
      <c r="K2752" s="3">
        <v>38630</v>
      </c>
      <c r="L2752" s="2" t="str">
        <f>TEXT(Table1[[#This Row],[ORDER_DATE]], "mmm")</f>
        <v>Oct</v>
      </c>
      <c r="M2752" s="2">
        <v>2005</v>
      </c>
      <c r="N2752" s="2" t="s">
        <v>210</v>
      </c>
      <c r="O2752" s="2" t="s">
        <v>256</v>
      </c>
      <c r="P2752" s="2" t="s">
        <v>162</v>
      </c>
      <c r="Q2752" s="2" t="s">
        <v>91</v>
      </c>
      <c r="R2752" s="2" t="s">
        <v>16</v>
      </c>
    </row>
    <row r="2753" spans="1:18" x14ac:dyDescent="0.3">
      <c r="A2753" s="2">
        <v>12851</v>
      </c>
      <c r="B2753" s="2" t="s">
        <v>161</v>
      </c>
      <c r="C2753" s="2">
        <v>32</v>
      </c>
      <c r="D2753" s="7">
        <v>76</v>
      </c>
      <c r="E2753" s="7">
        <f t="shared" si="84"/>
        <v>38</v>
      </c>
      <c r="F2753" s="7">
        <v>87.6</v>
      </c>
      <c r="G2753" s="7">
        <f>Table1[[#This Row],[QUANTITY_ORDERED]]*Table1[[#This Row],[Selling price ]]</f>
        <v>2803.2</v>
      </c>
      <c r="H2753" s="7">
        <f>F2753-(Table1[[#This Row],[Estimated Cost Price (50%)	]])</f>
        <v>49.599999999999994</v>
      </c>
      <c r="I2753" s="7">
        <f>Table1[[#This Row],[Profit per unit]]*Table1[[#This Row],[QUANTITY_ORDERED]]</f>
        <v>1587.1999999999998</v>
      </c>
      <c r="J2753" s="2" t="str">
        <f t="shared" si="85"/>
        <v>Profit</v>
      </c>
      <c r="K2753" s="3">
        <v>38630</v>
      </c>
      <c r="L2753" s="2" t="str">
        <f>TEXT(Table1[[#This Row],[ORDER_DATE]], "mmm")</f>
        <v>Oct</v>
      </c>
      <c r="M2753" s="2">
        <v>2005</v>
      </c>
      <c r="N2753" s="2" t="s">
        <v>5</v>
      </c>
      <c r="O2753" s="2" t="s">
        <v>258</v>
      </c>
      <c r="P2753" s="2" t="s">
        <v>162</v>
      </c>
      <c r="Q2753" s="2" t="s">
        <v>91</v>
      </c>
      <c r="R2753" s="2" t="s">
        <v>10</v>
      </c>
    </row>
    <row r="2754" spans="1:18" x14ac:dyDescent="0.3">
      <c r="A2754" s="2">
        <v>12852</v>
      </c>
      <c r="B2754" s="2" t="s">
        <v>161</v>
      </c>
      <c r="C2754" s="2">
        <v>18</v>
      </c>
      <c r="D2754" s="7">
        <v>68</v>
      </c>
      <c r="E2754" s="7">
        <f t="shared" ref="E2754:E2817" si="86">D2754 * 0.5</f>
        <v>34</v>
      </c>
      <c r="F2754" s="7">
        <v>75.06</v>
      </c>
      <c r="G2754" s="7">
        <f>Table1[[#This Row],[QUANTITY_ORDERED]]*Table1[[#This Row],[Selling price ]]</f>
        <v>1351.08</v>
      </c>
      <c r="H2754" s="7">
        <f>F2754-(Table1[[#This Row],[Estimated Cost Price (50%)	]])</f>
        <v>41.06</v>
      </c>
      <c r="I2754" s="7">
        <f>Table1[[#This Row],[Profit per unit]]*Table1[[#This Row],[QUANTITY_ORDERED]]</f>
        <v>739.08</v>
      </c>
      <c r="J2754" s="2" t="str">
        <f t="shared" ref="J2754:J2817" si="87">IF(H2754 &gt; 0, "Profit", IF(H2754 &lt; 0, "Loss", "No Profit No Loss"))</f>
        <v>Profit</v>
      </c>
      <c r="K2754" s="3">
        <v>38630</v>
      </c>
      <c r="L2754" s="2" t="str">
        <f>TEXT(Table1[[#This Row],[ORDER_DATE]], "mmm")</f>
        <v>Oct</v>
      </c>
      <c r="M2754" s="2">
        <v>2005</v>
      </c>
      <c r="N2754" s="2" t="s">
        <v>210</v>
      </c>
      <c r="O2754" s="2" t="s">
        <v>275</v>
      </c>
      <c r="P2754" s="2" t="s">
        <v>162</v>
      </c>
      <c r="Q2754" s="2" t="s">
        <v>91</v>
      </c>
      <c r="R2754" s="2" t="s">
        <v>10</v>
      </c>
    </row>
    <row r="2755" spans="1:18" x14ac:dyDescent="0.3">
      <c r="A2755" s="2">
        <v>12853</v>
      </c>
      <c r="B2755" s="2" t="s">
        <v>161</v>
      </c>
      <c r="C2755" s="2">
        <v>48</v>
      </c>
      <c r="D2755" s="7">
        <v>72</v>
      </c>
      <c r="E2755" s="7">
        <f t="shared" si="86"/>
        <v>36</v>
      </c>
      <c r="F2755" s="7">
        <v>74.62</v>
      </c>
      <c r="G2755" s="7">
        <f>Table1[[#This Row],[QUANTITY_ORDERED]]*Table1[[#This Row],[Selling price ]]</f>
        <v>3581.76</v>
      </c>
      <c r="H2755" s="7">
        <f>F2755-(Table1[[#This Row],[Estimated Cost Price (50%)	]])</f>
        <v>38.620000000000005</v>
      </c>
      <c r="I2755" s="7">
        <f>Table1[[#This Row],[Profit per unit]]*Table1[[#This Row],[QUANTITY_ORDERED]]</f>
        <v>1853.7600000000002</v>
      </c>
      <c r="J2755" s="2" t="str">
        <f t="shared" si="87"/>
        <v>Profit</v>
      </c>
      <c r="K2755" s="3">
        <v>38630</v>
      </c>
      <c r="L2755" s="2" t="str">
        <f>TEXT(Table1[[#This Row],[ORDER_DATE]], "mmm")</f>
        <v>Oct</v>
      </c>
      <c r="M2755" s="2">
        <v>2005</v>
      </c>
      <c r="N2755" s="2" t="s">
        <v>210</v>
      </c>
      <c r="O2755" s="2" t="s">
        <v>279</v>
      </c>
      <c r="P2755" s="2" t="s">
        <v>162</v>
      </c>
      <c r="Q2755" s="2" t="s">
        <v>91</v>
      </c>
      <c r="R2755" s="2" t="s">
        <v>16</v>
      </c>
    </row>
    <row r="2756" spans="1:18" x14ac:dyDescent="0.3">
      <c r="A2756" s="2">
        <v>12854</v>
      </c>
      <c r="B2756" s="2" t="s">
        <v>161</v>
      </c>
      <c r="C2756" s="2">
        <v>45</v>
      </c>
      <c r="D2756" s="7">
        <v>99</v>
      </c>
      <c r="E2756" s="7">
        <f t="shared" si="86"/>
        <v>49.5</v>
      </c>
      <c r="F2756" s="7">
        <v>100</v>
      </c>
      <c r="G2756" s="7">
        <f>Table1[[#This Row],[QUANTITY_ORDERED]]*Table1[[#This Row],[Selling price ]]</f>
        <v>4500</v>
      </c>
      <c r="H2756" s="7">
        <f>F2756-(Table1[[#This Row],[Estimated Cost Price (50%)	]])</f>
        <v>50.5</v>
      </c>
      <c r="I2756" s="7">
        <f>Table1[[#This Row],[Profit per unit]]*Table1[[#This Row],[QUANTITY_ORDERED]]</f>
        <v>2272.5</v>
      </c>
      <c r="J2756" s="2" t="str">
        <f t="shared" si="87"/>
        <v>Profit</v>
      </c>
      <c r="K2756" s="3">
        <v>38630</v>
      </c>
      <c r="L2756" s="2" t="str">
        <f>TEXT(Table1[[#This Row],[ORDER_DATE]], "mmm")</f>
        <v>Oct</v>
      </c>
      <c r="M2756" s="2">
        <v>2005</v>
      </c>
      <c r="N2756" s="2" t="s">
        <v>5</v>
      </c>
      <c r="O2756" s="2" t="s">
        <v>282</v>
      </c>
      <c r="P2756" s="2" t="s">
        <v>162</v>
      </c>
      <c r="Q2756" s="2" t="s">
        <v>91</v>
      </c>
      <c r="R2756" s="2" t="s">
        <v>16</v>
      </c>
    </row>
    <row r="2757" spans="1:18" x14ac:dyDescent="0.3">
      <c r="A2757" s="2">
        <v>12855</v>
      </c>
      <c r="B2757" s="2" t="s">
        <v>161</v>
      </c>
      <c r="C2757" s="2">
        <v>26</v>
      </c>
      <c r="D2757" s="7">
        <v>68</v>
      </c>
      <c r="E2757" s="7">
        <f t="shared" si="86"/>
        <v>34</v>
      </c>
      <c r="F2757" s="7">
        <v>61.22</v>
      </c>
      <c r="G2757" s="7">
        <f>Table1[[#This Row],[QUANTITY_ORDERED]]*Table1[[#This Row],[Selling price ]]</f>
        <v>1591.72</v>
      </c>
      <c r="H2757" s="7">
        <f>F2757-(Table1[[#This Row],[Estimated Cost Price (50%)	]])</f>
        <v>27.22</v>
      </c>
      <c r="I2757" s="7">
        <f>Table1[[#This Row],[Profit per unit]]*Table1[[#This Row],[QUANTITY_ORDERED]]</f>
        <v>707.72</v>
      </c>
      <c r="J2757" s="2" t="str">
        <f t="shared" si="87"/>
        <v>Profit</v>
      </c>
      <c r="K2757" s="3">
        <v>38630</v>
      </c>
      <c r="L2757" s="2" t="str">
        <f>TEXT(Table1[[#This Row],[ORDER_DATE]], "mmm")</f>
        <v>Oct</v>
      </c>
      <c r="M2757" s="2">
        <v>2005</v>
      </c>
      <c r="N2757" s="2" t="s">
        <v>202</v>
      </c>
      <c r="O2757" s="2" t="s">
        <v>287</v>
      </c>
      <c r="P2757" s="2" t="s">
        <v>162</v>
      </c>
      <c r="Q2757" s="2" t="s">
        <v>91</v>
      </c>
      <c r="R2757" s="2" t="s">
        <v>10</v>
      </c>
    </row>
    <row r="2758" spans="1:18" x14ac:dyDescent="0.3">
      <c r="A2758" s="2">
        <v>12856</v>
      </c>
      <c r="B2758" s="2" t="s">
        <v>161</v>
      </c>
      <c r="C2758" s="2">
        <v>37</v>
      </c>
      <c r="D2758" s="7">
        <v>43</v>
      </c>
      <c r="E2758" s="7">
        <f t="shared" si="86"/>
        <v>21.5</v>
      </c>
      <c r="F2758" s="7">
        <v>51.93</v>
      </c>
      <c r="G2758" s="7">
        <f>Table1[[#This Row],[QUANTITY_ORDERED]]*Table1[[#This Row],[Selling price ]]</f>
        <v>1921.41</v>
      </c>
      <c r="H2758" s="7">
        <f>F2758-(Table1[[#This Row],[Estimated Cost Price (50%)	]])</f>
        <v>30.43</v>
      </c>
      <c r="I2758" s="7">
        <f>Table1[[#This Row],[Profit per unit]]*Table1[[#This Row],[QUANTITY_ORDERED]]</f>
        <v>1125.9100000000001</v>
      </c>
      <c r="J2758" s="2" t="str">
        <f t="shared" si="87"/>
        <v>Profit</v>
      </c>
      <c r="K2758" s="3">
        <v>38630</v>
      </c>
      <c r="L2758" s="2" t="str">
        <f>TEXT(Table1[[#This Row],[ORDER_DATE]], "mmm")</f>
        <v>Oct</v>
      </c>
      <c r="M2758" s="2">
        <v>2005</v>
      </c>
      <c r="N2758" s="2" t="s">
        <v>202</v>
      </c>
      <c r="O2758" s="2" t="s">
        <v>289</v>
      </c>
      <c r="P2758" s="2" t="s">
        <v>162</v>
      </c>
      <c r="Q2758" s="2" t="s">
        <v>91</v>
      </c>
      <c r="R2758" s="2" t="s">
        <v>10</v>
      </c>
    </row>
    <row r="2759" spans="1:18" x14ac:dyDescent="0.3">
      <c r="A2759" s="2">
        <v>12857</v>
      </c>
      <c r="B2759" s="2" t="s">
        <v>161</v>
      </c>
      <c r="C2759" s="2">
        <v>23</v>
      </c>
      <c r="D2759" s="7">
        <v>91</v>
      </c>
      <c r="E2759" s="7">
        <f t="shared" si="86"/>
        <v>45.5</v>
      </c>
      <c r="F2759" s="7">
        <v>91.34</v>
      </c>
      <c r="G2759" s="7">
        <f>Table1[[#This Row],[QUANTITY_ORDERED]]*Table1[[#This Row],[Selling price ]]</f>
        <v>2100.8200000000002</v>
      </c>
      <c r="H2759" s="7">
        <f>F2759-(Table1[[#This Row],[Estimated Cost Price (50%)	]])</f>
        <v>45.84</v>
      </c>
      <c r="I2759" s="7">
        <f>Table1[[#This Row],[Profit per unit]]*Table1[[#This Row],[QUANTITY_ORDERED]]</f>
        <v>1054.3200000000002</v>
      </c>
      <c r="J2759" s="2" t="str">
        <f t="shared" si="87"/>
        <v>Profit</v>
      </c>
      <c r="K2759" s="3">
        <v>38630</v>
      </c>
      <c r="L2759" s="2" t="str">
        <f>TEXT(Table1[[#This Row],[ORDER_DATE]], "mmm")</f>
        <v>Oct</v>
      </c>
      <c r="M2759" s="2">
        <v>2005</v>
      </c>
      <c r="N2759" s="2" t="s">
        <v>210</v>
      </c>
      <c r="O2759" s="2" t="s">
        <v>294</v>
      </c>
      <c r="P2759" s="2" t="s">
        <v>162</v>
      </c>
      <c r="Q2759" s="2" t="s">
        <v>91</v>
      </c>
      <c r="R2759" s="2" t="s">
        <v>10</v>
      </c>
    </row>
    <row r="2760" spans="1:18" x14ac:dyDescent="0.3">
      <c r="A2760" s="2">
        <v>12858</v>
      </c>
      <c r="B2760" s="2" t="s">
        <v>161</v>
      </c>
      <c r="C2760" s="2">
        <v>22</v>
      </c>
      <c r="D2760" s="7">
        <v>99</v>
      </c>
      <c r="E2760" s="7">
        <f t="shared" si="86"/>
        <v>49.5</v>
      </c>
      <c r="F2760" s="7">
        <v>100</v>
      </c>
      <c r="G2760" s="7">
        <f>Table1[[#This Row],[QUANTITY_ORDERED]]*Table1[[#This Row],[Selling price ]]</f>
        <v>2200</v>
      </c>
      <c r="H2760" s="7">
        <f>F2760-(Table1[[#This Row],[Estimated Cost Price (50%)	]])</f>
        <v>50.5</v>
      </c>
      <c r="I2760" s="7">
        <f>Table1[[#This Row],[Profit per unit]]*Table1[[#This Row],[QUANTITY_ORDERED]]</f>
        <v>1111</v>
      </c>
      <c r="J2760" s="2" t="str">
        <f t="shared" si="87"/>
        <v>Profit</v>
      </c>
      <c r="K2760" s="3">
        <v>38630</v>
      </c>
      <c r="L2760" s="2" t="str">
        <f>TEXT(Table1[[#This Row],[ORDER_DATE]], "mmm")</f>
        <v>Oct</v>
      </c>
      <c r="M2760" s="2">
        <v>2005</v>
      </c>
      <c r="N2760" s="2" t="s">
        <v>210</v>
      </c>
      <c r="O2760" s="2" t="s">
        <v>297</v>
      </c>
      <c r="P2760" s="2" t="s">
        <v>162</v>
      </c>
      <c r="Q2760" s="2" t="s">
        <v>91</v>
      </c>
      <c r="R2760" s="2" t="s">
        <v>10</v>
      </c>
    </row>
    <row r="2761" spans="1:18" x14ac:dyDescent="0.3">
      <c r="A2761" s="2">
        <v>12859</v>
      </c>
      <c r="B2761" s="2" t="s">
        <v>161</v>
      </c>
      <c r="C2761" s="2">
        <v>41</v>
      </c>
      <c r="D2761" s="7">
        <v>118</v>
      </c>
      <c r="E2761" s="7">
        <f t="shared" si="86"/>
        <v>59</v>
      </c>
      <c r="F2761" s="7">
        <v>100</v>
      </c>
      <c r="G2761" s="7">
        <f>Table1[[#This Row],[QUANTITY_ORDERED]]*Table1[[#This Row],[Selling price ]]</f>
        <v>4100</v>
      </c>
      <c r="H2761" s="7">
        <f>F2761-(Table1[[#This Row],[Estimated Cost Price (50%)	]])</f>
        <v>41</v>
      </c>
      <c r="I2761" s="7">
        <f>Table1[[#This Row],[Profit per unit]]*Table1[[#This Row],[QUANTITY_ORDERED]]</f>
        <v>1681</v>
      </c>
      <c r="J2761" s="2" t="str">
        <f t="shared" si="87"/>
        <v>Profit</v>
      </c>
      <c r="K2761" s="3">
        <v>38630</v>
      </c>
      <c r="L2761" s="2" t="str">
        <f>TEXT(Table1[[#This Row],[ORDER_DATE]], "mmm")</f>
        <v>Oct</v>
      </c>
      <c r="M2761" s="2">
        <v>2005</v>
      </c>
      <c r="N2761" s="2" t="s">
        <v>210</v>
      </c>
      <c r="O2761" s="2" t="s">
        <v>300</v>
      </c>
      <c r="P2761" s="2" t="s">
        <v>162</v>
      </c>
      <c r="Q2761" s="2" t="s">
        <v>91</v>
      </c>
      <c r="R2761" s="2" t="s">
        <v>16</v>
      </c>
    </row>
    <row r="2762" spans="1:18" x14ac:dyDescent="0.3">
      <c r="A2762" s="2">
        <v>12860</v>
      </c>
      <c r="B2762" s="2" t="s">
        <v>161</v>
      </c>
      <c r="C2762" s="2">
        <v>39</v>
      </c>
      <c r="D2762" s="7">
        <v>80</v>
      </c>
      <c r="E2762" s="7">
        <f t="shared" si="86"/>
        <v>40</v>
      </c>
      <c r="F2762" s="7">
        <v>67.2</v>
      </c>
      <c r="G2762" s="7">
        <f>Table1[[#This Row],[QUANTITY_ORDERED]]*Table1[[#This Row],[Selling price ]]</f>
        <v>2620.8000000000002</v>
      </c>
      <c r="H2762" s="7">
        <f>F2762-(Table1[[#This Row],[Estimated Cost Price (50%)	]])</f>
        <v>27.200000000000003</v>
      </c>
      <c r="I2762" s="7">
        <f>Table1[[#This Row],[Profit per unit]]*Table1[[#This Row],[QUANTITY_ORDERED]]</f>
        <v>1060.8000000000002</v>
      </c>
      <c r="J2762" s="2" t="str">
        <f t="shared" si="87"/>
        <v>Profit</v>
      </c>
      <c r="K2762" s="3">
        <v>38630</v>
      </c>
      <c r="L2762" s="2" t="str">
        <f>TEXT(Table1[[#This Row],[ORDER_DATE]], "mmm")</f>
        <v>Oct</v>
      </c>
      <c r="M2762" s="2">
        <v>2005</v>
      </c>
      <c r="N2762" s="2" t="s">
        <v>210</v>
      </c>
      <c r="O2762" s="2" t="s">
        <v>301</v>
      </c>
      <c r="P2762" s="2" t="s">
        <v>162</v>
      </c>
      <c r="Q2762" s="2" t="s">
        <v>91</v>
      </c>
      <c r="R2762" s="2" t="s">
        <v>10</v>
      </c>
    </row>
    <row r="2763" spans="1:18" x14ac:dyDescent="0.3">
      <c r="A2763" s="2">
        <v>12861</v>
      </c>
      <c r="B2763" s="2" t="s">
        <v>161</v>
      </c>
      <c r="C2763" s="2">
        <v>43</v>
      </c>
      <c r="D2763" s="7">
        <v>74</v>
      </c>
      <c r="E2763" s="7">
        <f t="shared" si="86"/>
        <v>37</v>
      </c>
      <c r="F2763" s="7">
        <v>62.19</v>
      </c>
      <c r="G2763" s="7">
        <f>Table1[[#This Row],[QUANTITY_ORDERED]]*Table1[[#This Row],[Selling price ]]</f>
        <v>2674.17</v>
      </c>
      <c r="H2763" s="7">
        <f>F2763-(Table1[[#This Row],[Estimated Cost Price (50%)	]])</f>
        <v>25.189999999999998</v>
      </c>
      <c r="I2763" s="7">
        <f>Table1[[#This Row],[Profit per unit]]*Table1[[#This Row],[QUANTITY_ORDERED]]</f>
        <v>1083.1699999999998</v>
      </c>
      <c r="J2763" s="2" t="str">
        <f t="shared" si="87"/>
        <v>Profit</v>
      </c>
      <c r="K2763" s="3">
        <v>38630</v>
      </c>
      <c r="L2763" s="2" t="str">
        <f>TEXT(Table1[[#This Row],[ORDER_DATE]], "mmm")</f>
        <v>Oct</v>
      </c>
      <c r="M2763" s="2">
        <v>2005</v>
      </c>
      <c r="N2763" s="2" t="s">
        <v>210</v>
      </c>
      <c r="O2763" s="2" t="s">
        <v>304</v>
      </c>
      <c r="P2763" s="2" t="s">
        <v>162</v>
      </c>
      <c r="Q2763" s="2" t="s">
        <v>91</v>
      </c>
      <c r="R2763" s="2" t="s">
        <v>10</v>
      </c>
    </row>
    <row r="2764" spans="1:18" x14ac:dyDescent="0.3">
      <c r="A2764" s="2">
        <v>12862</v>
      </c>
      <c r="B2764" s="2" t="s">
        <v>60</v>
      </c>
      <c r="C2764" s="2">
        <v>66</v>
      </c>
      <c r="D2764" s="7">
        <v>95</v>
      </c>
      <c r="E2764" s="7">
        <f t="shared" si="86"/>
        <v>47.5</v>
      </c>
      <c r="F2764" s="7">
        <v>100</v>
      </c>
      <c r="G2764" s="7">
        <f>Table1[[#This Row],[QUANTITY_ORDERED]]*Table1[[#This Row],[Selling price ]]</f>
        <v>6600</v>
      </c>
      <c r="H2764" s="7">
        <f>F2764-(Table1[[#This Row],[Estimated Cost Price (50%)	]])</f>
        <v>52.5</v>
      </c>
      <c r="I2764" s="7">
        <f>Table1[[#This Row],[Profit per unit]]*Table1[[#This Row],[QUANTITY_ORDERED]]</f>
        <v>3465</v>
      </c>
      <c r="J2764" s="2" t="str">
        <f t="shared" si="87"/>
        <v>Profit</v>
      </c>
      <c r="K2764" s="3">
        <v>38485</v>
      </c>
      <c r="L2764" s="2" t="str">
        <f>TEXT(Table1[[#This Row],[ORDER_DATE]], "mmm")</f>
        <v>May</v>
      </c>
      <c r="M2764" s="2">
        <v>2005</v>
      </c>
      <c r="N2764" s="2" t="s">
        <v>5</v>
      </c>
      <c r="O2764" s="2" t="s">
        <v>6</v>
      </c>
      <c r="P2764" s="2" t="s">
        <v>61</v>
      </c>
      <c r="Q2764" s="2" t="s">
        <v>62</v>
      </c>
      <c r="R2764" s="2" t="s">
        <v>52</v>
      </c>
    </row>
    <row r="2765" spans="1:18" x14ac:dyDescent="0.3">
      <c r="A2765" s="2">
        <v>12863</v>
      </c>
      <c r="B2765" s="2" t="s">
        <v>60</v>
      </c>
      <c r="C2765" s="2">
        <v>45</v>
      </c>
      <c r="D2765" s="7">
        <v>118</v>
      </c>
      <c r="E2765" s="7">
        <f t="shared" si="86"/>
        <v>59</v>
      </c>
      <c r="F2765" s="7">
        <v>100</v>
      </c>
      <c r="G2765" s="7">
        <f>Table1[[#This Row],[QUANTITY_ORDERED]]*Table1[[#This Row],[Selling price ]]</f>
        <v>4500</v>
      </c>
      <c r="H2765" s="7">
        <f>F2765-(Table1[[#This Row],[Estimated Cost Price (50%)	]])</f>
        <v>41</v>
      </c>
      <c r="I2765" s="7">
        <f>Table1[[#This Row],[Profit per unit]]*Table1[[#This Row],[QUANTITY_ORDERED]]</f>
        <v>1845</v>
      </c>
      <c r="J2765" s="2" t="str">
        <f t="shared" si="87"/>
        <v>Profit</v>
      </c>
      <c r="K2765" s="3">
        <v>38485</v>
      </c>
      <c r="L2765" s="2" t="str">
        <f>TEXT(Table1[[#This Row],[ORDER_DATE]], "mmm")</f>
        <v>May</v>
      </c>
      <c r="M2765" s="2">
        <v>2005</v>
      </c>
      <c r="N2765" s="2" t="s">
        <v>5</v>
      </c>
      <c r="O2765" s="2" t="s">
        <v>106</v>
      </c>
      <c r="P2765" s="2" t="s">
        <v>61</v>
      </c>
      <c r="Q2765" s="2" t="s">
        <v>62</v>
      </c>
      <c r="R2765" s="2" t="s">
        <v>16</v>
      </c>
    </row>
    <row r="2766" spans="1:18" x14ac:dyDescent="0.3">
      <c r="A2766" s="2">
        <v>12864</v>
      </c>
      <c r="B2766" s="2" t="s">
        <v>60</v>
      </c>
      <c r="C2766" s="2">
        <v>56</v>
      </c>
      <c r="D2766" s="7">
        <v>193</v>
      </c>
      <c r="E2766" s="7">
        <f t="shared" si="86"/>
        <v>96.5</v>
      </c>
      <c r="F2766" s="7">
        <v>100</v>
      </c>
      <c r="G2766" s="7">
        <f>Table1[[#This Row],[QUANTITY_ORDERED]]*Table1[[#This Row],[Selling price ]]</f>
        <v>5600</v>
      </c>
      <c r="H2766" s="7">
        <f>F2766-(Table1[[#This Row],[Estimated Cost Price (50%)	]])</f>
        <v>3.5</v>
      </c>
      <c r="I2766" s="7">
        <f>Table1[[#This Row],[Profit per unit]]*Table1[[#This Row],[QUANTITY_ORDERED]]</f>
        <v>196</v>
      </c>
      <c r="J2766" s="2" t="str">
        <f t="shared" si="87"/>
        <v>Profit</v>
      </c>
      <c r="K2766" s="3">
        <v>38485</v>
      </c>
      <c r="L2766" s="2" t="str">
        <f>TEXT(Table1[[#This Row],[ORDER_DATE]], "mmm")</f>
        <v>May</v>
      </c>
      <c r="M2766" s="2">
        <v>2005</v>
      </c>
      <c r="N2766" s="2" t="s">
        <v>5</v>
      </c>
      <c r="O2766" s="2" t="s">
        <v>113</v>
      </c>
      <c r="P2766" s="2" t="s">
        <v>61</v>
      </c>
      <c r="Q2766" s="2" t="s">
        <v>62</v>
      </c>
      <c r="R2766" s="2" t="s">
        <v>52</v>
      </c>
    </row>
    <row r="2767" spans="1:18" x14ac:dyDescent="0.3">
      <c r="A2767" s="2">
        <v>12865</v>
      </c>
      <c r="B2767" s="2" t="s">
        <v>60</v>
      </c>
      <c r="C2767" s="2">
        <v>21</v>
      </c>
      <c r="D2767" s="7">
        <v>150</v>
      </c>
      <c r="E2767" s="7">
        <f t="shared" si="86"/>
        <v>75</v>
      </c>
      <c r="F2767" s="7">
        <v>100</v>
      </c>
      <c r="G2767" s="7">
        <f>Table1[[#This Row],[QUANTITY_ORDERED]]*Table1[[#This Row],[Selling price ]]</f>
        <v>2100</v>
      </c>
      <c r="H2767" s="7">
        <f>F2767-(Table1[[#This Row],[Estimated Cost Price (50%)	]])</f>
        <v>25</v>
      </c>
      <c r="I2767" s="7">
        <f>Table1[[#This Row],[Profit per unit]]*Table1[[#This Row],[QUANTITY_ORDERED]]</f>
        <v>525</v>
      </c>
      <c r="J2767" s="2" t="str">
        <f t="shared" si="87"/>
        <v>Profit</v>
      </c>
      <c r="K2767" s="3">
        <v>38485</v>
      </c>
      <c r="L2767" s="2" t="str">
        <f>TEXT(Table1[[#This Row],[ORDER_DATE]], "mmm")</f>
        <v>May</v>
      </c>
      <c r="M2767" s="2">
        <v>2005</v>
      </c>
      <c r="N2767" s="2" t="s">
        <v>5</v>
      </c>
      <c r="O2767" s="2" t="s">
        <v>180</v>
      </c>
      <c r="P2767" s="2" t="s">
        <v>61</v>
      </c>
      <c r="Q2767" s="2" t="s">
        <v>62</v>
      </c>
      <c r="R2767" s="2" t="s">
        <v>16</v>
      </c>
    </row>
    <row r="2768" spans="1:18" x14ac:dyDescent="0.3">
      <c r="A2768" s="2">
        <v>12866</v>
      </c>
      <c r="B2768" s="2" t="s">
        <v>60</v>
      </c>
      <c r="C2768" s="2">
        <v>36</v>
      </c>
      <c r="D2768" s="7">
        <v>60</v>
      </c>
      <c r="E2768" s="7">
        <f t="shared" si="86"/>
        <v>30</v>
      </c>
      <c r="F2768" s="7">
        <v>61.18</v>
      </c>
      <c r="G2768" s="7">
        <f>Table1[[#This Row],[QUANTITY_ORDERED]]*Table1[[#This Row],[Selling price ]]</f>
        <v>2202.48</v>
      </c>
      <c r="H2768" s="7">
        <f>F2768-(Table1[[#This Row],[Estimated Cost Price (50%)	]])</f>
        <v>31.18</v>
      </c>
      <c r="I2768" s="7">
        <f>Table1[[#This Row],[Profit per unit]]*Table1[[#This Row],[QUANTITY_ORDERED]]</f>
        <v>1122.48</v>
      </c>
      <c r="J2768" s="2" t="str">
        <f t="shared" si="87"/>
        <v>Profit</v>
      </c>
      <c r="K2768" s="3">
        <v>38485</v>
      </c>
      <c r="L2768" s="2" t="str">
        <f>TEXT(Table1[[#This Row],[ORDER_DATE]], "mmm")</f>
        <v>May</v>
      </c>
      <c r="M2768" s="2">
        <v>2005</v>
      </c>
      <c r="N2768" s="2" t="s">
        <v>5</v>
      </c>
      <c r="O2768" s="2" t="s">
        <v>226</v>
      </c>
      <c r="P2768" s="2" t="s">
        <v>61</v>
      </c>
      <c r="Q2768" s="2" t="s">
        <v>62</v>
      </c>
      <c r="R2768" s="2" t="s">
        <v>10</v>
      </c>
    </row>
    <row r="2769" spans="1:18" x14ac:dyDescent="0.3">
      <c r="A2769" s="2">
        <v>12867</v>
      </c>
      <c r="B2769" s="2" t="s">
        <v>60</v>
      </c>
      <c r="C2769" s="2">
        <v>35</v>
      </c>
      <c r="D2769" s="7">
        <v>112</v>
      </c>
      <c r="E2769" s="7">
        <f t="shared" si="86"/>
        <v>56</v>
      </c>
      <c r="F2769" s="7">
        <v>100</v>
      </c>
      <c r="G2769" s="7">
        <f>Table1[[#This Row],[QUANTITY_ORDERED]]*Table1[[#This Row],[Selling price ]]</f>
        <v>3500</v>
      </c>
      <c r="H2769" s="7">
        <f>F2769-(Table1[[#This Row],[Estimated Cost Price (50%)	]])</f>
        <v>44</v>
      </c>
      <c r="I2769" s="7">
        <f>Table1[[#This Row],[Profit per unit]]*Table1[[#This Row],[QUANTITY_ORDERED]]</f>
        <v>1540</v>
      </c>
      <c r="J2769" s="2" t="str">
        <f t="shared" si="87"/>
        <v>Profit</v>
      </c>
      <c r="K2769" s="3">
        <v>38485</v>
      </c>
      <c r="L2769" s="2" t="str">
        <f>TEXT(Table1[[#This Row],[ORDER_DATE]], "mmm")</f>
        <v>May</v>
      </c>
      <c r="M2769" s="2">
        <v>2005</v>
      </c>
      <c r="N2769" s="2" t="s">
        <v>5</v>
      </c>
      <c r="O2769" s="2" t="s">
        <v>254</v>
      </c>
      <c r="P2769" s="2" t="s">
        <v>61</v>
      </c>
      <c r="Q2769" s="2" t="s">
        <v>62</v>
      </c>
      <c r="R2769" s="2" t="s">
        <v>16</v>
      </c>
    </row>
    <row r="2770" spans="1:18" x14ac:dyDescent="0.3">
      <c r="A2770" s="2">
        <v>12868</v>
      </c>
      <c r="B2770" s="2" t="s">
        <v>49</v>
      </c>
      <c r="C2770" s="2">
        <v>12</v>
      </c>
      <c r="D2770" s="7">
        <v>194</v>
      </c>
      <c r="E2770" s="7">
        <f t="shared" si="86"/>
        <v>97</v>
      </c>
      <c r="F2770" s="7">
        <v>100</v>
      </c>
      <c r="G2770" s="7">
        <f>Table1[[#This Row],[QUANTITY_ORDERED]]*Table1[[#This Row],[Selling price ]]</f>
        <v>1200</v>
      </c>
      <c r="H2770" s="7">
        <f>F2770-(Table1[[#This Row],[Estimated Cost Price (50%)	]])</f>
        <v>3</v>
      </c>
      <c r="I2770" s="7">
        <f>Table1[[#This Row],[Profit per unit]]*Table1[[#This Row],[QUANTITY_ORDERED]]</f>
        <v>36</v>
      </c>
      <c r="J2770" s="2" t="str">
        <f t="shared" si="87"/>
        <v>Profit</v>
      </c>
      <c r="K2770" s="3">
        <v>38489</v>
      </c>
      <c r="L2770" s="2" t="str">
        <f>TEXT(Table1[[#This Row],[ORDER_DATE]], "mmm")</f>
        <v>May</v>
      </c>
      <c r="M2770" s="2">
        <v>2005</v>
      </c>
      <c r="N2770" s="2" t="s">
        <v>63</v>
      </c>
      <c r="O2770" s="2" t="s">
        <v>149</v>
      </c>
      <c r="P2770" s="2" t="s">
        <v>50</v>
      </c>
      <c r="Q2770" s="2" t="s">
        <v>51</v>
      </c>
      <c r="R2770" s="2" t="s">
        <v>10</v>
      </c>
    </row>
    <row r="2771" spans="1:18" x14ac:dyDescent="0.3">
      <c r="A2771" s="2">
        <v>12869</v>
      </c>
      <c r="B2771" s="2" t="s">
        <v>49</v>
      </c>
      <c r="C2771" s="2">
        <v>10</v>
      </c>
      <c r="D2771" s="7">
        <v>117</v>
      </c>
      <c r="E2771" s="7">
        <f t="shared" si="86"/>
        <v>58.5</v>
      </c>
      <c r="F2771" s="7">
        <v>100</v>
      </c>
      <c r="G2771" s="7">
        <f>Table1[[#This Row],[QUANTITY_ORDERED]]*Table1[[#This Row],[Selling price ]]</f>
        <v>1000</v>
      </c>
      <c r="H2771" s="7">
        <f>F2771-(Table1[[#This Row],[Estimated Cost Price (50%)	]])</f>
        <v>41.5</v>
      </c>
      <c r="I2771" s="7">
        <f>Table1[[#This Row],[Profit per unit]]*Table1[[#This Row],[QUANTITY_ORDERED]]</f>
        <v>415</v>
      </c>
      <c r="J2771" s="2" t="str">
        <f t="shared" si="87"/>
        <v>Profit</v>
      </c>
      <c r="K2771" s="3">
        <v>38489</v>
      </c>
      <c r="L2771" s="2" t="str">
        <f>TEXT(Table1[[#This Row],[ORDER_DATE]], "mmm")</f>
        <v>May</v>
      </c>
      <c r="M2771" s="2">
        <v>2005</v>
      </c>
      <c r="N2771" s="2" t="s">
        <v>63</v>
      </c>
      <c r="O2771" s="2" t="s">
        <v>183</v>
      </c>
      <c r="P2771" s="2" t="s">
        <v>50</v>
      </c>
      <c r="Q2771" s="2" t="s">
        <v>51</v>
      </c>
      <c r="R2771" s="2" t="s">
        <v>10</v>
      </c>
    </row>
    <row r="2772" spans="1:18" x14ac:dyDescent="0.3">
      <c r="A2772" s="2">
        <v>12870</v>
      </c>
      <c r="B2772" s="2" t="s">
        <v>49</v>
      </c>
      <c r="C2772" s="2">
        <v>34</v>
      </c>
      <c r="D2772" s="7">
        <v>79</v>
      </c>
      <c r="E2772" s="7">
        <f t="shared" si="86"/>
        <v>39.5</v>
      </c>
      <c r="F2772" s="7">
        <v>90.17</v>
      </c>
      <c r="G2772" s="7">
        <f>Table1[[#This Row],[QUANTITY_ORDERED]]*Table1[[#This Row],[Selling price ]]</f>
        <v>3065.78</v>
      </c>
      <c r="H2772" s="7">
        <f>F2772-(Table1[[#This Row],[Estimated Cost Price (50%)	]])</f>
        <v>50.67</v>
      </c>
      <c r="I2772" s="7">
        <f>Table1[[#This Row],[Profit per unit]]*Table1[[#This Row],[QUANTITY_ORDERED]]</f>
        <v>1722.78</v>
      </c>
      <c r="J2772" s="2" t="str">
        <f t="shared" si="87"/>
        <v>Profit</v>
      </c>
      <c r="K2772" s="3">
        <v>38489</v>
      </c>
      <c r="L2772" s="2" t="str">
        <f>TEXT(Table1[[#This Row],[ORDER_DATE]], "mmm")</f>
        <v>May</v>
      </c>
      <c r="M2772" s="2">
        <v>2005</v>
      </c>
      <c r="N2772" s="2" t="s">
        <v>63</v>
      </c>
      <c r="O2772" s="2" t="s">
        <v>187</v>
      </c>
      <c r="P2772" s="2" t="s">
        <v>50</v>
      </c>
      <c r="Q2772" s="2" t="s">
        <v>51</v>
      </c>
      <c r="R2772" s="2" t="s">
        <v>16</v>
      </c>
    </row>
    <row r="2773" spans="1:18" x14ac:dyDescent="0.3">
      <c r="A2773" s="2">
        <v>12871</v>
      </c>
      <c r="B2773" s="2" t="s">
        <v>49</v>
      </c>
      <c r="C2773" s="2">
        <v>32</v>
      </c>
      <c r="D2773" s="7">
        <v>115</v>
      </c>
      <c r="E2773" s="7">
        <f t="shared" si="86"/>
        <v>57.5</v>
      </c>
      <c r="F2773" s="7">
        <v>100</v>
      </c>
      <c r="G2773" s="7">
        <f>Table1[[#This Row],[QUANTITY_ORDERED]]*Table1[[#This Row],[Selling price ]]</f>
        <v>3200</v>
      </c>
      <c r="H2773" s="7">
        <f>F2773-(Table1[[#This Row],[Estimated Cost Price (50%)	]])</f>
        <v>42.5</v>
      </c>
      <c r="I2773" s="7">
        <f>Table1[[#This Row],[Profit per unit]]*Table1[[#This Row],[QUANTITY_ORDERED]]</f>
        <v>1360</v>
      </c>
      <c r="J2773" s="2" t="str">
        <f t="shared" si="87"/>
        <v>Profit</v>
      </c>
      <c r="K2773" s="3">
        <v>38489</v>
      </c>
      <c r="L2773" s="2" t="str">
        <f>TEXT(Table1[[#This Row],[ORDER_DATE]], "mmm")</f>
        <v>May</v>
      </c>
      <c r="M2773" s="2">
        <v>2005</v>
      </c>
      <c r="N2773" s="2" t="s">
        <v>63</v>
      </c>
      <c r="O2773" s="2" t="s">
        <v>193</v>
      </c>
      <c r="P2773" s="2" t="s">
        <v>50</v>
      </c>
      <c r="Q2773" s="2" t="s">
        <v>51</v>
      </c>
      <c r="R2773" s="2" t="s">
        <v>16</v>
      </c>
    </row>
    <row r="2774" spans="1:18" x14ac:dyDescent="0.3">
      <c r="A2774" s="2">
        <v>12872</v>
      </c>
      <c r="B2774" s="2" t="s">
        <v>49</v>
      </c>
      <c r="C2774" s="2">
        <v>38</v>
      </c>
      <c r="D2774" s="7">
        <v>141</v>
      </c>
      <c r="E2774" s="7">
        <f t="shared" si="86"/>
        <v>70.5</v>
      </c>
      <c r="F2774" s="7">
        <v>100</v>
      </c>
      <c r="G2774" s="7">
        <f>Table1[[#This Row],[QUANTITY_ORDERED]]*Table1[[#This Row],[Selling price ]]</f>
        <v>3800</v>
      </c>
      <c r="H2774" s="7">
        <f>F2774-(Table1[[#This Row],[Estimated Cost Price (50%)	]])</f>
        <v>29.5</v>
      </c>
      <c r="I2774" s="7">
        <f>Table1[[#This Row],[Profit per unit]]*Table1[[#This Row],[QUANTITY_ORDERED]]</f>
        <v>1121</v>
      </c>
      <c r="J2774" s="2" t="str">
        <f t="shared" si="87"/>
        <v>Profit</v>
      </c>
      <c r="K2774" s="3">
        <v>38489</v>
      </c>
      <c r="L2774" s="2" t="str">
        <f>TEXT(Table1[[#This Row],[ORDER_DATE]], "mmm")</f>
        <v>May</v>
      </c>
      <c r="M2774" s="2">
        <v>2005</v>
      </c>
      <c r="N2774" s="2" t="s">
        <v>63</v>
      </c>
      <c r="O2774" s="2" t="s">
        <v>197</v>
      </c>
      <c r="P2774" s="2" t="s">
        <v>50</v>
      </c>
      <c r="Q2774" s="2" t="s">
        <v>51</v>
      </c>
      <c r="R2774" s="2" t="s">
        <v>16</v>
      </c>
    </row>
    <row r="2775" spans="1:18" x14ac:dyDescent="0.3">
      <c r="A2775" s="2">
        <v>12873</v>
      </c>
      <c r="B2775" s="2" t="s">
        <v>49</v>
      </c>
      <c r="C2775" s="2">
        <v>37</v>
      </c>
      <c r="D2775" s="7">
        <v>124</v>
      </c>
      <c r="E2775" s="7">
        <f t="shared" si="86"/>
        <v>62</v>
      </c>
      <c r="F2775" s="7">
        <v>100</v>
      </c>
      <c r="G2775" s="7">
        <f>Table1[[#This Row],[QUANTITY_ORDERED]]*Table1[[#This Row],[Selling price ]]</f>
        <v>3700</v>
      </c>
      <c r="H2775" s="7">
        <f>F2775-(Table1[[#This Row],[Estimated Cost Price (50%)	]])</f>
        <v>38</v>
      </c>
      <c r="I2775" s="7">
        <f>Table1[[#This Row],[Profit per unit]]*Table1[[#This Row],[QUANTITY_ORDERED]]</f>
        <v>1406</v>
      </c>
      <c r="J2775" s="2" t="str">
        <f t="shared" si="87"/>
        <v>Profit</v>
      </c>
      <c r="K2775" s="3">
        <v>38489</v>
      </c>
      <c r="L2775" s="2" t="str">
        <f>TEXT(Table1[[#This Row],[ORDER_DATE]], "mmm")</f>
        <v>May</v>
      </c>
      <c r="M2775" s="2">
        <v>2005</v>
      </c>
      <c r="N2775" s="2" t="s">
        <v>63</v>
      </c>
      <c r="O2775" s="2" t="s">
        <v>209</v>
      </c>
      <c r="P2775" s="2" t="s">
        <v>50</v>
      </c>
      <c r="Q2775" s="2" t="s">
        <v>51</v>
      </c>
      <c r="R2775" s="2" t="s">
        <v>16</v>
      </c>
    </row>
    <row r="2776" spans="1:18" x14ac:dyDescent="0.3">
      <c r="A2776" s="2">
        <v>12874</v>
      </c>
      <c r="B2776" s="2" t="s">
        <v>49</v>
      </c>
      <c r="C2776" s="2">
        <v>39</v>
      </c>
      <c r="D2776" s="7">
        <v>77</v>
      </c>
      <c r="E2776" s="7">
        <f t="shared" si="86"/>
        <v>38.5</v>
      </c>
      <c r="F2776" s="7">
        <v>83.93</v>
      </c>
      <c r="G2776" s="7">
        <f>Table1[[#This Row],[QUANTITY_ORDERED]]*Table1[[#This Row],[Selling price ]]</f>
        <v>3273.2700000000004</v>
      </c>
      <c r="H2776" s="7">
        <f>F2776-(Table1[[#This Row],[Estimated Cost Price (50%)	]])</f>
        <v>45.430000000000007</v>
      </c>
      <c r="I2776" s="7">
        <f>Table1[[#This Row],[Profit per unit]]*Table1[[#This Row],[QUANTITY_ORDERED]]</f>
        <v>1771.7700000000002</v>
      </c>
      <c r="J2776" s="2" t="str">
        <f t="shared" si="87"/>
        <v>Profit</v>
      </c>
      <c r="K2776" s="3">
        <v>38489</v>
      </c>
      <c r="L2776" s="2" t="str">
        <f>TEXT(Table1[[#This Row],[ORDER_DATE]], "mmm")</f>
        <v>May</v>
      </c>
      <c r="M2776" s="2">
        <v>2005</v>
      </c>
      <c r="N2776" s="2" t="s">
        <v>63</v>
      </c>
      <c r="O2776" s="2" t="s">
        <v>218</v>
      </c>
      <c r="P2776" s="2" t="s">
        <v>50</v>
      </c>
      <c r="Q2776" s="2" t="s">
        <v>51</v>
      </c>
      <c r="R2776" s="2" t="s">
        <v>16</v>
      </c>
    </row>
    <row r="2777" spans="1:18" x14ac:dyDescent="0.3">
      <c r="A2777" s="2">
        <v>12875</v>
      </c>
      <c r="B2777" s="2" t="s">
        <v>49</v>
      </c>
      <c r="C2777" s="2">
        <v>34</v>
      </c>
      <c r="D2777" s="7">
        <v>142</v>
      </c>
      <c r="E2777" s="7">
        <f t="shared" si="86"/>
        <v>71</v>
      </c>
      <c r="F2777" s="7">
        <v>100</v>
      </c>
      <c r="G2777" s="7">
        <f>Table1[[#This Row],[QUANTITY_ORDERED]]*Table1[[#This Row],[Selling price ]]</f>
        <v>3400</v>
      </c>
      <c r="H2777" s="7">
        <f>F2777-(Table1[[#This Row],[Estimated Cost Price (50%)	]])</f>
        <v>29</v>
      </c>
      <c r="I2777" s="7">
        <f>Table1[[#This Row],[Profit per unit]]*Table1[[#This Row],[QUANTITY_ORDERED]]</f>
        <v>986</v>
      </c>
      <c r="J2777" s="2" t="str">
        <f t="shared" si="87"/>
        <v>Profit</v>
      </c>
      <c r="K2777" s="3">
        <v>38489</v>
      </c>
      <c r="L2777" s="2" t="str">
        <f>TEXT(Table1[[#This Row],[ORDER_DATE]], "mmm")</f>
        <v>May</v>
      </c>
      <c r="M2777" s="2">
        <v>2005</v>
      </c>
      <c r="N2777" s="2" t="s">
        <v>63</v>
      </c>
      <c r="O2777" s="2" t="s">
        <v>219</v>
      </c>
      <c r="P2777" s="2" t="s">
        <v>50</v>
      </c>
      <c r="Q2777" s="2" t="s">
        <v>51</v>
      </c>
      <c r="R2777" s="2" t="s">
        <v>16</v>
      </c>
    </row>
    <row r="2778" spans="1:18" x14ac:dyDescent="0.3">
      <c r="A2778" s="2">
        <v>12876</v>
      </c>
      <c r="B2778" s="2" t="s">
        <v>49</v>
      </c>
      <c r="C2778" s="2">
        <v>55</v>
      </c>
      <c r="D2778" s="7">
        <v>132</v>
      </c>
      <c r="E2778" s="7">
        <f t="shared" si="86"/>
        <v>66</v>
      </c>
      <c r="F2778" s="7">
        <v>100</v>
      </c>
      <c r="G2778" s="7">
        <f>Table1[[#This Row],[QUANTITY_ORDERED]]*Table1[[#This Row],[Selling price ]]</f>
        <v>5500</v>
      </c>
      <c r="H2778" s="7">
        <f>F2778-(Table1[[#This Row],[Estimated Cost Price (50%)	]])</f>
        <v>34</v>
      </c>
      <c r="I2778" s="7">
        <f>Table1[[#This Row],[Profit per unit]]*Table1[[#This Row],[QUANTITY_ORDERED]]</f>
        <v>1870</v>
      </c>
      <c r="J2778" s="2" t="str">
        <f t="shared" si="87"/>
        <v>Profit</v>
      </c>
      <c r="K2778" s="3">
        <v>38489</v>
      </c>
      <c r="L2778" s="2" t="str">
        <f>TEXT(Table1[[#This Row],[ORDER_DATE]], "mmm")</f>
        <v>May</v>
      </c>
      <c r="M2778" s="2">
        <v>2005</v>
      </c>
      <c r="N2778" s="2" t="s">
        <v>63</v>
      </c>
      <c r="O2778" s="2" t="s">
        <v>228</v>
      </c>
      <c r="P2778" s="2" t="s">
        <v>50</v>
      </c>
      <c r="Q2778" s="2" t="s">
        <v>51</v>
      </c>
      <c r="R2778" s="2" t="s">
        <v>52</v>
      </c>
    </row>
    <row r="2779" spans="1:18" x14ac:dyDescent="0.3">
      <c r="A2779" s="2">
        <v>12877</v>
      </c>
      <c r="B2779" s="2" t="s">
        <v>49</v>
      </c>
      <c r="C2779" s="2">
        <v>35</v>
      </c>
      <c r="D2779" s="7">
        <v>169</v>
      </c>
      <c r="E2779" s="7">
        <f t="shared" si="86"/>
        <v>84.5</v>
      </c>
      <c r="F2779" s="7">
        <v>100</v>
      </c>
      <c r="G2779" s="7">
        <f>Table1[[#This Row],[QUANTITY_ORDERED]]*Table1[[#This Row],[Selling price ]]</f>
        <v>3500</v>
      </c>
      <c r="H2779" s="7">
        <f>F2779-(Table1[[#This Row],[Estimated Cost Price (50%)	]])</f>
        <v>15.5</v>
      </c>
      <c r="I2779" s="7">
        <f>Table1[[#This Row],[Profit per unit]]*Table1[[#This Row],[QUANTITY_ORDERED]]</f>
        <v>542.5</v>
      </c>
      <c r="J2779" s="2" t="str">
        <f t="shared" si="87"/>
        <v>Profit</v>
      </c>
      <c r="K2779" s="3">
        <v>38489</v>
      </c>
      <c r="L2779" s="2" t="str">
        <f>TEXT(Table1[[#This Row],[ORDER_DATE]], "mmm")</f>
        <v>May</v>
      </c>
      <c r="M2779" s="2">
        <v>2005</v>
      </c>
      <c r="N2779" s="2" t="s">
        <v>63</v>
      </c>
      <c r="O2779" s="2" t="s">
        <v>236</v>
      </c>
      <c r="P2779" s="2" t="s">
        <v>50</v>
      </c>
      <c r="Q2779" s="2" t="s">
        <v>51</v>
      </c>
      <c r="R2779" s="2" t="s">
        <v>16</v>
      </c>
    </row>
    <row r="2780" spans="1:18" x14ac:dyDescent="0.3">
      <c r="A2780" s="2">
        <v>12878</v>
      </c>
      <c r="B2780" s="2" t="s">
        <v>49</v>
      </c>
      <c r="C2780" s="2">
        <v>43</v>
      </c>
      <c r="D2780" s="7">
        <v>141</v>
      </c>
      <c r="E2780" s="7">
        <f t="shared" si="86"/>
        <v>70.5</v>
      </c>
      <c r="F2780" s="7">
        <v>100</v>
      </c>
      <c r="G2780" s="7">
        <f>Table1[[#This Row],[QUANTITY_ORDERED]]*Table1[[#This Row],[Selling price ]]</f>
        <v>4300</v>
      </c>
      <c r="H2780" s="7">
        <f>F2780-(Table1[[#This Row],[Estimated Cost Price (50%)	]])</f>
        <v>29.5</v>
      </c>
      <c r="I2780" s="7">
        <f>Table1[[#This Row],[Profit per unit]]*Table1[[#This Row],[QUANTITY_ORDERED]]</f>
        <v>1268.5</v>
      </c>
      <c r="J2780" s="2" t="str">
        <f t="shared" si="87"/>
        <v>Profit</v>
      </c>
      <c r="K2780" s="3">
        <v>38489</v>
      </c>
      <c r="L2780" s="2" t="str">
        <f>TEXT(Table1[[#This Row],[ORDER_DATE]], "mmm")</f>
        <v>May</v>
      </c>
      <c r="M2780" s="2">
        <v>2005</v>
      </c>
      <c r="N2780" s="2" t="s">
        <v>63</v>
      </c>
      <c r="O2780" s="2" t="s">
        <v>242</v>
      </c>
      <c r="P2780" s="2" t="s">
        <v>50</v>
      </c>
      <c r="Q2780" s="2" t="s">
        <v>51</v>
      </c>
      <c r="R2780" s="2" t="s">
        <v>16</v>
      </c>
    </row>
    <row r="2781" spans="1:18" x14ac:dyDescent="0.3">
      <c r="A2781" s="2">
        <v>12879</v>
      </c>
      <c r="B2781" s="2" t="s">
        <v>49</v>
      </c>
      <c r="C2781" s="2">
        <v>15</v>
      </c>
      <c r="D2781" s="7">
        <v>37</v>
      </c>
      <c r="E2781" s="7">
        <f t="shared" si="86"/>
        <v>18.5</v>
      </c>
      <c r="F2781" s="7">
        <v>42.67</v>
      </c>
      <c r="G2781" s="7">
        <f>Table1[[#This Row],[QUANTITY_ORDERED]]*Table1[[#This Row],[Selling price ]]</f>
        <v>640.05000000000007</v>
      </c>
      <c r="H2781" s="7">
        <f>F2781-(Table1[[#This Row],[Estimated Cost Price (50%)	]])</f>
        <v>24.17</v>
      </c>
      <c r="I2781" s="7">
        <f>Table1[[#This Row],[Profit per unit]]*Table1[[#This Row],[QUANTITY_ORDERED]]</f>
        <v>362.55</v>
      </c>
      <c r="J2781" s="2" t="str">
        <f t="shared" si="87"/>
        <v>Profit</v>
      </c>
      <c r="K2781" s="3">
        <v>38489</v>
      </c>
      <c r="L2781" s="2" t="str">
        <f>TEXT(Table1[[#This Row],[ORDER_DATE]], "mmm")</f>
        <v>May</v>
      </c>
      <c r="M2781" s="2">
        <v>2005</v>
      </c>
      <c r="N2781" s="2" t="s">
        <v>63</v>
      </c>
      <c r="O2781" s="2" t="s">
        <v>267</v>
      </c>
      <c r="P2781" s="2" t="s">
        <v>50</v>
      </c>
      <c r="Q2781" s="2" t="s">
        <v>51</v>
      </c>
      <c r="R2781" s="2" t="s">
        <v>10</v>
      </c>
    </row>
    <row r="2782" spans="1:18" x14ac:dyDescent="0.3">
      <c r="A2782" s="2">
        <v>12880</v>
      </c>
      <c r="B2782" s="2" t="s">
        <v>49</v>
      </c>
      <c r="C2782" s="2">
        <v>55</v>
      </c>
      <c r="D2782" s="7">
        <v>61</v>
      </c>
      <c r="E2782" s="7">
        <f t="shared" si="86"/>
        <v>30.5</v>
      </c>
      <c r="F2782" s="7">
        <v>52.66</v>
      </c>
      <c r="G2782" s="7">
        <f>Table1[[#This Row],[QUANTITY_ORDERED]]*Table1[[#This Row],[Selling price ]]</f>
        <v>2896.2999999999997</v>
      </c>
      <c r="H2782" s="7">
        <f>F2782-(Table1[[#This Row],[Estimated Cost Price (50%)	]])</f>
        <v>22.159999999999997</v>
      </c>
      <c r="I2782" s="7">
        <f>Table1[[#This Row],[Profit per unit]]*Table1[[#This Row],[QUANTITY_ORDERED]]</f>
        <v>1218.7999999999997</v>
      </c>
      <c r="J2782" s="2" t="str">
        <f t="shared" si="87"/>
        <v>Profit</v>
      </c>
      <c r="K2782" s="3">
        <v>38489</v>
      </c>
      <c r="L2782" s="2" t="str">
        <f>TEXT(Table1[[#This Row],[ORDER_DATE]], "mmm")</f>
        <v>May</v>
      </c>
      <c r="M2782" s="2">
        <v>2005</v>
      </c>
      <c r="N2782" s="2" t="s">
        <v>63</v>
      </c>
      <c r="O2782" s="2" t="s">
        <v>270</v>
      </c>
      <c r="P2782" s="2" t="s">
        <v>50</v>
      </c>
      <c r="Q2782" s="2" t="s">
        <v>51</v>
      </c>
      <c r="R2782" s="2" t="s">
        <v>10</v>
      </c>
    </row>
    <row r="2783" spans="1:18" x14ac:dyDescent="0.3">
      <c r="A2783" s="2">
        <v>12881</v>
      </c>
      <c r="B2783" s="2" t="s">
        <v>49</v>
      </c>
      <c r="C2783" s="2">
        <v>70</v>
      </c>
      <c r="D2783" s="7">
        <v>140</v>
      </c>
      <c r="E2783" s="7">
        <f t="shared" si="86"/>
        <v>70</v>
      </c>
      <c r="F2783" s="7">
        <v>100</v>
      </c>
      <c r="G2783" s="7">
        <f>Table1[[#This Row],[QUANTITY_ORDERED]]*Table1[[#This Row],[Selling price ]]</f>
        <v>7000</v>
      </c>
      <c r="H2783" s="7">
        <f>F2783-(Table1[[#This Row],[Estimated Cost Price (50%)	]])</f>
        <v>30</v>
      </c>
      <c r="I2783" s="7">
        <f>Table1[[#This Row],[Profit per unit]]*Table1[[#This Row],[QUANTITY_ORDERED]]</f>
        <v>2100</v>
      </c>
      <c r="J2783" s="2" t="str">
        <f t="shared" si="87"/>
        <v>Profit</v>
      </c>
      <c r="K2783" s="3">
        <v>38489</v>
      </c>
      <c r="L2783" s="2" t="str">
        <f>TEXT(Table1[[#This Row],[ORDER_DATE]], "mmm")</f>
        <v>May</v>
      </c>
      <c r="M2783" s="2">
        <v>2005</v>
      </c>
      <c r="N2783" s="2" t="s">
        <v>63</v>
      </c>
      <c r="O2783" s="2" t="s">
        <v>274</v>
      </c>
      <c r="P2783" s="2" t="s">
        <v>50</v>
      </c>
      <c r="Q2783" s="2" t="s">
        <v>51</v>
      </c>
      <c r="R2783" s="2" t="s">
        <v>52</v>
      </c>
    </row>
    <row r="2784" spans="1:18" x14ac:dyDescent="0.3">
      <c r="A2784" s="2">
        <v>12882</v>
      </c>
      <c r="B2784" s="2" t="s">
        <v>53</v>
      </c>
      <c r="C2784" s="2">
        <v>37</v>
      </c>
      <c r="D2784" s="7">
        <v>170</v>
      </c>
      <c r="E2784" s="7">
        <f t="shared" si="86"/>
        <v>85</v>
      </c>
      <c r="F2784" s="7">
        <v>100</v>
      </c>
      <c r="G2784" s="7">
        <f>Table1[[#This Row],[QUANTITY_ORDERED]]*Table1[[#This Row],[Selling price ]]</f>
        <v>3700</v>
      </c>
      <c r="H2784" s="7">
        <f>F2784-(Table1[[#This Row],[Estimated Cost Price (50%)	]])</f>
        <v>15</v>
      </c>
      <c r="I2784" s="7">
        <f>Table1[[#This Row],[Profit per unit]]*Table1[[#This Row],[QUANTITY_ORDERED]]</f>
        <v>555</v>
      </c>
      <c r="J2784" s="2" t="str">
        <f t="shared" si="87"/>
        <v>Profit</v>
      </c>
      <c r="K2784" s="3">
        <v>38501</v>
      </c>
      <c r="L2784" s="2" t="str">
        <f>TEXT(Table1[[#This Row],[ORDER_DATE]], "mmm")</f>
        <v>May</v>
      </c>
      <c r="M2784" s="2">
        <v>2005</v>
      </c>
      <c r="N2784" s="2" t="s">
        <v>202</v>
      </c>
      <c r="O2784" s="2" t="s">
        <v>217</v>
      </c>
      <c r="P2784" s="2" t="s">
        <v>54</v>
      </c>
      <c r="Q2784" s="2" t="s">
        <v>32</v>
      </c>
      <c r="R2784" s="2" t="s">
        <v>16</v>
      </c>
    </row>
    <row r="2785" spans="1:18" x14ac:dyDescent="0.3">
      <c r="A2785" s="2">
        <v>12883</v>
      </c>
      <c r="B2785" s="2" t="s">
        <v>53</v>
      </c>
      <c r="C2785" s="2">
        <v>36</v>
      </c>
      <c r="D2785" s="7">
        <v>60</v>
      </c>
      <c r="E2785" s="7">
        <f t="shared" si="86"/>
        <v>30</v>
      </c>
      <c r="F2785" s="7">
        <v>63.57</v>
      </c>
      <c r="G2785" s="7">
        <f>Table1[[#This Row],[QUANTITY_ORDERED]]*Table1[[#This Row],[Selling price ]]</f>
        <v>2288.52</v>
      </c>
      <c r="H2785" s="7">
        <f>F2785-(Table1[[#This Row],[Estimated Cost Price (50%)	]])</f>
        <v>33.57</v>
      </c>
      <c r="I2785" s="7">
        <f>Table1[[#This Row],[Profit per unit]]*Table1[[#This Row],[QUANTITY_ORDERED]]</f>
        <v>1208.52</v>
      </c>
      <c r="J2785" s="2" t="str">
        <f t="shared" si="87"/>
        <v>Profit</v>
      </c>
      <c r="K2785" s="3">
        <v>38501</v>
      </c>
      <c r="L2785" s="2" t="str">
        <f>TEXT(Table1[[#This Row],[ORDER_DATE]], "mmm")</f>
        <v>May</v>
      </c>
      <c r="M2785" s="2">
        <v>2005</v>
      </c>
      <c r="N2785" s="2" t="s">
        <v>202</v>
      </c>
      <c r="O2785" s="2" t="s">
        <v>221</v>
      </c>
      <c r="P2785" s="2" t="s">
        <v>54</v>
      </c>
      <c r="Q2785" s="2" t="s">
        <v>32</v>
      </c>
      <c r="R2785" s="2" t="s">
        <v>10</v>
      </c>
    </row>
    <row r="2786" spans="1:18" x14ac:dyDescent="0.3">
      <c r="A2786" s="2">
        <v>12884</v>
      </c>
      <c r="B2786" s="2" t="s">
        <v>53</v>
      </c>
      <c r="C2786" s="2">
        <v>45</v>
      </c>
      <c r="D2786" s="7">
        <v>127</v>
      </c>
      <c r="E2786" s="7">
        <f t="shared" si="86"/>
        <v>63.5</v>
      </c>
      <c r="F2786" s="7">
        <v>100</v>
      </c>
      <c r="G2786" s="7">
        <f>Table1[[#This Row],[QUANTITY_ORDERED]]*Table1[[#This Row],[Selling price ]]</f>
        <v>4500</v>
      </c>
      <c r="H2786" s="7">
        <f>F2786-(Table1[[#This Row],[Estimated Cost Price (50%)	]])</f>
        <v>36.5</v>
      </c>
      <c r="I2786" s="7">
        <f>Table1[[#This Row],[Profit per unit]]*Table1[[#This Row],[QUANTITY_ORDERED]]</f>
        <v>1642.5</v>
      </c>
      <c r="J2786" s="2" t="str">
        <f t="shared" si="87"/>
        <v>Profit</v>
      </c>
      <c r="K2786" s="3">
        <v>38501</v>
      </c>
      <c r="L2786" s="2" t="str">
        <f>TEXT(Table1[[#This Row],[ORDER_DATE]], "mmm")</f>
        <v>May</v>
      </c>
      <c r="M2786" s="2">
        <v>2005</v>
      </c>
      <c r="N2786" s="2" t="s">
        <v>202</v>
      </c>
      <c r="O2786" s="2" t="s">
        <v>223</v>
      </c>
      <c r="P2786" s="2" t="s">
        <v>54</v>
      </c>
      <c r="Q2786" s="2" t="s">
        <v>32</v>
      </c>
      <c r="R2786" s="2" t="s">
        <v>16</v>
      </c>
    </row>
    <row r="2787" spans="1:18" x14ac:dyDescent="0.3">
      <c r="A2787" s="2">
        <v>12885</v>
      </c>
      <c r="B2787" s="2" t="s">
        <v>53</v>
      </c>
      <c r="C2787" s="2">
        <v>66</v>
      </c>
      <c r="D2787" s="7">
        <v>92</v>
      </c>
      <c r="E2787" s="7">
        <f t="shared" si="86"/>
        <v>46</v>
      </c>
      <c r="F2787" s="7">
        <v>92.95</v>
      </c>
      <c r="G2787" s="7">
        <f>Table1[[#This Row],[QUANTITY_ORDERED]]*Table1[[#This Row],[Selling price ]]</f>
        <v>6134.7</v>
      </c>
      <c r="H2787" s="7">
        <f>F2787-(Table1[[#This Row],[Estimated Cost Price (50%)	]])</f>
        <v>46.95</v>
      </c>
      <c r="I2787" s="7">
        <f>Table1[[#This Row],[Profit per unit]]*Table1[[#This Row],[QUANTITY_ORDERED]]</f>
        <v>3098.7000000000003</v>
      </c>
      <c r="J2787" s="2" t="str">
        <f t="shared" si="87"/>
        <v>Profit</v>
      </c>
      <c r="K2787" s="3">
        <v>38501</v>
      </c>
      <c r="L2787" s="2" t="str">
        <f>TEXT(Table1[[#This Row],[ORDER_DATE]], "mmm")</f>
        <v>May</v>
      </c>
      <c r="M2787" s="2">
        <v>2005</v>
      </c>
      <c r="N2787" s="2" t="s">
        <v>202</v>
      </c>
      <c r="O2787" s="2" t="s">
        <v>246</v>
      </c>
      <c r="P2787" s="2" t="s">
        <v>54</v>
      </c>
      <c r="Q2787" s="2" t="s">
        <v>32</v>
      </c>
      <c r="R2787" s="2" t="s">
        <v>16</v>
      </c>
    </row>
    <row r="2788" spans="1:18" x14ac:dyDescent="0.3">
      <c r="A2788" s="2">
        <v>12886</v>
      </c>
      <c r="B2788" s="2" t="s">
        <v>53</v>
      </c>
      <c r="C2788" s="2">
        <v>36</v>
      </c>
      <c r="D2788" s="7">
        <v>71</v>
      </c>
      <c r="E2788" s="7">
        <f t="shared" si="86"/>
        <v>35.5</v>
      </c>
      <c r="F2788" s="7">
        <v>57.73</v>
      </c>
      <c r="G2788" s="7">
        <f>Table1[[#This Row],[QUANTITY_ORDERED]]*Table1[[#This Row],[Selling price ]]</f>
        <v>2078.2799999999997</v>
      </c>
      <c r="H2788" s="7">
        <f>F2788-(Table1[[#This Row],[Estimated Cost Price (50%)	]])</f>
        <v>22.229999999999997</v>
      </c>
      <c r="I2788" s="7">
        <f>Table1[[#This Row],[Profit per unit]]*Table1[[#This Row],[QUANTITY_ORDERED]]</f>
        <v>800.27999999999986</v>
      </c>
      <c r="J2788" s="2" t="str">
        <f t="shared" si="87"/>
        <v>Profit</v>
      </c>
      <c r="K2788" s="3">
        <v>38501</v>
      </c>
      <c r="L2788" s="2" t="str">
        <f>TEXT(Table1[[#This Row],[ORDER_DATE]], "mmm")</f>
        <v>May</v>
      </c>
      <c r="M2788" s="2">
        <v>2005</v>
      </c>
      <c r="N2788" s="2" t="s">
        <v>63</v>
      </c>
      <c r="O2788" s="2" t="s">
        <v>251</v>
      </c>
      <c r="P2788" s="2" t="s">
        <v>54</v>
      </c>
      <c r="Q2788" s="2" t="s">
        <v>32</v>
      </c>
      <c r="R2788" s="2" t="s">
        <v>10</v>
      </c>
    </row>
    <row r="2789" spans="1:18" x14ac:dyDescent="0.3">
      <c r="A2789" s="2">
        <v>12887</v>
      </c>
      <c r="B2789" s="2" t="s">
        <v>53</v>
      </c>
      <c r="C2789" s="2">
        <v>60</v>
      </c>
      <c r="D2789" s="7">
        <v>73</v>
      </c>
      <c r="E2789" s="7">
        <f t="shared" si="86"/>
        <v>36.5</v>
      </c>
      <c r="F2789" s="7">
        <v>64.67</v>
      </c>
      <c r="G2789" s="7">
        <f>Table1[[#This Row],[QUANTITY_ORDERED]]*Table1[[#This Row],[Selling price ]]</f>
        <v>3880.2000000000003</v>
      </c>
      <c r="H2789" s="7">
        <f>F2789-(Table1[[#This Row],[Estimated Cost Price (50%)	]])</f>
        <v>28.17</v>
      </c>
      <c r="I2789" s="7">
        <f>Table1[[#This Row],[Profit per unit]]*Table1[[#This Row],[QUANTITY_ORDERED]]</f>
        <v>1690.2</v>
      </c>
      <c r="J2789" s="2" t="str">
        <f t="shared" si="87"/>
        <v>Profit</v>
      </c>
      <c r="K2789" s="3">
        <v>38501</v>
      </c>
      <c r="L2789" s="2" t="str">
        <f>TEXT(Table1[[#This Row],[ORDER_DATE]], "mmm")</f>
        <v>May</v>
      </c>
      <c r="M2789" s="2">
        <v>2005</v>
      </c>
      <c r="N2789" s="2" t="s">
        <v>63</v>
      </c>
      <c r="O2789" s="2" t="s">
        <v>252</v>
      </c>
      <c r="P2789" s="2" t="s">
        <v>54</v>
      </c>
      <c r="Q2789" s="2" t="s">
        <v>32</v>
      </c>
      <c r="R2789" s="2" t="s">
        <v>16</v>
      </c>
    </row>
    <row r="2790" spans="1:18" x14ac:dyDescent="0.3">
      <c r="A2790" s="2">
        <v>12888</v>
      </c>
      <c r="B2790" s="2" t="s">
        <v>53</v>
      </c>
      <c r="C2790" s="2">
        <v>37</v>
      </c>
      <c r="D2790" s="7">
        <v>50</v>
      </c>
      <c r="E2790" s="7">
        <f t="shared" si="86"/>
        <v>25</v>
      </c>
      <c r="F2790" s="7">
        <v>60.37</v>
      </c>
      <c r="G2790" s="7">
        <f>Table1[[#This Row],[QUANTITY_ORDERED]]*Table1[[#This Row],[Selling price ]]</f>
        <v>2233.69</v>
      </c>
      <c r="H2790" s="7">
        <f>F2790-(Table1[[#This Row],[Estimated Cost Price (50%)	]])</f>
        <v>35.369999999999997</v>
      </c>
      <c r="I2790" s="7">
        <f>Table1[[#This Row],[Profit per unit]]*Table1[[#This Row],[QUANTITY_ORDERED]]</f>
        <v>1308.6899999999998</v>
      </c>
      <c r="J2790" s="2" t="str">
        <f t="shared" si="87"/>
        <v>Profit</v>
      </c>
      <c r="K2790" s="3">
        <v>38501</v>
      </c>
      <c r="L2790" s="2" t="str">
        <f>TEXT(Table1[[#This Row],[ORDER_DATE]], "mmm")</f>
        <v>May</v>
      </c>
      <c r="M2790" s="2">
        <v>2005</v>
      </c>
      <c r="N2790" s="2" t="s">
        <v>63</v>
      </c>
      <c r="O2790" s="2" t="s">
        <v>255</v>
      </c>
      <c r="P2790" s="2" t="s">
        <v>54</v>
      </c>
      <c r="Q2790" s="2" t="s">
        <v>32</v>
      </c>
      <c r="R2790" s="2" t="s">
        <v>10</v>
      </c>
    </row>
    <row r="2791" spans="1:18" x14ac:dyDescent="0.3">
      <c r="A2791" s="2">
        <v>12889</v>
      </c>
      <c r="B2791" s="2" t="s">
        <v>53</v>
      </c>
      <c r="C2791" s="2">
        <v>45</v>
      </c>
      <c r="D2791" s="7">
        <v>33</v>
      </c>
      <c r="E2791" s="7">
        <f t="shared" si="86"/>
        <v>16.5</v>
      </c>
      <c r="F2791" s="7">
        <v>26.88</v>
      </c>
      <c r="G2791" s="7">
        <f>Table1[[#This Row],[QUANTITY_ORDERED]]*Table1[[#This Row],[Selling price ]]</f>
        <v>1209.5999999999999</v>
      </c>
      <c r="H2791" s="7">
        <f>F2791-(Table1[[#This Row],[Estimated Cost Price (50%)	]])</f>
        <v>10.379999999999999</v>
      </c>
      <c r="I2791" s="7">
        <f>Table1[[#This Row],[Profit per unit]]*Table1[[#This Row],[QUANTITY_ORDERED]]</f>
        <v>467.09999999999997</v>
      </c>
      <c r="J2791" s="2" t="str">
        <f t="shared" si="87"/>
        <v>Profit</v>
      </c>
      <c r="K2791" s="3">
        <v>38501</v>
      </c>
      <c r="L2791" s="2" t="str">
        <f>TEXT(Table1[[#This Row],[ORDER_DATE]], "mmm")</f>
        <v>May</v>
      </c>
      <c r="M2791" s="2">
        <v>2005</v>
      </c>
      <c r="N2791" s="2" t="s">
        <v>202</v>
      </c>
      <c r="O2791" s="2" t="s">
        <v>257</v>
      </c>
      <c r="P2791" s="2" t="s">
        <v>54</v>
      </c>
      <c r="Q2791" s="2" t="s">
        <v>32</v>
      </c>
      <c r="R2791" s="2" t="s">
        <v>10</v>
      </c>
    </row>
    <row r="2792" spans="1:18" x14ac:dyDescent="0.3">
      <c r="A2792" s="2">
        <v>12890</v>
      </c>
      <c r="B2792" s="2" t="s">
        <v>53</v>
      </c>
      <c r="C2792" s="2">
        <v>39</v>
      </c>
      <c r="D2792" s="7">
        <v>90</v>
      </c>
      <c r="E2792" s="7">
        <f t="shared" si="86"/>
        <v>45</v>
      </c>
      <c r="F2792" s="7">
        <v>100</v>
      </c>
      <c r="G2792" s="7">
        <f>Table1[[#This Row],[QUANTITY_ORDERED]]*Table1[[#This Row],[Selling price ]]</f>
        <v>3900</v>
      </c>
      <c r="H2792" s="7">
        <f>F2792-(Table1[[#This Row],[Estimated Cost Price (50%)	]])</f>
        <v>55</v>
      </c>
      <c r="I2792" s="7">
        <f>Table1[[#This Row],[Profit per unit]]*Table1[[#This Row],[QUANTITY_ORDERED]]</f>
        <v>2145</v>
      </c>
      <c r="J2792" s="2" t="str">
        <f t="shared" si="87"/>
        <v>Profit</v>
      </c>
      <c r="K2792" s="3">
        <v>38501</v>
      </c>
      <c r="L2792" s="2" t="str">
        <f>TEXT(Table1[[#This Row],[ORDER_DATE]], "mmm")</f>
        <v>May</v>
      </c>
      <c r="M2792" s="2">
        <v>2005</v>
      </c>
      <c r="N2792" s="2" t="s">
        <v>63</v>
      </c>
      <c r="O2792" s="2" t="s">
        <v>263</v>
      </c>
      <c r="P2792" s="2" t="s">
        <v>54</v>
      </c>
      <c r="Q2792" s="2" t="s">
        <v>32</v>
      </c>
      <c r="R2792" s="2" t="s">
        <v>16</v>
      </c>
    </row>
    <row r="2793" spans="1:18" x14ac:dyDescent="0.3">
      <c r="A2793" s="2">
        <v>12891</v>
      </c>
      <c r="B2793" s="2" t="s">
        <v>53</v>
      </c>
      <c r="C2793" s="2">
        <v>55</v>
      </c>
      <c r="D2793" s="7">
        <v>117</v>
      </c>
      <c r="E2793" s="7">
        <f t="shared" si="86"/>
        <v>58.5</v>
      </c>
      <c r="F2793" s="7">
        <v>96.3</v>
      </c>
      <c r="G2793" s="7">
        <f>Table1[[#This Row],[QUANTITY_ORDERED]]*Table1[[#This Row],[Selling price ]]</f>
        <v>5296.5</v>
      </c>
      <c r="H2793" s="7">
        <f>F2793-(Table1[[#This Row],[Estimated Cost Price (50%)	]])</f>
        <v>37.799999999999997</v>
      </c>
      <c r="I2793" s="7">
        <f>Table1[[#This Row],[Profit per unit]]*Table1[[#This Row],[QUANTITY_ORDERED]]</f>
        <v>2079</v>
      </c>
      <c r="J2793" s="2" t="str">
        <f t="shared" si="87"/>
        <v>Profit</v>
      </c>
      <c r="K2793" s="3">
        <v>38501</v>
      </c>
      <c r="L2793" s="2" t="str">
        <f>TEXT(Table1[[#This Row],[ORDER_DATE]], "mmm")</f>
        <v>May</v>
      </c>
      <c r="M2793" s="2">
        <v>2005</v>
      </c>
      <c r="N2793" s="2" t="s">
        <v>63</v>
      </c>
      <c r="O2793" s="2" t="s">
        <v>266</v>
      </c>
      <c r="P2793" s="2" t="s">
        <v>54</v>
      </c>
      <c r="Q2793" s="2" t="s">
        <v>32</v>
      </c>
      <c r="R2793" s="2" t="s">
        <v>16</v>
      </c>
    </row>
    <row r="2794" spans="1:18" x14ac:dyDescent="0.3">
      <c r="A2794" s="2">
        <v>12892</v>
      </c>
      <c r="B2794" s="2" t="s">
        <v>53</v>
      </c>
      <c r="C2794" s="2">
        <v>35</v>
      </c>
      <c r="D2794" s="7">
        <v>85</v>
      </c>
      <c r="E2794" s="7">
        <f t="shared" si="86"/>
        <v>42.5</v>
      </c>
      <c r="F2794" s="7">
        <v>96.74</v>
      </c>
      <c r="G2794" s="7">
        <f>Table1[[#This Row],[QUANTITY_ORDERED]]*Table1[[#This Row],[Selling price ]]</f>
        <v>3385.8999999999996</v>
      </c>
      <c r="H2794" s="7">
        <f>F2794-(Table1[[#This Row],[Estimated Cost Price (50%)	]])</f>
        <v>54.239999999999995</v>
      </c>
      <c r="I2794" s="7">
        <f>Table1[[#This Row],[Profit per unit]]*Table1[[#This Row],[QUANTITY_ORDERED]]</f>
        <v>1898.3999999999999</v>
      </c>
      <c r="J2794" s="2" t="str">
        <f t="shared" si="87"/>
        <v>Profit</v>
      </c>
      <c r="K2794" s="3">
        <v>38501</v>
      </c>
      <c r="L2794" s="2" t="str">
        <f>TEXT(Table1[[#This Row],[ORDER_DATE]], "mmm")</f>
        <v>May</v>
      </c>
      <c r="M2794" s="2">
        <v>2005</v>
      </c>
      <c r="N2794" s="2" t="s">
        <v>63</v>
      </c>
      <c r="O2794" s="2" t="s">
        <v>269</v>
      </c>
      <c r="P2794" s="2" t="s">
        <v>54</v>
      </c>
      <c r="Q2794" s="2" t="s">
        <v>32</v>
      </c>
      <c r="R2794" s="2" t="s">
        <v>16</v>
      </c>
    </row>
    <row r="2795" spans="1:18" x14ac:dyDescent="0.3">
      <c r="A2795" s="2">
        <v>12893</v>
      </c>
      <c r="B2795" s="2" t="s">
        <v>53</v>
      </c>
      <c r="C2795" s="2">
        <v>26</v>
      </c>
      <c r="D2795" s="7">
        <v>107</v>
      </c>
      <c r="E2795" s="7">
        <f t="shared" si="86"/>
        <v>53.5</v>
      </c>
      <c r="F2795" s="7">
        <v>100</v>
      </c>
      <c r="G2795" s="7">
        <f>Table1[[#This Row],[QUANTITY_ORDERED]]*Table1[[#This Row],[Selling price ]]</f>
        <v>2600</v>
      </c>
      <c r="H2795" s="7">
        <f>F2795-(Table1[[#This Row],[Estimated Cost Price (50%)	]])</f>
        <v>46.5</v>
      </c>
      <c r="I2795" s="7">
        <f>Table1[[#This Row],[Profit per unit]]*Table1[[#This Row],[QUANTITY_ORDERED]]</f>
        <v>1209</v>
      </c>
      <c r="J2795" s="2" t="str">
        <f t="shared" si="87"/>
        <v>Profit</v>
      </c>
      <c r="K2795" s="3">
        <v>38501</v>
      </c>
      <c r="L2795" s="2" t="str">
        <f>TEXT(Table1[[#This Row],[ORDER_DATE]], "mmm")</f>
        <v>May</v>
      </c>
      <c r="M2795" s="2">
        <v>2005</v>
      </c>
      <c r="N2795" s="2" t="s">
        <v>63</v>
      </c>
      <c r="O2795" s="2" t="s">
        <v>272</v>
      </c>
      <c r="P2795" s="2" t="s">
        <v>54</v>
      </c>
      <c r="Q2795" s="2" t="s">
        <v>32</v>
      </c>
      <c r="R2795" s="2" t="s">
        <v>10</v>
      </c>
    </row>
    <row r="2796" spans="1:18" x14ac:dyDescent="0.3">
      <c r="A2796" s="2">
        <v>12894</v>
      </c>
      <c r="B2796" s="2" t="s">
        <v>53</v>
      </c>
      <c r="C2796" s="2">
        <v>15</v>
      </c>
      <c r="D2796" s="7">
        <v>41</v>
      </c>
      <c r="E2796" s="7">
        <f t="shared" si="86"/>
        <v>20.5</v>
      </c>
      <c r="F2796" s="7">
        <v>43.49</v>
      </c>
      <c r="G2796" s="7">
        <f>Table1[[#This Row],[QUANTITY_ORDERED]]*Table1[[#This Row],[Selling price ]]</f>
        <v>652.35</v>
      </c>
      <c r="H2796" s="7">
        <f>F2796-(Table1[[#This Row],[Estimated Cost Price (50%)	]])</f>
        <v>22.990000000000002</v>
      </c>
      <c r="I2796" s="7">
        <f>Table1[[#This Row],[Profit per unit]]*Table1[[#This Row],[QUANTITY_ORDERED]]</f>
        <v>344.85</v>
      </c>
      <c r="J2796" s="2" t="str">
        <f t="shared" si="87"/>
        <v>Profit</v>
      </c>
      <c r="K2796" s="3">
        <v>38501</v>
      </c>
      <c r="L2796" s="2" t="str">
        <f>TEXT(Table1[[#This Row],[ORDER_DATE]], "mmm")</f>
        <v>May</v>
      </c>
      <c r="M2796" s="2">
        <v>2005</v>
      </c>
      <c r="N2796" s="2" t="s">
        <v>202</v>
      </c>
      <c r="O2796" s="2" t="s">
        <v>276</v>
      </c>
      <c r="P2796" s="2" t="s">
        <v>54</v>
      </c>
      <c r="Q2796" s="2" t="s">
        <v>32</v>
      </c>
      <c r="R2796" s="2" t="s">
        <v>10</v>
      </c>
    </row>
    <row r="2797" spans="1:18" x14ac:dyDescent="0.3">
      <c r="A2797" s="2">
        <v>12895</v>
      </c>
      <c r="B2797" s="2" t="s">
        <v>96</v>
      </c>
      <c r="C2797" s="2">
        <v>35</v>
      </c>
      <c r="D2797" s="7">
        <v>168</v>
      </c>
      <c r="E2797" s="7">
        <f t="shared" si="86"/>
        <v>84</v>
      </c>
      <c r="F2797" s="7">
        <v>100</v>
      </c>
      <c r="G2797" s="7">
        <f>Table1[[#This Row],[QUANTITY_ORDERED]]*Table1[[#This Row],[Selling price ]]</f>
        <v>3500</v>
      </c>
      <c r="H2797" s="7">
        <f>F2797-(Table1[[#This Row],[Estimated Cost Price (50%)	]])</f>
        <v>16</v>
      </c>
      <c r="I2797" s="7">
        <f>Table1[[#This Row],[Profit per unit]]*Table1[[#This Row],[QUANTITY_ORDERED]]</f>
        <v>560</v>
      </c>
      <c r="J2797" s="2" t="str">
        <f t="shared" si="87"/>
        <v>Profit</v>
      </c>
      <c r="K2797" s="3">
        <v>38501</v>
      </c>
      <c r="L2797" s="2" t="str">
        <f>TEXT(Table1[[#This Row],[ORDER_DATE]], "mmm")</f>
        <v>May</v>
      </c>
      <c r="M2797" s="2">
        <v>2005</v>
      </c>
      <c r="N2797" s="2" t="s">
        <v>202</v>
      </c>
      <c r="O2797" s="2" t="s">
        <v>227</v>
      </c>
      <c r="P2797" s="2" t="s">
        <v>97</v>
      </c>
      <c r="Q2797" s="2" t="s">
        <v>9</v>
      </c>
      <c r="R2797" s="2" t="s">
        <v>16</v>
      </c>
    </row>
    <row r="2798" spans="1:18" x14ac:dyDescent="0.3">
      <c r="A2798" s="2">
        <v>12896</v>
      </c>
      <c r="B2798" s="2" t="s">
        <v>96</v>
      </c>
      <c r="C2798" s="2">
        <v>40</v>
      </c>
      <c r="D2798" s="7">
        <v>44</v>
      </c>
      <c r="E2798" s="7">
        <f t="shared" si="86"/>
        <v>22</v>
      </c>
      <c r="F2798" s="7">
        <v>45.7</v>
      </c>
      <c r="G2798" s="7">
        <f>Table1[[#This Row],[QUANTITY_ORDERED]]*Table1[[#This Row],[Selling price ]]</f>
        <v>1828</v>
      </c>
      <c r="H2798" s="7">
        <f>F2798-(Table1[[#This Row],[Estimated Cost Price (50%)	]])</f>
        <v>23.700000000000003</v>
      </c>
      <c r="I2798" s="7">
        <f>Table1[[#This Row],[Profit per unit]]*Table1[[#This Row],[QUANTITY_ORDERED]]</f>
        <v>948.00000000000011</v>
      </c>
      <c r="J2798" s="2" t="str">
        <f t="shared" si="87"/>
        <v>Profit</v>
      </c>
      <c r="K2798" s="3">
        <v>38501</v>
      </c>
      <c r="L2798" s="2" t="str">
        <f>TEXT(Table1[[#This Row],[ORDER_DATE]], "mmm")</f>
        <v>May</v>
      </c>
      <c r="M2798" s="2">
        <v>2005</v>
      </c>
      <c r="N2798" s="2" t="s">
        <v>202</v>
      </c>
      <c r="O2798" s="2" t="s">
        <v>260</v>
      </c>
      <c r="P2798" s="2" t="s">
        <v>97</v>
      </c>
      <c r="Q2798" s="2" t="s">
        <v>9</v>
      </c>
      <c r="R2798" s="2" t="s">
        <v>10</v>
      </c>
    </row>
    <row r="2799" spans="1:18" x14ac:dyDescent="0.3">
      <c r="A2799" s="2">
        <v>12897</v>
      </c>
      <c r="B2799" s="2" t="s">
        <v>47</v>
      </c>
      <c r="C2799" s="2">
        <v>51</v>
      </c>
      <c r="D2799" s="7">
        <v>102</v>
      </c>
      <c r="E2799" s="7">
        <f t="shared" si="86"/>
        <v>51</v>
      </c>
      <c r="F2799" s="7">
        <v>95.55</v>
      </c>
      <c r="G2799" s="7">
        <f>Table1[[#This Row],[QUANTITY_ORDERED]]*Table1[[#This Row],[Selling price ]]</f>
        <v>4873.05</v>
      </c>
      <c r="H2799" s="7">
        <f>F2799-(Table1[[#This Row],[Estimated Cost Price (50%)	]])</f>
        <v>44.55</v>
      </c>
      <c r="I2799" s="7">
        <f>Table1[[#This Row],[Profit per unit]]*Table1[[#This Row],[QUANTITY_ORDERED]]</f>
        <v>2272.0499999999997</v>
      </c>
      <c r="J2799" s="2" t="str">
        <f t="shared" si="87"/>
        <v>Profit</v>
      </c>
      <c r="K2799" s="3">
        <v>38502</v>
      </c>
      <c r="L2799" s="2" t="str">
        <f>TEXT(Table1[[#This Row],[ORDER_DATE]], "mmm")</f>
        <v>May</v>
      </c>
      <c r="M2799" s="2">
        <v>2005</v>
      </c>
      <c r="N2799" s="2" t="s">
        <v>202</v>
      </c>
      <c r="O2799" s="2" t="s">
        <v>203</v>
      </c>
      <c r="P2799" s="2" t="s">
        <v>48</v>
      </c>
      <c r="Q2799" s="2" t="s">
        <v>9</v>
      </c>
      <c r="R2799" s="2" t="s">
        <v>16</v>
      </c>
    </row>
    <row r="2800" spans="1:18" x14ac:dyDescent="0.3">
      <c r="A2800" s="2">
        <v>12898</v>
      </c>
      <c r="B2800" s="2" t="s">
        <v>47</v>
      </c>
      <c r="C2800" s="2">
        <v>25</v>
      </c>
      <c r="D2800" s="7">
        <v>53</v>
      </c>
      <c r="E2800" s="7">
        <f t="shared" si="86"/>
        <v>26.5</v>
      </c>
      <c r="F2800" s="7">
        <v>51.75</v>
      </c>
      <c r="G2800" s="7">
        <f>Table1[[#This Row],[QUANTITY_ORDERED]]*Table1[[#This Row],[Selling price ]]</f>
        <v>1293.75</v>
      </c>
      <c r="H2800" s="7">
        <f>F2800-(Table1[[#This Row],[Estimated Cost Price (50%)	]])</f>
        <v>25.25</v>
      </c>
      <c r="I2800" s="7">
        <f>Table1[[#This Row],[Profit per unit]]*Table1[[#This Row],[QUANTITY_ORDERED]]</f>
        <v>631.25</v>
      </c>
      <c r="J2800" s="2" t="str">
        <f t="shared" si="87"/>
        <v>Profit</v>
      </c>
      <c r="K2800" s="3">
        <v>38502</v>
      </c>
      <c r="L2800" s="2" t="str">
        <f>TEXT(Table1[[#This Row],[ORDER_DATE]], "mmm")</f>
        <v>May</v>
      </c>
      <c r="M2800" s="2">
        <v>2005</v>
      </c>
      <c r="N2800" s="2" t="s">
        <v>202</v>
      </c>
      <c r="O2800" s="2" t="s">
        <v>208</v>
      </c>
      <c r="P2800" s="2" t="s">
        <v>48</v>
      </c>
      <c r="Q2800" s="2" t="s">
        <v>9</v>
      </c>
      <c r="R2800" s="2" t="s">
        <v>10</v>
      </c>
    </row>
    <row r="2801" spans="1:18" x14ac:dyDescent="0.3">
      <c r="A2801" s="2">
        <v>12899</v>
      </c>
      <c r="B2801" s="2" t="s">
        <v>130</v>
      </c>
      <c r="C2801" s="2">
        <v>10</v>
      </c>
      <c r="D2801" s="7">
        <v>101</v>
      </c>
      <c r="E2801" s="7">
        <f t="shared" si="86"/>
        <v>50.5</v>
      </c>
      <c r="F2801" s="7">
        <v>88.14</v>
      </c>
      <c r="G2801" s="7">
        <f>Table1[[#This Row],[QUANTITY_ORDERED]]*Table1[[#This Row],[Selling price ]]</f>
        <v>881.4</v>
      </c>
      <c r="H2801" s="7">
        <f>F2801-(Table1[[#This Row],[Estimated Cost Price (50%)	]])</f>
        <v>37.64</v>
      </c>
      <c r="I2801" s="7">
        <f>Table1[[#This Row],[Profit per unit]]*Table1[[#This Row],[QUANTITY_ORDERED]]</f>
        <v>376.4</v>
      </c>
      <c r="J2801" s="2" t="str">
        <f t="shared" si="87"/>
        <v>Profit</v>
      </c>
      <c r="K2801" s="3">
        <v>38502</v>
      </c>
      <c r="L2801" s="2" t="str">
        <f>TEXT(Table1[[#This Row],[ORDER_DATE]], "mmm")</f>
        <v>May</v>
      </c>
      <c r="M2801" s="2">
        <v>2005</v>
      </c>
      <c r="N2801" s="2" t="s">
        <v>202</v>
      </c>
      <c r="O2801" s="2" t="s">
        <v>229</v>
      </c>
      <c r="P2801" s="2" t="s">
        <v>131</v>
      </c>
      <c r="Q2801" s="2" t="s">
        <v>132</v>
      </c>
      <c r="R2801" s="2" t="s">
        <v>10</v>
      </c>
    </row>
    <row r="2802" spans="1:18" x14ac:dyDescent="0.3">
      <c r="A2802" s="2">
        <v>12900</v>
      </c>
      <c r="B2802" s="2" t="s">
        <v>130</v>
      </c>
      <c r="C2802" s="2">
        <v>31</v>
      </c>
      <c r="D2802" s="7">
        <v>62</v>
      </c>
      <c r="E2802" s="7">
        <f t="shared" si="86"/>
        <v>31</v>
      </c>
      <c r="F2802" s="7">
        <v>53.72</v>
      </c>
      <c r="G2802" s="7">
        <f>Table1[[#This Row],[QUANTITY_ORDERED]]*Table1[[#This Row],[Selling price ]]</f>
        <v>1665.32</v>
      </c>
      <c r="H2802" s="7">
        <f>F2802-(Table1[[#This Row],[Estimated Cost Price (50%)	]])</f>
        <v>22.72</v>
      </c>
      <c r="I2802" s="7">
        <f>Table1[[#This Row],[Profit per unit]]*Table1[[#This Row],[QUANTITY_ORDERED]]</f>
        <v>704.31999999999994</v>
      </c>
      <c r="J2802" s="2" t="str">
        <f t="shared" si="87"/>
        <v>Profit</v>
      </c>
      <c r="K2802" s="3">
        <v>38502</v>
      </c>
      <c r="L2802" s="2" t="str">
        <f>TEXT(Table1[[#This Row],[ORDER_DATE]], "mmm")</f>
        <v>May</v>
      </c>
      <c r="M2802" s="2">
        <v>2005</v>
      </c>
      <c r="N2802" s="2" t="s">
        <v>202</v>
      </c>
      <c r="O2802" s="2" t="s">
        <v>230</v>
      </c>
      <c r="P2802" s="2" t="s">
        <v>131</v>
      </c>
      <c r="Q2802" s="2" t="s">
        <v>132</v>
      </c>
      <c r="R2802" s="2" t="s">
        <v>10</v>
      </c>
    </row>
    <row r="2803" spans="1:18" x14ac:dyDescent="0.3">
      <c r="A2803" s="2">
        <v>12901</v>
      </c>
      <c r="B2803" s="2" t="s">
        <v>130</v>
      </c>
      <c r="C2803" s="2">
        <v>21</v>
      </c>
      <c r="D2803" s="7">
        <v>104</v>
      </c>
      <c r="E2803" s="7">
        <f t="shared" si="86"/>
        <v>52</v>
      </c>
      <c r="F2803" s="7">
        <v>84.82</v>
      </c>
      <c r="G2803" s="7">
        <f>Table1[[#This Row],[QUANTITY_ORDERED]]*Table1[[#This Row],[Selling price ]]</f>
        <v>1781.2199999999998</v>
      </c>
      <c r="H2803" s="7">
        <f>F2803-(Table1[[#This Row],[Estimated Cost Price (50%)	]])</f>
        <v>32.819999999999993</v>
      </c>
      <c r="I2803" s="7">
        <f>Table1[[#This Row],[Profit per unit]]*Table1[[#This Row],[QUANTITY_ORDERED]]</f>
        <v>689.2199999999998</v>
      </c>
      <c r="J2803" s="2" t="str">
        <f t="shared" si="87"/>
        <v>Profit</v>
      </c>
      <c r="K2803" s="3">
        <v>38502</v>
      </c>
      <c r="L2803" s="2" t="str">
        <f>TEXT(Table1[[#This Row],[ORDER_DATE]], "mmm")</f>
        <v>May</v>
      </c>
      <c r="M2803" s="2">
        <v>2005</v>
      </c>
      <c r="N2803" s="2" t="s">
        <v>202</v>
      </c>
      <c r="O2803" s="2" t="s">
        <v>234</v>
      </c>
      <c r="P2803" s="2" t="s">
        <v>131</v>
      </c>
      <c r="Q2803" s="2" t="s">
        <v>132</v>
      </c>
      <c r="R2803" s="2" t="s">
        <v>10</v>
      </c>
    </row>
    <row r="2804" spans="1:18" x14ac:dyDescent="0.3">
      <c r="A2804" s="2">
        <v>12902</v>
      </c>
      <c r="B2804" s="2" t="s">
        <v>130</v>
      </c>
      <c r="C2804" s="2">
        <v>21</v>
      </c>
      <c r="D2804" s="7">
        <v>99</v>
      </c>
      <c r="E2804" s="7">
        <f t="shared" si="86"/>
        <v>49.5</v>
      </c>
      <c r="F2804" s="7">
        <v>89.29</v>
      </c>
      <c r="G2804" s="7">
        <f>Table1[[#This Row],[QUANTITY_ORDERED]]*Table1[[#This Row],[Selling price ]]</f>
        <v>1875.0900000000001</v>
      </c>
      <c r="H2804" s="7">
        <f>F2804-(Table1[[#This Row],[Estimated Cost Price (50%)	]])</f>
        <v>39.790000000000006</v>
      </c>
      <c r="I2804" s="7">
        <f>Table1[[#This Row],[Profit per unit]]*Table1[[#This Row],[QUANTITY_ORDERED]]</f>
        <v>835.59000000000015</v>
      </c>
      <c r="J2804" s="2" t="str">
        <f t="shared" si="87"/>
        <v>Profit</v>
      </c>
      <c r="K2804" s="3">
        <v>38502</v>
      </c>
      <c r="L2804" s="2" t="str">
        <f>TEXT(Table1[[#This Row],[ORDER_DATE]], "mmm")</f>
        <v>May</v>
      </c>
      <c r="M2804" s="2">
        <v>2005</v>
      </c>
      <c r="N2804" s="2" t="s">
        <v>202</v>
      </c>
      <c r="O2804" s="2" t="s">
        <v>240</v>
      </c>
      <c r="P2804" s="2" t="s">
        <v>131</v>
      </c>
      <c r="Q2804" s="2" t="s">
        <v>132</v>
      </c>
      <c r="R2804" s="2" t="s">
        <v>10</v>
      </c>
    </row>
    <row r="2805" spans="1:18" x14ac:dyDescent="0.3">
      <c r="A2805" s="2">
        <v>12903</v>
      </c>
      <c r="B2805" s="2" t="s">
        <v>130</v>
      </c>
      <c r="C2805" s="2">
        <v>28</v>
      </c>
      <c r="D2805" s="7">
        <v>97</v>
      </c>
      <c r="E2805" s="7">
        <f t="shared" si="86"/>
        <v>48.5</v>
      </c>
      <c r="F2805" s="7">
        <v>78.89</v>
      </c>
      <c r="G2805" s="7">
        <f>Table1[[#This Row],[QUANTITY_ORDERED]]*Table1[[#This Row],[Selling price ]]</f>
        <v>2208.92</v>
      </c>
      <c r="H2805" s="7">
        <f>F2805-(Table1[[#This Row],[Estimated Cost Price (50%)	]])</f>
        <v>30.39</v>
      </c>
      <c r="I2805" s="7">
        <f>Table1[[#This Row],[Profit per unit]]*Table1[[#This Row],[QUANTITY_ORDERED]]</f>
        <v>850.92000000000007</v>
      </c>
      <c r="J2805" s="2" t="str">
        <f t="shared" si="87"/>
        <v>Profit</v>
      </c>
      <c r="K2805" s="3">
        <v>38502</v>
      </c>
      <c r="L2805" s="2" t="str">
        <f>TEXT(Table1[[#This Row],[ORDER_DATE]], "mmm")</f>
        <v>May</v>
      </c>
      <c r="M2805" s="2">
        <v>2005</v>
      </c>
      <c r="N2805" s="2" t="s">
        <v>202</v>
      </c>
      <c r="O2805" s="2" t="s">
        <v>278</v>
      </c>
      <c r="P2805" s="2" t="s">
        <v>131</v>
      </c>
      <c r="Q2805" s="2" t="s">
        <v>132</v>
      </c>
      <c r="R2805" s="2" t="s">
        <v>10</v>
      </c>
    </row>
    <row r="2806" spans="1:18" x14ac:dyDescent="0.3">
      <c r="A2806" s="2">
        <v>12904</v>
      </c>
      <c r="B2806" s="2" t="s">
        <v>60</v>
      </c>
      <c r="C2806" s="2">
        <v>50</v>
      </c>
      <c r="D2806" s="7">
        <v>214</v>
      </c>
      <c r="E2806" s="7">
        <f t="shared" si="86"/>
        <v>107</v>
      </c>
      <c r="F2806" s="7">
        <v>100</v>
      </c>
      <c r="G2806" s="7">
        <f>Table1[[#This Row],[QUANTITY_ORDERED]]*Table1[[#This Row],[Selling price ]]</f>
        <v>5000</v>
      </c>
      <c r="H2806" s="7">
        <f>F2806-(Table1[[#This Row],[Estimated Cost Price (50%)	]])</f>
        <v>-7</v>
      </c>
      <c r="I2806" s="7">
        <f>Table1[[#This Row],[Profit per unit]]*Table1[[#This Row],[QUANTITY_ORDERED]]</f>
        <v>-350</v>
      </c>
      <c r="J2806" s="2" t="str">
        <f t="shared" si="87"/>
        <v>Loss</v>
      </c>
      <c r="K2806" s="3">
        <v>38503</v>
      </c>
      <c r="L2806" s="2" t="str">
        <f>TEXT(Table1[[#This Row],[ORDER_DATE]], "mmm")</f>
        <v>May</v>
      </c>
      <c r="M2806" s="2">
        <v>2005</v>
      </c>
      <c r="N2806" s="2" t="s">
        <v>63</v>
      </c>
      <c r="O2806" s="2" t="s">
        <v>64</v>
      </c>
      <c r="P2806" s="2" t="s">
        <v>61</v>
      </c>
      <c r="Q2806" s="2" t="s">
        <v>62</v>
      </c>
      <c r="R2806" s="2" t="s">
        <v>52</v>
      </c>
    </row>
    <row r="2807" spans="1:18" x14ac:dyDescent="0.3">
      <c r="A2807" s="2">
        <v>12905</v>
      </c>
      <c r="B2807" s="2" t="s">
        <v>60</v>
      </c>
      <c r="C2807" s="2">
        <v>49</v>
      </c>
      <c r="D2807" s="7">
        <v>136</v>
      </c>
      <c r="E2807" s="7">
        <f t="shared" si="86"/>
        <v>68</v>
      </c>
      <c r="F2807" s="7">
        <v>100</v>
      </c>
      <c r="G2807" s="7">
        <f>Table1[[#This Row],[QUANTITY_ORDERED]]*Table1[[#This Row],[Selling price ]]</f>
        <v>4900</v>
      </c>
      <c r="H2807" s="7">
        <f>F2807-(Table1[[#This Row],[Estimated Cost Price (50%)	]])</f>
        <v>32</v>
      </c>
      <c r="I2807" s="7">
        <f>Table1[[#This Row],[Profit per unit]]*Table1[[#This Row],[QUANTITY_ORDERED]]</f>
        <v>1568</v>
      </c>
      <c r="J2807" s="2" t="str">
        <f t="shared" si="87"/>
        <v>Profit</v>
      </c>
      <c r="K2807" s="3">
        <v>38503</v>
      </c>
      <c r="L2807" s="2" t="str">
        <f>TEXT(Table1[[#This Row],[ORDER_DATE]], "mmm")</f>
        <v>May</v>
      </c>
      <c r="M2807" s="2">
        <v>2005</v>
      </c>
      <c r="N2807" s="2" t="s">
        <v>178</v>
      </c>
      <c r="O2807" s="2" t="s">
        <v>179</v>
      </c>
      <c r="P2807" s="2" t="s">
        <v>61</v>
      </c>
      <c r="Q2807" s="2" t="s">
        <v>62</v>
      </c>
      <c r="R2807" s="2" t="s">
        <v>52</v>
      </c>
    </row>
    <row r="2808" spans="1:18" x14ac:dyDescent="0.3">
      <c r="A2808" s="2">
        <v>12906</v>
      </c>
      <c r="B2808" s="2" t="s">
        <v>60</v>
      </c>
      <c r="C2808" s="2">
        <v>54</v>
      </c>
      <c r="D2808" s="7">
        <v>116</v>
      </c>
      <c r="E2808" s="7">
        <f t="shared" si="86"/>
        <v>58</v>
      </c>
      <c r="F2808" s="7">
        <v>100</v>
      </c>
      <c r="G2808" s="7">
        <f>Table1[[#This Row],[QUANTITY_ORDERED]]*Table1[[#This Row],[Selling price ]]</f>
        <v>5400</v>
      </c>
      <c r="H2808" s="7">
        <f>F2808-(Table1[[#This Row],[Estimated Cost Price (50%)	]])</f>
        <v>42</v>
      </c>
      <c r="I2808" s="7">
        <f>Table1[[#This Row],[Profit per unit]]*Table1[[#This Row],[QUANTITY_ORDERED]]</f>
        <v>2268</v>
      </c>
      <c r="J2808" s="2" t="str">
        <f t="shared" si="87"/>
        <v>Profit</v>
      </c>
      <c r="K2808" s="3">
        <v>38503</v>
      </c>
      <c r="L2808" s="2" t="str">
        <f>TEXT(Table1[[#This Row],[ORDER_DATE]], "mmm")</f>
        <v>May</v>
      </c>
      <c r="M2808" s="2">
        <v>2005</v>
      </c>
      <c r="N2808" s="2" t="s">
        <v>178</v>
      </c>
      <c r="O2808" s="2" t="s">
        <v>196</v>
      </c>
      <c r="P2808" s="2" t="s">
        <v>61</v>
      </c>
      <c r="Q2808" s="2" t="s">
        <v>62</v>
      </c>
      <c r="R2808" s="2" t="s">
        <v>52</v>
      </c>
    </row>
    <row r="2809" spans="1:18" x14ac:dyDescent="0.3">
      <c r="A2809" s="2">
        <v>12907</v>
      </c>
      <c r="B2809" s="2" t="s">
        <v>60</v>
      </c>
      <c r="C2809" s="2">
        <v>26</v>
      </c>
      <c r="D2809" s="7">
        <v>50</v>
      </c>
      <c r="E2809" s="7">
        <f t="shared" si="86"/>
        <v>25</v>
      </c>
      <c r="F2809" s="7">
        <v>59.87</v>
      </c>
      <c r="G2809" s="7">
        <f>Table1[[#This Row],[QUANTITY_ORDERED]]*Table1[[#This Row],[Selling price ]]</f>
        <v>1556.62</v>
      </c>
      <c r="H2809" s="7">
        <f>F2809-(Table1[[#This Row],[Estimated Cost Price (50%)	]])</f>
        <v>34.869999999999997</v>
      </c>
      <c r="I2809" s="7">
        <f>Table1[[#This Row],[Profit per unit]]*Table1[[#This Row],[QUANTITY_ORDERED]]</f>
        <v>906.61999999999989</v>
      </c>
      <c r="J2809" s="2" t="str">
        <f t="shared" si="87"/>
        <v>Profit</v>
      </c>
      <c r="K2809" s="3">
        <v>38503</v>
      </c>
      <c r="L2809" s="2" t="str">
        <f>TEXT(Table1[[#This Row],[ORDER_DATE]], "mmm")</f>
        <v>May</v>
      </c>
      <c r="M2809" s="2">
        <v>2005</v>
      </c>
      <c r="N2809" s="2" t="s">
        <v>202</v>
      </c>
      <c r="O2809" s="2" t="s">
        <v>249</v>
      </c>
      <c r="P2809" s="2" t="s">
        <v>61</v>
      </c>
      <c r="Q2809" s="2" t="s">
        <v>62</v>
      </c>
      <c r="R2809" s="2" t="s">
        <v>10</v>
      </c>
    </row>
    <row r="2810" spans="1:18" x14ac:dyDescent="0.3">
      <c r="A2810" s="2">
        <v>12908</v>
      </c>
      <c r="B2810" s="2" t="s">
        <v>60</v>
      </c>
      <c r="C2810" s="2">
        <v>44</v>
      </c>
      <c r="D2810" s="7">
        <v>64</v>
      </c>
      <c r="E2810" s="7">
        <f t="shared" si="86"/>
        <v>32</v>
      </c>
      <c r="F2810" s="7">
        <v>61.41</v>
      </c>
      <c r="G2810" s="7">
        <f>Table1[[#This Row],[QUANTITY_ORDERED]]*Table1[[#This Row],[Selling price ]]</f>
        <v>2702.04</v>
      </c>
      <c r="H2810" s="7">
        <f>F2810-(Table1[[#This Row],[Estimated Cost Price (50%)	]])</f>
        <v>29.409999999999997</v>
      </c>
      <c r="I2810" s="7">
        <f>Table1[[#This Row],[Profit per unit]]*Table1[[#This Row],[QUANTITY_ORDERED]]</f>
        <v>1294.04</v>
      </c>
      <c r="J2810" s="2" t="str">
        <f t="shared" si="87"/>
        <v>Profit</v>
      </c>
      <c r="K2810" s="3">
        <v>38503</v>
      </c>
      <c r="L2810" s="2" t="str">
        <f>TEXT(Table1[[#This Row],[ORDER_DATE]], "mmm")</f>
        <v>May</v>
      </c>
      <c r="M2810" s="2">
        <v>2005</v>
      </c>
      <c r="N2810" s="2" t="s">
        <v>178</v>
      </c>
      <c r="O2810" s="2" t="s">
        <v>286</v>
      </c>
      <c r="P2810" s="2" t="s">
        <v>61</v>
      </c>
      <c r="Q2810" s="2" t="s">
        <v>62</v>
      </c>
      <c r="R2810" s="2" t="s">
        <v>10</v>
      </c>
    </row>
    <row r="2811" spans="1:18" x14ac:dyDescent="0.3">
      <c r="A2811" s="2">
        <v>12909</v>
      </c>
      <c r="B2811" s="2" t="s">
        <v>60</v>
      </c>
      <c r="C2811" s="2">
        <v>46</v>
      </c>
      <c r="D2811" s="7">
        <v>101</v>
      </c>
      <c r="E2811" s="7">
        <f t="shared" si="86"/>
        <v>50.5</v>
      </c>
      <c r="F2811" s="7">
        <v>80.92</v>
      </c>
      <c r="G2811" s="7">
        <f>Table1[[#This Row],[QUANTITY_ORDERED]]*Table1[[#This Row],[Selling price ]]</f>
        <v>3722.32</v>
      </c>
      <c r="H2811" s="7">
        <f>F2811-(Table1[[#This Row],[Estimated Cost Price (50%)	]])</f>
        <v>30.42</v>
      </c>
      <c r="I2811" s="7">
        <f>Table1[[#This Row],[Profit per unit]]*Table1[[#This Row],[QUANTITY_ORDERED]]</f>
        <v>1399.3200000000002</v>
      </c>
      <c r="J2811" s="2" t="str">
        <f t="shared" si="87"/>
        <v>Profit</v>
      </c>
      <c r="K2811" s="3">
        <v>38503</v>
      </c>
      <c r="L2811" s="2" t="str">
        <f>TEXT(Table1[[#This Row],[ORDER_DATE]], "mmm")</f>
        <v>May</v>
      </c>
      <c r="M2811" s="2">
        <v>2005</v>
      </c>
      <c r="N2811" s="2" t="s">
        <v>63</v>
      </c>
      <c r="O2811" s="2" t="s">
        <v>299</v>
      </c>
      <c r="P2811" s="2" t="s">
        <v>61</v>
      </c>
      <c r="Q2811" s="2" t="s">
        <v>62</v>
      </c>
      <c r="R2811" s="2" t="s">
        <v>16</v>
      </c>
    </row>
    <row r="2812" spans="1:18" x14ac:dyDescent="0.3">
      <c r="A2812" s="2">
        <v>12910</v>
      </c>
      <c r="B2812" s="2" t="s">
        <v>38</v>
      </c>
      <c r="C2812" s="2">
        <v>38</v>
      </c>
      <c r="D2812" s="7">
        <v>147</v>
      </c>
      <c r="E2812" s="7">
        <f t="shared" si="86"/>
        <v>73.5</v>
      </c>
      <c r="F2812" s="7">
        <v>100</v>
      </c>
      <c r="G2812" s="7">
        <f>Table1[[#This Row],[QUANTITY_ORDERED]]*Table1[[#This Row],[Selling price ]]</f>
        <v>3800</v>
      </c>
      <c r="H2812" s="7">
        <f>F2812-(Table1[[#This Row],[Estimated Cost Price (50%)	]])</f>
        <v>26.5</v>
      </c>
      <c r="I2812" s="7">
        <f>Table1[[#This Row],[Profit per unit]]*Table1[[#This Row],[QUANTITY_ORDERED]]</f>
        <v>1007</v>
      </c>
      <c r="J2812" s="2" t="str">
        <f t="shared" si="87"/>
        <v>Profit</v>
      </c>
      <c r="K2812" s="3">
        <v>38503</v>
      </c>
      <c r="L2812" s="2" t="str">
        <f>TEXT(Table1[[#This Row],[ORDER_DATE]], "mmm")</f>
        <v>May</v>
      </c>
      <c r="M2812" s="2">
        <v>2005</v>
      </c>
      <c r="N2812" s="2" t="s">
        <v>63</v>
      </c>
      <c r="O2812" s="2" t="s">
        <v>143</v>
      </c>
      <c r="P2812" s="2" t="s">
        <v>39</v>
      </c>
      <c r="Q2812" s="2" t="s">
        <v>13</v>
      </c>
      <c r="R2812" s="2" t="s">
        <v>16</v>
      </c>
    </row>
    <row r="2813" spans="1:18" x14ac:dyDescent="0.3">
      <c r="A2813" s="2">
        <v>12911</v>
      </c>
      <c r="B2813" s="2" t="s">
        <v>38</v>
      </c>
      <c r="C2813" s="2">
        <v>33</v>
      </c>
      <c r="D2813" s="7">
        <v>118</v>
      </c>
      <c r="E2813" s="7">
        <f t="shared" si="86"/>
        <v>59</v>
      </c>
      <c r="F2813" s="7">
        <v>100</v>
      </c>
      <c r="G2813" s="7">
        <f>Table1[[#This Row],[QUANTITY_ORDERED]]*Table1[[#This Row],[Selling price ]]</f>
        <v>3300</v>
      </c>
      <c r="H2813" s="7">
        <f>F2813-(Table1[[#This Row],[Estimated Cost Price (50%)	]])</f>
        <v>41</v>
      </c>
      <c r="I2813" s="7">
        <f>Table1[[#This Row],[Profit per unit]]*Table1[[#This Row],[QUANTITY_ORDERED]]</f>
        <v>1353</v>
      </c>
      <c r="J2813" s="2" t="str">
        <f t="shared" si="87"/>
        <v>Profit</v>
      </c>
      <c r="K2813" s="3">
        <v>38503</v>
      </c>
      <c r="L2813" s="2" t="str">
        <f>TEXT(Table1[[#This Row],[ORDER_DATE]], "mmm")</f>
        <v>May</v>
      </c>
      <c r="M2813" s="2">
        <v>2005</v>
      </c>
      <c r="N2813" s="2" t="s">
        <v>178</v>
      </c>
      <c r="O2813" s="2" t="s">
        <v>188</v>
      </c>
      <c r="P2813" s="2" t="s">
        <v>39</v>
      </c>
      <c r="Q2813" s="2" t="s">
        <v>13</v>
      </c>
      <c r="R2813" s="2" t="s">
        <v>16</v>
      </c>
    </row>
    <row r="2814" spans="1:18" x14ac:dyDescent="0.3">
      <c r="A2814" s="2">
        <v>12912</v>
      </c>
      <c r="B2814" s="2" t="s">
        <v>38</v>
      </c>
      <c r="C2814" s="2">
        <v>28</v>
      </c>
      <c r="D2814" s="7">
        <v>163</v>
      </c>
      <c r="E2814" s="7">
        <f t="shared" si="86"/>
        <v>81.5</v>
      </c>
      <c r="F2814" s="7">
        <v>100</v>
      </c>
      <c r="G2814" s="7">
        <f>Table1[[#This Row],[QUANTITY_ORDERED]]*Table1[[#This Row],[Selling price ]]</f>
        <v>2800</v>
      </c>
      <c r="H2814" s="7">
        <f>F2814-(Table1[[#This Row],[Estimated Cost Price (50%)	]])</f>
        <v>18.5</v>
      </c>
      <c r="I2814" s="7">
        <f>Table1[[#This Row],[Profit per unit]]*Table1[[#This Row],[QUANTITY_ORDERED]]</f>
        <v>518</v>
      </c>
      <c r="J2814" s="2" t="str">
        <f t="shared" si="87"/>
        <v>Profit</v>
      </c>
      <c r="K2814" s="3">
        <v>38503</v>
      </c>
      <c r="L2814" s="2" t="str">
        <f>TEXT(Table1[[#This Row],[ORDER_DATE]], "mmm")</f>
        <v>May</v>
      </c>
      <c r="M2814" s="2">
        <v>2005</v>
      </c>
      <c r="N2814" s="2" t="s">
        <v>63</v>
      </c>
      <c r="O2814" s="2" t="s">
        <v>220</v>
      </c>
      <c r="P2814" s="2" t="s">
        <v>39</v>
      </c>
      <c r="Q2814" s="2" t="s">
        <v>13</v>
      </c>
      <c r="R2814" s="2" t="s">
        <v>16</v>
      </c>
    </row>
    <row r="2815" spans="1:18" x14ac:dyDescent="0.3">
      <c r="A2815" s="2">
        <v>12913</v>
      </c>
      <c r="B2815" s="2" t="s">
        <v>38</v>
      </c>
      <c r="C2815" s="2">
        <v>38</v>
      </c>
      <c r="D2815" s="7">
        <v>122</v>
      </c>
      <c r="E2815" s="7">
        <f t="shared" si="86"/>
        <v>61</v>
      </c>
      <c r="F2815" s="7">
        <v>99.41</v>
      </c>
      <c r="G2815" s="7">
        <f>Table1[[#This Row],[QUANTITY_ORDERED]]*Table1[[#This Row],[Selling price ]]</f>
        <v>3777.58</v>
      </c>
      <c r="H2815" s="7">
        <f>F2815-(Table1[[#This Row],[Estimated Cost Price (50%)	]])</f>
        <v>38.409999999999997</v>
      </c>
      <c r="I2815" s="7">
        <f>Table1[[#This Row],[Profit per unit]]*Table1[[#This Row],[QUANTITY_ORDERED]]</f>
        <v>1459.58</v>
      </c>
      <c r="J2815" s="2" t="str">
        <f t="shared" si="87"/>
        <v>Profit</v>
      </c>
      <c r="K2815" s="3">
        <v>38503</v>
      </c>
      <c r="L2815" s="2" t="str">
        <f>TEXT(Table1[[#This Row],[ORDER_DATE]], "mmm")</f>
        <v>May</v>
      </c>
      <c r="M2815" s="2">
        <v>2005</v>
      </c>
      <c r="N2815" s="2" t="s">
        <v>178</v>
      </c>
      <c r="O2815" s="2" t="s">
        <v>222</v>
      </c>
      <c r="P2815" s="2" t="s">
        <v>39</v>
      </c>
      <c r="Q2815" s="2" t="s">
        <v>13</v>
      </c>
      <c r="R2815" s="2" t="s">
        <v>16</v>
      </c>
    </row>
    <row r="2816" spans="1:18" x14ac:dyDescent="0.3">
      <c r="A2816" s="2">
        <v>12914</v>
      </c>
      <c r="B2816" s="2" t="s">
        <v>38</v>
      </c>
      <c r="C2816" s="2">
        <v>19</v>
      </c>
      <c r="D2816" s="7">
        <v>60</v>
      </c>
      <c r="E2816" s="7">
        <f t="shared" si="86"/>
        <v>30</v>
      </c>
      <c r="F2816" s="7">
        <v>49.22</v>
      </c>
      <c r="G2816" s="7">
        <f>Table1[[#This Row],[QUANTITY_ORDERED]]*Table1[[#This Row],[Selling price ]]</f>
        <v>935.18</v>
      </c>
      <c r="H2816" s="7">
        <f>F2816-(Table1[[#This Row],[Estimated Cost Price (50%)	]])</f>
        <v>19.22</v>
      </c>
      <c r="I2816" s="7">
        <f>Table1[[#This Row],[Profit per unit]]*Table1[[#This Row],[QUANTITY_ORDERED]]</f>
        <v>365.17999999999995</v>
      </c>
      <c r="J2816" s="2" t="str">
        <f t="shared" si="87"/>
        <v>Profit</v>
      </c>
      <c r="K2816" s="3">
        <v>38503</v>
      </c>
      <c r="L2816" s="2" t="str">
        <f>TEXT(Table1[[#This Row],[ORDER_DATE]], "mmm")</f>
        <v>May</v>
      </c>
      <c r="M2816" s="2">
        <v>2005</v>
      </c>
      <c r="N2816" s="2" t="s">
        <v>178</v>
      </c>
      <c r="O2816" s="2" t="s">
        <v>224</v>
      </c>
      <c r="P2816" s="2" t="s">
        <v>39</v>
      </c>
      <c r="Q2816" s="2" t="s">
        <v>13</v>
      </c>
      <c r="R2816" s="2" t="s">
        <v>10</v>
      </c>
    </row>
    <row r="2817" spans="1:18" x14ac:dyDescent="0.3">
      <c r="A2817" s="2">
        <v>12915</v>
      </c>
      <c r="B2817" s="2" t="s">
        <v>38</v>
      </c>
      <c r="C2817" s="2">
        <v>28</v>
      </c>
      <c r="D2817" s="7">
        <v>169</v>
      </c>
      <c r="E2817" s="7">
        <f t="shared" si="86"/>
        <v>84.5</v>
      </c>
      <c r="F2817" s="7">
        <v>100</v>
      </c>
      <c r="G2817" s="7">
        <f>Table1[[#This Row],[QUANTITY_ORDERED]]*Table1[[#This Row],[Selling price ]]</f>
        <v>2800</v>
      </c>
      <c r="H2817" s="7">
        <f>F2817-(Table1[[#This Row],[Estimated Cost Price (50%)	]])</f>
        <v>15.5</v>
      </c>
      <c r="I2817" s="7">
        <f>Table1[[#This Row],[Profit per unit]]*Table1[[#This Row],[QUANTITY_ORDERED]]</f>
        <v>434</v>
      </c>
      <c r="J2817" s="2" t="str">
        <f t="shared" si="87"/>
        <v>Profit</v>
      </c>
      <c r="K2817" s="3">
        <v>38503</v>
      </c>
      <c r="L2817" s="2" t="str">
        <f>TEXT(Table1[[#This Row],[ORDER_DATE]], "mmm")</f>
        <v>May</v>
      </c>
      <c r="M2817" s="2">
        <v>2005</v>
      </c>
      <c r="N2817" s="2" t="s">
        <v>63</v>
      </c>
      <c r="O2817" s="2" t="s">
        <v>236</v>
      </c>
      <c r="P2817" s="2" t="s">
        <v>39</v>
      </c>
      <c r="Q2817" s="2" t="s">
        <v>13</v>
      </c>
      <c r="R2817" s="2" t="s">
        <v>16</v>
      </c>
    </row>
    <row r="2818" spans="1:18" x14ac:dyDescent="0.3">
      <c r="A2818" s="2">
        <v>12916</v>
      </c>
      <c r="B2818" s="2" t="s">
        <v>38</v>
      </c>
      <c r="C2818" s="2">
        <v>38</v>
      </c>
      <c r="D2818" s="7">
        <v>121</v>
      </c>
      <c r="E2818" s="7">
        <f t="shared" ref="E2818:E2824" si="88">D2818 * 0.5</f>
        <v>60.5</v>
      </c>
      <c r="F2818" s="7">
        <v>100</v>
      </c>
      <c r="G2818" s="7">
        <f>Table1[[#This Row],[QUANTITY_ORDERED]]*Table1[[#This Row],[Selling price ]]</f>
        <v>3800</v>
      </c>
      <c r="H2818" s="7">
        <f>F2818-(Table1[[#This Row],[Estimated Cost Price (50%)	]])</f>
        <v>39.5</v>
      </c>
      <c r="I2818" s="7">
        <f>Table1[[#This Row],[Profit per unit]]*Table1[[#This Row],[QUANTITY_ORDERED]]</f>
        <v>1501</v>
      </c>
      <c r="J2818" s="2" t="str">
        <f t="shared" ref="J2818:J2824" si="89">IF(H2818 &gt; 0, "Profit", IF(H2818 &lt; 0, "Loss", "No Profit No Loss"))</f>
        <v>Profit</v>
      </c>
      <c r="K2818" s="3">
        <v>38503</v>
      </c>
      <c r="L2818" s="2" t="str">
        <f>TEXT(Table1[[#This Row],[ORDER_DATE]], "mmm")</f>
        <v>May</v>
      </c>
      <c r="M2818" s="2">
        <v>2005</v>
      </c>
      <c r="N2818" s="2" t="s">
        <v>178</v>
      </c>
      <c r="O2818" s="2" t="s">
        <v>248</v>
      </c>
      <c r="P2818" s="2" t="s">
        <v>39</v>
      </c>
      <c r="Q2818" s="2" t="s">
        <v>13</v>
      </c>
      <c r="R2818" s="2" t="s">
        <v>16</v>
      </c>
    </row>
    <row r="2819" spans="1:18" x14ac:dyDescent="0.3">
      <c r="A2819" s="2">
        <v>12917</v>
      </c>
      <c r="B2819" s="2" t="s">
        <v>38</v>
      </c>
      <c r="C2819" s="2">
        <v>55</v>
      </c>
      <c r="D2819" s="7">
        <v>57</v>
      </c>
      <c r="E2819" s="7">
        <f t="shared" si="88"/>
        <v>28.5</v>
      </c>
      <c r="F2819" s="7">
        <v>46.82</v>
      </c>
      <c r="G2819" s="7">
        <f>Table1[[#This Row],[QUANTITY_ORDERED]]*Table1[[#This Row],[Selling price ]]</f>
        <v>2575.1</v>
      </c>
      <c r="H2819" s="7">
        <f>F2819-(Table1[[#This Row],[Estimated Cost Price (50%)	]])</f>
        <v>18.32</v>
      </c>
      <c r="I2819" s="7">
        <f>Table1[[#This Row],[Profit per unit]]*Table1[[#This Row],[QUANTITY_ORDERED]]</f>
        <v>1007.6</v>
      </c>
      <c r="J2819" s="2" t="str">
        <f t="shared" si="89"/>
        <v>Profit</v>
      </c>
      <c r="K2819" s="3">
        <v>38503</v>
      </c>
      <c r="L2819" s="2" t="str">
        <f>TEXT(Table1[[#This Row],[ORDER_DATE]], "mmm")</f>
        <v>May</v>
      </c>
      <c r="M2819" s="2">
        <v>2005</v>
      </c>
      <c r="N2819" s="2" t="s">
        <v>63</v>
      </c>
      <c r="O2819" s="2" t="s">
        <v>253</v>
      </c>
      <c r="P2819" s="2" t="s">
        <v>39</v>
      </c>
      <c r="Q2819" s="2" t="s">
        <v>13</v>
      </c>
      <c r="R2819" s="2" t="s">
        <v>10</v>
      </c>
    </row>
    <row r="2820" spans="1:18" x14ac:dyDescent="0.3">
      <c r="A2820" s="2">
        <v>12918</v>
      </c>
      <c r="B2820" s="2" t="s">
        <v>38</v>
      </c>
      <c r="C2820" s="2">
        <v>49</v>
      </c>
      <c r="D2820" s="7">
        <v>127</v>
      </c>
      <c r="E2820" s="7">
        <f t="shared" si="88"/>
        <v>63.5</v>
      </c>
      <c r="F2820" s="7">
        <v>100</v>
      </c>
      <c r="G2820" s="7">
        <f>Table1[[#This Row],[QUANTITY_ORDERED]]*Table1[[#This Row],[Selling price ]]</f>
        <v>4900</v>
      </c>
      <c r="H2820" s="7">
        <f>F2820-(Table1[[#This Row],[Estimated Cost Price (50%)	]])</f>
        <v>36.5</v>
      </c>
      <c r="I2820" s="7">
        <f>Table1[[#This Row],[Profit per unit]]*Table1[[#This Row],[QUANTITY_ORDERED]]</f>
        <v>1788.5</v>
      </c>
      <c r="J2820" s="2" t="str">
        <f t="shared" si="89"/>
        <v>Profit</v>
      </c>
      <c r="K2820" s="3">
        <v>38503</v>
      </c>
      <c r="L2820" s="2" t="str">
        <f>TEXT(Table1[[#This Row],[ORDER_DATE]], "mmm")</f>
        <v>May</v>
      </c>
      <c r="M2820" s="2">
        <v>2005</v>
      </c>
      <c r="N2820" s="2" t="s">
        <v>178</v>
      </c>
      <c r="O2820" s="2" t="s">
        <v>261</v>
      </c>
      <c r="P2820" s="2" t="s">
        <v>39</v>
      </c>
      <c r="Q2820" s="2" t="s">
        <v>13</v>
      </c>
      <c r="R2820" s="2" t="s">
        <v>16</v>
      </c>
    </row>
    <row r="2821" spans="1:18" x14ac:dyDescent="0.3">
      <c r="A2821" s="2">
        <v>12919</v>
      </c>
      <c r="B2821" s="2" t="s">
        <v>38</v>
      </c>
      <c r="C2821" s="2">
        <v>31</v>
      </c>
      <c r="D2821" s="7">
        <v>35</v>
      </c>
      <c r="E2821" s="7">
        <f t="shared" si="88"/>
        <v>17.5</v>
      </c>
      <c r="F2821" s="7">
        <v>33.24</v>
      </c>
      <c r="G2821" s="7">
        <f>Table1[[#This Row],[QUANTITY_ORDERED]]*Table1[[#This Row],[Selling price ]]</f>
        <v>1030.44</v>
      </c>
      <c r="H2821" s="7">
        <f>F2821-(Table1[[#This Row],[Estimated Cost Price (50%)	]])</f>
        <v>15.740000000000002</v>
      </c>
      <c r="I2821" s="7">
        <f>Table1[[#This Row],[Profit per unit]]*Table1[[#This Row],[QUANTITY_ORDERED]]</f>
        <v>487.94000000000005</v>
      </c>
      <c r="J2821" s="2" t="str">
        <f t="shared" si="89"/>
        <v>Profit</v>
      </c>
      <c r="K2821" s="3">
        <v>38503</v>
      </c>
      <c r="L2821" s="2" t="str">
        <f>TEXT(Table1[[#This Row],[ORDER_DATE]], "mmm")</f>
        <v>May</v>
      </c>
      <c r="M2821" s="2">
        <v>2005</v>
      </c>
      <c r="N2821" s="2" t="s">
        <v>63</v>
      </c>
      <c r="O2821" s="2" t="s">
        <v>264</v>
      </c>
      <c r="P2821" s="2" t="s">
        <v>39</v>
      </c>
      <c r="Q2821" s="2" t="s">
        <v>13</v>
      </c>
      <c r="R2821" s="2" t="s">
        <v>10</v>
      </c>
    </row>
    <row r="2822" spans="1:18" x14ac:dyDescent="0.3">
      <c r="A2822" s="2">
        <v>12920</v>
      </c>
      <c r="B2822" s="2" t="s">
        <v>38</v>
      </c>
      <c r="C2822" s="2">
        <v>41</v>
      </c>
      <c r="D2822" s="7">
        <v>96</v>
      </c>
      <c r="E2822" s="7">
        <f t="shared" si="88"/>
        <v>48</v>
      </c>
      <c r="F2822" s="7">
        <v>86.68</v>
      </c>
      <c r="G2822" s="7">
        <f>Table1[[#This Row],[QUANTITY_ORDERED]]*Table1[[#This Row],[Selling price ]]</f>
        <v>3553.88</v>
      </c>
      <c r="H2822" s="7">
        <f>F2822-(Table1[[#This Row],[Estimated Cost Price (50%)	]])</f>
        <v>38.680000000000007</v>
      </c>
      <c r="I2822" s="7">
        <f>Table1[[#This Row],[Profit per unit]]*Table1[[#This Row],[QUANTITY_ORDERED]]</f>
        <v>1585.8800000000003</v>
      </c>
      <c r="J2822" s="2" t="str">
        <f t="shared" si="89"/>
        <v>Profit</v>
      </c>
      <c r="K2822" s="3">
        <v>38503</v>
      </c>
      <c r="L2822" s="2" t="str">
        <f>TEXT(Table1[[#This Row],[ORDER_DATE]], "mmm")</f>
        <v>May</v>
      </c>
      <c r="M2822" s="2">
        <v>2005</v>
      </c>
      <c r="N2822" s="2" t="s">
        <v>178</v>
      </c>
      <c r="O2822" s="2" t="s">
        <v>281</v>
      </c>
      <c r="P2822" s="2" t="s">
        <v>39</v>
      </c>
      <c r="Q2822" s="2" t="s">
        <v>13</v>
      </c>
      <c r="R2822" s="2" t="s">
        <v>16</v>
      </c>
    </row>
    <row r="2823" spans="1:18" x14ac:dyDescent="0.3">
      <c r="A2823" s="2">
        <v>12921</v>
      </c>
      <c r="B2823" s="2" t="s">
        <v>38</v>
      </c>
      <c r="C2823" s="2">
        <v>11</v>
      </c>
      <c r="D2823" s="7">
        <v>54</v>
      </c>
      <c r="E2823" s="7">
        <f t="shared" si="88"/>
        <v>27</v>
      </c>
      <c r="F2823" s="7">
        <v>43.83</v>
      </c>
      <c r="G2823" s="7">
        <f>Table1[[#This Row],[QUANTITY_ORDERED]]*Table1[[#This Row],[Selling price ]]</f>
        <v>482.13</v>
      </c>
      <c r="H2823" s="7">
        <f>F2823-(Table1[[#This Row],[Estimated Cost Price (50%)	]])</f>
        <v>16.829999999999998</v>
      </c>
      <c r="I2823" s="7">
        <f>Table1[[#This Row],[Profit per unit]]*Table1[[#This Row],[QUANTITY_ORDERED]]</f>
        <v>185.13</v>
      </c>
      <c r="J2823" s="2" t="str">
        <f t="shared" si="89"/>
        <v>Profit</v>
      </c>
      <c r="K2823" s="3">
        <v>38503</v>
      </c>
      <c r="L2823" s="2" t="str">
        <f>TEXT(Table1[[#This Row],[ORDER_DATE]], "mmm")</f>
        <v>May</v>
      </c>
      <c r="M2823" s="2">
        <v>2005</v>
      </c>
      <c r="N2823" s="2" t="s">
        <v>178</v>
      </c>
      <c r="O2823" s="2" t="s">
        <v>284</v>
      </c>
      <c r="P2823" s="2" t="s">
        <v>39</v>
      </c>
      <c r="Q2823" s="2" t="s">
        <v>13</v>
      </c>
      <c r="R2823" s="2" t="s">
        <v>10</v>
      </c>
    </row>
    <row r="2824" spans="1:18" x14ac:dyDescent="0.3">
      <c r="A2824" s="2">
        <v>12922</v>
      </c>
      <c r="B2824" s="2" t="s">
        <v>38</v>
      </c>
      <c r="C2824" s="2">
        <v>18</v>
      </c>
      <c r="D2824" s="7">
        <v>115</v>
      </c>
      <c r="E2824" s="7">
        <f t="shared" si="88"/>
        <v>57.5</v>
      </c>
      <c r="F2824" s="7">
        <v>100</v>
      </c>
      <c r="G2824" s="7">
        <f>Table1[[#This Row],[QUANTITY_ORDERED]]*Table1[[#This Row],[Selling price ]]</f>
        <v>1800</v>
      </c>
      <c r="H2824" s="7">
        <f>F2824-(Table1[[#This Row],[Estimated Cost Price (50%)	]])</f>
        <v>42.5</v>
      </c>
      <c r="I2824" s="7">
        <f>Table1[[#This Row],[Profit per unit]]*Table1[[#This Row],[QUANTITY_ORDERED]]</f>
        <v>765</v>
      </c>
      <c r="J2824" s="2" t="str">
        <f t="shared" si="89"/>
        <v>Profit</v>
      </c>
      <c r="K2824" s="3">
        <v>38503</v>
      </c>
      <c r="L2824" s="2" t="str">
        <f>TEXT(Table1[[#This Row],[ORDER_DATE]], "mmm")</f>
        <v>May</v>
      </c>
      <c r="M2824" s="2">
        <v>2005</v>
      </c>
      <c r="N2824" s="2" t="s">
        <v>178</v>
      </c>
      <c r="O2824" s="2" t="s">
        <v>290</v>
      </c>
      <c r="P2824" s="2" t="s">
        <v>39</v>
      </c>
      <c r="Q2824" s="2" t="s">
        <v>13</v>
      </c>
      <c r="R2824" s="2" t="s">
        <v>10</v>
      </c>
    </row>
    <row r="2825" spans="1:18" x14ac:dyDescent="0.3">
      <c r="A2825" s="2" t="s">
        <v>312</v>
      </c>
      <c r="C2825" s="2">
        <f>SUM(Table1[QUANTITY_ORDERED])</f>
        <v>99067</v>
      </c>
      <c r="G2825" s="7">
        <f>SUM(Table1[SALES])</f>
        <v>8291706.7899999944</v>
      </c>
      <c r="I2825" s="7">
        <f>SUM(Table1[Total profit / loss])</f>
        <v>3293035.7899999963</v>
      </c>
      <c r="K2825" s="2"/>
    </row>
    <row r="2826" spans="1:18" x14ac:dyDescent="0.3">
      <c r="R2826" s="4"/>
    </row>
    <row r="2827" spans="1:18" x14ac:dyDescent="0.3">
      <c r="R2827" s="4"/>
    </row>
  </sheetData>
  <phoneticPr fontId="18"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7E744-C5C5-48CC-8C68-25C021B00DCA}">
  <dimension ref="A3:AH58"/>
  <sheetViews>
    <sheetView topLeftCell="A2" zoomScale="59" zoomScaleNormal="46" workbookViewId="0">
      <selection activeCell="M22" sqref="M22"/>
    </sheetView>
  </sheetViews>
  <sheetFormatPr defaultRowHeight="14.4" x14ac:dyDescent="0.3"/>
  <cols>
    <col min="1" max="1" width="13.6640625" bestFit="1" customWidth="1"/>
    <col min="4" max="4" width="24.44140625" bestFit="1" customWidth="1"/>
    <col min="5" max="5" width="12.21875" bestFit="1" customWidth="1"/>
    <col min="17" max="17" width="14.21875" bestFit="1" customWidth="1"/>
    <col min="18" max="18" width="12.21875" bestFit="1" customWidth="1"/>
    <col min="19" max="19" width="15.44140625" bestFit="1" customWidth="1"/>
    <col min="20" max="20" width="22" bestFit="1" customWidth="1"/>
    <col min="30" max="30" width="14.21875" bestFit="1" customWidth="1"/>
    <col min="31" max="31" width="22" bestFit="1" customWidth="1"/>
    <col min="32" max="32" width="19.77734375" bestFit="1" customWidth="1"/>
    <col min="33" max="33" width="10.33203125" bestFit="1" customWidth="1"/>
  </cols>
  <sheetData>
    <row r="3" spans="1:34" x14ac:dyDescent="0.3">
      <c r="A3" t="s">
        <v>337</v>
      </c>
    </row>
    <row r="4" spans="1:34" x14ac:dyDescent="0.3">
      <c r="A4" s="6">
        <v>8291706.7899999944</v>
      </c>
    </row>
    <row r="5" spans="1:34" x14ac:dyDescent="0.3">
      <c r="A5" s="6">
        <f>GETPIVOTDATA("SALES",$A$3)</f>
        <v>8291706.7899999944</v>
      </c>
    </row>
    <row r="7" spans="1:34" x14ac:dyDescent="0.3">
      <c r="A7" t="s">
        <v>336</v>
      </c>
      <c r="Q7" s="9" t="s">
        <v>309</v>
      </c>
      <c r="R7" t="s">
        <v>311</v>
      </c>
      <c r="S7" t="s">
        <v>343</v>
      </c>
    </row>
    <row r="8" spans="1:34" x14ac:dyDescent="0.3">
      <c r="A8" s="6">
        <v>3293035.7899999963</v>
      </c>
      <c r="Q8" s="1" t="s">
        <v>327</v>
      </c>
      <c r="R8" s="8">
        <v>800719.31000000017</v>
      </c>
      <c r="S8" s="8">
        <v>314037.31</v>
      </c>
      <c r="AD8" s="9" t="s">
        <v>309</v>
      </c>
      <c r="AE8" t="s">
        <v>311</v>
      </c>
    </row>
    <row r="9" spans="1:34" x14ac:dyDescent="0.3">
      <c r="A9" s="6">
        <f>GETPIVOTDATA("Total profit / loss",$A$7)</f>
        <v>3293035.7899999963</v>
      </c>
      <c r="Q9" s="1" t="s">
        <v>326</v>
      </c>
      <c r="R9" s="8">
        <v>848407.2899999998</v>
      </c>
      <c r="S9" s="8">
        <v>349857.29000000004</v>
      </c>
      <c r="AD9" s="1" t="s">
        <v>172</v>
      </c>
      <c r="AE9" s="8">
        <v>43237.240000000005</v>
      </c>
      <c r="AG9" s="1"/>
      <c r="AH9" s="8"/>
    </row>
    <row r="10" spans="1:34" x14ac:dyDescent="0.3">
      <c r="Q10" s="1" t="s">
        <v>328</v>
      </c>
      <c r="R10" s="8">
        <v>653863.24</v>
      </c>
      <c r="S10" s="8">
        <v>266179.73999999993</v>
      </c>
      <c r="AD10" s="1" t="s">
        <v>152</v>
      </c>
      <c r="AE10" s="8">
        <v>80291.17</v>
      </c>
      <c r="AG10" s="1"/>
      <c r="AH10" s="8"/>
    </row>
    <row r="11" spans="1:34" x14ac:dyDescent="0.3">
      <c r="Q11" s="1" t="s">
        <v>329</v>
      </c>
      <c r="R11" s="8">
        <v>606758.54</v>
      </c>
      <c r="S11" s="8">
        <v>231527.0400000001</v>
      </c>
      <c r="AD11" s="1" t="s">
        <v>160</v>
      </c>
      <c r="AE11" s="8">
        <v>93344.909999999989</v>
      </c>
      <c r="AG11" s="1"/>
      <c r="AH11" s="8"/>
    </row>
    <row r="12" spans="1:34" x14ac:dyDescent="0.3">
      <c r="Q12" s="1" t="s">
        <v>323</v>
      </c>
      <c r="R12" s="8">
        <v>682352.24999999977</v>
      </c>
      <c r="S12" s="8">
        <v>250523.75000000003</v>
      </c>
      <c r="AD12" s="1" t="s">
        <v>132</v>
      </c>
      <c r="AE12" s="8">
        <v>94528.88</v>
      </c>
      <c r="AG12" s="1"/>
      <c r="AH12" s="8"/>
    </row>
    <row r="13" spans="1:34" x14ac:dyDescent="0.3">
      <c r="D13" t="s">
        <v>342</v>
      </c>
      <c r="Q13" s="1" t="s">
        <v>331</v>
      </c>
      <c r="R13" s="8">
        <v>578892.74999999988</v>
      </c>
      <c r="S13" s="8">
        <v>235062.24999999997</v>
      </c>
      <c r="AD13" s="1" t="s">
        <v>71</v>
      </c>
      <c r="AE13" s="8">
        <v>153076.69</v>
      </c>
      <c r="AG13" s="1"/>
      <c r="AH13" s="8"/>
    </row>
    <row r="14" spans="1:34" x14ac:dyDescent="0.3">
      <c r="D14" s="9" t="s">
        <v>309</v>
      </c>
      <c r="E14" t="s">
        <v>311</v>
      </c>
      <c r="Q14" s="1" t="s">
        <v>333</v>
      </c>
      <c r="R14" s="8">
        <v>418143.91999999987</v>
      </c>
      <c r="S14" s="8">
        <v>177782.41999999998</v>
      </c>
      <c r="AD14" s="1" t="s">
        <v>51</v>
      </c>
      <c r="AE14" s="8">
        <v>172793.04999999996</v>
      </c>
      <c r="AG14" s="1"/>
      <c r="AH14" s="8"/>
    </row>
    <row r="15" spans="1:34" x14ac:dyDescent="0.3">
      <c r="D15" s="1">
        <v>2003</v>
      </c>
      <c r="E15" s="6">
        <v>2898969.9399999985</v>
      </c>
      <c r="Q15" s="1" t="s">
        <v>330</v>
      </c>
      <c r="R15" s="8">
        <v>601689.52000000025</v>
      </c>
      <c r="S15" s="8">
        <v>238123.01999999996</v>
      </c>
      <c r="AD15" s="1" t="s">
        <v>67</v>
      </c>
      <c r="AE15" s="8">
        <v>174264.1</v>
      </c>
      <c r="AG15" s="1"/>
      <c r="AH15" s="8"/>
    </row>
    <row r="16" spans="1:34" x14ac:dyDescent="0.3">
      <c r="D16" s="1">
        <v>2004</v>
      </c>
      <c r="E16" s="6">
        <v>3913700.8699999987</v>
      </c>
      <c r="Q16" s="1" t="s">
        <v>332</v>
      </c>
      <c r="R16" s="8">
        <v>453614.22999999992</v>
      </c>
      <c r="S16" s="8">
        <v>178798.72999999998</v>
      </c>
      <c r="AD16" s="1" t="s">
        <v>157</v>
      </c>
      <c r="AE16" s="8">
        <v>178689.08000000002</v>
      </c>
      <c r="AG16" s="1"/>
      <c r="AH16" s="8"/>
    </row>
    <row r="17" spans="4:34" x14ac:dyDescent="0.3">
      <c r="D17" s="1">
        <v>2005</v>
      </c>
      <c r="E17" s="6">
        <v>1479035.9800000011</v>
      </c>
      <c r="Q17" s="1" t="s">
        <v>325</v>
      </c>
      <c r="R17" s="8">
        <v>1050098.2</v>
      </c>
      <c r="S17" s="8">
        <v>419921.20000000013</v>
      </c>
      <c r="AD17" s="1" t="s">
        <v>117</v>
      </c>
      <c r="AE17" s="8">
        <v>192747.63000000003</v>
      </c>
      <c r="AG17" s="1"/>
      <c r="AH17" s="8"/>
    </row>
    <row r="18" spans="4:34" x14ac:dyDescent="0.3">
      <c r="D18" s="1" t="s">
        <v>310</v>
      </c>
      <c r="E18" s="6">
        <v>8291706.7899999982</v>
      </c>
      <c r="Q18" s="1" t="s">
        <v>324</v>
      </c>
      <c r="R18" s="8">
        <v>1231011.73</v>
      </c>
      <c r="S18" s="8">
        <v>484629.23</v>
      </c>
      <c r="AD18" s="1" t="s">
        <v>81</v>
      </c>
      <c r="AE18" s="8">
        <v>193504.34</v>
      </c>
      <c r="AG18" s="1"/>
      <c r="AH18" s="8"/>
    </row>
    <row r="19" spans="4:34" x14ac:dyDescent="0.3">
      <c r="Q19" s="1" t="s">
        <v>334</v>
      </c>
      <c r="R19" s="8">
        <v>366155.80999999994</v>
      </c>
      <c r="S19" s="8">
        <v>146593.81</v>
      </c>
      <c r="AD19" s="1" t="s">
        <v>70</v>
      </c>
      <c r="AE19" s="8">
        <v>227985.50000000006</v>
      </c>
      <c r="AG19" s="1"/>
      <c r="AH19" s="8"/>
    </row>
    <row r="20" spans="4:34" x14ac:dyDescent="0.3">
      <c r="Q20" s="1" t="s">
        <v>310</v>
      </c>
      <c r="R20" s="8">
        <v>8291706.79</v>
      </c>
      <c r="S20" s="8">
        <v>3293035.79</v>
      </c>
      <c r="AD20" s="1" t="s">
        <v>27</v>
      </c>
      <c r="AE20" s="8">
        <v>246115.80000000005</v>
      </c>
      <c r="AG20" s="1"/>
      <c r="AH20" s="8"/>
    </row>
    <row r="21" spans="4:34" x14ac:dyDescent="0.3">
      <c r="AD21" s="1" t="s">
        <v>44</v>
      </c>
      <c r="AE21" s="8">
        <v>268714.7</v>
      </c>
      <c r="AG21" s="1"/>
      <c r="AH21" s="8"/>
    </row>
    <row r="22" spans="4:34" x14ac:dyDescent="0.3">
      <c r="AD22" s="1" t="s">
        <v>91</v>
      </c>
      <c r="AE22" s="8">
        <v>309402.86999999994</v>
      </c>
      <c r="AG22" s="1"/>
      <c r="AH22" s="8"/>
    </row>
    <row r="23" spans="4:34" x14ac:dyDescent="0.3">
      <c r="AD23" s="1" t="s">
        <v>59</v>
      </c>
      <c r="AE23" s="8">
        <v>413203.34000000014</v>
      </c>
      <c r="AG23" s="1"/>
      <c r="AH23" s="8"/>
    </row>
    <row r="24" spans="4:34" x14ac:dyDescent="0.3">
      <c r="AD24" s="1" t="s">
        <v>32</v>
      </c>
      <c r="AE24" s="8">
        <v>521598.4599999999</v>
      </c>
      <c r="AG24" s="1"/>
      <c r="AH24" s="8"/>
    </row>
    <row r="25" spans="4:34" x14ac:dyDescent="0.3">
      <c r="AD25" s="1" t="s">
        <v>13</v>
      </c>
      <c r="AE25" s="8">
        <v>920077.84999999986</v>
      </c>
      <c r="AG25" s="1"/>
      <c r="AH25" s="8"/>
    </row>
    <row r="26" spans="4:34" x14ac:dyDescent="0.3">
      <c r="AD26" s="1" t="s">
        <v>62</v>
      </c>
      <c r="AE26" s="8">
        <v>1021705.97</v>
      </c>
      <c r="AG26" s="1"/>
      <c r="AH26" s="8"/>
    </row>
    <row r="27" spans="4:34" x14ac:dyDescent="0.3">
      <c r="AD27" s="1" t="s">
        <v>9</v>
      </c>
      <c r="AE27" s="8">
        <v>2986425.2099999995</v>
      </c>
      <c r="AG27" s="1"/>
      <c r="AH27" s="8"/>
    </row>
    <row r="28" spans="4:34" x14ac:dyDescent="0.3">
      <c r="AD28" s="1" t="s">
        <v>310</v>
      </c>
      <c r="AE28" s="8">
        <v>8291706.7899999991</v>
      </c>
    </row>
    <row r="29" spans="4:34" x14ac:dyDescent="0.3">
      <c r="Q29" s="9" t="s">
        <v>309</v>
      </c>
      <c r="R29" t="s">
        <v>311</v>
      </c>
    </row>
    <row r="30" spans="4:34" x14ac:dyDescent="0.3">
      <c r="D30" t="s">
        <v>341</v>
      </c>
      <c r="Q30" s="1" t="s">
        <v>63</v>
      </c>
      <c r="R30" s="8">
        <v>2969366.3999999994</v>
      </c>
    </row>
    <row r="31" spans="4:34" x14ac:dyDescent="0.3">
      <c r="D31" s="9" t="s">
        <v>309</v>
      </c>
      <c r="E31" t="s">
        <v>311</v>
      </c>
      <c r="Q31" s="1" t="s">
        <v>5</v>
      </c>
      <c r="R31" s="8">
        <v>971086.29</v>
      </c>
    </row>
    <row r="32" spans="4:34" x14ac:dyDescent="0.3">
      <c r="D32" s="1" t="s">
        <v>69</v>
      </c>
      <c r="E32" s="8">
        <v>131279.95000000001</v>
      </c>
      <c r="Q32" s="1" t="s">
        <v>210</v>
      </c>
      <c r="R32" s="8">
        <v>877942.20999999985</v>
      </c>
    </row>
    <row r="33" spans="4:31" x14ac:dyDescent="0.3">
      <c r="D33" s="1" t="s">
        <v>53</v>
      </c>
      <c r="E33" s="8">
        <v>133223.38000000003</v>
      </c>
      <c r="Q33" s="1" t="s">
        <v>231</v>
      </c>
      <c r="R33" s="8">
        <v>677940.39999999991</v>
      </c>
    </row>
    <row r="34" spans="4:31" x14ac:dyDescent="0.3">
      <c r="D34" s="1" t="s">
        <v>141</v>
      </c>
      <c r="E34" s="8">
        <v>136383.04000000004</v>
      </c>
      <c r="Q34" s="1" t="s">
        <v>237</v>
      </c>
      <c r="R34" s="8">
        <v>203804.26</v>
      </c>
    </row>
    <row r="35" spans="4:31" x14ac:dyDescent="0.3">
      <c r="D35" s="1" t="s">
        <v>174</v>
      </c>
      <c r="E35" s="8">
        <v>136873.24999999997</v>
      </c>
      <c r="Q35" s="1" t="s">
        <v>178</v>
      </c>
      <c r="R35" s="8">
        <v>947355.18000000028</v>
      </c>
    </row>
    <row r="36" spans="4:31" x14ac:dyDescent="0.3">
      <c r="D36" s="1" t="s">
        <v>7</v>
      </c>
      <c r="E36" s="8">
        <v>138798.17000000001</v>
      </c>
      <c r="Q36" s="1" t="s">
        <v>202</v>
      </c>
      <c r="R36" s="8">
        <v>1644212.0500000003</v>
      </c>
      <c r="AD36" s="9" t="s">
        <v>309</v>
      </c>
      <c r="AE36" t="s">
        <v>335</v>
      </c>
    </row>
    <row r="37" spans="4:31" x14ac:dyDescent="0.3">
      <c r="D37" s="1" t="s">
        <v>169</v>
      </c>
      <c r="E37" s="8">
        <v>151782.03999999998</v>
      </c>
      <c r="Q37" s="1" t="s">
        <v>310</v>
      </c>
      <c r="R37" s="8">
        <v>8291706.7899999991</v>
      </c>
      <c r="AD37" s="1" t="s">
        <v>317</v>
      </c>
      <c r="AE37" s="8">
        <v>-47138.559999999983</v>
      </c>
    </row>
    <row r="38" spans="4:31" x14ac:dyDescent="0.3">
      <c r="D38" s="1" t="s">
        <v>38</v>
      </c>
      <c r="E38" s="8">
        <v>153909.82000000004</v>
      </c>
      <c r="AD38" s="1" t="s">
        <v>307</v>
      </c>
      <c r="AE38" s="8">
        <v>3340174.3499999968</v>
      </c>
    </row>
    <row r="39" spans="4:31" x14ac:dyDescent="0.3">
      <c r="D39" s="1" t="s">
        <v>30</v>
      </c>
      <c r="E39" s="8">
        <v>164575.87000000005</v>
      </c>
      <c r="AD39" s="1" t="s">
        <v>310</v>
      </c>
      <c r="AE39" s="8">
        <v>3293035.7899999968</v>
      </c>
    </row>
    <row r="40" spans="4:31" x14ac:dyDescent="0.3">
      <c r="D40" s="1" t="s">
        <v>96</v>
      </c>
      <c r="E40" s="8">
        <v>530587.19000000006</v>
      </c>
    </row>
    <row r="41" spans="4:31" x14ac:dyDescent="0.3">
      <c r="D41" s="1" t="s">
        <v>60</v>
      </c>
      <c r="E41" s="8">
        <v>766195.04999999993</v>
      </c>
    </row>
    <row r="42" spans="4:31" x14ac:dyDescent="0.3">
      <c r="D42" s="1" t="s">
        <v>310</v>
      </c>
      <c r="E42" s="8">
        <v>2443607.7599999998</v>
      </c>
    </row>
    <row r="47" spans="4:31" x14ac:dyDescent="0.3">
      <c r="D47" s="9" t="s">
        <v>309</v>
      </c>
      <c r="E47" t="s">
        <v>335</v>
      </c>
      <c r="S47" s="9" t="s">
        <v>309</v>
      </c>
      <c r="T47" t="s">
        <v>335</v>
      </c>
    </row>
    <row r="48" spans="4:31" x14ac:dyDescent="0.3">
      <c r="D48" s="1" t="s">
        <v>174</v>
      </c>
      <c r="E48" s="8">
        <v>55411.250000000007</v>
      </c>
      <c r="S48" s="1" t="s">
        <v>63</v>
      </c>
      <c r="T48" s="8">
        <v>927257.90000000084</v>
      </c>
    </row>
    <row r="49" spans="4:20" x14ac:dyDescent="0.3">
      <c r="D49" s="1" t="s">
        <v>169</v>
      </c>
      <c r="E49" s="8">
        <v>55591.040000000001</v>
      </c>
      <c r="S49" s="1" t="s">
        <v>5</v>
      </c>
      <c r="T49" s="8">
        <v>401502.2900000001</v>
      </c>
    </row>
    <row r="50" spans="4:20" x14ac:dyDescent="0.3">
      <c r="D50" s="1" t="s">
        <v>7</v>
      </c>
      <c r="E50" s="8">
        <v>56961.17</v>
      </c>
      <c r="S50" s="1" t="s">
        <v>210</v>
      </c>
      <c r="T50" s="8">
        <v>401904.71</v>
      </c>
    </row>
    <row r="51" spans="4:20" x14ac:dyDescent="0.3">
      <c r="D51" s="1" t="s">
        <v>141</v>
      </c>
      <c r="E51" s="8">
        <v>57033.04</v>
      </c>
      <c r="S51" s="1" t="s">
        <v>231</v>
      </c>
      <c r="T51" s="8">
        <v>328288.40000000002</v>
      </c>
    </row>
    <row r="52" spans="4:20" x14ac:dyDescent="0.3">
      <c r="D52" s="1" t="s">
        <v>204</v>
      </c>
      <c r="E52" s="8">
        <v>58003.140000000014</v>
      </c>
      <c r="S52" s="1" t="s">
        <v>237</v>
      </c>
      <c r="T52" s="8">
        <v>105282.26</v>
      </c>
    </row>
    <row r="53" spans="4:20" x14ac:dyDescent="0.3">
      <c r="D53" s="1" t="s">
        <v>53</v>
      </c>
      <c r="E53" s="8">
        <v>58904.37999999999</v>
      </c>
      <c r="S53" s="1" t="s">
        <v>178</v>
      </c>
      <c r="T53" s="8">
        <v>392161.18000000017</v>
      </c>
    </row>
    <row r="54" spans="4:20" x14ac:dyDescent="0.3">
      <c r="D54" s="1" t="s">
        <v>30</v>
      </c>
      <c r="E54" s="8">
        <v>64804.369999999988</v>
      </c>
      <c r="S54" s="1" t="s">
        <v>202</v>
      </c>
      <c r="T54" s="8">
        <v>736639.04999999993</v>
      </c>
    </row>
    <row r="55" spans="4:20" x14ac:dyDescent="0.3">
      <c r="D55" s="1" t="s">
        <v>38</v>
      </c>
      <c r="E55" s="8">
        <v>65556.820000000007</v>
      </c>
      <c r="S55" s="1" t="s">
        <v>310</v>
      </c>
      <c r="T55" s="8">
        <v>3293035.7900000005</v>
      </c>
    </row>
    <row r="56" spans="4:20" x14ac:dyDescent="0.3">
      <c r="D56" s="1" t="s">
        <v>96</v>
      </c>
      <c r="E56" s="8">
        <v>204735.68999999997</v>
      </c>
    </row>
    <row r="57" spans="4:20" x14ac:dyDescent="0.3">
      <c r="D57" s="1" t="s">
        <v>60</v>
      </c>
      <c r="E57" s="8">
        <v>311957.55000000005</v>
      </c>
    </row>
    <row r="58" spans="4:20" x14ac:dyDescent="0.3">
      <c r="D58" s="1" t="s">
        <v>310</v>
      </c>
      <c r="E58" s="8">
        <v>988958.45000000007</v>
      </c>
    </row>
  </sheetData>
  <pageMargins left="0.7" right="0.7" top="0.75" bottom="0.75" header="0.3" footer="0.3"/>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BB266-E9A8-4C83-98D0-A65E97333B67}">
  <dimension ref="A3:B20"/>
  <sheetViews>
    <sheetView topLeftCell="A7" workbookViewId="0">
      <selection activeCell="K19" sqref="K19"/>
    </sheetView>
  </sheetViews>
  <sheetFormatPr defaultRowHeight="14.4" x14ac:dyDescent="0.3"/>
  <cols>
    <col min="1" max="1" width="14.6640625" bestFit="1" customWidth="1"/>
    <col min="2" max="2" width="21.77734375" bestFit="1" customWidth="1"/>
  </cols>
  <sheetData>
    <row r="3" spans="1:2" x14ac:dyDescent="0.3">
      <c r="A3" s="9" t="s">
        <v>309</v>
      </c>
      <c r="B3" t="s">
        <v>335</v>
      </c>
    </row>
    <row r="4" spans="1:2" x14ac:dyDescent="0.3">
      <c r="A4" s="10" t="s">
        <v>345</v>
      </c>
      <c r="B4" s="11">
        <v>3470.6600000000003</v>
      </c>
    </row>
    <row r="5" spans="1:2" x14ac:dyDescent="0.3">
      <c r="A5" s="10" t="s">
        <v>346</v>
      </c>
      <c r="B5" s="11">
        <v>6756.25</v>
      </c>
    </row>
    <row r="6" spans="1:2" x14ac:dyDescent="0.3">
      <c r="A6" s="10" t="s">
        <v>347</v>
      </c>
      <c r="B6" s="11">
        <v>7263.5</v>
      </c>
    </row>
    <row r="7" spans="1:2" x14ac:dyDescent="0.3">
      <c r="A7" s="10" t="s">
        <v>348</v>
      </c>
      <c r="B7" s="11">
        <v>11236.2</v>
      </c>
    </row>
    <row r="8" spans="1:2" x14ac:dyDescent="0.3">
      <c r="A8" s="10" t="s">
        <v>349</v>
      </c>
      <c r="B8" s="11">
        <v>12421</v>
      </c>
    </row>
    <row r="9" spans="1:2" x14ac:dyDescent="0.3">
      <c r="A9" s="10" t="s">
        <v>350</v>
      </c>
      <c r="B9" s="11">
        <v>14232.680000000002</v>
      </c>
    </row>
    <row r="10" spans="1:2" x14ac:dyDescent="0.3">
      <c r="A10" s="10" t="s">
        <v>351</v>
      </c>
      <c r="B10" s="11">
        <v>24713.93</v>
      </c>
    </row>
    <row r="11" spans="1:2" x14ac:dyDescent="0.3">
      <c r="A11" s="10" t="s">
        <v>352</v>
      </c>
      <c r="B11" s="11">
        <v>66834.899999999994</v>
      </c>
    </row>
    <row r="12" spans="1:2" x14ac:dyDescent="0.3">
      <c r="A12" s="10" t="s">
        <v>353</v>
      </c>
      <c r="B12" s="11">
        <v>85917.869999999981</v>
      </c>
    </row>
    <row r="13" spans="1:2" x14ac:dyDescent="0.3">
      <c r="A13" s="10" t="s">
        <v>354</v>
      </c>
      <c r="B13" s="11">
        <v>239565.74000000002</v>
      </c>
    </row>
    <row r="14" spans="1:2" x14ac:dyDescent="0.3">
      <c r="A14" s="10" t="s">
        <v>355</v>
      </c>
      <c r="B14" s="11">
        <v>412617.3</v>
      </c>
    </row>
    <row r="15" spans="1:2" x14ac:dyDescent="0.3">
      <c r="A15" s="10" t="s">
        <v>356</v>
      </c>
      <c r="B15" s="11">
        <v>419152.14999999991</v>
      </c>
    </row>
    <row r="16" spans="1:2" x14ac:dyDescent="0.3">
      <c r="A16" s="10" t="s">
        <v>357</v>
      </c>
      <c r="B16" s="11">
        <v>474312.09000000008</v>
      </c>
    </row>
    <row r="17" spans="1:2" x14ac:dyDescent="0.3">
      <c r="A17" s="10" t="s">
        <v>358</v>
      </c>
      <c r="B17" s="11">
        <v>480640.46000000014</v>
      </c>
    </row>
    <row r="18" spans="1:2" x14ac:dyDescent="0.3">
      <c r="A18" s="10" t="s">
        <v>359</v>
      </c>
      <c r="B18" s="11">
        <v>511906.5400000001</v>
      </c>
    </row>
    <row r="19" spans="1:2" x14ac:dyDescent="0.3">
      <c r="A19" s="10" t="s">
        <v>360</v>
      </c>
      <c r="B19" s="11">
        <v>521994.52000000008</v>
      </c>
    </row>
    <row r="20" spans="1:2" x14ac:dyDescent="0.3">
      <c r="A20" s="10" t="s">
        <v>310</v>
      </c>
      <c r="B20" s="11">
        <v>3293035.7900000005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61986-72F8-444C-820E-B5E119B0110E}">
  <dimension ref="A1"/>
  <sheetViews>
    <sheetView tabSelected="1" zoomScale="44" zoomScaleNormal="100" workbookViewId="0">
      <selection sqref="A1:XFD1048576"/>
    </sheetView>
  </sheetViews>
  <sheetFormatPr defaultColWidth="8.77734375" defaultRowHeight="14.4" x14ac:dyDescent="0.3"/>
  <cols>
    <col min="1" max="16384" width="8.77734375" style="12"/>
  </cols>
  <sheetData>
    <row r="1" spans="1:1" x14ac:dyDescent="0.3">
      <c r="A1" s="12" t="s">
        <v>344</v>
      </c>
    </row>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sales_data_sample</vt:lpstr>
      <vt:lpstr>pivot table </vt:lpstr>
      <vt:lpstr>pivot tabel_2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dc:creator>
  <cp:lastModifiedBy>Aryan_ Singh</cp:lastModifiedBy>
  <dcterms:created xsi:type="dcterms:W3CDTF">2025-07-24T04:15:18Z</dcterms:created>
  <dcterms:modified xsi:type="dcterms:W3CDTF">2025-08-08T18:08:07Z</dcterms:modified>
</cp:coreProperties>
</file>