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AxeAccessibilityDriver\"/>
    </mc:Choice>
  </mc:AlternateContent>
  <xr:revisionPtr revIDLastSave="0" documentId="13_ncr:1_{1ABD62BB-A864-451E-B821-52B9A02F13B7}" xr6:coauthVersionLast="41" xr6:coauthVersionMax="41" xr10:uidLastSave="{00000000-0000-0000-0000-000000000000}"/>
  <bookViews>
    <workbookView xWindow="-120" yWindow="-120" windowWidth="29040" windowHeight="15840" tabRatio="760" activeTab="2"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D63" i="1"/>
  <c r="A29" i="7"/>
  <c r="B3" i="7"/>
  <c r="B2" i="7"/>
  <c r="H14" i="1"/>
  <c r="H15" i="1"/>
  <c r="H56" i="1"/>
  <c r="H44" i="1"/>
  <c r="H45" i="1"/>
  <c r="H46" i="1"/>
  <c r="H47" i="1"/>
  <c r="H48" i="1"/>
  <c r="H49" i="1"/>
  <c r="H50" i="1"/>
  <c r="H51" i="1"/>
  <c r="H52" i="1"/>
  <c r="H43" i="1"/>
  <c r="H30" i="1"/>
  <c r="H31" i="1"/>
  <c r="H32" i="1"/>
  <c r="H33" i="1"/>
  <c r="H34" i="1"/>
  <c r="H35" i="1"/>
  <c r="H36" i="1"/>
  <c r="H37" i="1"/>
  <c r="H38" i="1"/>
  <c r="H39" i="1"/>
  <c r="H40" i="1"/>
  <c r="H29" i="1"/>
  <c r="H16" i="1"/>
  <c r="H17" i="1"/>
  <c r="H18" i="1"/>
  <c r="H19" i="1"/>
  <c r="H20" i="1"/>
  <c r="H21" i="1"/>
  <c r="H22" i="1"/>
  <c r="H23" i="1"/>
  <c r="H25" i="1"/>
  <c r="H26" i="1"/>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<sst xmlns="http://schemas.openxmlformats.org/spreadsheetml/2006/main" count="373" uniqueCount="270">
  <si>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</si>
  <si>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</si>
  <si>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</si>
  <si>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</si>
  <si>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</si>
  <si>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</si>
  <si>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</si>
  <si>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</si>
  <si>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</si>
  <si>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</si>
  <si>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</si>
  <si>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</si>
  <si>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</si>
  <si>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</si>
  <si>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</si>
  <si>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</si>
  <si>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</si>
  <si>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</si>
  <si>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</si>
  <si>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</si>
  <si>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</si>
  <si>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</si>
  <si>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</si>
  <si>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</si>
  <si>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</si>
  <si>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</si>
  <si>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</si>
  <si>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</si>
  <si>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</si>
  <si>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</si>
  <si>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</si>
  <si>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</si>
  <si>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</si>
  <si>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</si>
  <si>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</si>
  <si>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</si>
  <si>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</si>
  <si>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</si>
  <si>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</si>
  <si>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</si>
  <si>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</si>
  <si>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</si>
  <si>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</si>
  <si>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</si>
  <si>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</si>
  <si>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</si>
  <si>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</si>
  <si>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</si>
  <si>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</si>
  <si>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</si>
  <si>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</si>
  <si>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</si>
  <si>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</si>
  <si>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</si>
  <si>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</si>
  <si>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</si>
  <si>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</si>
  <si>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</si>
  <si>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</si>
  <si>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</si>
  <si>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</si>
  <si>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</si>
  <si>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</si>
  <si>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</si>
  <si>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</si>
  <si>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</si>
  <si>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</si>
  <si>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</si>
  <si>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</si>
  <si>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</si>
  <si>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</si>
  <si>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</si>
  <si>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</si>
  <si>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</si>
  <si>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</si>
  <si>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</si>
  <si>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</si>
  <si>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</si>
  <si>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</si>
  <si>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</si>
  <si>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</si>
  <si>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</si>
  <si>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</si>
  <si>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</si>
  <si>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</si>
  <si>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</si>
  <si>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</si>
  <si>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</si>
  <si>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</si>
  <si>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</si>
  <si>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</si>
  <si>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</si>
  <si>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</si>
  <si>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</si>
  <si>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</si>
  <si>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</si>
  <si>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</si>
  <si>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</si>
  <si>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</si>
  <si>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</si>
  <si>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</si>
  <si>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</si>
  <si>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</si>
  <si>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</si>
  <si>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</si>
  <si>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</si>
  <si>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</si>
  <si>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</si>
  <si>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</si>
  <si>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</si>
  <si>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</si>
  <si>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</si>
  <si>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</si>
  <si>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</si>
  <si>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</si>
  <si>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</si>
  <si>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</si>
  <si>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</si>
  <si>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</si>
  <si>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</si>
  <si>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</si>
  <si>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</si>
  <si>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</si>
  <si>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</si>
  <si>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</si>
  <si>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</si>
  <si>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</si>
  <si>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</si>
  <si>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</si>
  <si>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</si>
  <si>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</si>
  <si>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</si>
  <si>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</si>
  <si>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</si>
  <si>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</si>
  <si>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</si>
  <si>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</si>
  <si>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</si>
  <si>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</si>
  <si>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</si>
  <si>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</si>
  <si>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</si>
  <si>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</si>
  <si>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</si>
  <si>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</si>
  <si>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</si>
  <si>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</si>
  <si>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</si>
  <si>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</si>
  <si>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</si>
  <si>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</si>
  <si>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</si>
  <si>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</si>
  <si>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</si>
  <si>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</si>
  <si>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</si>
  <si>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</si>
  <si>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</si>
  <si>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</si>
  <si>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</si>
  <si>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</si>
  <si>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</si>
  <si>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</si>
  <si>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</si>
  <si>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</si>
  <si>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</si>
  <si>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</si>
  <si>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</si>
  <si>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</si>
  <si>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</si>
  <si>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</si>
  <si>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</si>
  <si>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</si>
  <si>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</si>
  <si>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</si>
  <si>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</si>
  <si>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</si>
  <si>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</si>
  <si>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</si>
  <si>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</si>
  <si>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</si>
  <si>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</si>
  <si>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</si>
  <si>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</si>
  <si>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</si>
  <si>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</si>
  <si>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</si>
  <si>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</si>
  <si>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</si>
  <si>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</si>
  <si>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</si>
  <si>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</si>
  <si>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</si>
  <si>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</si>
  <si>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</si>
  <si>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</si>
  <si>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</si>
  <si>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</si>
  <si>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</si>
  <si>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</si>
  <si>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</si>
  <si>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</si>
  <si>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</si>
  <si>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</si>
  <si>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</si>
  <si>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</si>
  <si>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</si>
  <si>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</si>
  <si>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</si>
  <si>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</si>
  <si>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</si>
  <si>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</si>
  <si>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</si>
  <si>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</si>
  <si>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</si>
  <si>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</si>
  <si>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</si>
  <si>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</si>
  <si>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</si>
  <si>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</si>
  <si>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</si>
  <si>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</si>
  <si>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</si>
  <si>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</si>
  <si>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</si>
  <si>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</si>
  <si>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</si>
  <si>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to be determined</t>
  </si>
  <si>
    <t>http://intra.dev.edcs7.csc.gov.on.ca:82/uat1111/bi/?perspective=classicviewer&amp;id=i50BE89F36FE54165B4E6E1D6E697D591&amp;isViewer=false&amp;isNewFromModule=false&amp;isNewFromPackage=false&amp;isNewDataSetFromModule=false&amp;isNewDataSetFromPackage=false&amp;isTemplate=false&amp;isDataset=false&amp;UIProfile=Titan&amp;cmProperties%5Bid%5D=i50BE89F36FE54165B4E6E1D6E697D591&amp;cmProperties%5BdefaultName%5D=Help+Page&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t>
  </si>
  <si>
    <t>Ensures every id attribute value used in ARIA and in labels is unique</t>
  </si>
  <si>
    <t xml:space="preserve"> Ensures &lt;img&gt; elements have alternate text or a role of none or presentation</t>
  </si>
  <si>
    <t>http://intra.dev.edcs7.csc.gov.on.ca:82/uat1111/bi/v1/disp</t>
  </si>
  <si>
    <t xml:space="preserve"> Ensures every HTML document has a lang attribute</t>
  </si>
  <si>
    <t xml:space="preserve"> Ensures that lists are structured correctly</t>
  </si>
  <si>
    <t>http://intra.dev.edcs7.csc.gov.on.ca:82/uat1111/bi/?perspective=classicviewer&amp;id=iBED499536FAD473C8A83A8C9EC9356DF&amp;isViewer=false&amp;isNewFromModule=false&amp;isNewFromPackage=false&amp;isNewDataSetFromModule=false&amp;isNewDataSetFromPackage=false&amp;isTemplate=false&amp;isDataset=false&amp;UIProfile=Titan&amp;cmProperties%5Bid%5D=iBED499536FAD473C8A83A8C9EC9356DF&amp;cmProperties%5BdefaultName%5D=CGRT_Main_Menu&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t>
  </si>
  <si>
    <t>Ensures links have discernible text</t>
  </si>
  <si>
    <t xml:space="preserve">http://intra.dev.edcs7.csc.gov.on.ca:82/uat1111/bi/?perspective=classicviewer&amp;pathRef=.public_folders%2FCGRT+Project%2FReports%2FCollege+Graduation+Rate+Report&amp;id=iC12ED54445264C6796833B12B83EB83A&amp;objRef=iC12ED54445264C6796833B12B83EB83A&amp;type=report&amp;prompt=false&amp;drillFormLabel=drillForm1563375283129&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1563375305286&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1563375311111&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1563375604210&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College+Incomplete+Rate+Report&amp;id=i77708950B2C3418A878B67CC809B30C4&amp;objRef=i77708950B2C3418A878B67CC809B30C4&amp;type=report&amp;prompt=false&amp;drillFormLabel=drillForm1563375638525&amp;action=run&amp;format=HTML&amp;cmProperties%5Bid%5D=i77708950B2C3418A878B67CC809B30C4&amp;cmProperties%5BdefaultName%5D=College+Incomplete+Rate+Report&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1563375614296&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pathRef=.public_folders%2FCGRT+Project%2FReports%2FExclusions+Report&amp;id=i4CBEEE004D2845418EB14D7B05A836EE&amp;objRef=i4CBEEE004D2845418EB14D7B05A836EE&amp;type=report&amp;prompt=false&amp;drillFormLabel=drillForm1563375641080&amp;action=run&amp;format=HTML&amp;cmProperties%5Bid%5D=i4CBEEE004D2845418EB14D7B05A836EE&amp;cmProperties%5BdefaultName%5D=Exclusions+Report&amp;cmProperties%5Btype%5D=report&amp;cmProperties%5Bpermissions%5D%5B%5D=execute&amp;cmProperties%5Bpermissions%5D%5B%5D=read&amp;cmProperties%5Bpermissions%5D%5B%5D=traverse                                        http://intra.dev.edcs7.csc.gov.on.ca:82/uat1111/bi/?perspective=classicviewer&amp;id=iA1E86DF277984E8583016BDAE5180892&amp;isViewer=false&amp;isNewFromModule=false&amp;isNewFromPackage=false&amp;isNewDataSetFromModule=false&amp;isNewDataSetFromPackage=false&amp;isTemplate=false&amp;isDataset=false&amp;UIProfile=Titan&amp;cmProperties%5Bid%5D=iA1E86DF277984E8583016BDAE5180892&amp;cmProperties%5BdefaultName%5D=CGRT+Prompt+Page+Templ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http://intra.dev.edcs7.csc.gov.on.ca:82/uat1111/bi/?perspective=classicviewer&amp;id=i8164CD2759274482A7907BB25C194718  &amp;isViewer=false&amp;isNewFromModule=false&amp;isNewFromPackage=false&amp;isNewDataSetFromModule=false&amp;isNewDataSetFromPackage=false&amp;isTemplate=false&amp;isDataset=false&amp;UIProfile=Titan&amp;cmProperties%5Bid%5D=i8164CD2759274482A7907BB25C194718&amp;cmProperties%5BdefaultName%5D=Template+TAB4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t>
  </si>
  <si>
    <t>Ensures &lt;meta name="viewport"&gt; does not disable text scaling and zooming</t>
  </si>
  <si>
    <t>http://intra.dev.edcs7.csc.gov.on.ca:82/uat1111/bi/?perspective=classicviewer&amp;id=iBED499536FAD473C8A83A8C9EC9356DF&amp;isViewer=false&amp;isNewFromModule=false&amp;isNewFromPackage=false&amp;isNewDataSetFromModule=false&amp;isNewDataSetFromPackage=false&amp;isTemplate=false&amp;isDataset=false&amp;UIProfile=Titan&amp;cmProperties%5Bid%5D=iBED499536FAD473C8A83A8C9EC9356DF&amp;cmProperties%5BdefaultName%5D=CGRT_Main_Menu&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pathRef=.public_folders%2FCGRT+Project%2FReports%2FTAB_Reports%2FCGRT101+-+TAB+1%3A+Students+Eligible+for+General+Purpose+Grant+Funding&amp;id=i0914B5B236D246229C7C4B073E67F472&amp;objRef=i0914B5B236D246229C7C4B073E67F472&amp;type=report&amp;prompt=&amp;drillFormLabel=drillForm1563377505708&amp;action=run&amp;format=HTML&amp;cmProperties%5Bid%5D=i0914B5B236D246229C7C4B073E67F472&amp;cmProperties%5BdefaultName%5D=CGRT101+-+TAB+1%3A+Students+Eligible+for+General+Purpose+Grant+Funding&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102+-+TAB+2%3A+Students+Funded+Through+the+Second+Career+Initiative&amp;id=i8F2579D71F2F435697AA2CA0E834A46E&amp;objRef=i8F2579D71F2F435697AA2CA0E834A46E&amp;type=report&amp;prompt=&amp;drillFormLabel=drillForm1563377639806&amp;action=run&amp;format=HTML&amp;cmProperties%5Bid%5D=i8F2579D71F2F435697AA2CA0E834A46E&amp;cmProperties%5BdefaultName%5D=CGRT102+-+TAB+2%3A+Students+Funded+Through+the+Second+Career+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104+-+TAB+4%3A+International+Students&amp;id=i8967F506D93C4AF78EDAE0308BC1F784&amp;objRef=i8967F506D93C4AF78EDAE0308BC1F784&amp;type=report&amp;prompt=&amp;drillFormLabel=drillForm1563377642329&amp;action=run&amp;format=HTML&amp;cmProperties%5Bid%5D=i8967F506D93C4AF78EDAE0308BC1F784&amp;cmProperties%5BdefaultName%5D=CGRT104+-+TAB+4%3A+International+Students&amp;cmProperties%5Btype%5D=report&amp;cmProperties%5Bpermissions%5D%5B%5D=execute&amp;cmProperties%5Bpermissions%5D%5B%5D=read&amp;cmProperties%5Bpermissions%5D%5B%5D=traverse                                                                                                          http://intra.dev.edcs7.csc.gov.on.ca:82/uat1111/bi/?perspective=classicviewer&amp;pathRef=.public_folders%2FCGRT+Project%2FReports%2FCollege+Graduation+Rate+Report&amp;id=iC12ED54445264C6796833B12B83EB83A&amp;objRef=iC12ED54445264C6796833B12B83EB83A&amp;type=report&amp;prompt=false&amp;drillFormLabel=drillForm1563377657241&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id=i8164CD2759274482A7907BB25C194718&amp;isViewer=false&amp;isNewFromModule=false&amp;isNewFromPackage=false&amp;isNewDataSetFromModule=false&amp;isNewDataSetFromPackage=false&amp;isTemplate=false&amp;isDataset=false&amp;UIProfile=Titan&amp;cmProperties%5Bid%5D=i8164CD2759274482A7907BB25C194718&amp;cmProperties%5BdefaultName%5D=Template+TAB4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50BE89F36FE54165B4E6E1D6E697D591&amp;isViewer=false&amp;isNewFromModule=false&amp;isNewFromPackage=false&amp;isNewDataSetFromModule=false&amp;isNewDataSetFromPackage=false&amp;isTemplate=false&amp;isDataset=false&amp;UIProfile=Titan&amp;cmProperties%5Bid%5D=i50BE89F36FE54165B4E6E1D6E697D591&amp;cmProperties%5BdefaultName%5D=Help+Page&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4CBEEE004D2845418EB14D7B05A836EE&amp;isViewer=false&amp;isNewFromModule=false&amp;isNewFromPackage=false&amp;isNewDataSetFromModule=false&amp;isNewDataSetFromPackage=false&amp;isTemplate=false&amp;isDataset=false&amp;UIProfile=Titan&amp;cmProperties%5Bid%5D=i4CBEEE004D2845418EB14D7B05A836EE&amp;cmProperties%5BdefaultName%5D=Exclusions+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A1E86DF277984E8583016BDAE5180892&amp;isViewer=false&amp;isNewFromModule=false&amp;isNewFromPackage=false&amp;isNewDataSetFromModule=false&amp;isNewDataSetFromPackage=false&amp;isTemplate=false&amp;isDataset=false&amp;UIProfile=Titan&amp;cmProperties%5Bid%5D=iA1E86DF277984E8583016BDAE5180892&amp;cmProperties%5BdefaultName%5D=CGRT+Prompt+Page+Templ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t>
  </si>
  <si>
    <t>Ensures &lt;iframe&gt; and &lt;frame&gt; elements contain a non-empty title attribute</t>
  </si>
  <si>
    <t xml:space="preserve">http://intra.dev.edcs7.csc.gov.on.ca:82/uat1111/bi/?perspective=classicviewer&amp;id=iBED499536FAD473C8A83A8C9EC9356DF&amp;isViewer=false&amp;isNewFromModule=false&amp;isNewFromPackage=false&amp;isNewDataSetFromModule=false&amp;isNewDataSetFromPackage=false&amp;isTemplate=false&amp;isDataset=false&amp;UIProfile=Titan&amp;cmProperties%5Bid%5D=iBED499536FAD473C8A83A8C9EC9356DF&amp;cmProperties%5BdefaultName%5D=CGRT_Main_Menu&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pathRef=.public_folders%2FCGRT+Project%2FReports%2FTAB_Reports%2FCGRT101+-+TAB+1%3A+Students+Eligible+for+General+Purpose+Grant+Funding&amp;id=i0914B5B236D246229C7C4B073E67F472&amp;objRef=i0914B5B236D246229C7C4B073E67F472&amp;type=report&amp;prompt=&amp;drillFormLabel=drillForm1563385180062&amp;action=run&amp;format=HTML&amp;cmProperties%5Bid%5D=i0914B5B236D246229C7C4B073E67F472&amp;cmProperties%5BdefaultName%5D=CGRT101+-+TAB+1%3A+Students+Eligible+for+General+Purpose+Grant+Funding&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102+-+TAB+2%3A+Students+Funded+Through+the+Second+Career+Initiative&amp;id=i8F2579D71F2F435697AA2CA0E834A46E&amp;objRef=i8F2579D71F2F435697AA2CA0E834A46E&amp;type=report&amp;prompt=&amp;drillFormLabel=drillForm1563385540749&amp;action=run&amp;format=HTML&amp;cmProperties%5Bid%5D=i8F2579D71F2F435697AA2CA0E834A46E&amp;cmProperties%5BdefaultName%5D=CGRT102+-+TAB+2%3A+Students+Funded+Through+the+Second+Career+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104+-+TAB+4%3A+International+Students&amp;id=i8967F506D93C4AF78EDAE0308BC1F784&amp;objRef=i8967F506D93C4AF78EDAE0308BC1F784&amp;type=report&amp;prompt=&amp;drillFormLabel=drillForm1563385576519&amp;action=run&amp;format=HTML&amp;cmProperties%5Bid%5D=i8967F506D93C4AF78EDAE0308BC1F784&amp;cmProperties%5BdefaultName%5D=CGRT104+-+TAB+4%3A+International+Students&amp;cmProperties%5Btype%5D=report&amp;cmProperties%5Bpermissions%5D%5B%5D=execute&amp;cmProperties%5Bpermissions%5D%5B%5D=read&amp;cmProperties%5Bpermissions%5D%5B%5D=traverse                                                    http://intra.dev.edcs7.csc.gov.on.ca:82/uat1111/bi/v1/disp                                                                                                                                                                                                                                                                                                                                     http://intra.dev.edcs7.csc.gov.on.ca:82/uat1111/bi/?perspective=classicviewer&amp;pathRef=.public_folders%2FCGRT+Project%2FReports%2FCollege+Graduation+Rate+Report&amp;id=iC12ED54445264C6796833B12B83EB83A&amp;objRef=iC12ED54445264C6796833B12B83EB83A&amp;type=report&amp;prompt=false&amp;drillFormLabel=drillForm1563385651881&amp;action=run&amp;format=HTML&amp;cmProperties%5Bid%5D=iC12ED54445264C6796833B12B83EB83A&amp;cmProperties%5BdefaultName%5D=College+Graduation+Rate+Report&amp;cmProperties%5Btype%5D=report&amp;cmProperties%5Bpermissions%5D%5B%5D=execute&amp;cmProperties%5Bpermissions%5D%5B%5D=read&amp;cmProperties%5Bpermissions%5D%5B%5D=traverse                                                                                                                                                                                                                                                                                                                                                                                                    http://intra.dev.edcs7.csc.gov.on.ca:82/uat1111/bi/?perspective=classicviewer&amp;id=iE3D324C33DAB46EF9426451D040C6161&amp;isViewer=false&amp;isNewFromModule=false&amp;isNewFromPackage=false&amp;isNewDataSetFromModule=false&amp;isNewDataSetFromPackage=false&amp;isTemplate=false&amp;isDataset=false&amp;UIProfile=Titan&amp;cmProperties%5Bid%5D=iE3D324C33DAB46EF9426451D040C6161&amp;cmProperties%5BdefaultName%5D=Template+TAB1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432FE3420E4347059D217CCACCEDCC28&amp;isViewer=false&amp;isNewFromModule=false&amp;isNewFromPackage=false&amp;isNewDataSetFromModule=false&amp;isNewDataSetFromPackage=false&amp;isTemplate=false&amp;isDataset=false&amp;UIProfile=Titan&amp;cmProperties%5Bid%5D=i432FE3420E4347059D217CCACCEDCC28&amp;cmProperties%5BdefaultName%5D=Template+TAB2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8164CD2759274482A7907BB25C194718&amp;isViewer=false&amp;isNewFromModule=false&amp;isNewFromPackage=false&amp;isNewDataSetFromModule=false&amp;isNewDataSetFromPackage=false&amp;isTemplate=false&amp;isDataset=false&amp;UIProfile=Titan&amp;cmProperties%5Bid%5D=i8164CD2759274482A7907BB25C194718&amp;cmProperties%5BdefaultName%5D=Template+TAB4_CGRT&amp;cmProperties%5Btype%5D=report&amp;cmProperties%5Bpermissions%5D%5B%5D=execute&amp;cmProperties%5Bpermissions%5D%5B%5D=read&amp;cmProperties%5Bpermissions%5D%5B%5D=traverse&amp;cmProperties%5Bpermissions%5D%5B%5D=write&amp;rsFinalRunOptions%5Bformat%5D=HTML&amp;rsFinalRunOptions%5Ba11y%5D=true&amp;rsFinalRunOptions%5Bbidi%5D=false&amp;rsFinalRunOptions%5BrunInAdvancedViewer%5D=false&amp;rsFinalRunOptions%5BDownload%5D=false&amp;rsFinalRunOptions%5Bprompt%5D=true&amp;rsFinalRunOptions%5BisApplication%5D=falsehttp://intra.dev.edcs7.csc.gov.on.ca:82/uat1111/bi/?perspective=classicviewer&amp;id=i50BE89F36FE54165B4E6E1D6E697D591&amp;isViewer=false&amp;isNewFromModule=false&amp;isNewFromPackage=false&amp;isNewDataSetFromModule=false&amp;isNewDataSetFromPackage=false&amp;isTemplate=false&amp;isDataset=false&amp;UIProfile=Titan&amp;cmProperties%5Bid%5D=i50BE89F36FE54165B4E6E1D6E697D591&amp;cmProperties%5BdefaultName%5D=Help+Page&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4CBEEE004D2845418EB14D7B05A836EE&amp;isViewer=false&amp;isNewFromModule=false&amp;isNewFromPackage=false&amp;isNewDataSetFromModule=false&amp;isNewDataSetFromPackage=false&amp;isTemplate=false&amp;isDataset=false&amp;UIProfile=Titan&amp;cmProperties%5Bid%5D=i4CBEEE004D2845418EB14D7B05A836EE&amp;cmProperties%5BdefaultName%5D=Exclusions+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77708950B2C3418A878B67CC809B30C4&amp;isViewer=false&amp;isNewFromModule=false&amp;isNewFromPackage=false&amp;isNewDataSetFromModule=false&amp;isNewDataSetFromPackage=false&amp;isTemplate=false&amp;isDataset=false&amp;UIProfile=Titan&amp;cmProperties%5Bid%5D=i77708950B2C3418A878B67CC809B30C4&amp;cmProperties%5BdefaultName%5D=College+Incomplete+R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http://intra.dev.edcs7.csc.gov.on.ca:82/uat1111/bi/?perspective=classicviewer&amp;id=iA1E86DF277984E8583016BDAE5180892&amp;isViewer=false&amp;isNewFromModule=false&amp;isNewFromPackage=false&amp;isNewDataSetFromModule=false&amp;isNewDataSetFromPackage=false&amp;isTemplate=false&amp;isDataset=false&amp;UIProfile=Titan&amp;cmProperties%5Bid%5D=iA1E86DF277984E8583016BDAE5180892&amp;cmProperties%5BdefaultName%5D=CGRT+Prompt+Page+Template+Report&amp;cmProperties%5Btype%5D=report&amp;cmProperties%5Bpermissions%5D%5B%5D=execute&amp;cmProperties%5Bpermissions%5D%5B%5D=read&amp;cmProperties%5Bpermissions%5D%5B%5D=traverse&amp;rsFinalRunOptions%5Bformat%5D=HTML&amp;rsFinalRunOptions%5Ba11y%5D=true&amp;rsFinalRunOptions%5Bbidi%5D=false&amp;rsFinalRunOptions%5BrunInAdvancedViewer%5D=false&amp;rsFinalRunOptions%5BDownload%5D=false&amp;rsFinalRunOptions%5Bprompt%5D=true&amp;rsFinalRunOptions%5BisApplication%5D=false      </t>
  </si>
  <si>
    <t xml:space="preserve"> Ensures the contrast between foreground and background colors meets WCAG 2 AA contrast ratio thresholds</t>
  </si>
  <si>
    <t>http://intra.dev.edcs7.csc.gov.on.ca:82/uat1111/bi/?perspective=classicviewer&amp;pathRef=.public_folders%2FCGRT+Project%2FReports%2FTAB_Reports%2FCGRT101+-+TAB+1%3A+Students+Eligible+for+General+Purpose+Grant+Funding&amp;id=i0914B5B236D246229C7C4B073E67F472&amp;objRef=i0914B5B236D246229C7C4B073E67F472&amp;type=report&amp;prompt=&amp;drillFormLabel=drillForm1563385180062&amp;action=run&amp;format=HTML&amp;cmProperties%5Bid%5D=i0914B5B236D246229C7C4B073E67F472&amp;cmProperties%5BdefaultName%5D=CGRT101+-+TAB+1%3A+Students+Eligible+for+General+Purpose+Grant+Funding&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102+-+TAB+2%3A+Students+Funded+Through+the+Second+Career+Initiative&amp;id=i8F2579D71F2F435697AA2CA0E834A46E&amp;objRef=i8F2579D71F2F435697AA2CA0E834A46E&amp;type=report&amp;prompt=&amp;drillFormLabel=drillForm1563385540749&amp;action=run&amp;format=HTML&amp;cmProperties%5Bid%5D=i8F2579D71F2F435697AA2CA0E834A46E&amp;cmProperties%5BdefaultName%5D=CGRT102+-+TAB+2%3A+Students+Funded+Through+the+Second+Career+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103+-+TAB+3%3A+Students+Funded+Through+the+CODA+Initiative&amp;id=i3EBFDEF6023F4989A5891FE79B830254&amp;objRef=i3EBFDEF6023F4989A5891FE79B830254&amp;type=report&amp;prompt=&amp;drillFormLabel=drillForm1563386928831&amp;action=run&amp;format=HTML&amp;cmProperties%5Bid%5D=i3EBFDEF6023F4989A5891FE79B830254&amp;cmProperties%5BdefaultName%5D=CGRT103+-+TAB+3%3A+Students+Funded+Through+the+CODA+Initiative&amp;cmProperties%5Btype%5D=report&amp;cmProperties%5Bpermissions%5D%5B%5D=execute&amp;cmProperties%5Bpermissions%5D%5B%5D=read&amp;cmProperties%5Bpermissions%5D%5B%5D=traverse     http://intra.dev.edcs7.csc.gov.on.ca:82/uat1111/bi/?perspective=classicviewer&amp;pathRef=.public_folders%2FCGRT+Project%2FReports%2FTAB_Reports%2FCGRT104+-+TAB+4%3A+International+Students&amp;id=i8967F506D93C4AF78EDAE0308BC1F784&amp;objRef=i8967F506D93C4AF78EDAE0308BC1F784&amp;type=report&amp;prompt=&amp;drillFormLabel=drillForm1563386931077&amp;action=run&amp;format=HTML&amp;cmProperties%5Bid%5D=i8967F506D93C4AF78EDAE0308BC1F784&amp;cmProperties%5BdefaultName%5D=CGRT104+-+TAB+4%3A+International+Students&amp;cmProperties%5Btype%5D=report&amp;cmProperties%5Bpermissions%5D%5B%5D=execute&amp;cmProperties%5Bpermissions%5D%5B%5D=read&amp;cmProperties%5Bpermissions%5D%5B%5D=traverse</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</si>
  <si>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</si>
  <si>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</si>
  <si>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</si>
  <si>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</si>
  <si>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</si>
  <si>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</si>
  <si>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</si>
  <si>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</si>
  <si>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</si>
  <si>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</si>
  <si>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Medium</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</si>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</sst>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48"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s>
  <fills count="13">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s>
  <borders count="36">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6">
    <xf numFmtId="0" fontId="0" fillId="0" borderId="0"/>
    <xf numFmtId="0" fontId="8" fillId="0" borderId="0" applyNumberFormat="0" applyFill="0" applyBorder="0" applyAlignment="0" applyProtection="0">
      <alignment vertical="top"/>
      <protection locked="0"/>
    </xf>
    <xf numFmtId="0" fontId="4" fillId="0" borderId="0"/>
    <xf numFmtId="0" fontId="6" fillId="0" borderId="0"/>
    <xf numFmtId="0" fontId="3" fillId="0" borderId="0"/>
    <xf numFmtId="0" fontId="5" fillId="0" borderId="0" applyNumberFormat="0" applyFill="0" applyBorder="0" applyAlignment="0" applyProtection="0">
      <alignment vertical="top"/>
      <protection locked="0"/>
    </xf>
    <xf numFmtId="0" fontId="18" fillId="0" borderId="0" applyNumberFormat="0" applyFill="0" applyBorder="0" applyAlignment="0" applyProtection="0"/>
    <xf numFmtId="0" fontId="2" fillId="0" borderId="0"/>
    <xf numFmtId="0" fontId="18" fillId="0" borderId="0" applyNumberFormat="0" applyFill="0" applyBorder="0" applyAlignment="0" applyProtection="0"/>
    <xf numFmtId="0" fontId="25" fillId="10" borderId="0" applyNumberFormat="0" applyAlignment="0" applyProtection="0"/>
    <xf numFmtId="0" fontId="19" fillId="0" borderId="0" applyNumberFormat="0" applyFill="0" applyAlignment="0" applyProtection="0"/>
    <xf numFmtId="0" fontId="21" fillId="0" borderId="0" applyNumberFormat="0" applyFill="0" applyBorder="0" applyAlignment="0" applyProtection="0">
      <alignment vertical="top"/>
      <protection locked="0"/>
    </xf>
    <xf numFmtId="0" fontId="22" fillId="8" borderId="0" applyNumberFormat="0" applyBorder="0" applyAlignment="0" applyProtection="0"/>
    <xf numFmtId="0" fontId="23" fillId="9" borderId="0" applyNumberFormat="0" applyBorder="0" applyAlignment="0" applyProtection="0"/>
    <xf numFmtId="0" fontId="27" fillId="12" borderId="32" applyNumberFormat="0" applyAlignment="0" applyProtection="0"/>
    <xf numFmtId="0" fontId="1" fillId="0" borderId="0"/>
  </cellStyleXfs>
  <cellXfs count="218">
    <xf numFmtId="0" fontId="0" fillId="0" borderId="0" xfId="0"/>
    <xf numFmtId="0" fontId="0" fillId="2" borderId="0" xfId="0" applyFill="1" applyAlignment="1" applyProtection="1">
      <alignment vertical="center"/>
    </xf>
    <xf numFmtId="0" fontId="4" fillId="0" borderId="0" xfId="2"/>
    <xf numFmtId="0" fontId="4" fillId="0" borderId="0" xfId="2" applyBorder="1"/>
    <xf numFmtId="0" fontId="6" fillId="0" borderId="0" xfId="3" applyAlignment="1">
      <alignment vertical="center" wrapText="1"/>
    </xf>
    <xf numFmtId="0" fontId="6" fillId="2" borderId="0" xfId="3" applyFill="1" applyAlignment="1">
      <alignment vertical="center" wrapText="1"/>
    </xf>
    <xf numFmtId="0" fontId="10" fillId="0" borderId="0" xfId="3" applyFont="1" applyAlignment="1">
      <alignment vertical="center" wrapText="1"/>
    </xf>
    <xf numFmtId="0" fontId="6" fillId="0" borderId="0" xfId="3" applyFont="1" applyBorder="1" applyAlignment="1">
      <alignment horizontal="left" vertical="center" wrapText="1"/>
    </xf>
    <xf numFmtId="0" fontId="4" fillId="2" borderId="0" xfId="2" applyFill="1"/>
    <xf numFmtId="0" fontId="4" fillId="2" borderId="0" xfId="2" applyFill="1" applyAlignment="1">
      <alignment vertical="center"/>
    </xf>
    <xf numFmtId="0" fontId="15" fillId="2" borderId="0" xfId="2" applyFont="1" applyFill="1" applyAlignment="1">
      <alignment vertical="center"/>
    </xf>
    <xf numFmtId="0" fontId="15" fillId="2" borderId="20" xfId="0" applyFont="1" applyFill="1" applyBorder="1" applyAlignment="1" applyProtection="1">
      <alignment vertical="center"/>
    </xf>
    <xf numFmtId="0" fontId="15" fillId="2" borderId="0" xfId="0" applyFont="1" applyFill="1" applyAlignment="1" applyProtection="1">
      <alignment vertical="center"/>
    </xf>
    <xf numFmtId="0" fontId="0" fillId="2" borderId="0" xfId="0" applyFill="1" applyProtection="1"/>
    <xf numFmtId="0" fontId="0" fillId="0" borderId="0" xfId="0" applyProtection="1"/>
    <xf numFmtId="0" fontId="10" fillId="0" borderId="0" xfId="0" applyFont="1" applyProtection="1"/>
    <xf numFmtId="0" fontId="0" fillId="2" borderId="0" xfId="0" applyFill="1" applyBorder="1" applyAlignment="1" applyProtection="1">
      <alignment vertical="center"/>
    </xf>
    <xf numFmtId="0" fontId="9"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0"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9" fillId="2" borderId="4" xfId="0" applyNumberFormat="1" applyFont="1" applyFill="1" applyBorder="1" applyAlignment="1" applyProtection="1">
      <alignment horizontal="center" vertical="center"/>
    </xf>
    <xf numFmtId="164" fontId="0" fillId="2" borderId="0" xfId="0" applyNumberFormat="1" applyFill="1" applyProtection="1"/>
    <xf numFmtId="0" fontId="9" fillId="2" borderId="4" xfId="0" applyFont="1" applyFill="1" applyBorder="1" applyAlignment="1" applyProtection="1">
      <alignment horizontal="center" vertical="center"/>
    </xf>
    <xf numFmtId="0" fontId="11" fillId="0" borderId="0" xfId="0" applyFont="1" applyBorder="1" applyAlignment="1" applyProtection="1">
      <alignment horizontal="right" wrapText="1"/>
    </xf>
    <xf numFmtId="0" fontId="13" fillId="7" borderId="15" xfId="0" applyNumberFormat="1" applyFont="1" applyFill="1" applyBorder="1" applyAlignment="1" applyProtection="1">
      <alignment horizontal="left" wrapText="1"/>
    </xf>
    <xf numFmtId="0" fontId="13" fillId="4" borderId="16" xfId="0" applyFont="1" applyFill="1" applyBorder="1" applyAlignment="1" applyProtection="1">
      <alignment horizontal="center" vertical="center"/>
    </xf>
    <xf numFmtId="14" fontId="11"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3" fillId="4" borderId="12" xfId="0" applyFont="1" applyFill="1" applyBorder="1" applyAlignment="1" applyProtection="1">
      <alignment horizontal="center" vertical="center"/>
    </xf>
    <xf numFmtId="0" fontId="13" fillId="4" borderId="2" xfId="0" applyFont="1" applyFill="1" applyBorder="1" applyAlignment="1" applyProtection="1">
      <alignment horizontal="center" vertical="center"/>
    </xf>
    <xf numFmtId="165" fontId="11" fillId="0" borderId="5" xfId="0" applyNumberFormat="1" applyFont="1" applyBorder="1" applyAlignment="1" applyProtection="1">
      <alignment horizontal="right" vertical="center" wrapText="1"/>
    </xf>
    <xf numFmtId="0" fontId="9"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0" fillId="7" borderId="28" xfId="0" applyNumberFormat="1" applyFont="1" applyFill="1" applyBorder="1" applyAlignment="1" applyProtection="1">
      <alignment horizontal="right" vertical="center" wrapText="1"/>
    </xf>
    <xf numFmtId="0" fontId="11" fillId="0" borderId="0" xfId="0" applyFont="1" applyBorder="1" applyAlignment="1" applyProtection="1">
      <alignment horizontal="right" vertical="center" wrapText="1"/>
    </xf>
    <xf numFmtId="165" fontId="11" fillId="0" borderId="0" xfId="0" applyNumberFormat="1" applyFont="1" applyBorder="1" applyAlignment="1" applyProtection="1">
      <alignment horizontal="right" vertical="center" wrapText="1"/>
    </xf>
    <xf numFmtId="0" fontId="13"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4" fillId="2" borderId="0" xfId="2" applyFont="1" applyFill="1" applyBorder="1" applyAlignment="1" applyProtection="1">
      <alignment vertical="center"/>
      <protection locked="0"/>
    </xf>
    <xf numFmtId="0" fontId="14" fillId="6" borderId="29" xfId="2" applyFont="1" applyFill="1" applyBorder="1" applyAlignment="1" applyProtection="1">
      <alignment vertical="center"/>
      <protection locked="0"/>
    </xf>
    <xf numFmtId="0" fontId="15" fillId="2" borderId="0" xfId="2" applyFont="1" applyFill="1" applyAlignment="1" applyProtection="1">
      <alignment vertical="center"/>
      <protection locked="0"/>
    </xf>
    <xf numFmtId="0" fontId="4" fillId="2" borderId="0" xfId="2" applyFill="1" applyAlignment="1" applyProtection="1">
      <alignment vertical="center"/>
      <protection locked="0"/>
    </xf>
    <xf numFmtId="0" fontId="4" fillId="2" borderId="0" xfId="2" applyFill="1" applyProtection="1">
      <protection locked="0"/>
    </xf>
    <xf numFmtId="0" fontId="14" fillId="2" borderId="0" xfId="9" applyFont="1" applyFill="1" applyBorder="1" applyAlignment="1" applyProtection="1">
      <alignment wrapText="1"/>
      <protection locked="0"/>
    </xf>
    <xf numFmtId="0" fontId="4" fillId="0" borderId="0" xfId="2" applyProtection="1">
      <protection locked="0"/>
    </xf>
    <xf numFmtId="0" fontId="4" fillId="2" borderId="0" xfId="9" applyFont="1" applyFill="1" applyBorder="1" applyAlignment="1" applyProtection="1">
      <alignment vertical="center" wrapText="1"/>
      <protection locked="0"/>
    </xf>
    <xf numFmtId="0" fontId="4" fillId="0" borderId="0" xfId="2" applyFont="1" applyAlignment="1" applyProtection="1">
      <alignment horizontal="left" vertical="top"/>
      <protection locked="0"/>
    </xf>
    <xf numFmtId="0" fontId="9" fillId="2" borderId="0" xfId="0" applyFont="1" applyFill="1" applyBorder="1" applyAlignment="1" applyProtection="1">
      <alignment vertical="top" wrapText="1"/>
      <protection locked="0"/>
    </xf>
    <xf numFmtId="0" fontId="4" fillId="2" borderId="0" xfId="9" applyFont="1" applyFill="1" applyBorder="1" applyAlignment="1" applyProtection="1">
      <alignment vertical="top" wrapText="1"/>
      <protection locked="0"/>
    </xf>
    <xf numFmtId="0" fontId="14" fillId="2" borderId="0" xfId="9" applyFont="1" applyFill="1" applyBorder="1" applyAlignment="1" applyProtection="1">
      <alignment wrapText="1"/>
    </xf>
    <xf numFmtId="0" fontId="19"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3" xfId="0" applyFill="1" applyBorder="1"/>
    <xf numFmtId="0" fontId="24" fillId="6" borderId="15" xfId="10" applyFont="1" applyFill="1" applyBorder="1" applyAlignment="1" applyProtection="1">
      <alignment vertical="center" wrapText="1"/>
      <protection locked="0"/>
    </xf>
    <xf numFmtId="0" fontId="19" fillId="6" borderId="16" xfId="10" applyFill="1" applyBorder="1" applyAlignment="1" applyProtection="1">
      <alignment vertical="center" wrapText="1"/>
      <protection locked="0"/>
    </xf>
    <xf numFmtId="0" fontId="25" fillId="4" borderId="12" xfId="9" applyFill="1" applyBorder="1"/>
    <xf numFmtId="0" fontId="0" fillId="4" borderId="2" xfId="0" applyFill="1" applyBorder="1"/>
    <xf numFmtId="0" fontId="27" fillId="12" borderId="32" xfId="14"/>
    <xf numFmtId="0" fontId="26" fillId="12" borderId="2" xfId="0" applyFont="1" applyFill="1" applyBorder="1"/>
    <xf numFmtId="0" fontId="0" fillId="12" borderId="2" xfId="0" applyFill="1" applyBorder="1"/>
    <xf numFmtId="0" fontId="11" fillId="0" borderId="0" xfId="0" applyFont="1" applyBorder="1" applyAlignment="1" applyProtection="1">
      <alignment vertical="center"/>
    </xf>
    <xf numFmtId="0" fontId="12" fillId="2" borderId="12" xfId="0" applyFont="1" applyFill="1" applyBorder="1"/>
    <xf numFmtId="0" fontId="15" fillId="2" borderId="2" xfId="0" applyFont="1" applyFill="1" applyBorder="1"/>
    <xf numFmtId="0" fontId="15" fillId="0" borderId="0" xfId="0" applyFont="1" applyFill="1"/>
    <xf numFmtId="0" fontId="15" fillId="0" borderId="0" xfId="0" applyFont="1"/>
    <xf numFmtId="0" fontId="15" fillId="2" borderId="12" xfId="0" applyFont="1" applyFill="1" applyBorder="1" applyAlignment="1">
      <alignment wrapText="1"/>
    </xf>
    <xf numFmtId="0" fontId="28" fillId="2" borderId="12" xfId="1" applyFont="1" applyFill="1" applyBorder="1" applyAlignment="1" applyProtection="1"/>
    <xf numFmtId="0" fontId="15" fillId="2" borderId="12" xfId="0" applyFont="1" applyFill="1" applyBorder="1"/>
    <xf numFmtId="0" fontId="15" fillId="2" borderId="12" xfId="0" applyFont="1" applyFill="1" applyBorder="1" applyAlignment="1"/>
    <xf numFmtId="0" fontId="12" fillId="2" borderId="12" xfId="0" applyFont="1" applyFill="1" applyBorder="1" applyAlignment="1"/>
    <xf numFmtId="0" fontId="15" fillId="10" borderId="0" xfId="0" applyFont="1" applyFill="1"/>
    <xf numFmtId="0" fontId="15" fillId="2" borderId="12" xfId="0" applyFont="1" applyFill="1" applyBorder="1" applyAlignment="1">
      <alignment vertical="center"/>
    </xf>
    <xf numFmtId="0" fontId="28" fillId="2" borderId="13" xfId="1" applyFont="1" applyFill="1" applyBorder="1" applyAlignment="1" applyProtection="1"/>
    <xf numFmtId="0" fontId="15" fillId="2" borderId="35" xfId="0" applyFont="1" applyFill="1" applyBorder="1"/>
    <xf numFmtId="0" fontId="31" fillId="0" borderId="0" xfId="0" applyFont="1" applyFill="1"/>
    <xf numFmtId="0" fontId="28" fillId="2" borderId="12" xfId="1" applyFont="1" applyFill="1" applyBorder="1" applyAlignment="1" applyProtection="1">
      <alignment vertical="center"/>
    </xf>
    <xf numFmtId="0" fontId="15" fillId="2" borderId="12" xfId="0" applyFont="1" applyFill="1" applyBorder="1" applyAlignment="1">
      <alignment vertical="top" wrapText="1"/>
    </xf>
    <xf numFmtId="0" fontId="29" fillId="2" borderId="30" xfId="9" applyFont="1" applyFill="1" applyBorder="1" applyAlignment="1" applyProtection="1">
      <alignment vertical="center" wrapText="1"/>
      <protection locked="0"/>
    </xf>
    <xf numFmtId="0" fontId="32" fillId="2" borderId="1" xfId="9" applyFont="1" applyFill="1" applyBorder="1" applyAlignment="1" applyProtection="1">
      <alignment wrapText="1"/>
      <protection locked="0"/>
    </xf>
    <xf numFmtId="0" fontId="29" fillId="2" borderId="30" xfId="9" applyFont="1" applyFill="1" applyBorder="1" applyAlignment="1" applyProtection="1">
      <alignment vertical="top" wrapText="1"/>
      <protection locked="0"/>
    </xf>
    <xf numFmtId="0" fontId="12" fillId="5" borderId="31" xfId="0" applyFont="1" applyFill="1" applyBorder="1" applyAlignment="1" applyProtection="1">
      <alignment vertical="top" wrapText="1"/>
      <protection locked="0"/>
    </xf>
    <xf numFmtId="0" fontId="12" fillId="0" borderId="9" xfId="0" applyFont="1" applyBorder="1" applyAlignment="1" applyProtection="1">
      <alignment horizontal="left" vertical="center" wrapText="1" indent="1"/>
    </xf>
    <xf numFmtId="0" fontId="12" fillId="0" borderId="6" xfId="0" applyFont="1" applyBorder="1" applyAlignment="1" applyProtection="1">
      <alignment horizontal="center" vertical="center"/>
    </xf>
    <xf numFmtId="0" fontId="15" fillId="0" borderId="6" xfId="0" applyFont="1" applyFill="1" applyBorder="1" applyAlignment="1" applyProtection="1">
      <alignment vertical="center" wrapText="1"/>
    </xf>
    <xf numFmtId="0" fontId="12" fillId="0" borderId="6" xfId="0" applyFont="1" applyBorder="1" applyAlignment="1" applyProtection="1">
      <alignment horizontal="center" vertical="center" wrapText="1"/>
    </xf>
    <xf numFmtId="0" fontId="15" fillId="0" borderId="6" xfId="0" applyFont="1" applyBorder="1" applyAlignment="1" applyProtection="1">
      <alignment horizontal="center" vertical="center" wrapText="1"/>
    </xf>
    <xf numFmtId="14" fontId="15" fillId="0" borderId="6" xfId="0" applyNumberFormat="1" applyFont="1" applyBorder="1" applyAlignment="1" applyProtection="1">
      <alignment vertical="center" wrapText="1"/>
    </xf>
    <xf numFmtId="0" fontId="15" fillId="0" borderId="29" xfId="0" applyFont="1" applyBorder="1" applyAlignment="1" applyProtection="1">
      <alignment vertical="center" wrapText="1"/>
    </xf>
    <xf numFmtId="167" fontId="15" fillId="0" borderId="6" xfId="0" applyNumberFormat="1" applyFont="1" applyBorder="1" applyAlignment="1" applyProtection="1">
      <alignment vertical="center" wrapText="1"/>
    </xf>
    <xf numFmtId="0" fontId="12" fillId="0" borderId="2" xfId="0" applyFont="1" applyBorder="1" applyAlignment="1" applyProtection="1">
      <alignment horizontal="center" vertical="center"/>
    </xf>
    <xf numFmtId="0" fontId="15" fillId="2" borderId="0" xfId="0" applyFont="1" applyFill="1" applyProtection="1"/>
    <xf numFmtId="0" fontId="15" fillId="0" borderId="0" xfId="0" applyFont="1" applyProtection="1"/>
    <xf numFmtId="0" fontId="35" fillId="0" borderId="0" xfId="0" applyFont="1" applyProtection="1"/>
    <xf numFmtId="0" fontId="15" fillId="0" borderId="6" xfId="1" applyFont="1" applyFill="1" applyBorder="1" applyAlignment="1" applyProtection="1">
      <alignment vertical="center" wrapText="1"/>
    </xf>
    <xf numFmtId="0" fontId="15" fillId="0" borderId="6" xfId="1" applyFont="1" applyBorder="1" applyAlignment="1" applyProtection="1">
      <alignment vertical="center" wrapText="1"/>
    </xf>
    <xf numFmtId="0" fontId="15"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0" fillId="0" borderId="0" xfId="0" applyFont="1" applyAlignment="1" applyProtection="1">
      <alignment vertical="center" wrapText="1"/>
    </xf>
    <xf numFmtId="0" fontId="31" fillId="0" borderId="0" xfId="0" applyFont="1" applyAlignment="1" applyProtection="1">
      <alignment horizontal="center" vertical="center"/>
    </xf>
    <xf numFmtId="0" fontId="0" fillId="0" borderId="0" xfId="0" applyAlignment="1" applyProtection="1"/>
    <xf numFmtId="0" fontId="28" fillId="2" borderId="0" xfId="1" applyFont="1" applyFill="1" applyAlignment="1" applyProtection="1">
      <alignment wrapText="1"/>
    </xf>
    <xf numFmtId="0" fontId="14" fillId="6" borderId="25" xfId="2" applyFont="1" applyFill="1" applyBorder="1" applyAlignment="1">
      <alignment horizontal="center" vertical="center" wrapText="1"/>
    </xf>
    <xf numFmtId="0" fontId="29" fillId="0" borderId="0" xfId="2" applyFont="1" applyAlignment="1">
      <alignment vertical="center"/>
    </xf>
    <xf numFmtId="0" fontId="29" fillId="0" borderId="25" xfId="2" applyFont="1" applyBorder="1"/>
    <xf numFmtId="168" fontId="29" fillId="0" borderId="25" xfId="2" applyNumberFormat="1" applyFont="1" applyBorder="1"/>
    <xf numFmtId="0" fontId="29" fillId="0" borderId="25" xfId="2" applyFont="1" applyBorder="1" applyAlignment="1">
      <alignment wrapText="1"/>
    </xf>
    <xf numFmtId="0" fontId="29" fillId="0" borderId="0" xfId="2" applyFont="1"/>
    <xf numFmtId="0" fontId="41" fillId="8" borderId="0" xfId="12" applyFont="1" applyAlignment="1">
      <alignment horizontal="center" vertical="center"/>
    </xf>
    <xf numFmtId="0" fontId="41" fillId="9" borderId="0" xfId="13" applyFont="1" applyAlignment="1">
      <alignment horizontal="center"/>
    </xf>
    <xf numFmtId="0" fontId="29" fillId="0" borderId="25" xfId="2" applyFont="1" applyBorder="1" applyAlignment="1">
      <alignment horizontal="right"/>
    </xf>
    <xf numFmtId="0" fontId="32" fillId="6" borderId="6" xfId="2" applyFont="1" applyFill="1" applyBorder="1" applyAlignment="1" applyProtection="1">
      <alignment vertical="center" wrapText="1"/>
      <protection locked="0"/>
    </xf>
    <xf numFmtId="0" fontId="15" fillId="11" borderId="34" xfId="0" applyFont="1" applyFill="1" applyBorder="1" applyAlignment="1">
      <alignment horizontal="left" vertical="center" wrapText="1" indent="1"/>
    </xf>
    <xf numFmtId="0" fontId="14" fillId="6" borderId="30" xfId="0" applyFont="1" applyFill="1" applyBorder="1" applyAlignment="1" applyProtection="1">
      <alignment horizontal="center" vertical="center" wrapText="1"/>
    </xf>
    <xf numFmtId="0" fontId="7" fillId="3" borderId="30" xfId="0" applyFont="1" applyFill="1" applyBorder="1" applyAlignment="1" applyProtection="1">
      <alignment horizontal="center" vertical="center"/>
    </xf>
    <xf numFmtId="0" fontId="31" fillId="0" borderId="0" xfId="2" applyFont="1"/>
    <xf numFmtId="0" fontId="29" fillId="2" borderId="2" xfId="0" applyFont="1" applyFill="1" applyBorder="1"/>
    <xf numFmtId="0" fontId="29" fillId="0" borderId="0" xfId="0" applyFont="1" applyFill="1"/>
    <xf numFmtId="0" fontId="29" fillId="0" borderId="0" xfId="0" applyFont="1"/>
    <xf numFmtId="0" fontId="15" fillId="2" borderId="0" xfId="0" applyFont="1" applyFill="1" applyBorder="1" applyAlignment="1">
      <alignment vertical="top" wrapText="1"/>
    </xf>
    <xf numFmtId="0" fontId="12" fillId="2" borderId="6" xfId="0" applyFont="1" applyFill="1" applyBorder="1" applyAlignment="1">
      <alignment wrapText="1"/>
    </xf>
    <xf numFmtId="0" fontId="19" fillId="6" borderId="2" xfId="10" applyFill="1" applyBorder="1" applyAlignment="1" applyProtection="1">
      <alignment vertical="center" wrapText="1"/>
      <protection locked="0"/>
    </xf>
    <xf numFmtId="14" fontId="29" fillId="0" borderId="25" xfId="2" applyNumberFormat="1" applyFont="1" applyBorder="1" applyAlignment="1">
      <alignment wrapText="1"/>
    </xf>
    <xf numFmtId="168" fontId="29" fillId="0" borderId="25" xfId="2" applyNumberFormat="1" applyFont="1" applyBorder="1" applyAlignment="1">
      <alignment horizontal="center"/>
    </xf>
    <xf numFmtId="0" fontId="29" fillId="0" borderId="25" xfId="2" applyFont="1" applyBorder="1" applyAlignment="1">
      <alignment horizontal="center" wrapText="1"/>
    </xf>
    <xf numFmtId="0" fontId="29" fillId="0" borderId="25" xfId="2" applyFont="1" applyBorder="1" applyAlignment="1">
      <alignment horizontal="center"/>
    </xf>
    <xf numFmtId="0" fontId="29" fillId="0" borderId="25" xfId="2" applyFont="1" applyBorder="1" applyAlignment="1">
      <alignment vertical="center"/>
    </xf>
    <xf numFmtId="0" fontId="29" fillId="0" borderId="25" xfId="2" applyFont="1" applyBorder="1" applyAlignment="1">
      <alignment vertical="center" wrapText="1"/>
    </xf>
    <xf numFmtId="14" fontId="29" fillId="0" borderId="25" xfId="2" applyNumberFormat="1" applyFont="1" applyBorder="1" applyAlignment="1">
      <alignment vertical="center" wrapText="1"/>
    </xf>
    <xf numFmtId="0" fontId="29" fillId="0" borderId="25" xfId="2" applyFont="1" applyBorder="1" applyAlignment="1">
      <alignment horizontal="center" vertical="center" wrapText="1"/>
    </xf>
    <xf numFmtId="0" fontId="29" fillId="0" borderId="25" xfId="2" applyFont="1" applyBorder="1" applyAlignment="1">
      <alignment horizontal="center" vertical="center"/>
    </xf>
    <xf numFmtId="14" fontId="29" fillId="0" borderId="25" xfId="2" applyNumberFormat="1" applyFont="1" applyBorder="1" applyAlignment="1">
      <alignment horizontal="center" vertical="center"/>
    </xf>
    <xf numFmtId="168" fontId="8" fillId="0" borderId="25" xfId="1" applyNumberFormat="1" applyBorder="1" applyAlignment="1" applyProtection="1">
      <alignment vertical="center"/>
    </xf>
    <xf numFmtId="168" fontId="8" fillId="0" borderId="25" xfId="1" applyNumberFormat="1" applyBorder="1" applyAlignment="1" applyProtection="1"/>
    <xf numFmtId="0" fontId="8" fillId="0" borderId="0" xfId="1" applyAlignment="1" applyProtection="1"/>
    <xf numFmtId="0" fontId="8" fillId="0" borderId="0" xfId="1" applyAlignment="1" applyProtection="1">
      <alignment wrapText="1"/>
    </xf>
    <xf numFmtId="0" fontId="29" fillId="0" borderId="25" xfId="2" applyFont="1" applyBorder="1" applyAlignment="1" applyProtection="1">
      <alignment horizontal="center" wrapText="1"/>
      <protection locked="0"/>
    </xf>
    <xf numFmtId="0" fontId="15" fillId="2" borderId="0" xfId="15" applyFont="1" applyFill="1" applyBorder="1" applyAlignment="1" applyProtection="1">
      <alignment horizontal="left" vertical="top" wrapText="1"/>
      <protection locked="0"/>
    </xf>
    <xf numFmtId="0" fontId="1" fillId="2" borderId="9" xfId="15" applyFill="1" applyBorder="1" applyProtection="1">
      <protection locked="0"/>
    </xf>
    <xf numFmtId="0" fontId="1" fillId="2" borderId="0" xfId="15" applyFill="1" applyProtection="1">
      <protection locked="0"/>
    </xf>
    <xf numFmtId="0" fontId="1" fillId="0" borderId="0" xfId="15" applyProtection="1">
      <protection locked="0"/>
    </xf>
    <xf numFmtId="0" fontId="1" fillId="2" borderId="9" xfId="15" applyFont="1" applyFill="1" applyBorder="1" applyAlignment="1" applyProtection="1">
      <alignment horizontal="left" vertical="top"/>
      <protection locked="0"/>
    </xf>
    <xf numFmtId="0" fontId="1" fillId="2" borderId="0" xfId="15" applyFont="1" applyFill="1" applyAlignment="1" applyProtection="1">
      <alignment horizontal="left" vertical="top"/>
      <protection locked="0"/>
    </xf>
    <xf numFmtId="0" fontId="1" fillId="0" borderId="0" xfId="15" applyFont="1" applyAlignment="1" applyProtection="1">
      <alignment horizontal="left" vertical="top"/>
      <protection locked="0"/>
    </xf>
    <xf numFmtId="0" fontId="15" fillId="2" borderId="0" xfId="15" applyFont="1" applyFill="1" applyBorder="1" applyProtection="1">
      <protection locked="0"/>
    </xf>
    <xf numFmtId="0" fontId="15" fillId="2" borderId="0" xfId="15" applyFont="1" applyFill="1" applyBorder="1" applyAlignment="1" applyProtection="1">
      <alignment vertical="top" wrapText="1"/>
      <protection locked="0"/>
    </xf>
    <xf numFmtId="0" fontId="12" fillId="5" borderId="30" xfId="0" applyFont="1" applyFill="1" applyBorder="1" applyAlignment="1" applyProtection="1">
      <alignment vertical="top" wrapText="1"/>
      <protection locked="0"/>
    </xf>
    <xf numFmtId="0" fontId="12" fillId="5" borderId="31" xfId="0" applyFont="1" applyFill="1" applyBorder="1" applyAlignment="1" applyProtection="1">
      <alignment vertical="top" wrapText="1"/>
    </xf>
    <xf numFmtId="0" fontId="47" fillId="0" borderId="0" xfId="15" applyFont="1" applyAlignment="1" applyProtection="1">
      <alignment wrapText="1"/>
      <protection locked="0"/>
    </xf>
    <xf numFmtId="0" fontId="15" fillId="0" borderId="0" xfId="15" applyFont="1" applyAlignment="1" applyProtection="1">
      <alignment wrapText="1"/>
      <protection locked="0"/>
    </xf>
    <xf numFmtId="0" fontId="12" fillId="2" borderId="0" xfId="0" applyFont="1" applyFill="1" applyBorder="1" applyAlignment="1" applyProtection="1">
      <alignment wrapText="1"/>
    </xf>
    <xf numFmtId="0" fontId="12" fillId="0" borderId="0" xfId="0" applyFont="1" applyBorder="1" applyAlignment="1" applyProtection="1"/>
    <xf numFmtId="0" fontId="9" fillId="5" borderId="27" xfId="0" applyFont="1" applyFill="1" applyBorder="1" applyAlignment="1" applyProtection="1">
      <alignment horizontal="left" vertical="center" wrapText="1" indent="1"/>
    </xf>
    <xf numFmtId="0" fontId="9" fillId="0" borderId="27" xfId="0" applyFont="1" applyBorder="1" applyAlignment="1" applyProtection="1">
      <alignment horizontal="left" vertical="center" wrapText="1" indent="1"/>
    </xf>
    <xf numFmtId="0" fontId="9" fillId="2" borderId="0" xfId="0" applyFont="1" applyFill="1" applyAlignment="1" applyProtection="1">
      <alignment horizontal="right" vertical="center" wrapText="1"/>
    </xf>
    <xf numFmtId="0" fontId="12" fillId="2" borderId="0" xfId="0" applyFont="1" applyFill="1" applyAlignment="1" applyProtection="1">
      <alignment horizontal="right" vertical="center" wrapText="1"/>
    </xf>
    <xf numFmtId="0" fontId="12" fillId="0" borderId="27" xfId="0" applyFont="1" applyBorder="1" applyAlignment="1" applyProtection="1">
      <alignment horizontal="left" vertical="center" wrapText="1"/>
    </xf>
    <xf numFmtId="0" fontId="12" fillId="0" borderId="29" xfId="0" applyFont="1" applyBorder="1" applyAlignment="1" applyProtection="1">
      <alignment horizontal="left" vertical="center" wrapText="1"/>
    </xf>
    <xf numFmtId="0" fontId="16" fillId="0" borderId="12" xfId="0" applyFont="1" applyBorder="1" applyAlignment="1" applyProtection="1">
      <alignment horizontal="right" wrapText="1"/>
    </xf>
    <xf numFmtId="0" fontId="16" fillId="0" borderId="0" xfId="0" applyFont="1" applyBorder="1" applyAlignment="1" applyProtection="1"/>
    <xf numFmtId="0" fontId="11" fillId="0" borderId="12" xfId="0" applyFont="1" applyBorder="1" applyAlignment="1" applyProtection="1">
      <alignment horizontal="right" vertical="center" wrapText="1"/>
    </xf>
    <xf numFmtId="0" fontId="11" fillId="0" borderId="0" xfId="0" applyFont="1" applyBorder="1" applyAlignment="1" applyProtection="1">
      <alignment vertical="center"/>
    </xf>
    <xf numFmtId="0" fontId="11" fillId="0" borderId="0" xfId="0" applyFont="1" applyBorder="1" applyAlignment="1" applyProtection="1">
      <alignment horizontal="right" wrapText="1"/>
    </xf>
    <xf numFmtId="0" fontId="11" fillId="0" borderId="0" xfId="0" applyFont="1" applyBorder="1" applyAlignment="1" applyProtection="1">
      <alignment wrapText="1"/>
    </xf>
    <xf numFmtId="0" fontId="11" fillId="0" borderId="5" xfId="0" applyFont="1" applyBorder="1" applyAlignment="1" applyProtection="1">
      <alignment horizontal="right" wrapText="1"/>
    </xf>
    <xf numFmtId="0" fontId="16" fillId="0" borderId="23" xfId="0" applyFont="1" applyBorder="1" applyAlignment="1" applyProtection="1">
      <alignment horizontal="right" wrapText="1"/>
    </xf>
    <xf numFmtId="0" fontId="11" fillId="0" borderId="23" xfId="0" applyFont="1" applyBorder="1" applyAlignment="1" applyProtection="1">
      <alignment horizontal="right" wrapText="1"/>
    </xf>
    <xf numFmtId="0" fontId="11" fillId="0" borderId="24" xfId="0" applyFont="1" applyBorder="1" applyAlignment="1" applyProtection="1">
      <alignment horizontal="right" wrapText="1"/>
    </xf>
    <xf numFmtId="0" fontId="7" fillId="6" borderId="7" xfId="0" applyFont="1" applyFill="1" applyBorder="1" applyAlignment="1" applyProtection="1">
      <alignment horizontal="right"/>
    </xf>
    <xf numFmtId="0" fontId="7" fillId="6" borderId="17" xfId="0" applyFont="1" applyFill="1" applyBorder="1" applyAlignment="1" applyProtection="1">
      <alignment horizontal="right"/>
    </xf>
    <xf numFmtId="0" fontId="7" fillId="6" borderId="16" xfId="0" applyFont="1" applyFill="1" applyBorder="1" applyAlignment="1" applyProtection="1">
      <alignment horizontal="right"/>
    </xf>
    <xf numFmtId="0" fontId="33" fillId="4" borderId="7" xfId="0" applyFont="1" applyFill="1" applyBorder="1" applyAlignment="1" applyProtection="1">
      <alignment vertical="center" wrapText="1"/>
    </xf>
    <xf numFmtId="0" fontId="15" fillId="4" borderId="7" xfId="0" applyFont="1" applyFill="1" applyBorder="1" applyAlignment="1" applyProtection="1">
      <alignment vertical="center" wrapText="1"/>
    </xf>
    <xf numFmtId="0" fontId="15" fillId="4" borderId="8" xfId="0" applyFont="1" applyFill="1" applyBorder="1" applyAlignment="1" applyProtection="1">
      <alignment vertical="center" wrapText="1"/>
    </xf>
    <xf numFmtId="0" fontId="32" fillId="6" borderId="22" xfId="0" applyFont="1" applyFill="1" applyBorder="1" applyAlignment="1" applyProtection="1">
      <alignment horizontal="left" vertical="center"/>
    </xf>
    <xf numFmtId="0" fontId="32" fillId="6" borderId="21" xfId="0" applyFont="1" applyFill="1" applyBorder="1" applyAlignment="1" applyProtection="1">
      <alignment horizontal="left" vertical="center"/>
    </xf>
    <xf numFmtId="0" fontId="9" fillId="2" borderId="10" xfId="0" applyFont="1" applyFill="1" applyBorder="1" applyAlignment="1" applyProtection="1">
      <alignment horizontal="right" vertical="center"/>
    </xf>
    <xf numFmtId="0" fontId="9" fillId="2" borderId="11" xfId="0" applyFont="1" applyFill="1" applyBorder="1" applyAlignment="1" applyProtection="1">
      <alignment horizontal="right" vertical="center"/>
    </xf>
    <xf numFmtId="0" fontId="12" fillId="5" borderId="18" xfId="0" applyFont="1" applyFill="1" applyBorder="1" applyAlignment="1" applyProtection="1">
      <alignment horizontal="left" vertical="center" wrapText="1" indent="1"/>
    </xf>
    <xf numFmtId="0" fontId="12" fillId="0" borderId="18" xfId="0" applyFont="1" applyBorder="1" applyAlignment="1" applyProtection="1">
      <alignment horizontal="left" vertical="center" wrapText="1" indent="1"/>
    </xf>
    <xf numFmtId="0" fontId="12" fillId="4" borderId="14" xfId="0" applyFont="1" applyFill="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5" fillId="2" borderId="0" xfId="0" applyNumberFormat="1" applyFont="1" applyFill="1" applyBorder="1" applyAlignment="1" applyProtection="1">
      <alignment horizontal="left" vertical="center" wrapText="1"/>
    </xf>
    <xf numFmtId="0" fontId="15" fillId="0" borderId="0" xfId="0" applyFont="1" applyBorder="1" applyAlignment="1" applyProtection="1">
      <alignment horizontal="left" vertical="center"/>
    </xf>
    <xf numFmtId="0" fontId="14" fillId="11" borderId="28" xfId="0" applyFont="1" applyFill="1" applyBorder="1" applyAlignment="1" applyProtection="1">
      <alignment horizontal="left" vertical="center" wrapText="1" indent="1"/>
    </xf>
    <xf numFmtId="0" fontId="14" fillId="11" borderId="27" xfId="0" applyFont="1" applyFill="1" applyBorder="1" applyAlignment="1" applyProtection="1">
      <alignment horizontal="left" vertical="center" wrapText="1" indent="1"/>
    </xf>
    <xf numFmtId="0" fontId="14" fillId="11" borderId="29"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6" fillId="6" borderId="30" xfId="0" applyFont="1" applyFill="1" applyBorder="1" applyAlignment="1" applyProtection="1">
      <alignment horizontal="center" vertical="center" wrapText="1"/>
    </xf>
    <xf numFmtId="0" fontId="42" fillId="2" borderId="0" xfId="0" applyFont="1" applyFill="1" applyBorder="1" applyAlignment="1" applyProtection="1">
      <alignment horizontal="left" vertical="center"/>
    </xf>
    <xf numFmtId="0" fontId="43" fillId="0" borderId="9" xfId="0" applyFont="1" applyBorder="1" applyAlignment="1" applyProtection="1">
      <alignment horizontal="left"/>
    </xf>
    <xf numFmtId="0" fontId="8" fillId="5" borderId="27" xfId="1" applyFill="1" applyBorder="1" applyAlignment="1" applyProtection="1">
      <alignment horizontal="left" vertical="center" wrapText="1" indent="1"/>
    </xf>
    <xf numFmtId="0" fontId="12" fillId="5" borderId="27" xfId="0" applyFont="1" applyFill="1" applyBorder="1" applyAlignment="1" applyProtection="1">
      <alignment horizontal="left" vertical="center" wrapText="1" indent="1"/>
    </xf>
    <xf numFmtId="0" fontId="12" fillId="0" borderId="27" xfId="0" applyFont="1" applyBorder="1" applyAlignment="1" applyProtection="1">
      <alignment horizontal="left" vertical="center" wrapText="1" indent="1"/>
    </xf>
    <xf numFmtId="0" fontId="33" fillId="4" borderId="18" xfId="0" applyFont="1" applyFill="1" applyBorder="1" applyAlignment="1" applyProtection="1">
      <alignment vertical="center" wrapText="1"/>
    </xf>
    <xf numFmtId="0" fontId="15" fillId="4" borderId="18" xfId="0" applyFont="1" applyFill="1" applyBorder="1" applyAlignment="1" applyProtection="1">
      <alignment vertical="center" wrapText="1"/>
    </xf>
    <xf numFmtId="0" fontId="15" fillId="4" borderId="3" xfId="0" applyFont="1" applyFill="1" applyBorder="1" applyAlignment="1" applyProtection="1">
      <alignment vertical="center" wrapText="1"/>
    </xf>
    <xf numFmtId="0" fontId="12"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7" fillId="6" borderId="14" xfId="0" applyFont="1" applyFill="1" applyBorder="1" applyAlignment="1" applyProtection="1">
      <alignment horizontal="left" vertical="center" indent="1"/>
    </xf>
    <xf numFmtId="0" fontId="4" fillId="6" borderId="7" xfId="0" applyFont="1" applyFill="1" applyBorder="1" applyAlignment="1" applyProtection="1">
      <alignment horizontal="left" indent="1"/>
    </xf>
    <xf numFmtId="167" fontId="12" fillId="5" borderId="27" xfId="0" applyNumberFormat="1" applyFont="1" applyFill="1" applyBorder="1" applyAlignment="1" applyProtection="1">
      <alignment horizontal="left" vertical="center" wrapText="1"/>
    </xf>
    <xf numFmtId="0" fontId="9" fillId="5" borderId="18" xfId="0" applyFont="1" applyFill="1" applyBorder="1" applyAlignment="1" applyProtection="1">
      <alignment horizontal="left" vertical="center" wrapText="1" indent="1"/>
    </xf>
    <xf numFmtId="0" fontId="9" fillId="0" borderId="18" xfId="0" applyFont="1" applyBorder="1" applyAlignment="1" applyProtection="1">
      <alignment horizontal="left" vertical="center" wrapText="1" indent="1"/>
    </xf>
    <xf numFmtId="0" fontId="15" fillId="2" borderId="25" xfId="3" applyNumberFormat="1" applyFont="1" applyFill="1" applyBorder="1" applyAlignment="1">
      <alignment horizontal="left" vertical="center" wrapText="1"/>
    </xf>
    <xf numFmtId="0" fontId="32" fillId="6" borderId="26" xfId="2" applyFont="1" applyFill="1" applyBorder="1" applyAlignment="1">
      <alignment horizontal="left" vertical="center"/>
    </xf>
    <xf numFmtId="0" fontId="32" fillId="6" borderId="22" xfId="2" applyFont="1" applyFill="1" applyBorder="1" applyAlignment="1">
      <alignment horizontal="left" vertical="center"/>
    </xf>
    <xf numFmtId="0" fontId="32" fillId="6" borderId="21" xfId="2" applyFont="1" applyFill="1" applyBorder="1" applyAlignment="1">
      <alignment horizontal="left" vertical="center"/>
    </xf>
  </cellXfs>
  <cellStyles count="16">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138">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7CE"/>
        </patternFill>
      </fill>
    </dxf>
    <dxf>
      <fill>
        <patternFill>
          <bgColor theme="9" tint="0.59996337778862885"/>
        </patternFill>
      </fill>
    </dxf>
    <dxf>
      <fill>
        <patternFill>
          <bgColor rgb="FFFFFF66"/>
        </patternFill>
      </fill>
    </dxf>
    <dxf>
      <fill>
        <patternFill>
          <bgColor rgb="FFFFC7CE"/>
        </patternFill>
      </fill>
    </dxf>
    <dxf>
      <fill>
        <patternFill>
          <bgColor theme="9" tint="0.59996337778862885"/>
        </patternFill>
      </fill>
    </dxf>
    <dxf>
      <fill>
        <patternFill>
          <bgColor rgb="FFFFFF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intra.dev.edcs7.csc.gov.on.ca:82/uat1111/bi/v1/disp" TargetMode="External"/><Relationship Id="rId13" Type="http://schemas.openxmlformats.org/officeDocument/2006/relationships/hyperlink" Target="td://rv.oa.intra.dev.hpqualitycenter.csc.gov.on.ca:8080/qcbin/DefectsModule-000000004243046514?EntityType=IBug&amp;EntityID=931" TargetMode="External"/><Relationship Id="rId18" Type="http://schemas.openxmlformats.org/officeDocument/2006/relationships/hyperlink" Target="https://intra.hhbi.mah.gov.on.ca/sites/hhbi/SitePages/Home.aspx" TargetMode="External"/><Relationship Id="rId26" Type="http://schemas.openxmlformats.org/officeDocument/2006/relationships/hyperlink" Target="http://cscdikdcapmsp01:7777/apps.aspx" TargetMode="External"/><Relationship Id="rId3" Type="http://schemas.openxmlformats.org/officeDocument/2006/relationships/hyperlink" Target="http://cscdikdcapmsp01:7777/_admin/WebApplicationList.aspx" TargetMode="External"/><Relationship Id="rId21" Type="http://schemas.openxmlformats.org/officeDocument/2006/relationships/hyperlink" Target="http://cscdikdcapmsp01:7777/applications.aspx" TargetMode="External"/><Relationship Id="rId7" Type="http://schemas.openxmlformats.org/officeDocument/2006/relationships/hyperlink" Target="http://cscdikdcapmsp01:7777/default.aspx" TargetMode="External"/><Relationship Id="rId12" Type="http://schemas.openxmlformats.org/officeDocument/2006/relationships/hyperlink" Target="td://rv.oa.intra.dev.hpqualitycenter.csc.gov.on.ca:8080/qcbin/DefectsModule-000000004243046514?EntityType=IBug&amp;EntityID=929" TargetMode="External"/><Relationship Id="rId17" Type="http://schemas.openxmlformats.org/officeDocument/2006/relationships/hyperlink" Target="td://rv.oa.intra.dev.hpqualitycenter.csc.gov.on.ca:8080/qcbin/DefectsModule-000000004243046514?EntityType=IBug&amp;EntityID=930" TargetMode="External"/><Relationship Id="rId25" Type="http://schemas.openxmlformats.org/officeDocument/2006/relationships/hyperlink" Target="http://intra.dev.edcs7.csc.gov.on.ca:82/uat1111/bi/v1/disp" TargetMode="External"/><Relationship Id="rId2" Type="http://schemas.openxmlformats.org/officeDocument/2006/relationships/hyperlink" Target="http://intra.dev.edcs7.csc.gov.on.ca:82/uat1111/bi/v1/disp" TargetMode="External"/><Relationship Id="rId16" Type="http://schemas.openxmlformats.org/officeDocument/2006/relationships/hyperlink" Target="td://rv.oa.intra.dev.hpqualitycenter.csc.gov.on.ca:8080/qcbin/DefectsModule-000000004243046514?EntityType=IBug&amp;EntityID=938" TargetMode="External"/><Relationship Id="rId20" Type="http://schemas.openxmlformats.org/officeDocument/2006/relationships/hyperlink" Target="http://cscdikdcapmsp01:7777/_admin/WebApplicationList.aspx" TargetMode="External"/><Relationship Id="rId1" Type="http://schemas.openxmlformats.org/officeDocument/2006/relationships/hyperlink" Target="https://intra.hhbi.mah.gov.on.ca/sites/hhbi/SitePages/Home.aspx" TargetMode="External"/><Relationship Id="rId6" Type="http://schemas.openxmlformats.org/officeDocument/2006/relationships/hyperlink" Target="http://cscdikdcapmsp01:7777/apps.aspx" TargetMode="External"/><Relationship Id="rId11" Type="http://schemas.openxmlformats.org/officeDocument/2006/relationships/hyperlink" Target="td://rv.oa.intra.dev.hpqualitycenter.csc.gov.on.ca:8080/qcbin/DefectsModule-000000004243046514?EntityType=IBug&amp;EntityID=957" TargetMode="External"/><Relationship Id="rId24" Type="http://schemas.openxmlformats.org/officeDocument/2006/relationships/hyperlink" Target="http://cscdikdcapmsp01:7777/default.aspx" TargetMode="External"/><Relationship Id="rId5" Type="http://schemas.openxmlformats.org/officeDocument/2006/relationships/hyperlink" Target="http://cscdikdcapmsp01:7777/_admin/WebApplicationList.aspx" TargetMode="External"/><Relationship Id="rId15" Type="http://schemas.openxmlformats.org/officeDocument/2006/relationships/hyperlink" Target="td://rv.oa.intra.dev.hpqualitycenter.csc.gov.on.ca:8080/qcbin/DefectsModule-000000004243046514?EntityType=IBug&amp;EntityID=532" TargetMode="External"/><Relationship Id="rId23" Type="http://schemas.openxmlformats.org/officeDocument/2006/relationships/hyperlink" Target="http://cscdikdcapmsp01:7777/apps.aspx" TargetMode="External"/><Relationship Id="rId28" Type="http://schemas.openxmlformats.org/officeDocument/2006/relationships/printerSettings" Target="../printerSettings/printerSettings5.bin"/><Relationship Id="rId10" Type="http://schemas.openxmlformats.org/officeDocument/2006/relationships/hyperlink" Target="td://rv.oa.intra.dev.hpqualitycenter.csc.gov.on.ca:8080/qcbin/DefectsModule-000000004243046514?EntityType=IBug&amp;EntityID=545" TargetMode="External"/><Relationship Id="rId19" Type="http://schemas.openxmlformats.org/officeDocument/2006/relationships/hyperlink" Target="http://intra.dev.edcs7.csc.gov.on.ca:82/uat1111/bi/v1/disp" TargetMode="External"/><Relationship Id="rId4" Type="http://schemas.openxmlformats.org/officeDocument/2006/relationships/hyperlink" Target="http://cscdikdcapmsp01:7777/applications.aspx" TargetMode="External"/><Relationship Id="rId9" Type="http://schemas.openxmlformats.org/officeDocument/2006/relationships/hyperlink" Target="http://cscdikdcapmsp01:7777/apps.aspx" TargetMode="External"/><Relationship Id="rId14" Type="http://schemas.openxmlformats.org/officeDocument/2006/relationships/hyperlink" Target="td://rv.oa.intra.dev.hpqualitycenter.csc.gov.on.ca:8080/qcbin/DefectsModule-000000004243046514?EntityType=IBug&amp;EntityID=936" TargetMode="External"/><Relationship Id="rId22" Type="http://schemas.openxmlformats.org/officeDocument/2006/relationships/hyperlink" Target="http://cscdikdcapmsp01:7777/_admin/WebApplicationList.aspx" TargetMode="External"/><Relationship Id="rId27" Type="http://schemas.openxmlformats.org/officeDocument/2006/relationships/hyperlink" Target="http://cscdikdcapmsp01:7777/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zoomScale="85" zoomScaleNormal="85" workbookViewId="0">
      <selection activeCell="A32" sqref="A32"/>
    </sheetView>
  </sheetViews>
  <sheetFormatPr defaultColWidth="0" defaultRowHeight="12.75" zeroHeight="1" x14ac:dyDescent="0.2"/>
  <cols>
    <col min="1" max="1" width="153.140625" customWidth="1"/>
    <col min="2" max="2" width="9.140625" style="59" hidden="1" customWidth="1"/>
    <col min="3" max="7" width="8.85546875" style="59" hidden="1" customWidth="1"/>
    <col min="8" max="16383" width="8.85546875" hidden="1"/>
    <col min="16384" max="16384" width="0.28515625" hidden="1" customWidth="1"/>
  </cols>
  <sheetData>
    <row r="1" spans="1:7" s="60" customFormat="1" ht="63.6" customHeight="1" x14ac:dyDescent="0.2">
      <c r="A1" s="63" t="s">
        <v>158</v>
      </c>
      <c r="B1" s="64"/>
      <c r="C1" s="58"/>
      <c r="D1" s="58"/>
      <c r="E1" s="58"/>
      <c r="F1" s="58"/>
      <c r="G1" s="58"/>
    </row>
    <row r="2" spans="1:7" s="60" customFormat="1" ht="28.5" x14ac:dyDescent="0.2">
      <c r="A2" s="74" t="s">
        <v>222</v>
      </c>
      <c r="B2" s="131"/>
      <c r="C2" s="58"/>
      <c r="D2" s="58"/>
      <c r="E2" s="58"/>
      <c r="F2" s="58"/>
      <c r="G2" s="58"/>
    </row>
    <row r="3" spans="1:7" s="74" customFormat="1" ht="27" customHeight="1" x14ac:dyDescent="0.25">
      <c r="A3" s="71" t="s">
        <v>214</v>
      </c>
      <c r="B3" s="72"/>
      <c r="C3" s="73"/>
      <c r="D3" s="73"/>
      <c r="E3" s="73"/>
      <c r="F3" s="73"/>
      <c r="G3" s="73"/>
    </row>
    <row r="4" spans="1:7" s="74" customFormat="1" ht="21" customHeight="1" x14ac:dyDescent="0.25">
      <c r="A4" s="71" t="s">
        <v>223</v>
      </c>
      <c r="B4" s="72"/>
      <c r="C4" s="73"/>
      <c r="D4" s="73"/>
      <c r="E4" s="73"/>
      <c r="F4" s="73"/>
      <c r="G4" s="73"/>
    </row>
    <row r="5" spans="1:7" s="74" customFormat="1" ht="47.25" x14ac:dyDescent="0.25">
      <c r="A5" s="130" t="s">
        <v>220</v>
      </c>
      <c r="B5" s="72"/>
      <c r="C5" s="73"/>
      <c r="D5" s="73"/>
      <c r="E5" s="73"/>
      <c r="F5" s="73"/>
      <c r="G5" s="73"/>
    </row>
    <row r="6" spans="1:7" s="74" customFormat="1" ht="30" customHeight="1" x14ac:dyDescent="0.2">
      <c r="A6" s="75" t="s">
        <v>161</v>
      </c>
      <c r="B6" s="72"/>
      <c r="C6" s="73"/>
      <c r="D6" s="73"/>
      <c r="E6" s="73"/>
      <c r="F6" s="73"/>
      <c r="G6" s="73"/>
    </row>
    <row r="7" spans="1:7" s="74" customFormat="1" ht="16.149999999999999" customHeight="1" x14ac:dyDescent="0.2">
      <c r="A7" s="76" t="s">
        <v>146</v>
      </c>
      <c r="B7" s="72"/>
      <c r="C7" s="73"/>
      <c r="D7" s="73"/>
      <c r="E7" s="73"/>
      <c r="F7" s="73"/>
      <c r="G7" s="73"/>
    </row>
    <row r="8" spans="1:7" s="74" customFormat="1" ht="16.149999999999999" customHeight="1" x14ac:dyDescent="0.2">
      <c r="A8" s="76"/>
      <c r="B8" s="72"/>
      <c r="C8" s="73"/>
      <c r="D8" s="73"/>
      <c r="E8" s="73"/>
      <c r="F8" s="73"/>
      <c r="G8" s="73"/>
    </row>
    <row r="9" spans="1:7" s="74" customFormat="1" ht="15" x14ac:dyDescent="0.2">
      <c r="A9" s="77" t="s">
        <v>149</v>
      </c>
      <c r="B9" s="72"/>
      <c r="C9" s="73"/>
      <c r="D9" s="73"/>
      <c r="E9" s="73"/>
      <c r="F9" s="73"/>
      <c r="G9" s="73"/>
    </row>
    <row r="10" spans="1:7" s="74" customFormat="1" ht="16.149999999999999" customHeight="1" x14ac:dyDescent="0.2">
      <c r="A10" s="76" t="s">
        <v>150</v>
      </c>
      <c r="B10" s="72"/>
      <c r="C10" s="73"/>
      <c r="D10" s="73"/>
      <c r="E10" s="73"/>
      <c r="F10" s="73"/>
      <c r="G10" s="73"/>
    </row>
    <row r="11" spans="1:7" s="74" customFormat="1" ht="18" customHeight="1" x14ac:dyDescent="0.2">
      <c r="A11" s="78" t="s">
        <v>168</v>
      </c>
      <c r="B11" s="72"/>
      <c r="C11" s="73"/>
      <c r="D11" s="73"/>
      <c r="E11" s="73"/>
      <c r="F11" s="73"/>
      <c r="G11" s="73"/>
    </row>
    <row r="12" spans="1:7" s="74" customFormat="1" ht="27" customHeight="1" x14ac:dyDescent="0.25">
      <c r="A12" s="79" t="s">
        <v>167</v>
      </c>
      <c r="B12" s="72"/>
      <c r="C12" s="73"/>
      <c r="D12" s="73"/>
      <c r="E12" s="73"/>
      <c r="F12" s="73"/>
      <c r="G12" s="73"/>
    </row>
    <row r="13" spans="1:7" s="74" customFormat="1" ht="19.149999999999999" customHeight="1" x14ac:dyDescent="0.2">
      <c r="A13" s="76" t="s">
        <v>143</v>
      </c>
      <c r="B13" s="72"/>
      <c r="C13" s="73"/>
      <c r="D13" s="73"/>
      <c r="E13" s="73"/>
      <c r="F13" s="73"/>
      <c r="G13" s="73"/>
    </row>
    <row r="14" spans="1:7" s="74" customFormat="1" ht="19.149999999999999" customHeight="1" x14ac:dyDescent="0.2">
      <c r="A14" s="76" t="s">
        <v>144</v>
      </c>
      <c r="B14" s="72"/>
      <c r="C14" s="73"/>
      <c r="D14" s="73"/>
      <c r="E14" s="73"/>
      <c r="F14" s="73"/>
      <c r="G14" s="73"/>
    </row>
    <row r="15" spans="1:7" s="74" customFormat="1" ht="25.9" customHeight="1" x14ac:dyDescent="0.2">
      <c r="A15" s="85" t="s">
        <v>147</v>
      </c>
      <c r="B15" s="72"/>
      <c r="C15" s="73"/>
      <c r="D15" s="73"/>
      <c r="E15" s="73"/>
      <c r="F15" s="73"/>
      <c r="G15" s="73"/>
    </row>
    <row r="16" spans="1:7" s="61" customFormat="1" ht="31.5" customHeight="1" x14ac:dyDescent="0.3">
      <c r="A16" s="65" t="s">
        <v>159</v>
      </c>
      <c r="B16" s="66"/>
    </row>
    <row r="17" spans="1:7" s="80" customFormat="1" ht="22.15" customHeight="1" x14ac:dyDescent="0.2">
      <c r="A17" s="77" t="s">
        <v>164</v>
      </c>
      <c r="B17" s="72"/>
    </row>
    <row r="18" spans="1:7" s="74" customFormat="1" ht="24.6" customHeight="1" x14ac:dyDescent="0.2">
      <c r="A18" s="76" t="s">
        <v>224</v>
      </c>
      <c r="B18" s="72"/>
      <c r="C18" s="73"/>
      <c r="D18" s="73"/>
      <c r="E18" s="73"/>
      <c r="F18" s="73"/>
      <c r="G18" s="73"/>
    </row>
    <row r="19" spans="1:7" s="74" customFormat="1" ht="18" customHeight="1" x14ac:dyDescent="0.2">
      <c r="A19" s="76" t="s">
        <v>169</v>
      </c>
      <c r="B19" s="72"/>
      <c r="C19" s="73"/>
      <c r="D19" s="73"/>
      <c r="E19" s="73"/>
      <c r="F19" s="73"/>
      <c r="G19" s="73"/>
    </row>
    <row r="20" spans="1:7" s="128" customFormat="1" ht="18" customHeight="1" x14ac:dyDescent="0.2">
      <c r="A20" s="76" t="s">
        <v>216</v>
      </c>
      <c r="B20" s="126"/>
      <c r="C20" s="127"/>
      <c r="D20" s="127"/>
      <c r="E20" s="127"/>
      <c r="F20" s="127"/>
      <c r="G20" s="127"/>
    </row>
    <row r="21" spans="1:7" s="74" customFormat="1" ht="18" customHeight="1" x14ac:dyDescent="0.2">
      <c r="A21" s="76" t="s">
        <v>170</v>
      </c>
      <c r="B21" s="72"/>
      <c r="C21" s="73"/>
      <c r="D21" s="73"/>
      <c r="E21" s="73"/>
      <c r="F21" s="73"/>
      <c r="G21" s="73"/>
    </row>
    <row r="22" spans="1:7" s="74" customFormat="1" ht="18" customHeight="1" x14ac:dyDescent="0.2">
      <c r="A22" s="76"/>
      <c r="B22" s="72"/>
      <c r="C22" s="73"/>
      <c r="D22" s="73"/>
      <c r="E22" s="73"/>
      <c r="F22" s="73"/>
      <c r="G22" s="73"/>
    </row>
    <row r="23" spans="1:7" s="74" customFormat="1" ht="24.6" customHeight="1" x14ac:dyDescent="0.2">
      <c r="A23" s="77" t="s">
        <v>215</v>
      </c>
      <c r="B23" s="72"/>
      <c r="C23" s="73"/>
      <c r="D23" s="73"/>
      <c r="E23" s="73"/>
      <c r="F23" s="73"/>
      <c r="G23" s="73"/>
    </row>
    <row r="24" spans="1:7" s="74" customFormat="1" ht="16.899999999999999" customHeight="1" x14ac:dyDescent="0.25">
      <c r="A24" s="76" t="s">
        <v>171</v>
      </c>
      <c r="B24" s="72"/>
      <c r="C24" s="73"/>
      <c r="D24" s="73"/>
      <c r="E24" s="73"/>
      <c r="F24" s="73"/>
      <c r="G24" s="73"/>
    </row>
    <row r="25" spans="1:7" s="74" customFormat="1" ht="17.45" customHeight="1" x14ac:dyDescent="0.25">
      <c r="A25" s="76" t="s">
        <v>172</v>
      </c>
      <c r="B25" s="72"/>
      <c r="C25" s="73"/>
      <c r="D25" s="73"/>
      <c r="E25" s="73"/>
      <c r="F25" s="73"/>
      <c r="G25" s="73"/>
    </row>
    <row r="26" spans="1:7" s="74" customFormat="1" ht="16.149999999999999" customHeight="1" x14ac:dyDescent="0.25">
      <c r="A26" s="76" t="s">
        <v>173</v>
      </c>
      <c r="B26" s="72"/>
      <c r="C26" s="73"/>
      <c r="D26" s="73"/>
      <c r="E26" s="73"/>
      <c r="F26" s="73"/>
      <c r="G26" s="73"/>
    </row>
    <row r="27" spans="1:7" s="74" customFormat="1" ht="31.15" customHeight="1" x14ac:dyDescent="0.2">
      <c r="A27" s="85" t="s">
        <v>160</v>
      </c>
      <c r="B27" s="72"/>
      <c r="C27" s="73"/>
      <c r="D27" s="73"/>
      <c r="E27" s="73"/>
      <c r="F27" s="73"/>
      <c r="G27" s="73"/>
    </row>
    <row r="28" spans="1:7" s="61" customFormat="1" ht="31.5" customHeight="1" x14ac:dyDescent="0.3">
      <c r="A28" s="65" t="s">
        <v>166</v>
      </c>
      <c r="B28" s="66"/>
    </row>
    <row r="29" spans="1:7" s="61" customFormat="1" ht="24" customHeight="1" thickBot="1" x14ac:dyDescent="0.35">
      <c r="A29" s="67" t="s">
        <v>145</v>
      </c>
      <c r="B29" s="68"/>
    </row>
    <row r="30" spans="1:7" s="74" customFormat="1" ht="22.15" customHeight="1" x14ac:dyDescent="0.2">
      <c r="A30" s="77" t="s">
        <v>148</v>
      </c>
      <c r="B30" s="72"/>
      <c r="C30" s="73"/>
      <c r="D30" s="73"/>
      <c r="E30" s="73"/>
      <c r="F30" s="73"/>
      <c r="G30" s="73"/>
    </row>
    <row r="31" spans="1:7" s="74" customFormat="1" ht="42.6" customHeight="1" x14ac:dyDescent="0.2">
      <c r="A31" s="81" t="s">
        <v>212</v>
      </c>
      <c r="B31" s="72"/>
      <c r="C31" s="73"/>
      <c r="D31" s="73"/>
      <c r="E31" s="73"/>
      <c r="F31" s="73"/>
      <c r="G31" s="73"/>
    </row>
    <row r="32" spans="1:7" s="74" customFormat="1" ht="97.9" customHeight="1" thickBot="1" x14ac:dyDescent="0.25">
      <c r="A32" s="86" t="s">
        <v>218</v>
      </c>
      <c r="B32" s="72"/>
      <c r="C32" s="73"/>
      <c r="D32" s="73"/>
      <c r="E32" s="73"/>
      <c r="F32" s="73"/>
      <c r="G32" s="73"/>
    </row>
    <row r="33" spans="1:7" ht="64.150000000000006" customHeight="1" thickBot="1" x14ac:dyDescent="0.25">
      <c r="A33" s="122" t="s">
        <v>174</v>
      </c>
      <c r="B33" s="62"/>
    </row>
    <row r="34" spans="1:7" s="61" customFormat="1" ht="24" customHeight="1" thickBot="1" x14ac:dyDescent="0.35">
      <c r="A34" s="67" t="s">
        <v>151</v>
      </c>
      <c r="B34" s="69"/>
    </row>
    <row r="35" spans="1:7" s="74" customFormat="1" ht="30.6" customHeight="1" x14ac:dyDescent="0.2">
      <c r="A35" s="77" t="s">
        <v>165</v>
      </c>
      <c r="B35" s="72"/>
      <c r="C35" s="73"/>
      <c r="D35" s="73"/>
      <c r="E35" s="73"/>
      <c r="F35" s="73"/>
      <c r="G35" s="73"/>
    </row>
    <row r="36" spans="1:7" s="74" customFormat="1" ht="19.149999999999999" customHeight="1" x14ac:dyDescent="0.25">
      <c r="A36" s="77" t="s">
        <v>213</v>
      </c>
      <c r="B36" s="72"/>
      <c r="C36" s="73"/>
      <c r="D36" s="73"/>
      <c r="E36" s="73"/>
      <c r="F36" s="73"/>
      <c r="G36" s="73"/>
    </row>
    <row r="37" spans="1:7" s="74" customFormat="1" ht="19.149999999999999" customHeight="1" x14ac:dyDescent="0.2">
      <c r="A37" s="77" t="s">
        <v>217</v>
      </c>
      <c r="B37" s="72"/>
      <c r="C37" s="73"/>
      <c r="D37" s="73"/>
      <c r="E37" s="73"/>
      <c r="F37" s="73"/>
      <c r="G37" s="73"/>
    </row>
    <row r="38" spans="1:7" s="74" customFormat="1" ht="33.6" customHeight="1" x14ac:dyDescent="0.2">
      <c r="A38" s="81" t="s">
        <v>175</v>
      </c>
      <c r="B38" s="72"/>
      <c r="C38" s="73"/>
      <c r="D38" s="73"/>
      <c r="E38" s="73"/>
      <c r="F38" s="73"/>
      <c r="G38" s="73"/>
    </row>
    <row r="39" spans="1:7" s="74" customFormat="1" ht="39" customHeight="1" x14ac:dyDescent="0.2">
      <c r="A39" s="86" t="s">
        <v>162</v>
      </c>
      <c r="B39" s="72"/>
      <c r="C39" s="73"/>
      <c r="D39" s="73"/>
      <c r="E39" s="73"/>
      <c r="F39" s="73"/>
      <c r="G39" s="73"/>
    </row>
    <row r="40" spans="1:7" s="74" customFormat="1" ht="39" customHeight="1" x14ac:dyDescent="0.2">
      <c r="A40" s="129" t="s">
        <v>219</v>
      </c>
      <c r="B40" s="72"/>
      <c r="C40" s="73"/>
      <c r="D40" s="73"/>
      <c r="E40" s="73"/>
      <c r="F40" s="73"/>
      <c r="G40" s="73"/>
    </row>
    <row r="41" spans="1:7" s="61" customFormat="1" ht="24" customHeight="1" thickBot="1" x14ac:dyDescent="0.35">
      <c r="A41" s="67" t="s">
        <v>154</v>
      </c>
      <c r="B41" s="69"/>
    </row>
    <row r="42" spans="1:7" s="74" customFormat="1" ht="22.9" customHeight="1" x14ac:dyDescent="0.2">
      <c r="A42" s="77" t="s">
        <v>156</v>
      </c>
      <c r="B42" s="72"/>
      <c r="C42" s="73"/>
      <c r="D42" s="73"/>
      <c r="E42" s="73"/>
      <c r="F42" s="73"/>
      <c r="G42" s="73"/>
    </row>
    <row r="43" spans="1:7" s="74" customFormat="1" ht="25.9" customHeight="1" x14ac:dyDescent="0.2">
      <c r="A43" s="77" t="s">
        <v>157</v>
      </c>
      <c r="B43" s="72"/>
      <c r="C43" s="73"/>
      <c r="D43" s="73"/>
      <c r="E43" s="73"/>
      <c r="F43" s="73"/>
      <c r="G43" s="73"/>
    </row>
    <row r="44" spans="1:7" s="74" customFormat="1" ht="30.6" customHeight="1" x14ac:dyDescent="0.2">
      <c r="A44" s="75" t="s">
        <v>163</v>
      </c>
      <c r="B44" s="72"/>
      <c r="C44" s="73"/>
      <c r="D44" s="73"/>
      <c r="E44" s="73"/>
      <c r="F44" s="73"/>
      <c r="G44" s="73"/>
    </row>
    <row r="45" spans="1:7" s="74" customFormat="1" ht="45" x14ac:dyDescent="0.2">
      <c r="A45" s="75" t="s">
        <v>221</v>
      </c>
      <c r="B45" s="72"/>
      <c r="C45" s="73"/>
      <c r="D45" s="73"/>
      <c r="E45" s="73"/>
      <c r="F45" s="73"/>
      <c r="G45" s="73"/>
    </row>
    <row r="46" spans="1:7" s="74" customFormat="1" ht="27" customHeight="1" thickBot="1" x14ac:dyDescent="0.25">
      <c r="A46" s="82" t="s">
        <v>176</v>
      </c>
      <c r="B46" s="83"/>
      <c r="C46" s="73"/>
      <c r="D46" s="73"/>
      <c r="E46" s="73"/>
      <c r="F46" s="73"/>
      <c r="G46" s="73"/>
    </row>
    <row r="47" spans="1:7" x14ac:dyDescent="0.2">
      <c r="A47" s="84" t="s">
        <v>177</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opLeftCell="A4" zoomScale="85" zoomScaleNormal="85" workbookViewId="0">
      <selection activeCell="A29" sqref="A29"/>
    </sheetView>
  </sheetViews>
  <sheetFormatPr defaultColWidth="0" defaultRowHeight="15.75" customHeight="1" zeroHeight="1" x14ac:dyDescent="0.25"/>
  <cols>
    <col min="1" max="1" width="194.7109375" style="159" customWidth="1"/>
    <col min="2" max="2" width="23.7109375" style="154" hidden="1" customWidth="1"/>
    <col min="3" max="3" width="39.42578125" style="155" hidden="1" customWidth="1"/>
    <col min="4" max="4" width="41.7109375" style="147" hidden="1" customWidth="1"/>
    <col min="5" max="252" width="0" style="150" hidden="1" customWidth="1"/>
    <col min="253" max="16384" width="9.140625" style="52" hidden="1"/>
  </cols>
  <sheetData>
    <row r="1" spans="1:252" s="50" customFormat="1" ht="26.25" customHeight="1" x14ac:dyDescent="0.2">
      <c r="A1" s="121" t="s">
        <v>96</v>
      </c>
      <c r="B1" s="46"/>
      <c r="C1" s="46"/>
      <c r="D1" s="46"/>
      <c r="E1" s="47"/>
      <c r="F1" s="48"/>
      <c r="G1" s="48"/>
      <c r="H1" s="48"/>
      <c r="I1" s="48"/>
      <c r="J1" s="49"/>
      <c r="K1" s="49"/>
      <c r="L1" s="49"/>
      <c r="M1" s="49"/>
      <c r="N1" s="49"/>
    </row>
    <row r="2" spans="1:252" ht="28.5" customHeight="1" x14ac:dyDescent="0.25">
      <c r="A2" s="88" t="s">
        <v>61</v>
      </c>
      <c r="B2" s="57" t="e">
        <f>COUNTIF('[3]WCAG 2.0 Compliance Checklist'!D13:D56,"Pass")</f>
        <v>#VALUE!</v>
      </c>
      <c r="C2" s="51"/>
      <c r="E2" s="148"/>
      <c r="F2" s="149"/>
      <c r="G2" s="149"/>
      <c r="H2" s="149"/>
      <c r="I2" s="149"/>
    </row>
    <row r="3" spans="1:252" s="54" customFormat="1" ht="19.899999999999999" customHeight="1" x14ac:dyDescent="0.2">
      <c r="A3" s="87" t="s">
        <v>95</v>
      </c>
      <c r="B3" s="53" t="e">
        <f>COUNTIF('[3]WCAG 2.0 Compliance Checklist'!D13:D56,"Criteria not applicable")</f>
        <v>#VALUE!</v>
      </c>
      <c r="C3" s="53"/>
      <c r="D3" s="53"/>
      <c r="E3" s="151"/>
      <c r="F3" s="152"/>
      <c r="G3" s="152"/>
      <c r="H3" s="152"/>
      <c r="I3" s="152"/>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c r="IK3" s="153"/>
      <c r="IL3" s="153"/>
      <c r="IM3" s="153"/>
      <c r="IN3" s="153"/>
      <c r="IO3" s="153"/>
      <c r="IP3" s="153"/>
      <c r="IQ3" s="153"/>
      <c r="IR3" s="153"/>
    </row>
    <row r="4" spans="1:252" ht="30" customHeight="1" x14ac:dyDescent="0.25">
      <c r="A4" s="90" t="s">
        <v>261</v>
      </c>
      <c r="B4" s="55"/>
      <c r="C4" s="55"/>
      <c r="D4" s="55"/>
      <c r="E4" s="148"/>
      <c r="F4" s="149"/>
      <c r="G4" s="149"/>
      <c r="H4" s="149"/>
      <c r="I4" s="149"/>
    </row>
    <row r="5" spans="1:252" ht="28.5" customHeight="1" x14ac:dyDescent="0.25">
      <c r="A5" s="88" t="s">
        <v>92</v>
      </c>
      <c r="B5" s="51"/>
      <c r="C5" s="51"/>
      <c r="E5" s="148"/>
      <c r="F5" s="149"/>
      <c r="G5" s="149"/>
      <c r="H5" s="149"/>
      <c r="I5" s="149"/>
    </row>
    <row r="6" spans="1:252" s="54" customFormat="1" ht="20.45" customHeight="1" x14ac:dyDescent="0.2">
      <c r="A6" s="87" t="s">
        <v>97</v>
      </c>
      <c r="B6" s="53"/>
      <c r="C6" s="53"/>
      <c r="D6" s="53"/>
      <c r="E6" s="151"/>
      <c r="F6" s="152"/>
      <c r="G6" s="152"/>
      <c r="H6" s="152"/>
      <c r="I6" s="152"/>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c r="IK6" s="153"/>
      <c r="IL6" s="153"/>
      <c r="IM6" s="153"/>
      <c r="IN6" s="153"/>
      <c r="IO6" s="153"/>
      <c r="IP6" s="153"/>
      <c r="IQ6" s="153"/>
      <c r="IR6" s="153"/>
    </row>
    <row r="7" spans="1:252" ht="30" customHeight="1" x14ac:dyDescent="0.25">
      <c r="A7" s="90" t="s">
        <v>262</v>
      </c>
      <c r="B7" s="55"/>
      <c r="C7" s="55"/>
      <c r="D7" s="55"/>
      <c r="E7" s="148"/>
      <c r="F7" s="149"/>
      <c r="G7" s="149"/>
      <c r="H7" s="149"/>
      <c r="I7" s="149"/>
    </row>
    <row r="8" spans="1:252" ht="28.5" customHeight="1" x14ac:dyDescent="0.25">
      <c r="A8" s="88" t="s">
        <v>93</v>
      </c>
      <c r="B8" s="51"/>
      <c r="C8" s="51"/>
      <c r="E8" s="148"/>
      <c r="F8" s="149"/>
      <c r="G8" s="149"/>
      <c r="H8" s="149"/>
      <c r="I8" s="149"/>
    </row>
    <row r="9" spans="1:252" s="54" customFormat="1" ht="19.899999999999999" customHeight="1" x14ac:dyDescent="0.2">
      <c r="A9" s="87" t="s">
        <v>94</v>
      </c>
      <c r="B9" s="53"/>
      <c r="C9" s="53"/>
      <c r="D9" s="53"/>
      <c r="E9" s="151"/>
      <c r="F9" s="152"/>
      <c r="G9" s="152"/>
      <c r="H9" s="152"/>
      <c r="I9" s="152"/>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row>
    <row r="10" spans="1:252" ht="51.75" customHeight="1" x14ac:dyDescent="0.25">
      <c r="A10" s="90" t="s">
        <v>269</v>
      </c>
      <c r="B10" s="55"/>
      <c r="C10" s="55"/>
      <c r="D10" s="55"/>
      <c r="E10" s="148"/>
      <c r="F10" s="149"/>
      <c r="G10" s="149"/>
      <c r="H10" s="149"/>
      <c r="I10" s="149"/>
    </row>
    <row r="11" spans="1:252" ht="28.5" customHeight="1" x14ac:dyDescent="0.25">
      <c r="A11" s="88" t="s">
        <v>91</v>
      </c>
      <c r="B11" s="51"/>
      <c r="C11" s="51"/>
      <c r="E11" s="148"/>
      <c r="F11" s="149"/>
      <c r="G11" s="149"/>
      <c r="H11" s="149"/>
      <c r="I11" s="149"/>
    </row>
    <row r="12" spans="1:252" s="54" customFormat="1" ht="37.9" customHeight="1" x14ac:dyDescent="0.2">
      <c r="A12" s="89" t="s">
        <v>178</v>
      </c>
      <c r="B12" s="56"/>
      <c r="C12" s="56"/>
      <c r="D12" s="56"/>
      <c r="E12" s="151"/>
      <c r="F12" s="152"/>
      <c r="G12" s="152"/>
      <c r="H12" s="152"/>
      <c r="I12" s="152"/>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row>
    <row r="13" spans="1:252" ht="366.75" customHeight="1" x14ac:dyDescent="0.25">
      <c r="A13" s="90" t="s">
        <v>267</v>
      </c>
      <c r="B13" s="55"/>
      <c r="C13" s="55"/>
      <c r="D13" s="55"/>
      <c r="E13" s="148"/>
      <c r="F13" s="149"/>
      <c r="G13" s="149"/>
      <c r="H13" s="149"/>
      <c r="I13" s="149"/>
    </row>
    <row r="14" spans="1:252" ht="35.25" customHeight="1" x14ac:dyDescent="0.25">
      <c r="A14" s="88" t="s">
        <v>98</v>
      </c>
      <c r="B14" s="51"/>
      <c r="C14" s="51"/>
      <c r="E14" s="148"/>
      <c r="F14" s="149"/>
      <c r="G14" s="149"/>
      <c r="H14" s="149"/>
      <c r="I14" s="149"/>
    </row>
    <row r="15" spans="1:252" s="54" customFormat="1" ht="34.9" customHeight="1" x14ac:dyDescent="0.2">
      <c r="A15" s="89" t="s">
        <v>99</v>
      </c>
      <c r="B15" s="56"/>
      <c r="C15" s="56"/>
      <c r="D15" s="56"/>
      <c r="E15" s="151"/>
      <c r="F15" s="152"/>
      <c r="G15" s="152"/>
      <c r="H15" s="152"/>
      <c r="I15" s="152"/>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row>
    <row r="16" spans="1:252" ht="171" customHeight="1" x14ac:dyDescent="0.25">
      <c r="A16" s="90" t="s">
        <v>268</v>
      </c>
      <c r="B16" s="55"/>
      <c r="C16" s="55"/>
      <c r="D16" s="55"/>
      <c r="E16" s="148"/>
      <c r="F16" s="149"/>
      <c r="G16" s="149"/>
      <c r="H16" s="149"/>
      <c r="I16" s="149"/>
    </row>
    <row r="17" spans="1:9" ht="28.5" customHeight="1" x14ac:dyDescent="0.25">
      <c r="A17" s="88" t="s">
        <v>254</v>
      </c>
      <c r="B17" s="51"/>
      <c r="C17" s="51"/>
      <c r="E17" s="148"/>
      <c r="F17" s="149"/>
      <c r="G17" s="149"/>
      <c r="H17" s="149"/>
      <c r="I17" s="149"/>
    </row>
    <row r="18" spans="1:9" ht="50.45" customHeight="1" x14ac:dyDescent="0.25">
      <c r="A18" s="89" t="s">
        <v>255</v>
      </c>
      <c r="B18" s="55"/>
      <c r="C18" s="55"/>
      <c r="D18" s="55"/>
      <c r="E18" s="148"/>
      <c r="F18" s="149"/>
      <c r="G18" s="149"/>
      <c r="H18" s="149"/>
      <c r="I18" s="149"/>
    </row>
    <row r="19" spans="1:9" ht="348" customHeight="1" x14ac:dyDescent="0.25">
      <c r="A19" s="90" t="s">
        <v>266</v>
      </c>
      <c r="B19" s="51"/>
      <c r="C19" s="51"/>
      <c r="E19" s="148"/>
      <c r="F19" s="149"/>
      <c r="G19" s="149"/>
      <c r="H19" s="149"/>
      <c r="I19" s="149"/>
    </row>
    <row r="20" spans="1:9" ht="28.5" customHeight="1" x14ac:dyDescent="0.25">
      <c r="A20" s="88" t="s">
        <v>256</v>
      </c>
      <c r="B20" s="55"/>
      <c r="C20" s="55"/>
      <c r="D20" s="55"/>
      <c r="E20" s="148"/>
      <c r="F20" s="149"/>
      <c r="G20" s="149"/>
      <c r="H20" s="149"/>
      <c r="I20" s="149"/>
    </row>
    <row r="21" spans="1:9" ht="82.5" customHeight="1" x14ac:dyDescent="0.25">
      <c r="A21" s="90" t="s">
        <v>265</v>
      </c>
    </row>
    <row r="22" spans="1:9" ht="28.15" customHeight="1" x14ac:dyDescent="0.25">
      <c r="A22" s="88" t="s">
        <v>257</v>
      </c>
    </row>
    <row r="23" spans="1:9" ht="42.75" customHeight="1" x14ac:dyDescent="0.25">
      <c r="A23" s="90" t="s">
        <v>264</v>
      </c>
    </row>
    <row r="24" spans="1:9" ht="28.5" customHeight="1" x14ac:dyDescent="0.25">
      <c r="A24" s="156" t="s">
        <v>263</v>
      </c>
    </row>
    <row r="25" spans="1:9" ht="36.75" customHeight="1" x14ac:dyDescent="0.25">
      <c r="A25" s="88" t="s">
        <v>258</v>
      </c>
    </row>
    <row r="26" spans="1:9" ht="45" hidden="1" customHeight="1" x14ac:dyDescent="0.25">
      <c r="A26" s="90" t="s">
        <v>259</v>
      </c>
    </row>
    <row r="27" spans="1:9" ht="170.25" customHeight="1" x14ac:dyDescent="0.25">
      <c r="A27" s="156"/>
    </row>
    <row r="28" spans="1:9" ht="30.6" customHeight="1" x14ac:dyDescent="0.25">
      <c r="A28" s="88" t="s">
        <v>260</v>
      </c>
    </row>
    <row r="29" spans="1:9" ht="28.9" customHeight="1" x14ac:dyDescent="0.25">
      <c r="A29" s="157">
        <f>(28)/38*100</f>
        <v>73.68421052631578</v>
      </c>
    </row>
    <row r="30" spans="1:9" x14ac:dyDescent="0.25">
      <c r="A30" s="158" t="s">
        <v>177</v>
      </c>
    </row>
  </sheetData>
  <conditionalFormatting sqref="A29">
    <cfRule type="cellIs" dxfId="137"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tabSelected="1" topLeftCell="A37" zoomScale="85" zoomScaleNormal="85" zoomScaleSheetLayoutView="115" zoomScalePageLayoutView="160" workbookViewId="0">
      <selection activeCell="E56" sqref="E56"/>
    </sheetView>
  </sheetViews>
  <sheetFormatPr defaultColWidth="0" defaultRowHeight="12.75" zeroHeight="1" x14ac:dyDescent="0.2"/>
  <cols>
    <col min="1" max="1" width="6.7109375" style="36" customWidth="1"/>
    <col min="2" max="2" width="88.42578125" style="20" customWidth="1"/>
    <col min="3" max="3" width="10.7109375" style="37" customWidth="1"/>
    <col min="4" max="4" width="27.5703125" style="38" customWidth="1"/>
    <col min="5" max="5" width="67.5703125" style="45" customWidth="1"/>
    <col min="6" max="7" width="0" style="37" hidden="1" customWidth="1"/>
    <col min="8" max="8" width="0" style="36" hidden="1" customWidth="1"/>
    <col min="9" max="16" width="0" style="14" hidden="1" customWidth="1"/>
    <col min="17" max="17" width="0" style="15" hidden="1" customWidth="1"/>
    <col min="18" max="19" width="0" style="14" hidden="1" customWidth="1"/>
    <col min="20" max="16378" width="6.140625" style="14" hidden="1"/>
    <col min="16379" max="16379" width="25.7109375" style="14" hidden="1" customWidth="1"/>
    <col min="16380" max="16380" width="28.42578125" style="14" hidden="1" customWidth="1"/>
    <col min="16381" max="16381" width="34" style="14" hidden="1" customWidth="1"/>
    <col min="16382" max="16382" width="29.28515625" style="14" hidden="1" customWidth="1"/>
    <col min="16383" max="16383" width="16.5703125" style="14" hidden="1" customWidth="1"/>
    <col min="16384" max="16384" width="85.85546875" style="14" hidden="1" customWidth="1"/>
  </cols>
  <sheetData>
    <row r="1" spans="1:19" s="13" customFormat="1" ht="37.15" customHeight="1" x14ac:dyDescent="0.2">
      <c r="A1" s="184" t="s">
        <v>226</v>
      </c>
      <c r="B1" s="184"/>
      <c r="C1" s="184"/>
      <c r="D1" s="184"/>
      <c r="E1" s="184"/>
      <c r="F1" s="184"/>
      <c r="G1" s="184"/>
      <c r="H1" s="185"/>
      <c r="I1" s="11"/>
      <c r="J1" s="12"/>
      <c r="K1" s="1"/>
      <c r="L1" s="1"/>
      <c r="M1" s="1"/>
      <c r="N1" s="1"/>
      <c r="O1" s="1"/>
      <c r="P1" s="1"/>
      <c r="Q1" s="1"/>
      <c r="R1" s="1"/>
      <c r="S1" s="1"/>
    </row>
    <row r="2" spans="1:19" ht="27" customHeight="1" x14ac:dyDescent="0.2">
      <c r="A2" s="165" t="s">
        <v>61</v>
      </c>
      <c r="B2" s="165"/>
      <c r="C2" s="188"/>
      <c r="D2" s="188"/>
      <c r="E2" s="189"/>
      <c r="F2" s="39"/>
      <c r="G2" s="1"/>
      <c r="H2" s="16"/>
      <c r="I2" s="13"/>
      <c r="J2" s="13"/>
      <c r="K2" s="13"/>
      <c r="L2" s="13"/>
      <c r="M2" s="13"/>
      <c r="N2" s="13"/>
    </row>
    <row r="3" spans="1:19" ht="27" customHeight="1" x14ac:dyDescent="0.2">
      <c r="A3" s="165" t="s">
        <v>63</v>
      </c>
      <c r="B3" s="165"/>
      <c r="C3" s="201"/>
      <c r="D3" s="202"/>
      <c r="E3" s="203"/>
      <c r="F3" s="39"/>
      <c r="G3" s="1"/>
      <c r="H3" s="16"/>
      <c r="I3" s="13"/>
      <c r="J3" s="13"/>
      <c r="K3" s="13"/>
      <c r="L3" s="13"/>
      <c r="M3" s="13"/>
      <c r="N3" s="13"/>
    </row>
    <row r="4" spans="1:19" ht="27" customHeight="1" x14ac:dyDescent="0.2">
      <c r="A4" s="165" t="s">
        <v>78</v>
      </c>
      <c r="B4" s="165"/>
      <c r="C4" s="211"/>
      <c r="D4" s="211"/>
      <c r="E4" s="91"/>
      <c r="F4" s="39"/>
      <c r="G4" s="1"/>
      <c r="H4" s="16"/>
      <c r="I4" s="13"/>
      <c r="J4" s="13"/>
      <c r="K4" s="13"/>
      <c r="L4" s="13"/>
      <c r="M4" s="13"/>
      <c r="N4" s="13"/>
    </row>
    <row r="5" spans="1:19" ht="27" hidden="1" customHeight="1" x14ac:dyDescent="0.2">
      <c r="A5" s="164" t="s">
        <v>79</v>
      </c>
      <c r="B5" s="164"/>
      <c r="C5" s="212"/>
      <c r="D5" s="212"/>
      <c r="E5" s="213"/>
      <c r="F5" s="39"/>
      <c r="G5" s="1"/>
      <c r="H5" s="16"/>
      <c r="I5" s="13"/>
      <c r="J5" s="13"/>
      <c r="K5" s="13"/>
      <c r="L5" s="13"/>
      <c r="M5" s="13"/>
      <c r="N5" s="13"/>
    </row>
    <row r="6" spans="1:19" ht="27" hidden="1" customHeight="1" x14ac:dyDescent="0.2">
      <c r="A6" s="164" t="s">
        <v>80</v>
      </c>
      <c r="B6" s="164"/>
      <c r="C6" s="162"/>
      <c r="D6" s="162"/>
      <c r="E6" s="163"/>
      <c r="F6" s="39"/>
      <c r="G6" s="1"/>
      <c r="H6" s="16"/>
      <c r="I6" s="13"/>
      <c r="J6" s="13"/>
      <c r="K6" s="13"/>
      <c r="L6" s="13"/>
      <c r="M6" s="13"/>
      <c r="N6" s="13"/>
    </row>
    <row r="7" spans="1:19" ht="27" hidden="1" customHeight="1" x14ac:dyDescent="0.2">
      <c r="A7" s="164" t="s">
        <v>81</v>
      </c>
      <c r="B7" s="164"/>
      <c r="C7" s="162"/>
      <c r="D7" s="162"/>
      <c r="E7" s="163"/>
      <c r="F7" s="39"/>
      <c r="G7" s="1"/>
      <c r="H7" s="16"/>
      <c r="I7" s="13"/>
      <c r="J7" s="13"/>
      <c r="K7" s="13"/>
      <c r="L7" s="13"/>
      <c r="M7" s="13"/>
      <c r="N7" s="13"/>
    </row>
    <row r="8" spans="1:19" ht="27" hidden="1" customHeight="1" x14ac:dyDescent="0.2">
      <c r="A8" s="164" t="s">
        <v>82</v>
      </c>
      <c r="B8" s="164"/>
      <c r="C8" s="162"/>
      <c r="D8" s="162"/>
      <c r="E8" s="163"/>
      <c r="F8" s="39"/>
      <c r="G8" s="1"/>
      <c r="H8" s="16"/>
      <c r="I8" s="13"/>
      <c r="J8" s="13"/>
      <c r="K8" s="13"/>
      <c r="L8" s="13"/>
      <c r="M8" s="13"/>
      <c r="N8" s="13"/>
    </row>
    <row r="9" spans="1:19" s="37" customFormat="1" ht="52.9" customHeight="1" x14ac:dyDescent="0.2">
      <c r="A9" s="192" t="s">
        <v>76</v>
      </c>
      <c r="B9" s="193"/>
      <c r="C9" s="193"/>
      <c r="D9" s="193"/>
      <c r="E9" s="193"/>
      <c r="F9" s="193"/>
      <c r="G9" s="193"/>
      <c r="H9" s="193"/>
      <c r="I9" s="18"/>
      <c r="J9" s="18"/>
      <c r="K9" s="18"/>
      <c r="L9" s="18"/>
      <c r="M9" s="18"/>
      <c r="N9" s="18"/>
      <c r="Q9" s="108"/>
    </row>
    <row r="10" spans="1:19" s="22" customFormat="1" ht="42" customHeight="1" x14ac:dyDescent="0.2">
      <c r="A10" s="194" t="s">
        <v>211</v>
      </c>
      <c r="B10" s="195"/>
      <c r="C10" s="195"/>
      <c r="D10" s="195"/>
      <c r="E10" s="195"/>
      <c r="F10" s="195"/>
      <c r="G10" s="195"/>
      <c r="H10" s="196"/>
      <c r="I10" s="21"/>
      <c r="J10" s="21"/>
      <c r="K10" s="21"/>
      <c r="L10" s="21"/>
      <c r="M10" s="21"/>
      <c r="N10" s="21"/>
      <c r="Q10" s="23"/>
    </row>
    <row r="11" spans="1:19" ht="55.15" customHeight="1" thickBot="1" x14ac:dyDescent="0.25">
      <c r="A11" s="199" t="s">
        <v>54</v>
      </c>
      <c r="B11" s="200"/>
      <c r="C11" s="123" t="s">
        <v>40</v>
      </c>
      <c r="D11" s="123" t="s">
        <v>179</v>
      </c>
      <c r="E11" s="123" t="s">
        <v>100</v>
      </c>
      <c r="F11" s="198" t="s">
        <v>52</v>
      </c>
      <c r="G11" s="198"/>
      <c r="H11" s="124" t="s">
        <v>53</v>
      </c>
      <c r="I11" s="13"/>
      <c r="J11" s="13"/>
      <c r="K11" s="13"/>
      <c r="L11" s="13"/>
      <c r="M11" s="13"/>
      <c r="N11" s="13"/>
    </row>
    <row r="12" spans="1:19" ht="69.599999999999994" customHeight="1" x14ac:dyDescent="0.2">
      <c r="A12" s="190" t="s">
        <v>84</v>
      </c>
      <c r="B12" s="191"/>
      <c r="C12" s="181" t="s">
        <v>180</v>
      </c>
      <c r="D12" s="182"/>
      <c r="E12" s="182"/>
      <c r="F12" s="182"/>
      <c r="G12" s="182"/>
      <c r="H12" s="183"/>
      <c r="I12" s="13"/>
      <c r="J12" s="13"/>
      <c r="K12" s="13"/>
      <c r="L12" s="13"/>
      <c r="M12" s="13"/>
      <c r="N12" s="13"/>
    </row>
    <row r="13" spans="1:19" s="101" customFormat="1" ht="49.9" customHeight="1" x14ac:dyDescent="0.2">
      <c r="A13" s="92" t="s">
        <v>0</v>
      </c>
      <c r="B13" s="93" t="s">
        <v>41</v>
      </c>
      <c r="C13" s="94"/>
      <c r="D13" s="95"/>
      <c r="E13" s="144"/>
      <c r="F13" s="97">
        <f>IF(D13="does not support","list date full support planned, if any &gt;",0)</f>
        <v>0</v>
      </c>
      <c r="G13" s="98"/>
      <c r="H13" s="99" t="str">
        <f>IF(D13="Pass",0,IF(D13="criteria not applicable",0,IF(D13="Fail",1,"")))</f>
        <v/>
      </c>
      <c r="I13" s="100"/>
      <c r="J13" s="100"/>
      <c r="K13" s="100"/>
      <c r="L13" s="100"/>
      <c r="M13" s="100"/>
      <c r="N13" s="100"/>
      <c r="Q13" s="102"/>
    </row>
    <row r="14" spans="1:19" s="101" customFormat="1" ht="49.9" customHeight="1" x14ac:dyDescent="0.2">
      <c r="A14" s="92" t="s">
        <v>1</v>
      </c>
      <c r="B14" s="93" t="s">
        <v>42</v>
      </c>
      <c r="C14" s="94"/>
      <c r="D14" s="95"/>
      <c r="E14" s="96"/>
      <c r="F14" s="97">
        <f>IF(D14="does not support","list date full support planned, if any &gt;",0)</f>
        <v>0</v>
      </c>
      <c r="G14" s="98"/>
      <c r="H14" s="99" t="str">
        <f t="shared" ref="H14:H26" si="0">IF(D14="Pass",0,IF(D14="criteria not applicable",0,IF(D14="Fail",1,"")))</f>
        <v/>
      </c>
      <c r="I14" s="100"/>
      <c r="J14" s="100"/>
      <c r="K14" s="100"/>
      <c r="L14" s="100"/>
      <c r="M14" s="100"/>
      <c r="N14" s="100"/>
      <c r="Q14" s="102"/>
    </row>
    <row r="15" spans="1:19" s="101" customFormat="1" ht="49.9" customHeight="1" x14ac:dyDescent="0.2">
      <c r="A15" s="92" t="s">
        <v>2</v>
      </c>
      <c r="B15" s="93" t="s">
        <v>153</v>
      </c>
      <c r="C15" s="94"/>
      <c r="D15" s="95"/>
      <c r="E15" s="96"/>
      <c r="F15" s="97">
        <f t="shared" ref="F15:F26" si="1">IF(D15="does not support","list date full support planned, if any &gt;",0)</f>
        <v>0</v>
      </c>
      <c r="G15" s="98"/>
      <c r="H15" s="99" t="str">
        <f t="shared" si="0"/>
        <v/>
      </c>
      <c r="I15" s="100"/>
      <c r="J15" s="100"/>
      <c r="K15" s="100"/>
      <c r="L15" s="100"/>
      <c r="M15" s="100"/>
      <c r="N15" s="100"/>
      <c r="Q15" s="102"/>
    </row>
    <row r="16" spans="1:19" s="101" customFormat="1" ht="49.9" customHeight="1" x14ac:dyDescent="0.2">
      <c r="A16" s="92" t="s">
        <v>3</v>
      </c>
      <c r="B16" s="93" t="s">
        <v>43</v>
      </c>
      <c r="C16" s="94"/>
      <c r="D16" s="95"/>
      <c r="E16" s="96"/>
      <c r="F16" s="97">
        <f t="shared" si="1"/>
        <v>0</v>
      </c>
      <c r="G16" s="98"/>
      <c r="H16" s="99" t="str">
        <f t="shared" si="0"/>
        <v/>
      </c>
      <c r="I16" s="100"/>
      <c r="J16" s="100"/>
      <c r="K16" s="100"/>
      <c r="L16" s="100"/>
      <c r="M16" s="100"/>
      <c r="N16" s="100"/>
      <c r="Q16" s="102"/>
    </row>
    <row r="17" spans="1:17" s="101" customFormat="1" ht="49.9" customHeight="1" x14ac:dyDescent="0.2">
      <c r="A17" s="92" t="s">
        <v>4</v>
      </c>
      <c r="B17" s="93" t="s">
        <v>44</v>
      </c>
      <c r="C17" s="94"/>
      <c r="D17" s="95"/>
      <c r="E17" s="96"/>
      <c r="F17" s="97">
        <f t="shared" si="1"/>
        <v>0</v>
      </c>
      <c r="G17" s="98"/>
      <c r="H17" s="99" t="str">
        <f t="shared" si="0"/>
        <v/>
      </c>
      <c r="I17" s="100"/>
      <c r="J17" s="100"/>
      <c r="K17" s="100"/>
      <c r="L17" s="100"/>
      <c r="M17" s="100"/>
      <c r="N17" s="100"/>
      <c r="Q17" s="102"/>
    </row>
    <row r="18" spans="1:17" s="101" customFormat="1" ht="49.9" customHeight="1" x14ac:dyDescent="0.2">
      <c r="A18" s="92" t="s">
        <v>5</v>
      </c>
      <c r="B18" s="93" t="s">
        <v>45</v>
      </c>
      <c r="C18" s="94"/>
      <c r="D18" s="95"/>
      <c r="E18" s="96"/>
      <c r="F18" s="97">
        <f t="shared" si="1"/>
        <v>0</v>
      </c>
      <c r="G18" s="98"/>
      <c r="H18" s="99" t="str">
        <f t="shared" si="0"/>
        <v/>
      </c>
      <c r="I18" s="100"/>
      <c r="J18" s="100"/>
      <c r="K18" s="100"/>
      <c r="L18" s="100"/>
      <c r="M18" s="100"/>
      <c r="N18" s="100"/>
      <c r="Q18" s="102"/>
    </row>
    <row r="19" spans="1:17" s="101" customFormat="1" ht="49.9" customHeight="1" x14ac:dyDescent="0.2">
      <c r="A19" s="92" t="s">
        <v>6</v>
      </c>
      <c r="B19" s="93" t="s">
        <v>225</v>
      </c>
      <c r="C19" s="94"/>
      <c r="D19" s="95"/>
      <c r="E19" s="145"/>
      <c r="F19" s="97">
        <f t="shared" si="1"/>
        <v>0</v>
      </c>
      <c r="G19" s="98"/>
      <c r="H19" s="99" t="str">
        <f t="shared" si="0"/>
        <v/>
      </c>
      <c r="I19" s="100"/>
      <c r="J19" s="100"/>
      <c r="K19" s="100"/>
      <c r="L19" s="100"/>
      <c r="M19" s="100"/>
      <c r="N19" s="100"/>
      <c r="Q19" s="102" t="s">
        <v>142</v>
      </c>
    </row>
    <row r="20" spans="1:17" s="101" customFormat="1" ht="49.9" customHeight="1" x14ac:dyDescent="0.2">
      <c r="A20" s="92" t="s">
        <v>7</v>
      </c>
      <c r="B20" s="93" t="s">
        <v>181</v>
      </c>
      <c r="C20" s="94"/>
      <c r="D20" s="95"/>
      <c r="E20" s="144"/>
      <c r="F20" s="97">
        <f t="shared" si="1"/>
        <v>0</v>
      </c>
      <c r="G20" s="98"/>
      <c r="H20" s="99" t="str">
        <f t="shared" si="0"/>
        <v/>
      </c>
      <c r="I20" s="100"/>
      <c r="J20" s="100"/>
      <c r="K20" s="100"/>
      <c r="L20" s="100"/>
      <c r="M20" s="100"/>
      <c r="N20" s="100"/>
      <c r="Q20" s="102" t="s">
        <v>138</v>
      </c>
    </row>
    <row r="21" spans="1:17" s="101" customFormat="1" ht="49.9" customHeight="1" x14ac:dyDescent="0.2">
      <c r="A21" s="92" t="s">
        <v>8</v>
      </c>
      <c r="B21" s="93" t="s">
        <v>182</v>
      </c>
      <c r="C21" s="94"/>
      <c r="D21" s="95"/>
      <c r="E21" s="96"/>
      <c r="F21" s="97">
        <f t="shared" si="1"/>
        <v>0</v>
      </c>
      <c r="G21" s="98"/>
      <c r="H21" s="99" t="str">
        <f t="shared" si="0"/>
        <v/>
      </c>
      <c r="I21" s="100"/>
      <c r="J21" s="100"/>
      <c r="K21" s="100"/>
      <c r="L21" s="100"/>
      <c r="M21" s="100"/>
      <c r="N21" s="100"/>
      <c r="Q21" s="102" t="s">
        <v>139</v>
      </c>
    </row>
    <row r="22" spans="1:17" s="101" customFormat="1" ht="49.9" customHeight="1" x14ac:dyDescent="0.2">
      <c r="A22" s="92" t="s">
        <v>9</v>
      </c>
      <c r="B22" s="93" t="s">
        <v>46</v>
      </c>
      <c r="C22" s="94"/>
      <c r="D22" s="95"/>
      <c r="E22" s="96"/>
      <c r="F22" s="97">
        <f t="shared" si="1"/>
        <v>0</v>
      </c>
      <c r="G22" s="98"/>
      <c r="H22" s="99" t="str">
        <f t="shared" si="0"/>
        <v/>
      </c>
      <c r="I22" s="100"/>
      <c r="J22" s="100"/>
      <c r="K22" s="100"/>
      <c r="L22" s="100"/>
      <c r="M22" s="100"/>
      <c r="N22" s="100"/>
      <c r="Q22" s="102" t="s">
        <v>90</v>
      </c>
    </row>
    <row r="23" spans="1:17" s="101" customFormat="1" ht="60" x14ac:dyDescent="0.2">
      <c r="A23" s="92" t="s">
        <v>10</v>
      </c>
      <c r="B23" s="93" t="s">
        <v>202</v>
      </c>
      <c r="C23" s="94"/>
      <c r="D23" s="95"/>
      <c r="E23" s="96"/>
      <c r="F23" s="97">
        <f t="shared" si="1"/>
        <v>0</v>
      </c>
      <c r="G23" s="98"/>
      <c r="H23" s="99" t="str">
        <f t="shared" si="0"/>
        <v/>
      </c>
      <c r="I23" s="100"/>
      <c r="J23" s="100"/>
      <c r="K23" s="100"/>
      <c r="L23" s="100"/>
      <c r="M23" s="100"/>
      <c r="N23" s="100"/>
      <c r="Q23" s="102"/>
    </row>
    <row r="24" spans="1:17" s="101" customFormat="1" ht="49.9" customHeight="1" x14ac:dyDescent="0.2">
      <c r="A24" s="92" t="s">
        <v>11</v>
      </c>
      <c r="B24" s="103" t="s">
        <v>183</v>
      </c>
      <c r="C24" s="94"/>
      <c r="D24" s="95"/>
      <c r="E24" s="144"/>
      <c r="F24" s="97">
        <f t="shared" si="1"/>
        <v>0</v>
      </c>
      <c r="G24" s="98"/>
      <c r="H24" s="99" t="str">
        <f t="shared" si="0"/>
        <v/>
      </c>
      <c r="I24" s="100"/>
      <c r="J24" s="100"/>
      <c r="K24" s="100"/>
      <c r="L24" s="100"/>
      <c r="M24" s="100"/>
      <c r="N24" s="100"/>
      <c r="Q24" s="102" t="s">
        <v>39</v>
      </c>
    </row>
    <row r="25" spans="1:17" s="101" customFormat="1" ht="49.9" customHeight="1" x14ac:dyDescent="0.2">
      <c r="A25" s="92" t="s">
        <v>12</v>
      </c>
      <c r="B25" s="93" t="s">
        <v>184</v>
      </c>
      <c r="C25" s="94"/>
      <c r="D25" s="95"/>
      <c r="E25" s="96"/>
      <c r="F25" s="97">
        <f t="shared" si="1"/>
        <v>0</v>
      </c>
      <c r="G25" s="98"/>
      <c r="H25" s="99" t="str">
        <f t="shared" si="0"/>
        <v/>
      </c>
      <c r="I25" s="100"/>
      <c r="J25" s="100"/>
      <c r="K25" s="100"/>
      <c r="L25" s="100"/>
      <c r="M25" s="100"/>
      <c r="N25" s="100"/>
      <c r="Q25" s="102"/>
    </row>
    <row r="26" spans="1:17" s="101" customFormat="1" ht="49.9" customHeight="1" thickBot="1" x14ac:dyDescent="0.25">
      <c r="A26" s="92" t="s">
        <v>13</v>
      </c>
      <c r="B26" s="104" t="s">
        <v>185</v>
      </c>
      <c r="C26" s="94"/>
      <c r="D26" s="95"/>
      <c r="E26" s="96"/>
      <c r="F26" s="97">
        <f t="shared" si="1"/>
        <v>0</v>
      </c>
      <c r="G26" s="98"/>
      <c r="H26" s="99" t="str">
        <f t="shared" si="0"/>
        <v/>
      </c>
      <c r="I26" s="100"/>
      <c r="J26" s="100"/>
      <c r="K26" s="100"/>
      <c r="L26" s="100"/>
      <c r="M26" s="100"/>
      <c r="N26" s="100"/>
      <c r="Q26" s="102"/>
    </row>
    <row r="27" spans="1:17" ht="17.45" hidden="1" customHeight="1" thickBot="1" x14ac:dyDescent="0.25">
      <c r="A27" s="186" t="s">
        <v>67</v>
      </c>
      <c r="B27" s="187"/>
      <c r="C27" s="187"/>
      <c r="D27" s="187"/>
      <c r="E27" s="187"/>
      <c r="F27" s="187"/>
      <c r="G27" s="24">
        <f>SUM(H13:H26)</f>
        <v>0</v>
      </c>
      <c r="H27" s="25">
        <f>SUM(H13:H26)</f>
        <v>0</v>
      </c>
      <c r="I27" s="26"/>
      <c r="J27" s="13"/>
      <c r="K27" s="13"/>
      <c r="L27" s="13"/>
      <c r="M27" s="13"/>
      <c r="N27" s="13"/>
    </row>
    <row r="28" spans="1:17" ht="53.45" customHeight="1" x14ac:dyDescent="0.2">
      <c r="A28" s="190" t="s">
        <v>85</v>
      </c>
      <c r="B28" s="197"/>
      <c r="C28" s="181" t="s">
        <v>186</v>
      </c>
      <c r="D28" s="182"/>
      <c r="E28" s="182"/>
      <c r="F28" s="182"/>
      <c r="G28" s="182"/>
      <c r="H28" s="183"/>
      <c r="I28" s="13"/>
      <c r="J28" s="13"/>
      <c r="K28" s="13"/>
      <c r="L28" s="13"/>
      <c r="M28" s="13"/>
      <c r="N28" s="13"/>
    </row>
    <row r="29" spans="1:17" s="101" customFormat="1" ht="70.900000000000006" customHeight="1" x14ac:dyDescent="0.2">
      <c r="A29" s="92" t="s">
        <v>14</v>
      </c>
      <c r="B29" s="93" t="s">
        <v>47</v>
      </c>
      <c r="C29" s="94"/>
      <c r="D29" s="95"/>
      <c r="E29" s="96"/>
      <c r="F29" s="97">
        <f t="shared" ref="F29:F40" si="2">IF(D29="does not support","list date full support planned, if any &gt;",0)</f>
        <v>0</v>
      </c>
      <c r="G29" s="98"/>
      <c r="H29" s="99" t="str">
        <f>IF(D29="Pass",0,IF(D29="criteria not applicable",0,IF(D29="Fail",1,"")))</f>
        <v/>
      </c>
      <c r="I29" s="100"/>
      <c r="J29" s="100"/>
      <c r="K29" s="100"/>
      <c r="L29" s="100"/>
      <c r="M29" s="100"/>
      <c r="N29" s="100"/>
      <c r="Q29" s="102"/>
    </row>
    <row r="30" spans="1:17" s="101" customFormat="1" ht="81.599999999999994" customHeight="1" x14ac:dyDescent="0.2">
      <c r="A30" s="92" t="s">
        <v>15</v>
      </c>
      <c r="B30" s="93" t="s">
        <v>203</v>
      </c>
      <c r="C30" s="94"/>
      <c r="D30" s="95"/>
      <c r="E30" s="96"/>
      <c r="F30" s="97">
        <f t="shared" si="2"/>
        <v>0</v>
      </c>
      <c r="G30" s="98"/>
      <c r="H30" s="99" t="str">
        <f t="shared" ref="H30:H40" si="3">IF(D30="Pass",0,IF(D30="criteria not applicable",0,IF(D30="Fail",1,"")))</f>
        <v/>
      </c>
      <c r="I30" s="100"/>
      <c r="J30" s="100"/>
      <c r="K30" s="100"/>
      <c r="L30" s="100"/>
      <c r="M30" s="100"/>
      <c r="N30" s="100"/>
      <c r="Q30" s="102"/>
    </row>
    <row r="31" spans="1:17" s="101" customFormat="1" ht="211.9" customHeight="1" x14ac:dyDescent="0.2">
      <c r="A31" s="92" t="s">
        <v>16</v>
      </c>
      <c r="B31" s="93" t="s">
        <v>62</v>
      </c>
      <c r="C31" s="94"/>
      <c r="D31" s="95"/>
      <c r="E31" s="96"/>
      <c r="F31" s="97">
        <f t="shared" si="2"/>
        <v>0</v>
      </c>
      <c r="G31" s="98"/>
      <c r="H31" s="99" t="str">
        <f t="shared" si="3"/>
        <v/>
      </c>
      <c r="I31" s="100"/>
      <c r="J31" s="100"/>
      <c r="K31" s="100"/>
      <c r="L31" s="100"/>
      <c r="M31" s="100"/>
      <c r="N31" s="100"/>
      <c r="Q31" s="102"/>
    </row>
    <row r="32" spans="1:17" s="101" customFormat="1" ht="165.6" customHeight="1" x14ac:dyDescent="0.2">
      <c r="A32" s="92" t="s">
        <v>17</v>
      </c>
      <c r="B32" s="93" t="s">
        <v>204</v>
      </c>
      <c r="C32" s="94"/>
      <c r="D32" s="95"/>
      <c r="E32" s="96"/>
      <c r="F32" s="97"/>
      <c r="G32" s="98"/>
      <c r="H32" s="99" t="str">
        <f t="shared" si="3"/>
        <v/>
      </c>
      <c r="I32" s="100"/>
      <c r="J32" s="100"/>
      <c r="K32" s="100"/>
      <c r="L32" s="100"/>
      <c r="M32" s="100"/>
      <c r="N32" s="100"/>
      <c r="Q32" s="102"/>
    </row>
    <row r="33" spans="1:17" s="101" customFormat="1" ht="57" customHeight="1" x14ac:dyDescent="0.2">
      <c r="A33" s="92" t="s">
        <v>18</v>
      </c>
      <c r="B33" s="93" t="s">
        <v>187</v>
      </c>
      <c r="C33" s="94"/>
      <c r="D33" s="95"/>
      <c r="E33" s="96"/>
      <c r="F33" s="97">
        <f t="shared" si="2"/>
        <v>0</v>
      </c>
      <c r="G33" s="98"/>
      <c r="H33" s="99" t="str">
        <f t="shared" si="3"/>
        <v/>
      </c>
      <c r="I33" s="100"/>
      <c r="J33" s="100"/>
      <c r="K33" s="100"/>
      <c r="L33" s="100"/>
      <c r="M33" s="100"/>
      <c r="N33" s="100"/>
      <c r="Q33" s="102"/>
    </row>
    <row r="34" spans="1:17" s="101" customFormat="1" ht="41.45" customHeight="1" x14ac:dyDescent="0.2">
      <c r="A34" s="92" t="s">
        <v>19</v>
      </c>
      <c r="B34" s="93" t="s">
        <v>188</v>
      </c>
      <c r="C34" s="94"/>
      <c r="D34" s="95"/>
      <c r="E34" s="144"/>
      <c r="F34" s="97">
        <f t="shared" si="2"/>
        <v>0</v>
      </c>
      <c r="G34" s="98"/>
      <c r="H34" s="99" t="str">
        <f t="shared" si="3"/>
        <v/>
      </c>
      <c r="I34" s="100"/>
      <c r="J34" s="100"/>
      <c r="K34" s="100"/>
      <c r="L34" s="100"/>
      <c r="M34" s="100"/>
      <c r="N34" s="100"/>
      <c r="Q34" s="102"/>
    </row>
    <row r="35" spans="1:17" s="101" customFormat="1" ht="27.6" customHeight="1" x14ac:dyDescent="0.2">
      <c r="A35" s="92" t="s">
        <v>20</v>
      </c>
      <c r="B35" s="93" t="s">
        <v>205</v>
      </c>
      <c r="C35" s="94"/>
      <c r="D35" s="95"/>
      <c r="E35" s="96"/>
      <c r="F35" s="97">
        <f t="shared" si="2"/>
        <v>0</v>
      </c>
      <c r="G35" s="98"/>
      <c r="H35" s="99" t="str">
        <f t="shared" si="3"/>
        <v/>
      </c>
      <c r="I35" s="100"/>
      <c r="J35" s="100"/>
      <c r="K35" s="100"/>
      <c r="L35" s="100"/>
      <c r="M35" s="100"/>
      <c r="N35" s="100"/>
      <c r="Q35" s="102"/>
    </row>
    <row r="36" spans="1:17" s="101" customFormat="1" ht="53.45" customHeight="1" x14ac:dyDescent="0.2">
      <c r="A36" s="92" t="s">
        <v>21</v>
      </c>
      <c r="B36" s="93" t="s">
        <v>189</v>
      </c>
      <c r="C36" s="94"/>
      <c r="D36" s="95"/>
      <c r="E36" s="96"/>
      <c r="F36" s="97">
        <f t="shared" si="2"/>
        <v>0</v>
      </c>
      <c r="G36" s="98"/>
      <c r="H36" s="99" t="str">
        <f t="shared" si="3"/>
        <v/>
      </c>
      <c r="I36" s="100"/>
      <c r="J36" s="100"/>
      <c r="K36" s="100"/>
      <c r="L36" s="100"/>
      <c r="M36" s="100"/>
      <c r="N36" s="100"/>
      <c r="Q36" s="102"/>
    </row>
    <row r="37" spans="1:17" s="101" customFormat="1" ht="65.45" customHeight="1" x14ac:dyDescent="0.2">
      <c r="A37" s="92" t="s">
        <v>22</v>
      </c>
      <c r="B37" s="93" t="s">
        <v>48</v>
      </c>
      <c r="C37" s="94"/>
      <c r="D37" s="95"/>
      <c r="E37" s="144"/>
      <c r="F37" s="97">
        <f t="shared" si="2"/>
        <v>0</v>
      </c>
      <c r="G37" s="98"/>
      <c r="H37" s="99" t="str">
        <f t="shared" si="3"/>
        <v/>
      </c>
      <c r="I37" s="100"/>
      <c r="J37" s="100"/>
      <c r="K37" s="100"/>
      <c r="L37" s="100"/>
      <c r="M37" s="100"/>
      <c r="N37" s="100"/>
      <c r="Q37" s="102"/>
    </row>
    <row r="38" spans="1:17" s="101" customFormat="1" ht="49.9" customHeight="1" x14ac:dyDescent="0.2">
      <c r="A38" s="92" t="s">
        <v>23</v>
      </c>
      <c r="B38" s="93" t="s">
        <v>190</v>
      </c>
      <c r="C38" s="94"/>
      <c r="D38" s="95"/>
      <c r="E38" s="96"/>
      <c r="F38" s="97">
        <f t="shared" si="2"/>
        <v>0</v>
      </c>
      <c r="G38" s="98"/>
      <c r="H38" s="99" t="str">
        <f t="shared" si="3"/>
        <v/>
      </c>
      <c r="I38" s="100"/>
      <c r="J38" s="100"/>
      <c r="K38" s="100"/>
      <c r="L38" s="100"/>
      <c r="M38" s="100"/>
      <c r="N38" s="100"/>
      <c r="Q38" s="102"/>
    </row>
    <row r="39" spans="1:17" s="101" customFormat="1" ht="28.15" customHeight="1" x14ac:dyDescent="0.2">
      <c r="A39" s="92" t="s">
        <v>24</v>
      </c>
      <c r="B39" s="93" t="s">
        <v>206</v>
      </c>
      <c r="C39" s="94"/>
      <c r="D39" s="95"/>
      <c r="E39" s="144"/>
      <c r="F39" s="97">
        <f t="shared" si="2"/>
        <v>0</v>
      </c>
      <c r="G39" s="98"/>
      <c r="H39" s="99" t="str">
        <f t="shared" si="3"/>
        <v/>
      </c>
      <c r="I39" s="100"/>
      <c r="J39" s="100"/>
      <c r="K39" s="100"/>
      <c r="L39" s="100"/>
      <c r="M39" s="100"/>
      <c r="N39" s="100"/>
      <c r="Q39" s="102"/>
    </row>
    <row r="40" spans="1:17" s="101" customFormat="1" ht="37.9" customHeight="1" thickBot="1" x14ac:dyDescent="0.25">
      <c r="A40" s="92" t="s">
        <v>25</v>
      </c>
      <c r="B40" s="93" t="s">
        <v>49</v>
      </c>
      <c r="C40" s="94"/>
      <c r="D40" s="95"/>
      <c r="E40" s="96"/>
      <c r="F40" s="97">
        <f t="shared" si="2"/>
        <v>0</v>
      </c>
      <c r="G40" s="98"/>
      <c r="H40" s="99" t="str">
        <f t="shared" si="3"/>
        <v/>
      </c>
      <c r="I40" s="100"/>
      <c r="J40" s="100"/>
      <c r="K40" s="100"/>
      <c r="L40" s="100"/>
      <c r="M40" s="100"/>
      <c r="N40" s="100"/>
      <c r="Q40" s="102"/>
    </row>
    <row r="41" spans="1:17" ht="48.75" hidden="1" customHeight="1" thickBot="1" x14ac:dyDescent="0.25">
      <c r="A41" s="186" t="s">
        <v>66</v>
      </c>
      <c r="B41" s="187"/>
      <c r="C41" s="187"/>
      <c r="D41" s="187"/>
      <c r="E41" s="187"/>
      <c r="F41" s="187"/>
      <c r="G41" s="24">
        <f>SUM(H29:H40)</f>
        <v>0</v>
      </c>
      <c r="H41" s="25" t="b">
        <f>G41=G41</f>
        <v>1</v>
      </c>
      <c r="I41" s="13"/>
      <c r="J41" s="13"/>
      <c r="K41" s="13"/>
      <c r="L41" s="13"/>
      <c r="M41" s="13"/>
      <c r="N41" s="13"/>
    </row>
    <row r="42" spans="1:17" ht="54.6" customHeight="1" x14ac:dyDescent="0.2">
      <c r="A42" s="190" t="s">
        <v>86</v>
      </c>
      <c r="B42" s="197"/>
      <c r="C42" s="181" t="s">
        <v>191</v>
      </c>
      <c r="D42" s="182"/>
      <c r="E42" s="182"/>
      <c r="F42" s="182"/>
      <c r="G42" s="182"/>
      <c r="H42" s="183"/>
      <c r="I42" s="13"/>
      <c r="J42" s="13"/>
      <c r="K42" s="13"/>
      <c r="L42" s="13"/>
      <c r="M42" s="13"/>
      <c r="N42" s="13"/>
    </row>
    <row r="43" spans="1:17" s="101" customFormat="1" ht="40.15" customHeight="1" x14ac:dyDescent="0.2">
      <c r="A43" s="92" t="s">
        <v>26</v>
      </c>
      <c r="B43" s="93" t="s">
        <v>192</v>
      </c>
      <c r="C43" s="94"/>
      <c r="D43" s="95"/>
      <c r="E43" s="144"/>
      <c r="F43" s="97">
        <f t="shared" ref="F43:F56" si="4">IF(D43="does not support","list date full support planned, if any &gt;",0)</f>
        <v>0</v>
      </c>
      <c r="G43" s="98"/>
      <c r="H43" s="99" t="str">
        <f>IF(D43="Pass",0,IF(D43="criteria not applicable",0,IF(D43="Fail",1,"")))</f>
        <v/>
      </c>
      <c r="I43" s="100"/>
      <c r="J43" s="100"/>
      <c r="K43" s="100"/>
      <c r="L43" s="100"/>
      <c r="M43" s="100"/>
      <c r="N43" s="100"/>
      <c r="Q43" s="102"/>
    </row>
    <row r="44" spans="1:17" s="101" customFormat="1" ht="69" customHeight="1" x14ac:dyDescent="0.2">
      <c r="A44" s="92" t="s">
        <v>27</v>
      </c>
      <c r="B44" s="93" t="s">
        <v>38</v>
      </c>
      <c r="C44" s="94"/>
      <c r="D44" s="95"/>
      <c r="E44" s="96"/>
      <c r="F44" s="97">
        <f t="shared" si="4"/>
        <v>0</v>
      </c>
      <c r="G44" s="98"/>
      <c r="H44" s="99" t="str">
        <f t="shared" ref="H44:H52" si="5">IF(D44="Pass",0,IF(D44="criteria not applicable",0,IF(D44="Fail",1,"")))</f>
        <v/>
      </c>
      <c r="I44" s="100"/>
      <c r="J44" s="100"/>
      <c r="K44" s="100"/>
      <c r="L44" s="100"/>
      <c r="M44" s="100"/>
      <c r="N44" s="100"/>
      <c r="Q44" s="102"/>
    </row>
    <row r="45" spans="1:17" s="101" customFormat="1" ht="38.450000000000003" customHeight="1" x14ac:dyDescent="0.2">
      <c r="A45" s="92" t="s">
        <v>28</v>
      </c>
      <c r="B45" s="93" t="s">
        <v>207</v>
      </c>
      <c r="C45" s="94"/>
      <c r="D45" s="95"/>
      <c r="E45" s="96"/>
      <c r="F45" s="97">
        <f t="shared" si="4"/>
        <v>0</v>
      </c>
      <c r="G45" s="98"/>
      <c r="H45" s="99" t="str">
        <f t="shared" si="5"/>
        <v/>
      </c>
      <c r="I45" s="100"/>
      <c r="J45" s="100"/>
      <c r="K45" s="100"/>
      <c r="L45" s="100"/>
      <c r="M45" s="100"/>
      <c r="N45" s="100"/>
      <c r="Q45" s="102"/>
    </row>
    <row r="46" spans="1:17" s="101" customFormat="1" ht="54" customHeight="1" x14ac:dyDescent="0.2">
      <c r="A46" s="92" t="s">
        <v>29</v>
      </c>
      <c r="B46" s="93" t="s">
        <v>193</v>
      </c>
      <c r="C46" s="94"/>
      <c r="D46" s="95"/>
      <c r="E46" s="96"/>
      <c r="F46" s="97">
        <f t="shared" si="4"/>
        <v>0</v>
      </c>
      <c r="G46" s="98"/>
      <c r="H46" s="99" t="str">
        <f t="shared" si="5"/>
        <v/>
      </c>
      <c r="I46" s="100"/>
      <c r="J46" s="100"/>
      <c r="K46" s="100"/>
      <c r="L46" s="100"/>
      <c r="M46" s="100"/>
      <c r="N46" s="100"/>
      <c r="Q46" s="102"/>
    </row>
    <row r="47" spans="1:17" s="101" customFormat="1" ht="54.6" customHeight="1" x14ac:dyDescent="0.2">
      <c r="A47" s="92" t="s">
        <v>30</v>
      </c>
      <c r="B47" s="93" t="s">
        <v>194</v>
      </c>
      <c r="C47" s="94"/>
      <c r="D47" s="95"/>
      <c r="E47" s="96"/>
      <c r="F47" s="97">
        <f t="shared" si="4"/>
        <v>0</v>
      </c>
      <c r="G47" s="98"/>
      <c r="H47" s="99" t="str">
        <f t="shared" si="5"/>
        <v/>
      </c>
      <c r="I47" s="100"/>
      <c r="J47" s="100"/>
      <c r="K47" s="100"/>
      <c r="L47" s="100"/>
      <c r="M47" s="100"/>
      <c r="N47" s="100"/>
      <c r="Q47" s="102"/>
    </row>
    <row r="48" spans="1:17" s="101" customFormat="1" ht="38.450000000000003" customHeight="1" x14ac:dyDescent="0.2">
      <c r="A48" s="92" t="s">
        <v>31</v>
      </c>
      <c r="B48" s="93" t="s">
        <v>195</v>
      </c>
      <c r="C48" s="94"/>
      <c r="D48" s="95"/>
      <c r="E48" s="96"/>
      <c r="F48" s="97">
        <f t="shared" si="4"/>
        <v>0</v>
      </c>
      <c r="G48" s="98"/>
      <c r="H48" s="99" t="str">
        <f t="shared" si="5"/>
        <v/>
      </c>
      <c r="I48" s="100"/>
      <c r="J48" s="100"/>
      <c r="K48" s="100"/>
      <c r="L48" s="100"/>
      <c r="M48" s="100"/>
      <c r="N48" s="100"/>
      <c r="Q48" s="102"/>
    </row>
    <row r="49" spans="1:17" s="101" customFormat="1" ht="36.6" customHeight="1" x14ac:dyDescent="0.2">
      <c r="A49" s="92" t="s">
        <v>32</v>
      </c>
      <c r="B49" s="93" t="s">
        <v>208</v>
      </c>
      <c r="C49" s="94"/>
      <c r="D49" s="95"/>
      <c r="E49" s="96"/>
      <c r="F49" s="97">
        <f t="shared" si="4"/>
        <v>0</v>
      </c>
      <c r="G49" s="98"/>
      <c r="H49" s="99" t="str">
        <f t="shared" si="5"/>
        <v/>
      </c>
      <c r="I49" s="100"/>
      <c r="J49" s="100"/>
      <c r="K49" s="100"/>
      <c r="L49" s="100"/>
      <c r="M49" s="100"/>
      <c r="N49" s="100"/>
      <c r="Q49" s="102"/>
    </row>
    <row r="50" spans="1:17" s="101" customFormat="1" ht="39" customHeight="1" x14ac:dyDescent="0.2">
      <c r="A50" s="92" t="s">
        <v>33</v>
      </c>
      <c r="B50" s="93" t="s">
        <v>209</v>
      </c>
      <c r="C50" s="94"/>
      <c r="D50" s="95"/>
      <c r="E50" s="96"/>
      <c r="F50" s="97">
        <f t="shared" si="4"/>
        <v>0</v>
      </c>
      <c r="G50" s="98"/>
      <c r="H50" s="99" t="str">
        <f t="shared" si="5"/>
        <v/>
      </c>
      <c r="I50" s="100"/>
      <c r="J50" s="100"/>
      <c r="K50" s="100"/>
      <c r="L50" s="100"/>
      <c r="M50" s="100"/>
      <c r="N50" s="100"/>
      <c r="Q50" s="102"/>
    </row>
    <row r="51" spans="1:17" s="101" customFormat="1" ht="55.9" customHeight="1" x14ac:dyDescent="0.2">
      <c r="A51" s="92" t="s">
        <v>34</v>
      </c>
      <c r="B51" s="93" t="s">
        <v>210</v>
      </c>
      <c r="C51" s="94"/>
      <c r="D51" s="95"/>
      <c r="E51" s="96"/>
      <c r="F51" s="97">
        <f t="shared" si="4"/>
        <v>0</v>
      </c>
      <c r="G51" s="98"/>
      <c r="H51" s="99" t="str">
        <f t="shared" si="5"/>
        <v/>
      </c>
      <c r="I51" s="100"/>
      <c r="J51" s="100"/>
      <c r="K51" s="100"/>
      <c r="L51" s="100"/>
      <c r="M51" s="100"/>
      <c r="N51" s="100"/>
      <c r="Q51" s="102"/>
    </row>
    <row r="52" spans="1:17" s="101" customFormat="1" ht="146.44999999999999" customHeight="1" x14ac:dyDescent="0.2">
      <c r="A52" s="92" t="s">
        <v>35</v>
      </c>
      <c r="B52" s="93" t="s">
        <v>196</v>
      </c>
      <c r="C52" s="94"/>
      <c r="D52" s="95"/>
      <c r="E52" s="144"/>
      <c r="F52" s="97">
        <f t="shared" si="4"/>
        <v>0</v>
      </c>
      <c r="G52" s="98"/>
      <c r="H52" s="99" t="str">
        <f t="shared" si="5"/>
        <v/>
      </c>
      <c r="I52" s="100"/>
      <c r="J52" s="100"/>
      <c r="K52" s="100"/>
      <c r="L52" s="100"/>
      <c r="M52" s="100"/>
      <c r="N52" s="100"/>
      <c r="Q52" s="102"/>
    </row>
    <row r="53" spans="1:17" ht="74.25" hidden="1" customHeight="1" thickBot="1" x14ac:dyDescent="0.25">
      <c r="A53" s="186" t="s">
        <v>65</v>
      </c>
      <c r="B53" s="187"/>
      <c r="C53" s="187"/>
      <c r="D53" s="187"/>
      <c r="E53" s="187"/>
      <c r="F53" s="187"/>
      <c r="G53" s="25">
        <f>SUM(H43:H52)</f>
        <v>0</v>
      </c>
      <c r="H53" s="25" t="e">
        <f>AVERAGE(H43:H52)</f>
        <v>#DIV/0!</v>
      </c>
      <c r="I53" s="13"/>
      <c r="J53" s="13"/>
      <c r="K53" s="13"/>
      <c r="L53" s="13"/>
      <c r="M53" s="13"/>
      <c r="N53" s="13"/>
    </row>
    <row r="54" spans="1:17" ht="47.45" customHeight="1" x14ac:dyDescent="0.2">
      <c r="A54" s="207" t="s">
        <v>87</v>
      </c>
      <c r="B54" s="208"/>
      <c r="C54" s="204" t="s">
        <v>197</v>
      </c>
      <c r="D54" s="205"/>
      <c r="E54" s="205"/>
      <c r="F54" s="205"/>
      <c r="G54" s="205"/>
      <c r="H54" s="206"/>
      <c r="I54" s="13"/>
      <c r="J54" s="13"/>
      <c r="K54" s="13"/>
      <c r="L54" s="13"/>
      <c r="M54" s="13"/>
      <c r="N54" s="13"/>
    </row>
    <row r="55" spans="1:17" s="101" customFormat="1" ht="68.45" customHeight="1" x14ac:dyDescent="0.2">
      <c r="A55" s="92" t="s">
        <v>36</v>
      </c>
      <c r="B55" s="105" t="s">
        <v>50</v>
      </c>
      <c r="C55" s="94"/>
      <c r="D55" s="95"/>
      <c r="E55" s="145"/>
      <c r="F55" s="97">
        <f t="shared" si="4"/>
        <v>0</v>
      </c>
      <c r="G55" s="98"/>
      <c r="H55" s="99" t="str">
        <f>IF(D55="Pass",0,IF(D55="criteria not applicable",0,IF(D55="Fail",1,"")))</f>
        <v/>
      </c>
      <c r="I55" s="100"/>
      <c r="J55" s="100"/>
      <c r="K55" s="100"/>
      <c r="L55" s="100"/>
      <c r="M55" s="100"/>
      <c r="N55" s="100"/>
      <c r="Q55" s="102"/>
    </row>
    <row r="56" spans="1:17" s="101" customFormat="1" ht="83.45" customHeight="1" thickBot="1" x14ac:dyDescent="0.25">
      <c r="A56" s="92" t="s">
        <v>37</v>
      </c>
      <c r="B56" s="105" t="s">
        <v>51</v>
      </c>
      <c r="C56" s="94"/>
      <c r="D56" s="95"/>
      <c r="E56" s="96"/>
      <c r="F56" s="97">
        <f t="shared" si="4"/>
        <v>0</v>
      </c>
      <c r="G56" s="98"/>
      <c r="H56" s="99" t="str">
        <f>IF(D56="Pass",0,IF(D56="criteria not applicable",0,IF(D56="Fail",1,"")))</f>
        <v/>
      </c>
      <c r="I56" s="100"/>
      <c r="J56" s="100"/>
      <c r="K56" s="100"/>
      <c r="L56" s="100"/>
      <c r="M56" s="100"/>
      <c r="N56" s="100"/>
      <c r="Q56" s="102"/>
    </row>
    <row r="57" spans="1:17" ht="43.5" hidden="1" customHeight="1" thickBot="1" x14ac:dyDescent="0.25">
      <c r="A57" s="186" t="s">
        <v>64</v>
      </c>
      <c r="B57" s="187"/>
      <c r="C57" s="187"/>
      <c r="D57" s="187"/>
      <c r="E57" s="187"/>
      <c r="F57" s="187"/>
      <c r="G57" s="24">
        <f>SUM(H55:H56)</f>
        <v>0</v>
      </c>
      <c r="H57" s="27" t="e">
        <f>AVERAGE(H55:H56)</f>
        <v>#DIV/0!</v>
      </c>
      <c r="I57" s="13"/>
      <c r="J57" s="13"/>
      <c r="K57" s="13"/>
      <c r="L57" s="13"/>
      <c r="M57" s="13"/>
      <c r="N57" s="13"/>
    </row>
    <row r="58" spans="1:17" ht="41.25" customHeight="1" x14ac:dyDescent="0.2">
      <c r="A58" s="209" t="s">
        <v>89</v>
      </c>
      <c r="B58" s="210"/>
      <c r="C58" s="210"/>
      <c r="D58" s="210"/>
      <c r="E58" s="210"/>
      <c r="F58" s="178"/>
      <c r="G58" s="179"/>
      <c r="H58" s="180"/>
      <c r="I58" s="13"/>
      <c r="J58" s="13"/>
      <c r="K58" s="13"/>
      <c r="L58" s="13"/>
      <c r="M58" s="13"/>
      <c r="N58" s="13"/>
    </row>
    <row r="59" spans="1:17" ht="24.75" hidden="1" customHeight="1" thickBot="1" x14ac:dyDescent="0.45">
      <c r="A59" s="168"/>
      <c r="B59" s="169"/>
      <c r="C59" s="28"/>
      <c r="D59" s="175" t="s">
        <v>88</v>
      </c>
      <c r="E59" s="176"/>
      <c r="F59" s="177"/>
      <c r="G59" s="29">
        <f>SUM(H13:H26)+SUM(H29:H40)+SUM(H43:H52)+SUM(H55:H56)</f>
        <v>0</v>
      </c>
      <c r="H59" s="30"/>
      <c r="I59" s="13"/>
      <c r="J59" s="13"/>
      <c r="K59" s="13"/>
      <c r="L59" s="13"/>
      <c r="M59" s="13"/>
      <c r="N59" s="13"/>
    </row>
    <row r="60" spans="1:17" ht="48" hidden="1" customHeight="1" x14ac:dyDescent="0.2">
      <c r="A60" s="170"/>
      <c r="B60" s="171"/>
      <c r="C60" s="31"/>
      <c r="D60" s="172" t="s">
        <v>55</v>
      </c>
      <c r="E60" s="173"/>
      <c r="F60" s="32"/>
      <c r="G60" s="33"/>
      <c r="H60" s="34"/>
      <c r="I60" s="13"/>
      <c r="J60" s="13"/>
      <c r="K60" s="13"/>
      <c r="L60" s="13"/>
      <c r="M60" s="13"/>
      <c r="N60" s="13"/>
    </row>
    <row r="61" spans="1:17" ht="55.5" hidden="1" customHeight="1" x14ac:dyDescent="0.2">
      <c r="A61" s="170"/>
      <c r="B61" s="171"/>
      <c r="C61" s="31"/>
      <c r="D61" s="172" t="s">
        <v>56</v>
      </c>
      <c r="E61" s="173"/>
      <c r="F61" s="32"/>
      <c r="G61" s="33"/>
      <c r="H61" s="34"/>
      <c r="I61" s="13"/>
      <c r="J61" s="13"/>
      <c r="K61" s="13"/>
      <c r="L61" s="13"/>
      <c r="M61" s="13"/>
      <c r="N61" s="13"/>
    </row>
    <row r="62" spans="1:17" ht="39.75" hidden="1" customHeight="1" thickBot="1" x14ac:dyDescent="0.25">
      <c r="A62" s="170"/>
      <c r="B62" s="171"/>
      <c r="C62" s="35"/>
      <c r="D62" s="174" t="s">
        <v>57</v>
      </c>
      <c r="E62" s="173"/>
      <c r="F62" s="32"/>
      <c r="G62" s="33"/>
      <c r="H62" s="34"/>
      <c r="I62" s="13"/>
      <c r="J62" s="13"/>
      <c r="K62" s="13"/>
      <c r="L62" s="13"/>
      <c r="M62" s="13"/>
      <c r="N62" s="13"/>
    </row>
    <row r="63" spans="1:17" ht="39.75" customHeight="1" x14ac:dyDescent="0.2">
      <c r="A63" s="41"/>
      <c r="B63" s="70"/>
      <c r="C63" s="42"/>
      <c r="D63" s="40">
        <f>SUM(H13:H26)+SUM(H29:H40)+SUM(H43:H52)+SUM(H55:H56)</f>
        <v>0</v>
      </c>
      <c r="E63" s="166" t="s">
        <v>155</v>
      </c>
      <c r="F63" s="166"/>
      <c r="G63" s="167"/>
      <c r="H63" s="43"/>
      <c r="I63" s="13"/>
      <c r="J63" s="13"/>
      <c r="K63" s="13"/>
      <c r="L63" s="13"/>
      <c r="M63" s="13"/>
      <c r="N63" s="13"/>
    </row>
    <row r="64" spans="1:17" ht="21.6" customHeight="1" x14ac:dyDescent="0.25">
      <c r="A64" s="160" t="s">
        <v>58</v>
      </c>
      <c r="B64" s="161"/>
      <c r="C64" s="18"/>
      <c r="D64" s="19"/>
      <c r="E64" s="44"/>
      <c r="F64" s="18"/>
      <c r="G64" s="18"/>
      <c r="H64" s="17"/>
      <c r="I64" s="13"/>
      <c r="J64" s="13"/>
      <c r="K64" s="13"/>
      <c r="L64" s="13"/>
      <c r="M64" s="13"/>
      <c r="N64" s="13"/>
    </row>
    <row r="65" spans="1:14" ht="15" x14ac:dyDescent="0.2">
      <c r="A65" s="17"/>
      <c r="B65" s="111" t="s">
        <v>59</v>
      </c>
      <c r="C65" s="106"/>
      <c r="D65" s="19"/>
      <c r="E65" s="44"/>
      <c r="F65" s="18"/>
      <c r="G65" s="18"/>
      <c r="H65" s="17"/>
      <c r="I65" s="13"/>
      <c r="J65" s="13"/>
      <c r="K65" s="13"/>
      <c r="L65" s="13"/>
      <c r="M65" s="13"/>
      <c r="N65" s="13"/>
    </row>
    <row r="66" spans="1:14" ht="15" x14ac:dyDescent="0.2">
      <c r="A66" s="17"/>
      <c r="B66" s="111" t="s">
        <v>60</v>
      </c>
      <c r="C66" s="18"/>
      <c r="D66" s="19"/>
      <c r="E66" s="44"/>
      <c r="F66" s="18"/>
      <c r="G66" s="18"/>
      <c r="H66" s="17"/>
      <c r="I66" s="13"/>
      <c r="J66" s="13"/>
      <c r="K66" s="13"/>
      <c r="L66" s="13"/>
      <c r="M66" s="13"/>
      <c r="N66" s="13"/>
    </row>
    <row r="67" spans="1:14" x14ac:dyDescent="0.2">
      <c r="A67" s="109" t="s">
        <v>177</v>
      </c>
      <c r="B67" s="110"/>
      <c r="C67" s="107"/>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C4:D4"/>
    <mergeCell ref="A5:B5"/>
    <mergeCell ref="C5:E5"/>
    <mergeCell ref="A6:B6"/>
    <mergeCell ref="C6:E6"/>
    <mergeCell ref="C54:H54"/>
    <mergeCell ref="A54:B54"/>
    <mergeCell ref="A42:B42"/>
    <mergeCell ref="A58:E58"/>
    <mergeCell ref="A57:F57"/>
    <mergeCell ref="A53:F53"/>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s>
  <conditionalFormatting sqref="F43:F52 F55:F56 F13:F26 F29:F40">
    <cfRule type="cellIs" dxfId="136" priority="371" operator="equal">
      <formula>"list date full support planned, if any &gt;"</formula>
    </cfRule>
    <cfRule type="cellIs" dxfId="135" priority="381" operator="equal">
      <formula>0</formula>
    </cfRule>
  </conditionalFormatting>
  <conditionalFormatting sqref="F14:F26 F43:F52 F55:F56 C59:C63 F29:F40">
    <cfRule type="cellIs" dxfId="134" priority="379" operator="equal">
      <formula>0</formula>
    </cfRule>
  </conditionalFormatting>
  <conditionalFormatting sqref="G13 G29:G40 G43:G52">
    <cfRule type="expression" dxfId="133" priority="370">
      <formula>F13="list date full support planned, if any &gt;"</formula>
    </cfRule>
  </conditionalFormatting>
  <conditionalFormatting sqref="E44:E51 E29:E33 E35:E36 E38 E40">
    <cfRule type="expression" dxfId="132" priority="369">
      <formula>D29="supports w/exceptions"</formula>
    </cfRule>
  </conditionalFormatting>
  <conditionalFormatting sqref="E14:E18 E21:E23 E25:E26">
    <cfRule type="expression" dxfId="131" priority="361">
      <formula>D14="supports w/exceptions"</formula>
    </cfRule>
  </conditionalFormatting>
  <conditionalFormatting sqref="E14:E18 E21:E23 E25:E26">
    <cfRule type="expression" dxfId="130" priority="353">
      <formula>D14="supports w/exceptions"</formula>
    </cfRule>
  </conditionalFormatting>
  <conditionalFormatting sqref="E56">
    <cfRule type="expression" dxfId="129" priority="329">
      <formula>D56="supports w/exceptions"</formula>
    </cfRule>
  </conditionalFormatting>
  <conditionalFormatting sqref="E56">
    <cfRule type="expression" dxfId="128" priority="321">
      <formula>D56="supports w/exceptions"</formula>
    </cfRule>
  </conditionalFormatting>
  <conditionalFormatting sqref="H27 H41 H53 F60:F62 H57">
    <cfRule type="containsErrors" dxfId="127" priority="280">
      <formula>ISERROR(F27)</formula>
    </cfRule>
  </conditionalFormatting>
  <conditionalFormatting sqref="G59:H62 H63">
    <cfRule type="cellIs" dxfId="126" priority="277" operator="greaterThan">
      <formula>1.8</formula>
    </cfRule>
    <cfRule type="cellIs" dxfId="125" priority="278" operator="lessThanOrEqual">
      <formula>1.8</formula>
    </cfRule>
    <cfRule type="containsErrors" dxfId="124" priority="382">
      <formula>ISERROR(G59)</formula>
    </cfRule>
  </conditionalFormatting>
  <conditionalFormatting sqref="H13:H26 H29:H40 H43:H52 H55:H56">
    <cfRule type="cellIs" dxfId="123" priority="271" operator="equal">
      <formula>3</formula>
    </cfRule>
    <cfRule type="cellIs" dxfId="122" priority="272" operator="equal">
      <formula>2</formula>
    </cfRule>
    <cfRule type="cellIs" dxfId="121" priority="273" operator="equal">
      <formula>1</formula>
    </cfRule>
  </conditionalFormatting>
  <conditionalFormatting sqref="G53">
    <cfRule type="containsErrors" dxfId="120" priority="258">
      <formula>ISERROR(G53)</formula>
    </cfRule>
  </conditionalFormatting>
  <conditionalFormatting sqref="G14">
    <cfRule type="expression" dxfId="119" priority="257">
      <formula>F14="list date full support planned, if any &gt;"</formula>
    </cfRule>
  </conditionalFormatting>
  <conditionalFormatting sqref="G15">
    <cfRule type="expression" dxfId="118" priority="256">
      <formula>F15="list date full support planned, if any &gt;"</formula>
    </cfRule>
  </conditionalFormatting>
  <conditionalFormatting sqref="G16">
    <cfRule type="expression" dxfId="117" priority="255">
      <formula>F16="list date full support planned, if any &gt;"</formula>
    </cfRule>
  </conditionalFormatting>
  <conditionalFormatting sqref="G17">
    <cfRule type="expression" dxfId="116" priority="254">
      <formula>F17="list date full support planned, if any &gt;"</formula>
    </cfRule>
  </conditionalFormatting>
  <conditionalFormatting sqref="G18">
    <cfRule type="expression" dxfId="115" priority="253">
      <formula>F18="list date full support planned, if any &gt;"</formula>
    </cfRule>
  </conditionalFormatting>
  <conditionalFormatting sqref="G19">
    <cfRule type="expression" dxfId="114" priority="252">
      <formula>F19="list date full support planned, if any &gt;"</formula>
    </cfRule>
  </conditionalFormatting>
  <conditionalFormatting sqref="G20">
    <cfRule type="expression" dxfId="113" priority="251">
      <formula>F20="list date full support planned, if any &gt;"</formula>
    </cfRule>
  </conditionalFormatting>
  <conditionalFormatting sqref="G21">
    <cfRule type="expression" dxfId="112" priority="250">
      <formula>F21="list date full support planned, if any &gt;"</formula>
    </cfRule>
  </conditionalFormatting>
  <conditionalFormatting sqref="G22">
    <cfRule type="expression" dxfId="111" priority="249">
      <formula>F22="list date full support planned, if any &gt;"</formula>
    </cfRule>
  </conditionalFormatting>
  <conditionalFormatting sqref="G23">
    <cfRule type="expression" dxfId="110" priority="248">
      <formula>F23="list date full support planned, if any &gt;"</formula>
    </cfRule>
  </conditionalFormatting>
  <conditionalFormatting sqref="G24">
    <cfRule type="expression" dxfId="109" priority="247">
      <formula>F24="list date full support planned, if any &gt;"</formula>
    </cfRule>
  </conditionalFormatting>
  <conditionalFormatting sqref="G25">
    <cfRule type="expression" dxfId="108" priority="246">
      <formula>F25="list date full support planned, if any &gt;"</formula>
    </cfRule>
  </conditionalFormatting>
  <conditionalFormatting sqref="G26">
    <cfRule type="expression" dxfId="107" priority="245">
      <formula>F26="list date full support planned, if any &gt;"</formula>
    </cfRule>
  </conditionalFormatting>
  <conditionalFormatting sqref="G55">
    <cfRule type="expression" dxfId="106" priority="244">
      <formula>F55="list date full support planned, if any &gt;"</formula>
    </cfRule>
  </conditionalFormatting>
  <conditionalFormatting sqref="G56">
    <cfRule type="expression" dxfId="105" priority="243">
      <formula>F56="list date full support planned, if any &gt;"</formula>
    </cfRule>
  </conditionalFormatting>
  <conditionalFormatting sqref="D63">
    <cfRule type="cellIs" dxfId="104" priority="237" operator="lessThan">
      <formula>1</formula>
    </cfRule>
    <cfRule type="cellIs" dxfId="103" priority="238" operator="greaterThanOrEqual">
      <formula>1</formula>
    </cfRule>
  </conditionalFormatting>
  <conditionalFormatting sqref="D13:D26">
    <cfRule type="containsText" dxfId="102" priority="229" operator="containsText" text="Criteria not applicable">
      <formula>NOT(ISERROR(SEARCH("Criteria not applicable",D13)))</formula>
    </cfRule>
    <cfRule type="containsText" dxfId="101" priority="234" operator="containsText" text="Fail">
      <formula>NOT(ISERROR(SEARCH("Fail",D13)))</formula>
    </cfRule>
    <cfRule type="containsText" dxfId="100" priority="236" operator="containsText" text="Pass">
      <formula>NOT(ISERROR(SEARCH("Pass",D13)))</formula>
    </cfRule>
    <cfRule type="containsBlanks" dxfId="99" priority="383">
      <formula>LEN(TRIM(D13))=0</formula>
    </cfRule>
  </conditionalFormatting>
  <conditionalFormatting sqref="D14">
    <cfRule type="containsText" dxfId="98" priority="231" operator="containsText" text="No">
      <formula>NOT(ISERROR(SEARCH("No",D14)))</formula>
    </cfRule>
    <cfRule type="containsText" dxfId="97" priority="232" operator="containsText" text="No">
      <formula>NOT(ISERROR(SEARCH("No",D14)))</formula>
    </cfRule>
    <cfRule type="containsText" dxfId="96" priority="233" operator="containsText" text="Yes">
      <formula>NOT(ISERROR(SEARCH("Yes",D14)))</formula>
    </cfRule>
  </conditionalFormatting>
  <conditionalFormatting sqref="D14">
    <cfRule type="containsText" dxfId="95" priority="224" operator="containsText" text="Criteria not applicable">
      <formula>NOT(ISERROR(SEARCH("Criteria not applicable",D14)))</formula>
    </cfRule>
    <cfRule type="containsText" dxfId="94" priority="225" operator="containsText" text="Criteria not applicable">
      <formula>NOT(ISERROR(SEARCH("Criteria not applicable",D14)))</formula>
    </cfRule>
    <cfRule type="containsText" dxfId="93" priority="226" operator="containsText" text="No">
      <formula>NOT(ISERROR(SEARCH("No",D14)))</formula>
    </cfRule>
    <cfRule type="containsText" dxfId="92" priority="227" operator="containsText" text="No">
      <formula>NOT(ISERROR(SEARCH("No",D14)))</formula>
    </cfRule>
    <cfRule type="containsText" dxfId="91" priority="228" operator="containsText" text="Yes">
      <formula>NOT(ISERROR(SEARCH("Yes",D14)))</formula>
    </cfRule>
  </conditionalFormatting>
  <conditionalFormatting sqref="D14:D26">
    <cfRule type="containsText" dxfId="90" priority="219" operator="containsText" text="Criteria not applicable">
      <formula>NOT(ISERROR(SEARCH("Criteria not applicable",D14)))</formula>
    </cfRule>
    <cfRule type="containsText" dxfId="89" priority="220" operator="containsText" text="Criteria not applicable">
      <formula>NOT(ISERROR(SEARCH("Criteria not applicable",D14)))</formula>
    </cfRule>
    <cfRule type="containsText" dxfId="88" priority="221" operator="containsText" text="No">
      <formula>NOT(ISERROR(SEARCH("No",D14)))</formula>
    </cfRule>
    <cfRule type="containsText" dxfId="87" priority="222" operator="containsText" text="No">
      <formula>NOT(ISERROR(SEARCH("No",D14)))</formula>
    </cfRule>
    <cfRule type="containsText" dxfId="86" priority="223" operator="containsText" text="Yes">
      <formula>NOT(ISERROR(SEARCH("Yes",D14)))</formula>
    </cfRule>
  </conditionalFormatting>
  <conditionalFormatting sqref="D14:D26">
    <cfRule type="containsText" dxfId="85" priority="210" operator="containsText" text="input">
      <formula>NOT(ISERROR(SEARCH("input",D14)))</formula>
    </cfRule>
    <cfRule type="containsText" dxfId="84" priority="211" operator="containsText" text="input">
      <formula>NOT(ISERROR(SEARCH("input",D14)))</formula>
    </cfRule>
    <cfRule type="containsText" dxfId="83" priority="212" operator="containsText" text="Criteria not applicable">
      <formula>NOT(ISERROR(SEARCH("Criteria not applicable",D14)))</formula>
    </cfRule>
    <cfRule type="containsText" dxfId="82" priority="213" operator="containsText" text="Criteria not applicable">
      <formula>NOT(ISERROR(SEARCH("Criteria not applicable",D14)))</formula>
    </cfRule>
    <cfRule type="containsText" dxfId="81" priority="214" operator="containsText" text="No">
      <formula>NOT(ISERROR(SEARCH("No",D14)))</formula>
    </cfRule>
    <cfRule type="containsText" dxfId="80" priority="215" operator="containsText" text="No">
      <formula>NOT(ISERROR(SEARCH("No",D14)))</formula>
    </cfRule>
    <cfRule type="containsText" dxfId="79" priority="216" operator="containsText" text="Yes">
      <formula>NOT(ISERROR(SEARCH("Yes",D14)))</formula>
    </cfRule>
  </conditionalFormatting>
  <conditionalFormatting sqref="D29">
    <cfRule type="containsText" dxfId="78" priority="61" operator="containsText" text="Criteria not applicable">
      <formula>NOT(ISERROR(SEARCH("Criteria not applicable",D29)))</formula>
    </cfRule>
    <cfRule type="containsText" dxfId="77" priority="62" operator="containsText" text="Fail">
      <formula>NOT(ISERROR(SEARCH("Fail",D29)))</formula>
    </cfRule>
    <cfRule type="containsText" dxfId="76" priority="63" operator="containsText" text="Pass">
      <formula>NOT(ISERROR(SEARCH("Pass",D29)))</formula>
    </cfRule>
    <cfRule type="containsBlanks" dxfId="75" priority="64">
      <formula>LEN(TRIM(D29))=0</formula>
    </cfRule>
  </conditionalFormatting>
  <conditionalFormatting sqref="D29">
    <cfRule type="containsText" dxfId="74" priority="56" operator="containsText" text="Criteria not applicable">
      <formula>NOT(ISERROR(SEARCH("Criteria not applicable",D29)))</formula>
    </cfRule>
    <cfRule type="containsText" dxfId="73" priority="57" operator="containsText" text="Criteria not applicable">
      <formula>NOT(ISERROR(SEARCH("Criteria not applicable",D29)))</formula>
    </cfRule>
    <cfRule type="containsText" dxfId="72" priority="58" operator="containsText" text="No">
      <formula>NOT(ISERROR(SEARCH("No",D29)))</formula>
    </cfRule>
    <cfRule type="containsText" dxfId="71" priority="59" operator="containsText" text="No">
      <formula>NOT(ISERROR(SEARCH("No",D29)))</formula>
    </cfRule>
    <cfRule type="containsText" dxfId="70" priority="60" operator="containsText" text="Yes">
      <formula>NOT(ISERROR(SEARCH("Yes",D29)))</formula>
    </cfRule>
  </conditionalFormatting>
  <conditionalFormatting sqref="D29">
    <cfRule type="containsText" dxfId="69" priority="49" operator="containsText" text="input">
      <formula>NOT(ISERROR(SEARCH("input",D29)))</formula>
    </cfRule>
    <cfRule type="containsText" dxfId="68" priority="50" operator="containsText" text="input">
      <formula>NOT(ISERROR(SEARCH("input",D29)))</formula>
    </cfRule>
    <cfRule type="containsText" dxfId="67" priority="51" operator="containsText" text="Criteria not applicable">
      <formula>NOT(ISERROR(SEARCH("Criteria not applicable",D29)))</formula>
    </cfRule>
    <cfRule type="containsText" dxfId="66" priority="52" operator="containsText" text="Criteria not applicable">
      <formula>NOT(ISERROR(SEARCH("Criteria not applicable",D29)))</formula>
    </cfRule>
    <cfRule type="containsText" dxfId="65" priority="53" operator="containsText" text="No">
      <formula>NOT(ISERROR(SEARCH("No",D29)))</formula>
    </cfRule>
    <cfRule type="containsText" dxfId="64" priority="54" operator="containsText" text="No">
      <formula>NOT(ISERROR(SEARCH("No",D29)))</formula>
    </cfRule>
    <cfRule type="containsText" dxfId="63" priority="55" operator="containsText" text="Yes">
      <formula>NOT(ISERROR(SEARCH("Yes",D29)))</formula>
    </cfRule>
  </conditionalFormatting>
  <conditionalFormatting sqref="D30:D40">
    <cfRule type="containsText" dxfId="62" priority="45" operator="containsText" text="Criteria not applicable">
      <formula>NOT(ISERROR(SEARCH("Criteria not applicable",D30)))</formula>
    </cfRule>
    <cfRule type="containsText" dxfId="61" priority="46" operator="containsText" text="Fail">
      <formula>NOT(ISERROR(SEARCH("Fail",D30)))</formula>
    </cfRule>
    <cfRule type="containsText" dxfId="60" priority="47" operator="containsText" text="Pass">
      <formula>NOT(ISERROR(SEARCH("Pass",D30)))</formula>
    </cfRule>
    <cfRule type="containsBlanks" dxfId="59" priority="48">
      <formula>LEN(TRIM(D30))=0</formula>
    </cfRule>
  </conditionalFormatting>
  <conditionalFormatting sqref="D30:D40">
    <cfRule type="containsText" dxfId="58" priority="40" operator="containsText" text="Criteria not applicable">
      <formula>NOT(ISERROR(SEARCH("Criteria not applicable",D30)))</formula>
    </cfRule>
    <cfRule type="containsText" dxfId="57" priority="41" operator="containsText" text="Criteria not applicable">
      <formula>NOT(ISERROR(SEARCH("Criteria not applicable",D30)))</formula>
    </cfRule>
    <cfRule type="containsText" dxfId="56" priority="42" operator="containsText" text="No">
      <formula>NOT(ISERROR(SEARCH("No",D30)))</formula>
    </cfRule>
    <cfRule type="containsText" dxfId="55" priority="43" operator="containsText" text="No">
      <formula>NOT(ISERROR(SEARCH("No",D30)))</formula>
    </cfRule>
    <cfRule type="containsText" dxfId="54" priority="44" operator="containsText" text="Yes">
      <formula>NOT(ISERROR(SEARCH("Yes",D30)))</formula>
    </cfRule>
  </conditionalFormatting>
  <conditionalFormatting sqref="D30:D40">
    <cfRule type="containsText" dxfId="53" priority="33" operator="containsText" text="input">
      <formula>NOT(ISERROR(SEARCH("input",D30)))</formula>
    </cfRule>
    <cfRule type="containsText" dxfId="52" priority="34" operator="containsText" text="input">
      <formula>NOT(ISERROR(SEARCH("input",D30)))</formula>
    </cfRule>
    <cfRule type="containsText" dxfId="51" priority="35" operator="containsText" text="Criteria not applicable">
      <formula>NOT(ISERROR(SEARCH("Criteria not applicable",D30)))</formula>
    </cfRule>
    <cfRule type="containsText" dxfId="50" priority="36" operator="containsText" text="Criteria not applicable">
      <formula>NOT(ISERROR(SEARCH("Criteria not applicable",D30)))</formula>
    </cfRule>
    <cfRule type="containsText" dxfId="49" priority="37" operator="containsText" text="No">
      <formula>NOT(ISERROR(SEARCH("No",D30)))</formula>
    </cfRule>
    <cfRule type="containsText" dxfId="48" priority="38" operator="containsText" text="No">
      <formula>NOT(ISERROR(SEARCH("No",D30)))</formula>
    </cfRule>
    <cfRule type="containsText" dxfId="47" priority="39" operator="containsText" text="Yes">
      <formula>NOT(ISERROR(SEARCH("Yes",D30)))</formula>
    </cfRule>
  </conditionalFormatting>
  <conditionalFormatting sqref="D43:D52">
    <cfRule type="containsText" dxfId="46" priority="29" operator="containsText" text="Criteria not applicable">
      <formula>NOT(ISERROR(SEARCH("Criteria not applicable",D43)))</formula>
    </cfRule>
    <cfRule type="containsText" dxfId="45" priority="30" operator="containsText" text="Fail">
      <formula>NOT(ISERROR(SEARCH("Fail",D43)))</formula>
    </cfRule>
    <cfRule type="containsText" dxfId="44" priority="31" operator="containsText" text="Pass">
      <formula>NOT(ISERROR(SEARCH("Pass",D43)))</formula>
    </cfRule>
    <cfRule type="containsBlanks" dxfId="43" priority="32">
      <formula>LEN(TRIM(D43))=0</formula>
    </cfRule>
  </conditionalFormatting>
  <conditionalFormatting sqref="D43:D52">
    <cfRule type="containsText" dxfId="42" priority="24" operator="containsText" text="Criteria not applicable">
      <formula>NOT(ISERROR(SEARCH("Criteria not applicable",D43)))</formula>
    </cfRule>
    <cfRule type="containsText" dxfId="41" priority="25" operator="containsText" text="Criteria not applicable">
      <formula>NOT(ISERROR(SEARCH("Criteria not applicable",D43)))</formula>
    </cfRule>
    <cfRule type="containsText" dxfId="40" priority="26" operator="containsText" text="No">
      <formula>NOT(ISERROR(SEARCH("No",D43)))</formula>
    </cfRule>
    <cfRule type="containsText" dxfId="39" priority="27" operator="containsText" text="No">
      <formula>NOT(ISERROR(SEARCH("No",D43)))</formula>
    </cfRule>
    <cfRule type="containsText" dxfId="38" priority="28" operator="containsText" text="Yes">
      <formula>NOT(ISERROR(SEARCH("Yes",D43)))</formula>
    </cfRule>
  </conditionalFormatting>
  <conditionalFormatting sqref="D43:D52">
    <cfRule type="containsText" dxfId="37" priority="17" operator="containsText" text="input">
      <formula>NOT(ISERROR(SEARCH("input",D43)))</formula>
    </cfRule>
    <cfRule type="containsText" dxfId="36" priority="18" operator="containsText" text="input">
      <formula>NOT(ISERROR(SEARCH("input",D43)))</formula>
    </cfRule>
    <cfRule type="containsText" dxfId="35" priority="19" operator="containsText" text="Criteria not applicable">
      <formula>NOT(ISERROR(SEARCH("Criteria not applicable",D43)))</formula>
    </cfRule>
    <cfRule type="containsText" dxfId="34" priority="20" operator="containsText" text="Criteria not applicable">
      <formula>NOT(ISERROR(SEARCH("Criteria not applicable",D43)))</formula>
    </cfRule>
    <cfRule type="containsText" dxfId="33" priority="21" operator="containsText" text="No">
      <formula>NOT(ISERROR(SEARCH("No",D43)))</formula>
    </cfRule>
    <cfRule type="containsText" dxfId="32" priority="22" operator="containsText" text="No">
      <formula>NOT(ISERROR(SEARCH("No",D43)))</formula>
    </cfRule>
    <cfRule type="containsText" dxfId="31" priority="23" operator="containsText" text="Yes">
      <formula>NOT(ISERROR(SEARCH("Yes",D43)))</formula>
    </cfRule>
  </conditionalFormatting>
  <conditionalFormatting sqref="D55:D56">
    <cfRule type="containsText" dxfId="30" priority="13" operator="containsText" text="Criteria not applicable">
      <formula>NOT(ISERROR(SEARCH("Criteria not applicable",D55)))</formula>
    </cfRule>
    <cfRule type="containsText" dxfId="29" priority="14" operator="containsText" text="Fail">
      <formula>NOT(ISERROR(SEARCH("Fail",D55)))</formula>
    </cfRule>
    <cfRule type="containsText" dxfId="28" priority="15" operator="containsText" text="Pass">
      <formula>NOT(ISERROR(SEARCH("Pass",D55)))</formula>
    </cfRule>
    <cfRule type="containsBlanks" dxfId="27" priority="16">
      <formula>LEN(TRIM(D55))=0</formula>
    </cfRule>
  </conditionalFormatting>
  <conditionalFormatting sqref="D55:D56">
    <cfRule type="containsText" dxfId="26" priority="8" operator="containsText" text="Criteria not applicable">
      <formula>NOT(ISERROR(SEARCH("Criteria not applicable",D55)))</formula>
    </cfRule>
    <cfRule type="containsText" dxfId="25" priority="9" operator="containsText" text="Criteria not applicable">
      <formula>NOT(ISERROR(SEARCH("Criteria not applicable",D55)))</formula>
    </cfRule>
    <cfRule type="containsText" dxfId="24" priority="10" operator="containsText" text="No">
      <formula>NOT(ISERROR(SEARCH("No",D55)))</formula>
    </cfRule>
    <cfRule type="containsText" dxfId="23" priority="11" operator="containsText" text="No">
      <formula>NOT(ISERROR(SEARCH("No",D55)))</formula>
    </cfRule>
    <cfRule type="containsText" dxfId="22" priority="12" operator="containsText" text="Yes">
      <formula>NOT(ISERROR(SEARCH("Yes",D55)))</formula>
    </cfRule>
  </conditionalFormatting>
  <conditionalFormatting sqref="D55:D56">
    <cfRule type="containsText" dxfId="21" priority="1" operator="containsText" text="input">
      <formula>NOT(ISERROR(SEARCH("input",D55)))</formula>
    </cfRule>
    <cfRule type="containsText" dxfId="20" priority="2" operator="containsText" text="input">
      <formula>NOT(ISERROR(SEARCH("input",D55)))</formula>
    </cfRule>
    <cfRule type="containsText" dxfId="19" priority="3" operator="containsText" text="Criteria not applicable">
      <formula>NOT(ISERROR(SEARCH("Criteria not applicable",D55)))</formula>
    </cfRule>
    <cfRule type="containsText" dxfId="18" priority="4" operator="containsText" text="Criteria not applicable">
      <formula>NOT(ISERROR(SEARCH("Criteria not applicable",D55)))</formula>
    </cfRule>
    <cfRule type="containsText" dxfId="17" priority="5" operator="containsText" text="No">
      <formula>NOT(ISERROR(SEARCH("No",D55)))</formula>
    </cfRule>
    <cfRule type="containsText" dxfId="16" priority="6" operator="containsText" text="No">
      <formula>NOT(ISERROR(SEARCH("No",D55)))</formula>
    </cfRule>
    <cfRule type="containsText" dxfId="15" priority="7" operator="containsText" text="Yes">
      <formula>NOT(ISERROR(SEARCH("Yes",D55)))</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13:D26 D43:D52 D29:D40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45" customWidth="1"/>
  </cols>
  <sheetData>
    <row r="1" spans="1:1" x14ac:dyDescent="0.2">
      <c r="A1"/>
    </row>
    <row r="2" spans="1:1" hidden="1" x14ac:dyDescent="0.2">
      <c r="A2"/>
    </row>
    <row r="3" spans="1:1" hidden="1" x14ac:dyDescent="0.2">
      <c r="A3"/>
    </row>
    <row r="4" spans="1:1" ht="15.75" hidden="1" x14ac:dyDescent="0.2">
      <c r="A4" s="91"/>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23" t="s">
        <v>100</v>
      </c>
    </row>
    <row r="12" spans="1:1" hidden="1" x14ac:dyDescent="0.2">
      <c r="A12"/>
    </row>
    <row r="13" spans="1:1" x14ac:dyDescent="0.2">
      <c r="A13" s="144" t="s">
        <v>252</v>
      </c>
    </row>
    <row r="14" spans="1:1" ht="15" hidden="1" x14ac:dyDescent="0.2">
      <c r="A14" s="96"/>
    </row>
    <row r="15" spans="1:1" ht="15" hidden="1" x14ac:dyDescent="0.2">
      <c r="A15" s="96"/>
    </row>
    <row r="16" spans="1:1" ht="15" hidden="1" x14ac:dyDescent="0.2">
      <c r="A16" s="96"/>
    </row>
    <row r="17" spans="1:1" ht="15" hidden="1" x14ac:dyDescent="0.2">
      <c r="A17" s="96"/>
    </row>
    <row r="18" spans="1:1" ht="15" hidden="1" x14ac:dyDescent="0.2">
      <c r="A18" s="96"/>
    </row>
    <row r="19" spans="1:1" ht="63.75" x14ac:dyDescent="0.2">
      <c r="A19" s="145" t="s">
        <v>250</v>
      </c>
    </row>
    <row r="20" spans="1:1" hidden="1" x14ac:dyDescent="0.2">
      <c r="A20" s="144"/>
    </row>
    <row r="21" spans="1:1" ht="15" hidden="1" x14ac:dyDescent="0.2">
      <c r="A21" s="96"/>
    </row>
    <row r="22" spans="1:1" ht="15" hidden="1" x14ac:dyDescent="0.2">
      <c r="A22" s="96"/>
    </row>
    <row r="23" spans="1:1" ht="15" hidden="1" x14ac:dyDescent="0.2">
      <c r="A23" s="96"/>
    </row>
    <row r="24" spans="1:1" x14ac:dyDescent="0.2">
      <c r="A24" s="144" t="s">
        <v>245</v>
      </c>
    </row>
    <row r="25" spans="1:1" ht="30" x14ac:dyDescent="0.2">
      <c r="A25" s="96" t="s">
        <v>243</v>
      </c>
    </row>
    <row r="26" spans="1:1" ht="15" hidden="1" x14ac:dyDescent="0.2">
      <c r="A26" s="96"/>
    </row>
    <row r="27" spans="1:1" hidden="1" x14ac:dyDescent="0.2">
      <c r="A27"/>
    </row>
    <row r="28" spans="1:1" hidden="1" x14ac:dyDescent="0.2">
      <c r="A28"/>
    </row>
    <row r="29" spans="1:1" ht="15" hidden="1" x14ac:dyDescent="0.2">
      <c r="A29" s="96"/>
    </row>
    <row r="30" spans="1:1" ht="15" hidden="1" x14ac:dyDescent="0.2">
      <c r="A30" s="96"/>
    </row>
    <row r="31" spans="1:1" ht="15" hidden="1" x14ac:dyDescent="0.2">
      <c r="A31" s="96"/>
    </row>
    <row r="32" spans="1:1" ht="15" hidden="1" x14ac:dyDescent="0.2">
      <c r="A32" s="96"/>
    </row>
    <row r="33" spans="1:1" ht="15" hidden="1" x14ac:dyDescent="0.2">
      <c r="A33" s="96"/>
    </row>
    <row r="34" spans="1:1" x14ac:dyDescent="0.2">
      <c r="A34" s="144" t="s">
        <v>247</v>
      </c>
    </row>
    <row r="35" spans="1:1" ht="15" hidden="1" x14ac:dyDescent="0.2">
      <c r="A35" s="96"/>
    </row>
    <row r="36" spans="1:1" ht="15" hidden="1" x14ac:dyDescent="0.2">
      <c r="A36" s="96"/>
    </row>
    <row r="37" spans="1:1" x14ac:dyDescent="0.2">
      <c r="A37" s="144" t="s">
        <v>248</v>
      </c>
    </row>
    <row r="38" spans="1:1" ht="15" hidden="1" x14ac:dyDescent="0.2">
      <c r="A38" s="96"/>
    </row>
    <row r="39" spans="1:1" x14ac:dyDescent="0.2">
      <c r="A39" s="144" t="s">
        <v>251</v>
      </c>
    </row>
    <row r="40" spans="1:1" ht="15" hidden="1" x14ac:dyDescent="0.2">
      <c r="A40" s="96"/>
    </row>
    <row r="41" spans="1:1" hidden="1" x14ac:dyDescent="0.2">
      <c r="A41"/>
    </row>
    <row r="42" spans="1:1" hidden="1" x14ac:dyDescent="0.2">
      <c r="A42"/>
    </row>
    <row r="43" spans="1:1" x14ac:dyDescent="0.2">
      <c r="A43" s="144" t="s">
        <v>246</v>
      </c>
    </row>
    <row r="44" spans="1:1" ht="15" hidden="1" x14ac:dyDescent="0.2">
      <c r="A44" s="96"/>
    </row>
    <row r="45" spans="1:1" ht="15" hidden="1" x14ac:dyDescent="0.2">
      <c r="A45" s="96"/>
    </row>
    <row r="46" spans="1:1" ht="15" hidden="1" x14ac:dyDescent="0.2">
      <c r="A46" s="96"/>
    </row>
    <row r="47" spans="1:1" ht="15" hidden="1" x14ac:dyDescent="0.2">
      <c r="A47" s="96"/>
    </row>
    <row r="48" spans="1:1" ht="15" hidden="1" x14ac:dyDescent="0.2">
      <c r="A48" s="96"/>
    </row>
    <row r="49" spans="1:1" ht="15" hidden="1" x14ac:dyDescent="0.2">
      <c r="A49" s="96"/>
    </row>
    <row r="50" spans="1:1" ht="15" hidden="1" x14ac:dyDescent="0.2">
      <c r="A50" s="96"/>
    </row>
    <row r="51" spans="1:1" ht="15" hidden="1" x14ac:dyDescent="0.2">
      <c r="A51" s="96"/>
    </row>
    <row r="52" spans="1:1" hidden="1" x14ac:dyDescent="0.2">
      <c r="A52" s="144"/>
    </row>
    <row r="53" spans="1:1" hidden="1" x14ac:dyDescent="0.2">
      <c r="A53"/>
    </row>
    <row r="54" spans="1:1" hidden="1" x14ac:dyDescent="0.2">
      <c r="A54"/>
    </row>
    <row r="55" spans="1:1" ht="51" x14ac:dyDescent="0.2">
      <c r="A55" s="145" t="s">
        <v>249</v>
      </c>
    </row>
    <row r="56" spans="1:1" ht="30" x14ac:dyDescent="0.2">
      <c r="A56" s="96" t="s">
        <v>244</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44"/>
    </row>
    <row r="65" spans="1:1" hidden="1" x14ac:dyDescent="0.2">
      <c r="A65" s="44"/>
    </row>
    <row r="66" spans="1:1" hidden="1" x14ac:dyDescent="0.2">
      <c r="A66" s="44"/>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14" priority="5">
      <formula>XFD29="supports w/exceptions"</formula>
    </cfRule>
  </conditionalFormatting>
  <conditionalFormatting sqref="A14:A18 A21:A23 A25:A26">
    <cfRule type="expression" dxfId="13" priority="4">
      <formula>XFD14="supports w/exceptions"</formula>
    </cfRule>
  </conditionalFormatting>
  <conditionalFormatting sqref="A14:A18 A21:A23 A25:A26">
    <cfRule type="expression" dxfId="12" priority="3">
      <formula>XFD14="supports w/exceptions"</formula>
    </cfRule>
  </conditionalFormatting>
  <conditionalFormatting sqref="A56">
    <cfRule type="expression" dxfId="11" priority="2">
      <formula>XFD56="supports w/exceptions"</formula>
    </cfRule>
  </conditionalFormatting>
  <conditionalFormatting sqref="A56">
    <cfRule type="expression" dxfId="10"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C25" sqref="C25"/>
    </sheetView>
  </sheetViews>
  <sheetFormatPr defaultColWidth="0" defaultRowHeight="12.75" x14ac:dyDescent="0.2"/>
  <cols>
    <col min="1" max="1" width="10.42578125" style="2" customWidth="1"/>
    <col min="2" max="2" width="18.140625" style="2" customWidth="1"/>
    <col min="3" max="3" width="76.28515625" style="2" bestFit="1" customWidth="1"/>
    <col min="4" max="4" width="33.28515625" style="2" customWidth="1"/>
    <col min="5" max="5" width="56.7109375" style="2" customWidth="1"/>
    <col min="6" max="6" width="26.42578125" style="2" customWidth="1"/>
    <col min="7" max="7" width="29.5703125" style="2" customWidth="1"/>
    <col min="8" max="8" width="22.7109375" style="2" customWidth="1"/>
    <col min="9" max="9" width="9.140625" style="2" hidden="1" customWidth="1"/>
    <col min="10" max="13" width="2.42578125" style="2" hidden="1" customWidth="1"/>
    <col min="14" max="20" width="0" style="2" hidden="1" customWidth="1"/>
    <col min="21" max="16384" width="2.42578125" style="2" hidden="1"/>
  </cols>
  <sheetData>
    <row r="1" spans="1:20" s="8" customFormat="1" ht="25.9" customHeight="1" x14ac:dyDescent="0.2">
      <c r="A1" s="215" t="s">
        <v>83</v>
      </c>
      <c r="B1" s="216"/>
      <c r="C1" s="216"/>
      <c r="D1" s="216"/>
      <c r="E1" s="216"/>
      <c r="F1" s="216"/>
      <c r="G1" s="216"/>
      <c r="H1" s="217"/>
      <c r="I1" s="10"/>
      <c r="J1" s="10"/>
      <c r="K1" s="10"/>
      <c r="L1" s="10"/>
      <c r="M1" s="9"/>
      <c r="N1" s="9"/>
      <c r="O1" s="9"/>
      <c r="P1" s="9"/>
      <c r="Q1" s="9"/>
    </row>
    <row r="2" spans="1:20" s="4" customFormat="1" ht="60.75" customHeight="1" x14ac:dyDescent="0.2">
      <c r="A2" s="214" t="s">
        <v>201</v>
      </c>
      <c r="B2" s="214"/>
      <c r="C2" s="214"/>
      <c r="D2" s="214"/>
      <c r="E2" s="214"/>
      <c r="F2" s="214"/>
      <c r="G2" s="214"/>
      <c r="H2" s="214"/>
      <c r="I2" s="7"/>
      <c r="J2" s="5"/>
      <c r="K2" s="5"/>
      <c r="L2" s="5"/>
      <c r="M2" s="5"/>
      <c r="N2" s="6"/>
      <c r="O2" s="2" t="s">
        <v>101</v>
      </c>
      <c r="T2" s="5"/>
    </row>
    <row r="3" spans="1:20" s="113" customFormat="1" ht="55.9" customHeight="1" x14ac:dyDescent="0.2">
      <c r="A3" s="112" t="s">
        <v>75</v>
      </c>
      <c r="B3" s="112" t="s">
        <v>74</v>
      </c>
      <c r="C3" s="112" t="s">
        <v>152</v>
      </c>
      <c r="D3" s="112" t="s">
        <v>198</v>
      </c>
      <c r="E3" s="112" t="s">
        <v>73</v>
      </c>
      <c r="F3" s="112" t="s">
        <v>199</v>
      </c>
      <c r="G3" s="112" t="s">
        <v>200</v>
      </c>
      <c r="H3" s="112" t="s">
        <v>72</v>
      </c>
      <c r="M3" s="113" t="s">
        <v>71</v>
      </c>
      <c r="O3" s="113" t="s">
        <v>102</v>
      </c>
    </row>
    <row r="4" spans="1:20" s="113" customFormat="1" ht="24" customHeight="1" x14ac:dyDescent="0.2">
      <c r="A4" s="136">
        <v>1</v>
      </c>
      <c r="B4" s="133">
        <v>43658</v>
      </c>
      <c r="C4" s="142" t="s">
        <v>228</v>
      </c>
      <c r="D4" s="137" t="s">
        <v>104</v>
      </c>
      <c r="E4" s="138" t="s">
        <v>229</v>
      </c>
      <c r="F4" s="139" t="s">
        <v>140</v>
      </c>
      <c r="G4" s="140" t="s">
        <v>70</v>
      </c>
      <c r="H4" s="141" t="s">
        <v>227</v>
      </c>
      <c r="L4" s="118" t="s">
        <v>140</v>
      </c>
      <c r="M4" s="113" t="s">
        <v>70</v>
      </c>
      <c r="O4" s="113" t="s">
        <v>137</v>
      </c>
    </row>
    <row r="5" spans="1:20" s="117" customFormat="1" ht="30.75" x14ac:dyDescent="0.25">
      <c r="A5" s="114">
        <v>3</v>
      </c>
      <c r="B5" s="133">
        <v>43658</v>
      </c>
      <c r="C5" s="143" t="s">
        <v>231</v>
      </c>
      <c r="D5" s="116" t="s">
        <v>101</v>
      </c>
      <c r="E5" s="132" t="s">
        <v>230</v>
      </c>
      <c r="F5" s="134" t="s">
        <v>140</v>
      </c>
      <c r="G5" s="135" t="s">
        <v>70</v>
      </c>
      <c r="H5" s="141" t="s">
        <v>227</v>
      </c>
      <c r="L5" s="119" t="s">
        <v>141</v>
      </c>
      <c r="M5" s="117" t="s">
        <v>69</v>
      </c>
      <c r="O5" s="117" t="s">
        <v>136</v>
      </c>
    </row>
    <row r="6" spans="1:20" s="117" customFormat="1" ht="30" x14ac:dyDescent="0.2">
      <c r="A6" s="114">
        <v>4</v>
      </c>
      <c r="B6" s="133">
        <v>43658</v>
      </c>
      <c r="C6" s="143" t="s">
        <v>231</v>
      </c>
      <c r="D6" s="116" t="s">
        <v>114</v>
      </c>
      <c r="E6" s="116" t="s">
        <v>232</v>
      </c>
      <c r="F6" s="134" t="s">
        <v>140</v>
      </c>
      <c r="G6" s="135" t="s">
        <v>70</v>
      </c>
      <c r="H6" s="135" t="s">
        <v>227</v>
      </c>
      <c r="M6" s="117" t="s">
        <v>68</v>
      </c>
      <c r="O6" s="117" t="s">
        <v>135</v>
      </c>
    </row>
    <row r="7" spans="1:20" s="117" customFormat="1" ht="30" x14ac:dyDescent="0.2">
      <c r="A7" s="114">
        <v>5</v>
      </c>
      <c r="B7" s="133">
        <v>43658</v>
      </c>
      <c r="C7" s="143" t="s">
        <v>234</v>
      </c>
      <c r="D7" s="116" t="s">
        <v>134</v>
      </c>
      <c r="E7" s="116" t="s">
        <v>233</v>
      </c>
      <c r="F7" s="134" t="s">
        <v>140</v>
      </c>
      <c r="G7" s="135" t="s">
        <v>70</v>
      </c>
      <c r="H7" s="135" t="s">
        <v>227</v>
      </c>
      <c r="O7" s="117" t="s">
        <v>134</v>
      </c>
    </row>
    <row r="8" spans="1:20" s="117" customFormat="1" ht="30" x14ac:dyDescent="0.2">
      <c r="A8" s="114">
        <v>6</v>
      </c>
      <c r="B8" s="133">
        <v>43661</v>
      </c>
      <c r="C8" s="143" t="s">
        <v>236</v>
      </c>
      <c r="D8" s="116" t="s">
        <v>118</v>
      </c>
      <c r="E8" s="116" t="s">
        <v>235</v>
      </c>
      <c r="F8" s="134" t="s">
        <v>140</v>
      </c>
      <c r="G8" s="135" t="s">
        <v>70</v>
      </c>
      <c r="H8" s="135" t="s">
        <v>227</v>
      </c>
      <c r="O8" s="117" t="s">
        <v>133</v>
      </c>
    </row>
    <row r="9" spans="1:20" s="117" customFormat="1" ht="30" x14ac:dyDescent="0.2">
      <c r="A9" s="114">
        <v>7</v>
      </c>
      <c r="B9" s="133">
        <v>43662</v>
      </c>
      <c r="C9" s="143" t="s">
        <v>238</v>
      </c>
      <c r="D9" s="116" t="s">
        <v>128</v>
      </c>
      <c r="E9" s="116" t="s">
        <v>237</v>
      </c>
      <c r="F9" s="134" t="s">
        <v>140</v>
      </c>
      <c r="G9" s="135" t="s">
        <v>70</v>
      </c>
      <c r="H9" s="135" t="s">
        <v>227</v>
      </c>
      <c r="O9" s="117" t="s">
        <v>132</v>
      </c>
    </row>
    <row r="10" spans="1:20" s="117" customFormat="1" ht="30" x14ac:dyDescent="0.2">
      <c r="A10" s="114">
        <v>8</v>
      </c>
      <c r="B10" s="133">
        <v>43663</v>
      </c>
      <c r="C10" s="143" t="s">
        <v>240</v>
      </c>
      <c r="D10" s="116" t="s">
        <v>121</v>
      </c>
      <c r="E10" s="116" t="s">
        <v>239</v>
      </c>
      <c r="F10" s="134" t="s">
        <v>140</v>
      </c>
      <c r="G10" s="135" t="s">
        <v>70</v>
      </c>
      <c r="H10" s="135" t="s">
        <v>227</v>
      </c>
      <c r="O10" s="117" t="s">
        <v>131</v>
      </c>
    </row>
    <row r="11" spans="1:20" s="117" customFormat="1" ht="30" x14ac:dyDescent="0.2">
      <c r="A11" s="114">
        <v>9</v>
      </c>
      <c r="B11" s="133">
        <v>43663</v>
      </c>
      <c r="C11" s="143" t="s">
        <v>240</v>
      </c>
      <c r="D11" s="116" t="s">
        <v>103</v>
      </c>
      <c r="E11" s="116" t="s">
        <v>239</v>
      </c>
      <c r="F11" s="134" t="s">
        <v>140</v>
      </c>
      <c r="G11" s="135" t="s">
        <v>70</v>
      </c>
      <c r="H11" s="135" t="s">
        <v>227</v>
      </c>
      <c r="O11" s="117" t="s">
        <v>130</v>
      </c>
    </row>
    <row r="12" spans="1:20" s="117" customFormat="1" ht="45" x14ac:dyDescent="0.2">
      <c r="A12" s="114">
        <v>10</v>
      </c>
      <c r="B12" s="133">
        <v>43663</v>
      </c>
      <c r="C12" s="143" t="s">
        <v>242</v>
      </c>
      <c r="D12" s="116" t="s">
        <v>129</v>
      </c>
      <c r="E12" s="116" t="s">
        <v>241</v>
      </c>
      <c r="F12" s="134" t="s">
        <v>140</v>
      </c>
      <c r="G12" s="135" t="s">
        <v>70</v>
      </c>
      <c r="H12" s="135" t="s">
        <v>227</v>
      </c>
      <c r="O12" s="117" t="s">
        <v>129</v>
      </c>
    </row>
    <row r="13" spans="1:20" s="117" customFormat="1" ht="30" x14ac:dyDescent="0.2">
      <c r="A13" s="114">
        <v>11</v>
      </c>
      <c r="B13" s="133">
        <v>43663</v>
      </c>
      <c r="C13" s="142" t="s">
        <v>228</v>
      </c>
      <c r="D13" s="116" t="s">
        <v>101</v>
      </c>
      <c r="E13" s="144" t="s">
        <v>252</v>
      </c>
      <c r="F13" s="146" t="s">
        <v>253</v>
      </c>
      <c r="G13" s="135" t="s">
        <v>70</v>
      </c>
      <c r="H13" s="135" t="s">
        <v>227</v>
      </c>
      <c r="O13" s="117" t="s">
        <v>128</v>
      </c>
    </row>
    <row r="14" spans="1:20" s="117" customFormat="1" ht="89.25" x14ac:dyDescent="0.2">
      <c r="A14" s="114">
        <v>12</v>
      </c>
      <c r="B14" s="133">
        <v>43663</v>
      </c>
      <c r="C14" s="143" t="s">
        <v>231</v>
      </c>
      <c r="D14" s="116" t="s">
        <v>134</v>
      </c>
      <c r="E14" s="145" t="s">
        <v>250</v>
      </c>
      <c r="F14" s="146" t="s">
        <v>253</v>
      </c>
      <c r="G14" s="135" t="s">
        <v>70</v>
      </c>
      <c r="H14" s="135" t="s">
        <v>227</v>
      </c>
      <c r="O14" s="117" t="s">
        <v>127</v>
      </c>
    </row>
    <row r="15" spans="1:20" s="117" customFormat="1" ht="30" x14ac:dyDescent="0.2">
      <c r="A15" s="114">
        <v>13</v>
      </c>
      <c r="B15" s="133">
        <v>43663</v>
      </c>
      <c r="C15" s="143" t="s">
        <v>231</v>
      </c>
      <c r="D15" s="116" t="s">
        <v>129</v>
      </c>
      <c r="E15" s="144" t="s">
        <v>245</v>
      </c>
      <c r="F15" s="146" t="s">
        <v>253</v>
      </c>
      <c r="G15" s="135" t="s">
        <v>70</v>
      </c>
      <c r="H15" s="135" t="s">
        <v>227</v>
      </c>
      <c r="O15" s="117" t="s">
        <v>126</v>
      </c>
    </row>
    <row r="16" spans="1:20" s="117" customFormat="1" ht="30" x14ac:dyDescent="0.2">
      <c r="A16" s="114">
        <v>14</v>
      </c>
      <c r="B16" s="133">
        <v>43663</v>
      </c>
      <c r="C16" s="143" t="s">
        <v>234</v>
      </c>
      <c r="D16" s="116" t="s">
        <v>128</v>
      </c>
      <c r="E16" s="96" t="s">
        <v>243</v>
      </c>
      <c r="F16" s="146" t="s">
        <v>253</v>
      </c>
      <c r="G16" s="135" t="s">
        <v>70</v>
      </c>
      <c r="H16" s="135" t="s">
        <v>227</v>
      </c>
      <c r="O16" s="117" t="s">
        <v>125</v>
      </c>
    </row>
    <row r="17" spans="1:15" s="117" customFormat="1" ht="30" x14ac:dyDescent="0.2">
      <c r="A17" s="114">
        <v>15</v>
      </c>
      <c r="B17" s="133">
        <v>43663</v>
      </c>
      <c r="C17" s="143" t="s">
        <v>236</v>
      </c>
      <c r="D17" s="116" t="s">
        <v>119</v>
      </c>
      <c r="E17" s="144" t="s">
        <v>247</v>
      </c>
      <c r="F17" s="146" t="s">
        <v>253</v>
      </c>
      <c r="G17" s="135" t="s">
        <v>70</v>
      </c>
      <c r="H17" s="135" t="s">
        <v>227</v>
      </c>
      <c r="O17" s="117" t="s">
        <v>124</v>
      </c>
    </row>
    <row r="18" spans="1:15" s="117" customFormat="1" ht="30" x14ac:dyDescent="0.2">
      <c r="A18" s="114">
        <v>16</v>
      </c>
      <c r="B18" s="133">
        <v>43663</v>
      </c>
      <c r="C18" s="143" t="s">
        <v>238</v>
      </c>
      <c r="D18" s="116" t="s">
        <v>118</v>
      </c>
      <c r="E18" s="144" t="s">
        <v>248</v>
      </c>
      <c r="F18" s="146" t="s">
        <v>253</v>
      </c>
      <c r="G18" s="135" t="s">
        <v>70</v>
      </c>
      <c r="H18" s="135" t="s">
        <v>227</v>
      </c>
      <c r="O18" s="117" t="s">
        <v>123</v>
      </c>
    </row>
    <row r="19" spans="1:15" s="117" customFormat="1" ht="30" x14ac:dyDescent="0.2">
      <c r="A19" s="114">
        <v>17</v>
      </c>
      <c r="B19" s="133">
        <v>43663</v>
      </c>
      <c r="C19" s="143" t="s">
        <v>240</v>
      </c>
      <c r="D19" s="116" t="s">
        <v>116</v>
      </c>
      <c r="E19" s="144" t="s">
        <v>251</v>
      </c>
      <c r="F19" s="146" t="s">
        <v>253</v>
      </c>
      <c r="G19" s="135" t="s">
        <v>70</v>
      </c>
      <c r="H19" s="135" t="s">
        <v>227</v>
      </c>
      <c r="O19" s="117" t="s">
        <v>122</v>
      </c>
    </row>
    <row r="20" spans="1:15" s="117" customFormat="1" ht="30" x14ac:dyDescent="0.2">
      <c r="A20" s="114">
        <v>18</v>
      </c>
      <c r="B20" s="133">
        <v>43663</v>
      </c>
      <c r="C20" s="143" t="s">
        <v>240</v>
      </c>
      <c r="D20" s="116" t="s">
        <v>114</v>
      </c>
      <c r="E20" s="144" t="s">
        <v>246</v>
      </c>
      <c r="F20" s="146" t="s">
        <v>253</v>
      </c>
      <c r="G20" s="135" t="s">
        <v>70</v>
      </c>
      <c r="H20" s="135" t="s">
        <v>227</v>
      </c>
      <c r="O20" s="117" t="s">
        <v>121</v>
      </c>
    </row>
    <row r="21" spans="1:15" s="117" customFormat="1" ht="63.75" x14ac:dyDescent="0.2">
      <c r="A21" s="120">
        <v>19</v>
      </c>
      <c r="B21" s="133">
        <v>43663</v>
      </c>
      <c r="C21" s="143" t="s">
        <v>242</v>
      </c>
      <c r="D21" s="116" t="s">
        <v>104</v>
      </c>
      <c r="E21" s="145" t="s">
        <v>249</v>
      </c>
      <c r="F21" s="146" t="s">
        <v>253</v>
      </c>
      <c r="G21" s="135" t="s">
        <v>70</v>
      </c>
      <c r="H21" s="135" t="s">
        <v>227</v>
      </c>
      <c r="O21" s="117" t="s">
        <v>120</v>
      </c>
    </row>
    <row r="22" spans="1:15" s="117" customFormat="1" ht="30" x14ac:dyDescent="0.2">
      <c r="A22" s="114">
        <v>20</v>
      </c>
      <c r="B22" s="133">
        <v>43663</v>
      </c>
      <c r="C22" s="143" t="s">
        <v>242</v>
      </c>
      <c r="D22" s="116" t="s">
        <v>103</v>
      </c>
      <c r="E22" s="96" t="s">
        <v>244</v>
      </c>
      <c r="F22" s="146" t="s">
        <v>253</v>
      </c>
      <c r="G22" s="135" t="s">
        <v>70</v>
      </c>
      <c r="H22" s="135" t="s">
        <v>227</v>
      </c>
      <c r="O22" s="117" t="s">
        <v>119</v>
      </c>
    </row>
    <row r="23" spans="1:15" s="117" customFormat="1" ht="15" x14ac:dyDescent="0.2">
      <c r="A23" s="114">
        <v>21</v>
      </c>
      <c r="B23" s="115"/>
      <c r="C23" s="115"/>
      <c r="D23" s="116"/>
      <c r="E23" s="116"/>
      <c r="F23" s="116"/>
      <c r="G23" s="114"/>
      <c r="H23" s="114"/>
      <c r="O23" s="117" t="s">
        <v>118</v>
      </c>
    </row>
    <row r="24" spans="1:15" s="117" customFormat="1" ht="15" x14ac:dyDescent="0.2">
      <c r="A24" s="114">
        <v>22</v>
      </c>
      <c r="B24" s="115"/>
      <c r="C24" s="115"/>
      <c r="D24" s="116"/>
      <c r="E24" s="116"/>
      <c r="F24" s="116"/>
      <c r="G24" s="114"/>
      <c r="H24" s="114"/>
      <c r="O24" s="117" t="s">
        <v>117</v>
      </c>
    </row>
    <row r="25" spans="1:15" s="117" customFormat="1" ht="15" x14ac:dyDescent="0.2">
      <c r="A25" s="114">
        <v>23</v>
      </c>
      <c r="B25" s="115"/>
      <c r="C25" s="115"/>
      <c r="D25" s="116"/>
      <c r="E25" s="116"/>
      <c r="F25" s="116"/>
      <c r="G25" s="114"/>
      <c r="H25" s="114"/>
      <c r="O25" s="117" t="s">
        <v>116</v>
      </c>
    </row>
    <row r="26" spans="1:15" s="117" customFormat="1" ht="15" x14ac:dyDescent="0.2">
      <c r="A26" s="114">
        <v>24</v>
      </c>
      <c r="B26" s="115"/>
      <c r="C26" s="115"/>
      <c r="D26" s="116"/>
      <c r="E26" s="116"/>
      <c r="F26" s="116"/>
      <c r="G26" s="114"/>
      <c r="H26" s="114"/>
      <c r="O26" s="117" t="s">
        <v>115</v>
      </c>
    </row>
    <row r="27" spans="1:15" s="117" customFormat="1" ht="15" x14ac:dyDescent="0.2">
      <c r="A27" s="114">
        <v>25</v>
      </c>
      <c r="B27" s="115"/>
      <c r="C27" s="115"/>
      <c r="D27" s="116"/>
      <c r="E27" s="116"/>
      <c r="F27" s="116"/>
      <c r="G27" s="114"/>
      <c r="H27" s="114"/>
      <c r="O27" s="117" t="s">
        <v>114</v>
      </c>
    </row>
    <row r="28" spans="1:15" s="117" customFormat="1" ht="15" x14ac:dyDescent="0.2">
      <c r="A28" s="114">
        <v>26</v>
      </c>
      <c r="B28" s="115"/>
      <c r="C28" s="115"/>
      <c r="D28" s="116"/>
      <c r="E28" s="116"/>
      <c r="F28" s="116"/>
      <c r="G28" s="114"/>
      <c r="H28" s="114"/>
      <c r="O28" s="117" t="s">
        <v>113</v>
      </c>
    </row>
    <row r="29" spans="1:15" s="117" customFormat="1" ht="15" x14ac:dyDescent="0.2">
      <c r="A29" s="114">
        <v>27</v>
      </c>
      <c r="B29" s="115"/>
      <c r="C29" s="115"/>
      <c r="D29" s="116"/>
      <c r="E29" s="116"/>
      <c r="F29" s="116"/>
      <c r="G29" s="114"/>
      <c r="H29" s="114"/>
      <c r="O29" s="117" t="s">
        <v>112</v>
      </c>
    </row>
    <row r="30" spans="1:15" s="117" customFormat="1" ht="15" x14ac:dyDescent="0.2">
      <c r="A30" s="114">
        <v>28</v>
      </c>
      <c r="B30" s="115"/>
      <c r="C30" s="115"/>
      <c r="D30" s="116"/>
      <c r="E30" s="116"/>
      <c r="F30" s="116"/>
      <c r="G30" s="114"/>
      <c r="H30" s="114"/>
      <c r="O30" s="117" t="s">
        <v>111</v>
      </c>
    </row>
    <row r="31" spans="1:15" s="117" customFormat="1" ht="15" x14ac:dyDescent="0.2">
      <c r="A31" s="114">
        <v>29</v>
      </c>
      <c r="B31" s="115"/>
      <c r="C31" s="115"/>
      <c r="D31" s="116"/>
      <c r="E31" s="116"/>
      <c r="F31" s="116"/>
      <c r="G31" s="114"/>
      <c r="H31" s="114"/>
      <c r="O31" s="117" t="s">
        <v>110</v>
      </c>
    </row>
    <row r="32" spans="1:15" s="117" customFormat="1" ht="15" x14ac:dyDescent="0.2">
      <c r="A32" s="114">
        <v>30</v>
      </c>
      <c r="B32" s="115"/>
      <c r="C32" s="115"/>
      <c r="D32" s="116"/>
      <c r="E32" s="116"/>
      <c r="F32" s="116"/>
      <c r="G32" s="114"/>
      <c r="H32" s="114"/>
      <c r="O32" s="117" t="s">
        <v>109</v>
      </c>
    </row>
    <row r="33" spans="1:15" s="117" customFormat="1" ht="15" x14ac:dyDescent="0.2">
      <c r="A33" s="114">
        <v>31</v>
      </c>
      <c r="B33" s="115"/>
      <c r="C33" s="115"/>
      <c r="D33" s="116"/>
      <c r="E33" s="116"/>
      <c r="F33" s="116"/>
      <c r="G33" s="114"/>
      <c r="H33" s="114"/>
      <c r="O33" s="117" t="s">
        <v>108</v>
      </c>
    </row>
    <row r="34" spans="1:15" s="117" customFormat="1" ht="15" x14ac:dyDescent="0.2">
      <c r="A34" s="114">
        <v>32</v>
      </c>
      <c r="B34" s="115"/>
      <c r="C34" s="115"/>
      <c r="D34" s="116"/>
      <c r="E34" s="116"/>
      <c r="F34" s="116"/>
      <c r="G34" s="114"/>
      <c r="H34" s="114"/>
      <c r="O34" s="117" t="s">
        <v>107</v>
      </c>
    </row>
    <row r="35" spans="1:15" s="117" customFormat="1" ht="15" x14ac:dyDescent="0.2">
      <c r="A35" s="114">
        <v>33</v>
      </c>
      <c r="B35" s="115"/>
      <c r="C35" s="115"/>
      <c r="D35" s="116"/>
      <c r="E35" s="116"/>
      <c r="F35" s="116"/>
      <c r="G35" s="114"/>
      <c r="H35" s="114"/>
      <c r="O35" s="117" t="s">
        <v>106</v>
      </c>
    </row>
    <row r="36" spans="1:15" s="117" customFormat="1" ht="15" x14ac:dyDescent="0.2">
      <c r="A36" s="114">
        <v>34</v>
      </c>
      <c r="B36" s="115"/>
      <c r="C36" s="115"/>
      <c r="D36" s="116"/>
      <c r="E36" s="116"/>
      <c r="F36" s="116"/>
      <c r="G36" s="114"/>
      <c r="H36" s="114"/>
      <c r="O36" s="117" t="s">
        <v>105</v>
      </c>
    </row>
    <row r="37" spans="1:15" s="117" customFormat="1" ht="15" x14ac:dyDescent="0.2">
      <c r="A37" s="114">
        <v>35</v>
      </c>
      <c r="B37" s="115"/>
      <c r="C37" s="115"/>
      <c r="D37" s="116"/>
      <c r="E37" s="116"/>
      <c r="F37" s="116"/>
      <c r="G37" s="114"/>
      <c r="H37" s="114"/>
      <c r="O37" s="117" t="s">
        <v>104</v>
      </c>
    </row>
    <row r="38" spans="1:15" s="117" customFormat="1" ht="15" x14ac:dyDescent="0.2">
      <c r="A38" s="114">
        <v>36</v>
      </c>
      <c r="B38" s="115"/>
      <c r="C38" s="115"/>
      <c r="D38" s="116"/>
      <c r="E38" s="116"/>
      <c r="F38" s="116"/>
      <c r="G38" s="114"/>
      <c r="H38" s="114"/>
      <c r="O38" s="117" t="s">
        <v>103</v>
      </c>
    </row>
    <row r="39" spans="1:15" s="117" customFormat="1" ht="15" x14ac:dyDescent="0.2">
      <c r="A39" s="120" t="s">
        <v>77</v>
      </c>
      <c r="B39" s="115"/>
      <c r="C39" s="115"/>
      <c r="D39" s="116"/>
      <c r="E39" s="116"/>
      <c r="F39" s="116"/>
      <c r="G39" s="114"/>
      <c r="H39" s="114"/>
    </row>
    <row r="40" spans="1:15" x14ac:dyDescent="0.2">
      <c r="A40" s="125" t="s">
        <v>177</v>
      </c>
      <c r="D40" s="3"/>
    </row>
    <row r="43" spans="1:15" x14ac:dyDescent="0.2">
      <c r="B43" s="2" t="s">
        <v>89</v>
      </c>
    </row>
  </sheetData>
  <mergeCells count="2">
    <mergeCell ref="A2:H2"/>
    <mergeCell ref="A1:H1"/>
  </mergeCells>
  <conditionalFormatting sqref="F4">
    <cfRule type="containsText" dxfId="9" priority="11" operator="containsText" text="Low">
      <formula>NOT(ISERROR(SEARCH("Low",F4)))</formula>
    </cfRule>
    <cfRule type="containsText" dxfId="8" priority="12" operator="containsText" text="Medium">
      <formula>NOT(ISERROR(SEARCH("Medium",F4)))</formula>
    </cfRule>
    <cfRule type="containsText" dxfId="7" priority="13" operator="containsText" text="High">
      <formula>NOT(ISERROR(SEARCH("High",F4)))</formula>
    </cfRule>
  </conditionalFormatting>
  <conditionalFormatting sqref="F5:F39">
    <cfRule type="containsText" dxfId="6" priority="5" operator="containsText" text="Low">
      <formula>NOT(ISERROR(SEARCH("Low",F5)))</formula>
    </cfRule>
    <cfRule type="containsText" dxfId="5" priority="6" operator="containsText" text="Medium">
      <formula>NOT(ISERROR(SEARCH("Medium",F5)))</formula>
    </cfRule>
    <cfRule type="containsText" dxfId="4" priority="7" operator="containsText" text="High">
      <formula>NOT(ISERROR(SEARCH("High",F5)))</formula>
    </cfRule>
  </conditionalFormatting>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$L$3:$L$5</formula1>
    </dataValidation>
  </dataValidations>
  <hyperlinks>
    <hyperlink ref="C4" r:id="rId1" display="https://intra.hhbi.mah.gov.on.ca/sites/hhbi/SitePages/Home.aspx" xr:uid="{0B626540-4BE2-4906-9816-F2A99C655FCB}"/>
    <hyperlink ref="C5" r:id="rId2" xr:uid="{FA934FF9-203E-4D2A-AA89-947E96734BB8}"/>
    <hyperlink ref="C8" r:id="rId3" display="http://cscdikdcapmsp01:7777/_admin/WebApplicationList.aspx" xr:uid="{7FE4CE1B-84AF-4A34-9D75-ED140C4907E1}"/>
    <hyperlink ref="C9" r:id="rId4" display="http://cscdikdcapmsp01:7777/applications.aspx" xr:uid="{5DA472BC-D325-4E22-AFC7-0C30DFCB8A6E}"/>
    <hyperlink ref="C7" r:id="rId5" display="http://cscdikdcapmsp01:7777/_admin/WebApplicationList.aspx" xr:uid="{9A67F195-1B56-419C-B435-923A8FF16F8E}"/>
    <hyperlink ref="C10" r:id="rId6" display="http://cscdikdcapmsp01:7777/apps.aspx" xr:uid="{8317C075-5776-4266-AA83-848A1F1BDCAD}"/>
    <hyperlink ref="C12" r:id="rId7" display="http://cscdikdcapmsp01:7777/default.aspx" xr:uid="{58431B13-5A90-4096-9965-2E3FF324183C}"/>
    <hyperlink ref="C6" r:id="rId8" xr:uid="{FE93ABA9-6A35-4844-B27E-C1707F38D402}"/>
    <hyperlink ref="C11" r:id="rId9" display="http://cscdikdcapmsp01:7777/apps.aspx" xr:uid="{1C8B244C-4300-4C43-8F89-913FEA46AB37}"/>
    <hyperlink ref="E13" r:id="rId10" display="td://rv.oa.intra.dev.hpqualitycenter.csc.gov.on.ca:8080/qcbin/DefectsModule-000000004243046514?EntityType=IBug&amp;EntityID=545" xr:uid="{A2FFDC56-5555-4D05-9205-03670AA3FF00}"/>
    <hyperlink ref="E14" r:id="rId11" display="td://rv.oa.intra.dev.hpqualitycenter.csc.gov.on.ca:8080/qcbin/DefectsModule-000000004243046514?EntityType=IBug&amp;EntityID=957" xr:uid="{00E5FA44-2A3A-41E0-A56C-DAE2471400FD}"/>
    <hyperlink ref="E15" r:id="rId12" display="td://rv.oa.intra.dev.hpqualitycenter.csc.gov.on.ca:8080/qcbin/DefectsModule-000000004243046514?EntityType=IBug&amp;EntityID=929" xr:uid="{722B0439-FDA9-4060-8C3F-A8DD1275C140}"/>
    <hyperlink ref="E17" r:id="rId13" display="td://rv.oa.intra.dev.hpqualitycenter.csc.gov.on.ca:8080/qcbin/DefectsModule-000000004243046514?EntityType=IBug&amp;EntityID=931" xr:uid="{80881EE2-D7AF-4A9A-8284-6FEC68C83506}"/>
    <hyperlink ref="E18" r:id="rId14" display="td://rv.oa.intra.dev.hpqualitycenter.csc.gov.on.ca:8080/qcbin/DefectsModule-000000004243046514?EntityType=IBug&amp;EntityID=936" xr:uid="{9510838A-A0C2-4C0D-B96B-3A98A17B5954}"/>
    <hyperlink ref="E19" r:id="rId15" display="td://rv.oa.intra.dev.hpqualitycenter.csc.gov.on.ca:8080/qcbin/DefectsModule-000000004243046514?EntityType=IBug&amp;EntityID=532" xr:uid="{20B0B585-187A-4ECB-951C-1A6FD2F9821D}"/>
    <hyperlink ref="E20" r:id="rId16" display="td://rv.oa.intra.dev.hpqualitycenter.csc.gov.on.ca:8080/qcbin/DefectsModule-000000004243046514?EntityType=IBug&amp;EntityID=938" xr:uid="{53537E33-4F95-4A85-A9A1-510A0BF9FCB3}"/>
    <hyperlink ref="E21" r:id="rId17" display="td://rv.oa.intra.dev.hpqualitycenter.csc.gov.on.ca:8080/qcbin/DefectsModule-000000004243046514?EntityType=IBug&amp;EntityID=930" xr:uid="{94B98066-2C1F-478C-8A60-43327F609D57}"/>
    <hyperlink ref="C13" r:id="rId18" display="https://intra.hhbi.mah.gov.on.ca/sites/hhbi/SitePages/Home.aspx" xr:uid="{82E3BB38-B225-41CC-BB69-55162C1321F4}"/>
    <hyperlink ref="C14" r:id="rId19" xr:uid="{6A4E99F2-9B02-4D2C-B9B7-FDDE585ED6E1}"/>
    <hyperlink ref="C17" r:id="rId20" display="http://cscdikdcapmsp01:7777/_admin/WebApplicationList.aspx" xr:uid="{ED575AB4-32E3-494E-8581-4A2059C5E2C4}"/>
    <hyperlink ref="C18" r:id="rId21" display="http://cscdikdcapmsp01:7777/applications.aspx" xr:uid="{94918830-41B5-4731-972E-7B524CF91CD8}"/>
    <hyperlink ref="C16" r:id="rId22" display="http://cscdikdcapmsp01:7777/_admin/WebApplicationList.aspx" xr:uid="{B1B22C69-1014-4DBB-89C9-9AB18D5E5D1A}"/>
    <hyperlink ref="C19" r:id="rId23" display="http://cscdikdcapmsp01:7777/apps.aspx" xr:uid="{E9FB98AF-C2DC-4E26-B452-B673BCF3B79D}"/>
    <hyperlink ref="C21" r:id="rId24" display="http://cscdikdcapmsp01:7777/default.aspx" xr:uid="{330B493F-D4EC-408A-A02C-86B8B19FDE9E}"/>
    <hyperlink ref="C15" r:id="rId25" xr:uid="{E0692E05-9154-42C4-8D55-C07B741FC057}"/>
    <hyperlink ref="C20" r:id="rId26" display="http://cscdikdcapmsp01:7777/apps.aspx" xr:uid="{4EC88483-CEA0-4536-BDD3-F4F91323A292}"/>
    <hyperlink ref="C22" r:id="rId27" display="http://cscdikdcapmsp01:7777/default.aspx" xr:uid="{8680A7CD-16B4-47F1-AB0D-EDA0AB385A54}"/>
  </hyperlinks>
  <pageMargins left="0.25" right="0.25" top="1" bottom="1" header="0.5" footer="0.5"/>
  <pageSetup scale="60" orientation="landscape" horizontalDpi="4294967292" verticalDpi="300" r:id="rId28"/>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07B214-A4AD-4147-9668-C65BAB18F1D2}">
  <ds:schemaRefs>
    <ds:schemaRef ds:uri="http://schemas.microsoft.com/office/2006/documentManagement/types"/>
    <ds:schemaRef ds:uri="http://schemas.microsoft.com/office/2006/metadata/properties"/>
    <ds:schemaRef ds:uri="17eb8759-252b-418d-a649-70aff91fc5df"/>
    <ds:schemaRef ds:uri="http://purl.org/dc/terms/"/>
    <ds:schemaRef ds:uri="http://schemas.openxmlformats.org/package/2006/metadata/core-properties"/>
    <ds:schemaRef ds:uri="http://purl.org/dc/dcmitype/"/>
    <ds:schemaRef ds:uri="http://schemas.microsoft.com/office/infopath/2007/PartnerControls"/>
    <ds:schemaRef ds:uri="93977a9a-7c70-4c47-a38b-6f123b62dce6"/>
    <ds:schemaRef ds:uri="039bc2d6-e16a-4b4d-b61d-73ee5a6b5720"/>
    <ds:schemaRef ds:uri="http://www.w3.org/XML/1998/namespace"/>
    <ds:schemaRef ds:uri="http://purl.org/dc/elements/1.1/"/>
  </ds:schemaRefs>
</ds:datastoreItem>
</file>

<file path=customXml/itemProps2.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3.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6D3747C-BDC7-48F7-9B5A-BD9117F215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2020-02-10T15:02:48Z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