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tucker/Documents/Papers/_InProgress/GrainHill/grain_hills/ModelRuns/WeatheringParamStudy/"/>
    </mc:Choice>
  </mc:AlternateContent>
  <bookViews>
    <workbookView xWindow="20" yWindow="220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Q10" i="1"/>
  <c r="P10" i="1"/>
  <c r="F11" i="1"/>
  <c r="B11" i="1"/>
  <c r="F12" i="1"/>
  <c r="B12" i="1"/>
  <c r="F13" i="1"/>
  <c r="B13" i="1"/>
  <c r="F14" i="1"/>
  <c r="B14" i="1"/>
  <c r="E15" i="1"/>
  <c r="B15" i="1"/>
  <c r="E16" i="1"/>
  <c r="F16" i="1"/>
  <c r="B16" i="1"/>
  <c r="E17" i="1"/>
  <c r="F17" i="1"/>
  <c r="B17" i="1"/>
  <c r="E18" i="1"/>
  <c r="F18" i="1"/>
  <c r="B18" i="1"/>
  <c r="E19" i="1"/>
  <c r="F19" i="1"/>
  <c r="B19" i="1"/>
  <c r="B20" i="1"/>
  <c r="F21" i="1"/>
  <c r="B21" i="1"/>
  <c r="F22" i="1"/>
  <c r="B22" i="1"/>
  <c r="F23" i="1"/>
  <c r="B23" i="1"/>
  <c r="F24" i="1"/>
  <c r="B24" i="1"/>
  <c r="E25" i="1"/>
  <c r="B25" i="1"/>
  <c r="E26" i="1"/>
  <c r="F26" i="1"/>
  <c r="B26" i="1"/>
  <c r="E27" i="1"/>
  <c r="F27" i="1"/>
  <c r="B27" i="1"/>
  <c r="E28" i="1"/>
  <c r="F28" i="1"/>
  <c r="B28" i="1"/>
  <c r="E29" i="1"/>
  <c r="F29" i="1"/>
  <c r="B29" i="1"/>
  <c r="B30" i="1"/>
  <c r="F31" i="1"/>
  <c r="B31" i="1"/>
  <c r="F32" i="1"/>
  <c r="B32" i="1"/>
  <c r="F33" i="1"/>
  <c r="B33" i="1"/>
  <c r="F34" i="1"/>
  <c r="B34" i="1"/>
  <c r="B35" i="1"/>
  <c r="F36" i="1"/>
  <c r="B36" i="1"/>
  <c r="F37" i="1"/>
  <c r="B37" i="1"/>
  <c r="F38" i="1"/>
  <c r="B38" i="1"/>
  <c r="F39" i="1"/>
  <c r="B39" i="1"/>
  <c r="E40" i="1"/>
  <c r="B40" i="1"/>
  <c r="E41" i="1"/>
  <c r="F41" i="1"/>
  <c r="B41" i="1"/>
  <c r="E42" i="1"/>
  <c r="F42" i="1"/>
  <c r="B42" i="1"/>
  <c r="E43" i="1"/>
  <c r="F43" i="1"/>
  <c r="B43" i="1"/>
  <c r="E44" i="1"/>
  <c r="F44" i="1"/>
  <c r="B44" i="1"/>
  <c r="B45" i="1"/>
  <c r="F46" i="1"/>
  <c r="B46" i="1"/>
  <c r="F47" i="1"/>
  <c r="B47" i="1"/>
  <c r="F48" i="1"/>
  <c r="B48" i="1"/>
  <c r="F49" i="1"/>
  <c r="B49" i="1"/>
  <c r="E50" i="1"/>
  <c r="B50" i="1"/>
  <c r="E51" i="1"/>
  <c r="F51" i="1"/>
  <c r="B51" i="1"/>
  <c r="E52" i="1"/>
  <c r="F52" i="1"/>
  <c r="B52" i="1"/>
  <c r="E53" i="1"/>
  <c r="F53" i="1"/>
  <c r="B53" i="1"/>
  <c r="E54" i="1"/>
  <c r="F54" i="1"/>
  <c r="B54" i="1"/>
  <c r="B55" i="1"/>
  <c r="F56" i="1"/>
  <c r="B56" i="1"/>
  <c r="F57" i="1"/>
  <c r="B57" i="1"/>
  <c r="F58" i="1"/>
  <c r="B58" i="1"/>
  <c r="F59" i="1"/>
  <c r="B59" i="1"/>
  <c r="B60" i="1"/>
  <c r="F61" i="1"/>
  <c r="B61" i="1"/>
  <c r="F62" i="1"/>
  <c r="B62" i="1"/>
  <c r="F63" i="1"/>
  <c r="B63" i="1"/>
  <c r="F64" i="1"/>
  <c r="B64" i="1"/>
  <c r="E65" i="1"/>
  <c r="B65" i="1"/>
  <c r="E66" i="1"/>
  <c r="F66" i="1"/>
  <c r="B66" i="1"/>
  <c r="E67" i="1"/>
  <c r="F67" i="1"/>
  <c r="B67" i="1"/>
  <c r="E68" i="1"/>
  <c r="F68" i="1"/>
  <c r="B68" i="1"/>
  <c r="E69" i="1"/>
  <c r="F69" i="1"/>
  <c r="B69" i="1"/>
  <c r="B70" i="1"/>
  <c r="F71" i="1"/>
  <c r="B71" i="1"/>
  <c r="F72" i="1"/>
  <c r="B72" i="1"/>
  <c r="F73" i="1"/>
  <c r="B73" i="1"/>
  <c r="F74" i="1"/>
  <c r="B74" i="1"/>
  <c r="E75" i="1"/>
  <c r="B75" i="1"/>
  <c r="E76" i="1"/>
  <c r="F76" i="1"/>
  <c r="B76" i="1"/>
  <c r="E77" i="1"/>
  <c r="F77" i="1"/>
  <c r="B77" i="1"/>
  <c r="E78" i="1"/>
  <c r="F78" i="1"/>
  <c r="B78" i="1"/>
  <c r="E79" i="1"/>
  <c r="F79" i="1"/>
  <c r="B79" i="1"/>
  <c r="B80" i="1"/>
  <c r="F81" i="1"/>
  <c r="B81" i="1"/>
  <c r="F82" i="1"/>
  <c r="B82" i="1"/>
  <c r="F83" i="1"/>
  <c r="B83" i="1"/>
  <c r="F84" i="1"/>
  <c r="B84" i="1"/>
  <c r="B85" i="1"/>
  <c r="F86" i="1"/>
  <c r="B86" i="1"/>
  <c r="F87" i="1"/>
  <c r="B87" i="1"/>
  <c r="F88" i="1"/>
  <c r="B88" i="1"/>
  <c r="F89" i="1"/>
  <c r="B89" i="1"/>
  <c r="E90" i="1"/>
  <c r="B90" i="1"/>
  <c r="E91" i="1"/>
  <c r="F91" i="1"/>
  <c r="B91" i="1"/>
  <c r="E92" i="1"/>
  <c r="F92" i="1"/>
  <c r="B92" i="1"/>
  <c r="E93" i="1"/>
  <c r="F93" i="1"/>
  <c r="B93" i="1"/>
  <c r="E94" i="1"/>
  <c r="F94" i="1"/>
  <c r="B94" i="1"/>
  <c r="B95" i="1"/>
  <c r="F96" i="1"/>
  <c r="B96" i="1"/>
  <c r="F97" i="1"/>
  <c r="B97" i="1"/>
  <c r="F98" i="1"/>
  <c r="B98" i="1"/>
  <c r="F99" i="1"/>
  <c r="B99" i="1"/>
  <c r="E100" i="1"/>
  <c r="B100" i="1"/>
  <c r="E101" i="1"/>
  <c r="F101" i="1"/>
  <c r="B101" i="1"/>
  <c r="E102" i="1"/>
  <c r="F102" i="1"/>
  <c r="B102" i="1"/>
  <c r="E103" i="1"/>
  <c r="F103" i="1"/>
  <c r="B103" i="1"/>
  <c r="E104" i="1"/>
  <c r="F104" i="1"/>
  <c r="B104" i="1"/>
  <c r="B105" i="1"/>
  <c r="F106" i="1"/>
  <c r="B106" i="1"/>
  <c r="F107" i="1"/>
  <c r="B107" i="1"/>
  <c r="F108" i="1"/>
  <c r="B108" i="1"/>
  <c r="F109" i="1"/>
  <c r="B109" i="1"/>
  <c r="B110" i="1"/>
  <c r="F111" i="1"/>
  <c r="B111" i="1"/>
  <c r="F112" i="1"/>
  <c r="B112" i="1"/>
  <c r="F113" i="1"/>
  <c r="B113" i="1"/>
  <c r="F114" i="1"/>
  <c r="B114" i="1"/>
  <c r="E115" i="1"/>
  <c r="B115" i="1"/>
  <c r="E116" i="1"/>
  <c r="F116" i="1"/>
  <c r="B116" i="1"/>
  <c r="E117" i="1"/>
  <c r="F117" i="1"/>
  <c r="B117" i="1"/>
  <c r="E118" i="1"/>
  <c r="F118" i="1"/>
  <c r="B118" i="1"/>
  <c r="E119" i="1"/>
  <c r="F119" i="1"/>
  <c r="B119" i="1"/>
  <c r="B120" i="1"/>
  <c r="F121" i="1"/>
  <c r="B121" i="1"/>
  <c r="F122" i="1"/>
  <c r="B122" i="1"/>
  <c r="F123" i="1"/>
  <c r="B123" i="1"/>
  <c r="F124" i="1"/>
  <c r="B124" i="1"/>
  <c r="E125" i="1"/>
  <c r="B125" i="1"/>
  <c r="E126" i="1"/>
  <c r="F126" i="1"/>
  <c r="B126" i="1"/>
  <c r="E127" i="1"/>
  <c r="F127" i="1"/>
  <c r="B127" i="1"/>
  <c r="E128" i="1"/>
  <c r="F128" i="1"/>
  <c r="B128" i="1"/>
  <c r="E129" i="1"/>
  <c r="F129" i="1"/>
  <c r="B129" i="1"/>
  <c r="B130" i="1"/>
  <c r="F131" i="1"/>
  <c r="B131" i="1"/>
  <c r="F132" i="1"/>
  <c r="B132" i="1"/>
  <c r="F133" i="1"/>
  <c r="B133" i="1"/>
  <c r="F134" i="1"/>
  <c r="B134" i="1"/>
  <c r="B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" i="1"/>
</calcChain>
</file>

<file path=xl/sharedStrings.xml><?xml version="1.0" encoding="utf-8"?>
<sst xmlns="http://schemas.openxmlformats.org/spreadsheetml/2006/main" count="24" uniqueCount="24">
  <si>
    <t>Data on Grain Hill runs with 5x5x5 parameter study of disturbance rate, weathering rate, and uplift interval</t>
  </si>
  <si>
    <t>Run #</t>
  </si>
  <si>
    <t>tau</t>
  </si>
  <si>
    <t>tau = uplift interval (years)</t>
  </si>
  <si>
    <t>d = disturbance rate (yr^-1)</t>
  </si>
  <si>
    <t>w = weathering rate (yr^-1)</t>
  </si>
  <si>
    <t>w' = w tau</t>
  </si>
  <si>
    <t>d' = d tau</t>
  </si>
  <si>
    <t>d'</t>
  </si>
  <si>
    <t>w'</t>
  </si>
  <si>
    <t>d</t>
  </si>
  <si>
    <t>w</t>
  </si>
  <si>
    <t>Max height</t>
  </si>
  <si>
    <t>Mean height</t>
  </si>
  <si>
    <t>Mean gradient</t>
  </si>
  <si>
    <t>Mean soil thickness</t>
  </si>
  <si>
    <t>Fractional soil cover</t>
  </si>
  <si>
    <t>Total number of surface faces</t>
  </si>
  <si>
    <t>Number of soil-air faces</t>
  </si>
  <si>
    <t>Number of rock-air faces</t>
  </si>
  <si>
    <t>Uplift</t>
  </si>
  <si>
    <t>rate (1/tau)</t>
  </si>
  <si>
    <t>pred wx rt</t>
  </si>
  <si>
    <t>w (Nra/Nc)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</si>
</sst>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Sheet1!$P$10:$P$134</c:f>
              <c:numCache>
                <c:formatCode>General</c:formatCode>
                <c:ptCount val="1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0.00316227766016838</c:v>
                </c:pt>
                <c:pt idx="6">
                  <c:v>0.00316227766016838</c:v>
                </c:pt>
                <c:pt idx="7">
                  <c:v>0.00316227766016838</c:v>
                </c:pt>
                <c:pt idx="8">
                  <c:v>0.00316227766016838</c:v>
                </c:pt>
                <c:pt idx="9">
                  <c:v>0.00316227766016838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0.000316227766016838</c:v>
                </c:pt>
                <c:pt idx="16">
                  <c:v>0.000316227766016838</c:v>
                </c:pt>
                <c:pt idx="17">
                  <c:v>0.000316227766016838</c:v>
                </c:pt>
                <c:pt idx="18">
                  <c:v>0.000316227766016838</c:v>
                </c:pt>
                <c:pt idx="19">
                  <c:v>0.000316227766016838</c:v>
                </c:pt>
                <c:pt idx="20">
                  <c:v>0.0001</c:v>
                </c:pt>
                <c:pt idx="21">
                  <c:v>0.0001</c:v>
                </c:pt>
                <c:pt idx="22">
                  <c:v>0.0001</c:v>
                </c:pt>
                <c:pt idx="23">
                  <c:v>0.0001</c:v>
                </c:pt>
                <c:pt idx="24">
                  <c:v>0.0001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0.00316227766016838</c:v>
                </c:pt>
                <c:pt idx="31">
                  <c:v>0.00316227766016838</c:v>
                </c:pt>
                <c:pt idx="32">
                  <c:v>0.00316227766016838</c:v>
                </c:pt>
                <c:pt idx="33">
                  <c:v>0.00316227766016838</c:v>
                </c:pt>
                <c:pt idx="34">
                  <c:v>0.00316227766016838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0.000316227766016838</c:v>
                </c:pt>
                <c:pt idx="41">
                  <c:v>0.000316227766016838</c:v>
                </c:pt>
                <c:pt idx="42">
                  <c:v>0.000316227766016838</c:v>
                </c:pt>
                <c:pt idx="43">
                  <c:v>0.000316227766016838</c:v>
                </c:pt>
                <c:pt idx="44">
                  <c:v>0.000316227766016838</c:v>
                </c:pt>
                <c:pt idx="45">
                  <c:v>0.0001</c:v>
                </c:pt>
                <c:pt idx="46">
                  <c:v>0.0001</c:v>
                </c:pt>
                <c:pt idx="47">
                  <c:v>0.0001</c:v>
                </c:pt>
                <c:pt idx="48">
                  <c:v>0.0001</c:v>
                </c:pt>
                <c:pt idx="49">
                  <c:v>0.0001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0.00316227766016838</c:v>
                </c:pt>
                <c:pt idx="56">
                  <c:v>0.00316227766016838</c:v>
                </c:pt>
                <c:pt idx="57">
                  <c:v>0.00316227766016838</c:v>
                </c:pt>
                <c:pt idx="58">
                  <c:v>0.00316227766016838</c:v>
                </c:pt>
                <c:pt idx="59">
                  <c:v>0.00316227766016838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0.000316227766016838</c:v>
                </c:pt>
                <c:pt idx="66">
                  <c:v>0.000316227766016838</c:v>
                </c:pt>
                <c:pt idx="67">
                  <c:v>0.000316227766016838</c:v>
                </c:pt>
                <c:pt idx="68">
                  <c:v>0.000316227766016838</c:v>
                </c:pt>
                <c:pt idx="69">
                  <c:v>0.000316227766016838</c:v>
                </c:pt>
                <c:pt idx="70">
                  <c:v>0.0001</c:v>
                </c:pt>
                <c:pt idx="71">
                  <c:v>0.0001</c:v>
                </c:pt>
                <c:pt idx="72">
                  <c:v>0.0001</c:v>
                </c:pt>
                <c:pt idx="73">
                  <c:v>0.0001</c:v>
                </c:pt>
                <c:pt idx="74">
                  <c:v>0.0001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0.00316227766016838</c:v>
                </c:pt>
                <c:pt idx="81">
                  <c:v>0.00316227766016838</c:v>
                </c:pt>
                <c:pt idx="82">
                  <c:v>0.00316227766016838</c:v>
                </c:pt>
                <c:pt idx="83">
                  <c:v>0.00316227766016838</c:v>
                </c:pt>
                <c:pt idx="84">
                  <c:v>0.00316227766016838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0.000316227766016838</c:v>
                </c:pt>
                <c:pt idx="91">
                  <c:v>0.000316227766016838</c:v>
                </c:pt>
                <c:pt idx="92">
                  <c:v>0.000316227766016838</c:v>
                </c:pt>
                <c:pt idx="93">
                  <c:v>0.000316227766016838</c:v>
                </c:pt>
                <c:pt idx="94">
                  <c:v>0.000316227766016838</c:v>
                </c:pt>
                <c:pt idx="95">
                  <c:v>0.0001</c:v>
                </c:pt>
                <c:pt idx="96">
                  <c:v>0.0001</c:v>
                </c:pt>
                <c:pt idx="97">
                  <c:v>0.0001</c:v>
                </c:pt>
                <c:pt idx="98">
                  <c:v>0.0001</c:v>
                </c:pt>
                <c:pt idx="99">
                  <c:v>0.0001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0.00316227766016838</c:v>
                </c:pt>
                <c:pt idx="106">
                  <c:v>0.00316227766016838</c:v>
                </c:pt>
                <c:pt idx="107">
                  <c:v>0.00316227766016838</c:v>
                </c:pt>
                <c:pt idx="108">
                  <c:v>0.00316227766016838</c:v>
                </c:pt>
                <c:pt idx="109">
                  <c:v>0.00316227766016838</c:v>
                </c:pt>
                <c:pt idx="110">
                  <c:v>0.001</c:v>
                </c:pt>
                <c:pt idx="111">
                  <c:v>0.001</c:v>
                </c:pt>
                <c:pt idx="112">
                  <c:v>0.001</c:v>
                </c:pt>
                <c:pt idx="113">
                  <c:v>0.001</c:v>
                </c:pt>
                <c:pt idx="114">
                  <c:v>0.001</c:v>
                </c:pt>
                <c:pt idx="115">
                  <c:v>0.000316227766016838</c:v>
                </c:pt>
                <c:pt idx="116">
                  <c:v>0.000316227766016838</c:v>
                </c:pt>
                <c:pt idx="117">
                  <c:v>0.000316227766016838</c:v>
                </c:pt>
                <c:pt idx="118">
                  <c:v>0.000316227766016838</c:v>
                </c:pt>
                <c:pt idx="119">
                  <c:v>0.000316227766016838</c:v>
                </c:pt>
                <c:pt idx="120">
                  <c:v>0.0001</c:v>
                </c:pt>
                <c:pt idx="121">
                  <c:v>0.0001</c:v>
                </c:pt>
                <c:pt idx="122">
                  <c:v>0.0001</c:v>
                </c:pt>
                <c:pt idx="123">
                  <c:v>0.0001</c:v>
                </c:pt>
                <c:pt idx="124">
                  <c:v>0.0001</c:v>
                </c:pt>
              </c:numCache>
            </c:numRef>
          </c:xVal>
          <c:yVal>
            <c:numRef>
              <c:f>Sheet1!$Q$10:$Q$134</c:f>
              <c:numCache>
                <c:formatCode>General</c:formatCode>
                <c:ptCount val="125"/>
                <c:pt idx="0">
                  <c:v>0.00994509803921568</c:v>
                </c:pt>
                <c:pt idx="1">
                  <c:v>0.0102588235294118</c:v>
                </c:pt>
                <c:pt idx="2">
                  <c:v>0.0101019607843137</c:v>
                </c:pt>
                <c:pt idx="3">
                  <c:v>0.0104470588235294</c:v>
                </c:pt>
                <c:pt idx="4">
                  <c:v>0.0101176470588235</c:v>
                </c:pt>
                <c:pt idx="5">
                  <c:v>0.00329372920212047</c:v>
                </c:pt>
                <c:pt idx="6">
                  <c:v>0.00317963918457714</c:v>
                </c:pt>
                <c:pt idx="7">
                  <c:v>0.00325404571775758</c:v>
                </c:pt>
                <c:pt idx="8">
                  <c:v>0.00313499526466888</c:v>
                </c:pt>
                <c:pt idx="9">
                  <c:v>0.00317467874903178</c:v>
                </c:pt>
                <c:pt idx="10">
                  <c:v>0.000988235294117647</c:v>
                </c:pt>
                <c:pt idx="11">
                  <c:v>0.00101960784313725</c:v>
                </c:pt>
                <c:pt idx="12">
                  <c:v>0.00105098039215686</c:v>
                </c:pt>
                <c:pt idx="13">
                  <c:v>0.000964705882352941</c:v>
                </c:pt>
                <c:pt idx="14">
                  <c:v>0.000975686274509804</c:v>
                </c:pt>
                <c:pt idx="15">
                  <c:v>0.000320940179784932</c:v>
                </c:pt>
                <c:pt idx="16">
                  <c:v>0.00032242831044854</c:v>
                </c:pt>
                <c:pt idx="17">
                  <c:v>0.000313003482912352</c:v>
                </c:pt>
                <c:pt idx="18">
                  <c:v>0.000323916441112149</c:v>
                </c:pt>
                <c:pt idx="19">
                  <c:v>0.000333837312202873</c:v>
                </c:pt>
                <c:pt idx="20">
                  <c:v>0.000101490196078431</c:v>
                </c:pt>
                <c:pt idx="21">
                  <c:v>9.63137254901961E-5</c:v>
                </c:pt>
                <c:pt idx="22">
                  <c:v>9.69411764705882E-5</c:v>
                </c:pt>
                <c:pt idx="23">
                  <c:v>9.83529411764706E-5</c:v>
                </c:pt>
                <c:pt idx="24">
                  <c:v>0.000106509803921569</c:v>
                </c:pt>
                <c:pt idx="25">
                  <c:v>0.00768867509531135</c:v>
                </c:pt>
                <c:pt idx="26">
                  <c:v>0.0102681015788997</c:v>
                </c:pt>
                <c:pt idx="27">
                  <c:v>0.00972245366890984</c:v>
                </c:pt>
                <c:pt idx="28">
                  <c:v>0.00858155349347654</c:v>
                </c:pt>
                <c:pt idx="29">
                  <c:v>0.0098712667352707</c:v>
                </c:pt>
                <c:pt idx="30">
                  <c:v>0.00304313725490196</c:v>
                </c:pt>
                <c:pt idx="31">
                  <c:v>0.00310588235294117</c:v>
                </c:pt>
                <c:pt idx="32">
                  <c:v>0.00327843137254902</c:v>
                </c:pt>
                <c:pt idx="33">
                  <c:v>0.00318431372549019</c:v>
                </c:pt>
                <c:pt idx="34">
                  <c:v>0.00343529411764705</c:v>
                </c:pt>
                <c:pt idx="35">
                  <c:v>0.000882957527074465</c:v>
                </c:pt>
                <c:pt idx="36">
                  <c:v>0.000813511429439395</c:v>
                </c:pt>
                <c:pt idx="37">
                  <c:v>0.000977205802436346</c:v>
                </c:pt>
                <c:pt idx="38">
                  <c:v>0.00120042540197764</c:v>
                </c:pt>
                <c:pt idx="39">
                  <c:v>0.00111609799770649</c:v>
                </c:pt>
                <c:pt idx="40">
                  <c:v>0.000290196078431372</c:v>
                </c:pt>
                <c:pt idx="41">
                  <c:v>0.000334117647058823</c:v>
                </c:pt>
                <c:pt idx="42">
                  <c:v>0.000329411764705882</c:v>
                </c:pt>
                <c:pt idx="43">
                  <c:v>0.000338823529411765</c:v>
                </c:pt>
                <c:pt idx="44">
                  <c:v>0.000341960784313725</c:v>
                </c:pt>
                <c:pt idx="45">
                  <c:v>8.9287839816519E-5</c:v>
                </c:pt>
                <c:pt idx="46">
                  <c:v>0.000103177059343533</c:v>
                </c:pt>
                <c:pt idx="47">
                  <c:v>8.73036655983741E-5</c:v>
                </c:pt>
                <c:pt idx="48">
                  <c:v>9.67284931345622E-5</c:v>
                </c:pt>
                <c:pt idx="49">
                  <c:v>0.000103673102898069</c:v>
                </c:pt>
                <c:pt idx="50">
                  <c:v>0.00235294117647059</c:v>
                </c:pt>
                <c:pt idx="51">
                  <c:v>0.00470588235294118</c:v>
                </c:pt>
                <c:pt idx="52">
                  <c:v>0.00705882352941176</c:v>
                </c:pt>
                <c:pt idx="53">
                  <c:v>0.00768627450980392</c:v>
                </c:pt>
                <c:pt idx="54">
                  <c:v>0.00862745098039216</c:v>
                </c:pt>
                <c:pt idx="55">
                  <c:v>0.00148813066360865</c:v>
                </c:pt>
                <c:pt idx="56">
                  <c:v>0.00153773501906227</c:v>
                </c:pt>
                <c:pt idx="57">
                  <c:v>0.0025298221281347</c:v>
                </c:pt>
                <c:pt idx="58">
                  <c:v>0.00257942648358832</c:v>
                </c:pt>
                <c:pt idx="59">
                  <c:v>0.00337309617084627</c:v>
                </c:pt>
                <c:pt idx="60">
                  <c:v>0.000580392156862745</c:v>
                </c:pt>
                <c:pt idx="61">
                  <c:v>0.000831372549019608</c:v>
                </c:pt>
                <c:pt idx="62">
                  <c:v>0.000894117647058823</c:v>
                </c:pt>
                <c:pt idx="63">
                  <c:v>0.00105098039215686</c:v>
                </c:pt>
                <c:pt idx="64">
                  <c:v>0.000988235294117647</c:v>
                </c:pt>
                <c:pt idx="65">
                  <c:v>0.000302586568267092</c:v>
                </c:pt>
                <c:pt idx="66">
                  <c:v>0.000233140470632022</c:v>
                </c:pt>
                <c:pt idx="67">
                  <c:v>0.000282744826085643</c:v>
                </c:pt>
                <c:pt idx="68">
                  <c:v>0.000307547003812454</c:v>
                </c:pt>
                <c:pt idx="69">
                  <c:v>0.000535727038899113</c:v>
                </c:pt>
                <c:pt idx="70">
                  <c:v>0.000100392156862745</c:v>
                </c:pt>
                <c:pt idx="71">
                  <c:v>9.88235294117647E-5</c:v>
                </c:pt>
                <c:pt idx="72">
                  <c:v>0.000114509803921569</c:v>
                </c:pt>
                <c:pt idx="73">
                  <c:v>0.00015843137254902</c:v>
                </c:pt>
                <c:pt idx="74">
                  <c:v>0.000410980392156863</c:v>
                </c:pt>
                <c:pt idx="75">
                  <c:v>0.00148813066360865</c:v>
                </c:pt>
                <c:pt idx="76">
                  <c:v>0.00347230488175351</c:v>
                </c:pt>
                <c:pt idx="77">
                  <c:v>0.0059525226544346</c:v>
                </c:pt>
                <c:pt idx="78">
                  <c:v>0.00942482753618811</c:v>
                </c:pt>
                <c:pt idx="79">
                  <c:v>0.00793669687257946</c:v>
                </c:pt>
                <c:pt idx="80">
                  <c:v>0.00188235294117647</c:v>
                </c:pt>
                <c:pt idx="81">
                  <c:v>0.0028235294117647</c:v>
                </c:pt>
                <c:pt idx="82">
                  <c:v>0.00235294117647059</c:v>
                </c:pt>
                <c:pt idx="83">
                  <c:v>0.00250980392156863</c:v>
                </c:pt>
                <c:pt idx="84">
                  <c:v>0.00501960784313725</c:v>
                </c:pt>
                <c:pt idx="85">
                  <c:v>0.000892878398165189</c:v>
                </c:pt>
                <c:pt idx="86">
                  <c:v>0.000892878398165189</c:v>
                </c:pt>
                <c:pt idx="87">
                  <c:v>0.00109129581997968</c:v>
                </c:pt>
                <c:pt idx="88">
                  <c:v>0.000942482753618811</c:v>
                </c:pt>
                <c:pt idx="89">
                  <c:v>0.00143852630815503</c:v>
                </c:pt>
                <c:pt idx="90">
                  <c:v>0.000376470588235294</c:v>
                </c:pt>
                <c:pt idx="91">
                  <c:v>0.000470588235294117</c:v>
                </c:pt>
                <c:pt idx="92">
                  <c:v>0.000470588235294117</c:v>
                </c:pt>
                <c:pt idx="93">
                  <c:v>0.000486274509803921</c:v>
                </c:pt>
                <c:pt idx="94">
                  <c:v>0.000643137254901961</c:v>
                </c:pt>
                <c:pt idx="95">
                  <c:v>8.43274042711568E-5</c:v>
                </c:pt>
                <c:pt idx="96">
                  <c:v>0.000153773501906227</c:v>
                </c:pt>
                <c:pt idx="97">
                  <c:v>0.000168654808542314</c:v>
                </c:pt>
                <c:pt idx="98">
                  <c:v>0.000243061341722746</c:v>
                </c:pt>
                <c:pt idx="99">
                  <c:v>0.000535727038899114</c:v>
                </c:pt>
                <c:pt idx="100">
                  <c:v>0.00470588235294118</c:v>
                </c:pt>
                <c:pt idx="101">
                  <c:v>0.00627450980392157</c:v>
                </c:pt>
                <c:pt idx="102">
                  <c:v>0.0188235294117647</c:v>
                </c:pt>
                <c:pt idx="103">
                  <c:v>0.0109803921568627</c:v>
                </c:pt>
                <c:pt idx="104">
                  <c:v>0.0172549019607843</c:v>
                </c:pt>
                <c:pt idx="105">
                  <c:v>0.00446439199082594</c:v>
                </c:pt>
                <c:pt idx="106">
                  <c:v>0.00198417421814486</c:v>
                </c:pt>
                <c:pt idx="107">
                  <c:v>0.00496043554536216</c:v>
                </c:pt>
                <c:pt idx="108">
                  <c:v>0.00248021777268108</c:v>
                </c:pt>
                <c:pt idx="109">
                  <c:v>0.00446439199082594</c:v>
                </c:pt>
                <c:pt idx="110">
                  <c:v>0.00125490196078431</c:v>
                </c:pt>
                <c:pt idx="111">
                  <c:v>0.000784313725490196</c:v>
                </c:pt>
                <c:pt idx="112">
                  <c:v>0.00172549019607843</c:v>
                </c:pt>
                <c:pt idx="113">
                  <c:v>0.00109803921568627</c:v>
                </c:pt>
                <c:pt idx="114">
                  <c:v>0.00172549019607843</c:v>
                </c:pt>
                <c:pt idx="115">
                  <c:v>0.000446439199082594</c:v>
                </c:pt>
                <c:pt idx="116">
                  <c:v>0.000496043554536216</c:v>
                </c:pt>
                <c:pt idx="117">
                  <c:v>0.000347230488175351</c:v>
                </c:pt>
                <c:pt idx="118">
                  <c:v>0.000545647909989838</c:v>
                </c:pt>
                <c:pt idx="119">
                  <c:v>0.00203377857359849</c:v>
                </c:pt>
                <c:pt idx="120">
                  <c:v>9.41176470588235E-5</c:v>
                </c:pt>
                <c:pt idx="121">
                  <c:v>0.000141176470588235</c:v>
                </c:pt>
                <c:pt idx="122">
                  <c:v>0.000345098039215686</c:v>
                </c:pt>
                <c:pt idx="123">
                  <c:v>0.000596078431372549</c:v>
                </c:pt>
                <c:pt idx="124">
                  <c:v>0.00192941176470588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9968"/>
        <c:axId val="1079324016"/>
      </c:scatterChart>
      <c:valAx>
        <c:axId val="10792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24016"/>
        <c:crosses val="autoZero"/>
        <c:crossBetween val="midCat"/>
      </c:valAx>
      <c:valAx>
        <c:axId val="10793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584200</xdr:colOff>
      <xdr:row>6</xdr:row>
      <xdr:rowOff>82550</xdr:rowOff>
    </xdr:from>
    <xdr:to>
      <xdr:col>25</xdr:col>
      <xdr:colOff>203200</xdr:colOff>
      <xdr:row>19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topLeftCell="F105" workbookViewId="0">
      <selection activeCell="S127" sqref="S127"/>
    </sheetView>
  </sheetViews>
  <sheetFormatPr baseColWidth="10" defaultRowHeight="16" x14ac:dyDescent="0.2"/>
  <sheetData>
    <row r="1" spans="1:18" x14ac:dyDescent="0.2">
      <c r="A1" t="s">
        <v>0</v>
      </c>
    </row>
    <row r="3" spans="1:18" x14ac:dyDescent="0.2">
      <c r="B3" t="s">
        <v>3</v>
      </c>
    </row>
    <row r="4" spans="1:18" x14ac:dyDescent="0.2">
      <c r="B4" t="s">
        <v>4</v>
      </c>
    </row>
    <row r="5" spans="1:18" x14ac:dyDescent="0.2">
      <c r="B5" t="s">
        <v>5</v>
      </c>
    </row>
    <row r="6" spans="1:18" x14ac:dyDescent="0.2">
      <c r="B6" t="s">
        <v>6</v>
      </c>
    </row>
    <row r="7" spans="1:18" x14ac:dyDescent="0.2">
      <c r="B7" t="s">
        <v>7</v>
      </c>
    </row>
    <row r="8" spans="1:18" x14ac:dyDescent="0.2">
      <c r="P8" t="s">
        <v>20</v>
      </c>
      <c r="Q8" t="s">
        <v>22</v>
      </c>
    </row>
    <row r="9" spans="1:18" x14ac:dyDescent="0.2">
      <c r="A9" t="s">
        <v>1</v>
      </c>
      <c r="B9" t="s">
        <v>8</v>
      </c>
      <c r="C9" t="s">
        <v>9</v>
      </c>
      <c r="D9" t="s">
        <v>11</v>
      </c>
      <c r="E9" t="s">
        <v>2</v>
      </c>
      <c r="F9" t="s">
        <v>10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P9" t="s">
        <v>21</v>
      </c>
      <c r="Q9" t="s">
        <v>23</v>
      </c>
    </row>
    <row r="10" spans="1:18" x14ac:dyDescent="0.2">
      <c r="A10">
        <v>1</v>
      </c>
      <c r="B10">
        <f>E10*F10</f>
        <v>0.1</v>
      </c>
      <c r="C10">
        <v>0.4</v>
      </c>
      <c r="D10">
        <f>C10/E10</f>
        <v>4.0000000000000001E-3</v>
      </c>
      <c r="E10">
        <v>100</v>
      </c>
      <c r="F10">
        <v>1E-3</v>
      </c>
      <c r="G10">
        <v>133</v>
      </c>
      <c r="H10">
        <v>66.071146245099996</v>
      </c>
      <c r="I10">
        <v>1.2049062557500001</v>
      </c>
      <c r="J10">
        <v>0.49805447470800002</v>
      </c>
      <c r="K10">
        <v>0.27542857142900001</v>
      </c>
      <c r="L10">
        <v>875</v>
      </c>
      <c r="M10">
        <v>241</v>
      </c>
      <c r="N10">
        <v>634</v>
      </c>
      <c r="P10">
        <f>1/E10</f>
        <v>0.01</v>
      </c>
      <c r="Q10">
        <f>D10*(N10/255)</f>
        <v>9.9450980392156874E-3</v>
      </c>
      <c r="R10">
        <f>(Q10-P10)/P10</f>
        <v>-5.4901960784312781E-3</v>
      </c>
    </row>
    <row r="11" spans="1:18" x14ac:dyDescent="0.2">
      <c r="A11">
        <v>2</v>
      </c>
      <c r="B11">
        <f t="shared" ref="B11:B74" si="0">E11*F11</f>
        <v>0.31622776601683766</v>
      </c>
      <c r="C11">
        <v>0.4</v>
      </c>
      <c r="D11">
        <f t="shared" ref="D11:D74" si="1">C11/E11</f>
        <v>4.0000000000000001E-3</v>
      </c>
      <c r="E11">
        <v>100</v>
      </c>
      <c r="F11">
        <f>10^-2.5</f>
        <v>3.1622776601683764E-3</v>
      </c>
      <c r="G11">
        <v>134</v>
      </c>
      <c r="H11">
        <v>65.5612648221</v>
      </c>
      <c r="I11">
        <v>1.1820676798900001</v>
      </c>
      <c r="J11">
        <v>0.44357976653699999</v>
      </c>
      <c r="K11">
        <v>0.249138920781</v>
      </c>
      <c r="L11">
        <v>871</v>
      </c>
      <c r="M11">
        <v>217</v>
      </c>
      <c r="N11">
        <v>654</v>
      </c>
      <c r="P11">
        <f t="shared" ref="P11:P74" si="2">1/E11</f>
        <v>0.01</v>
      </c>
      <c r="Q11">
        <f t="shared" ref="Q11:Q74" si="3">D11*(N11/255)</f>
        <v>1.0258823529411766E-2</v>
      </c>
      <c r="R11">
        <f t="shared" ref="R11:R74" si="4">(Q11-P11)/P11</f>
        <v>2.588235294117662E-2</v>
      </c>
    </row>
    <row r="12" spans="1:18" x14ac:dyDescent="0.2">
      <c r="A12">
        <v>3</v>
      </c>
      <c r="B12">
        <f t="shared" si="0"/>
        <v>1</v>
      </c>
      <c r="C12">
        <v>0.4</v>
      </c>
      <c r="D12">
        <f t="shared" si="1"/>
        <v>4.0000000000000001E-3</v>
      </c>
      <c r="E12">
        <v>100</v>
      </c>
      <c r="F12">
        <f>10^-2</f>
        <v>0.01</v>
      </c>
      <c r="G12">
        <v>123.5</v>
      </c>
      <c r="H12">
        <v>64.371541501999999</v>
      </c>
      <c r="I12">
        <v>1.1227703664399999</v>
      </c>
      <c r="J12">
        <v>0.40077821011699999</v>
      </c>
      <c r="K12">
        <v>0.23241954708000001</v>
      </c>
      <c r="L12">
        <v>839</v>
      </c>
      <c r="M12">
        <v>195</v>
      </c>
      <c r="N12">
        <v>644</v>
      </c>
      <c r="P12">
        <f t="shared" si="2"/>
        <v>0.01</v>
      </c>
      <c r="Q12">
        <f t="shared" si="3"/>
        <v>1.0101960784313725E-2</v>
      </c>
      <c r="R12">
        <f t="shared" si="4"/>
        <v>1.0196078431372498E-2</v>
      </c>
    </row>
    <row r="13" spans="1:18" x14ac:dyDescent="0.2">
      <c r="A13">
        <v>4</v>
      </c>
      <c r="B13">
        <f t="shared" si="0"/>
        <v>3.1622776601683786</v>
      </c>
      <c r="C13">
        <v>0.4</v>
      </c>
      <c r="D13">
        <f t="shared" si="1"/>
        <v>4.0000000000000001E-3</v>
      </c>
      <c r="E13">
        <v>100</v>
      </c>
      <c r="F13">
        <f>10^-1.5</f>
        <v>3.1622776601683784E-2</v>
      </c>
      <c r="G13">
        <v>120</v>
      </c>
      <c r="H13">
        <v>62.019762845800003</v>
      </c>
      <c r="I13">
        <v>1.07483822107</v>
      </c>
      <c r="J13">
        <v>0.45914396887199999</v>
      </c>
      <c r="K13">
        <v>0.249154453213</v>
      </c>
      <c r="L13">
        <v>887</v>
      </c>
      <c r="M13">
        <v>221</v>
      </c>
      <c r="N13">
        <v>666</v>
      </c>
      <c r="P13">
        <f t="shared" si="2"/>
        <v>0.01</v>
      </c>
      <c r="Q13">
        <f t="shared" si="3"/>
        <v>1.0447058823529412E-2</v>
      </c>
      <c r="R13">
        <f t="shared" si="4"/>
        <v>4.4705882352941151E-2</v>
      </c>
    </row>
    <row r="14" spans="1:18" x14ac:dyDescent="0.2">
      <c r="A14">
        <v>5</v>
      </c>
      <c r="B14">
        <f t="shared" si="0"/>
        <v>10</v>
      </c>
      <c r="C14">
        <v>0.4</v>
      </c>
      <c r="D14">
        <f t="shared" si="1"/>
        <v>4.0000000000000001E-3</v>
      </c>
      <c r="E14">
        <v>100</v>
      </c>
      <c r="F14">
        <f>0.1</f>
        <v>0.1</v>
      </c>
      <c r="G14">
        <v>107.5</v>
      </c>
      <c r="H14">
        <v>57.509881422900001</v>
      </c>
      <c r="I14">
        <v>0.96526356883700004</v>
      </c>
      <c r="J14">
        <v>0.43579766536999998</v>
      </c>
      <c r="K14">
        <v>0.24028268551199999</v>
      </c>
      <c r="L14">
        <v>849</v>
      </c>
      <c r="M14">
        <v>204</v>
      </c>
      <c r="N14">
        <v>645</v>
      </c>
      <c r="P14">
        <f t="shared" si="2"/>
        <v>0.01</v>
      </c>
      <c r="Q14">
        <f t="shared" si="3"/>
        <v>1.011764705882353E-2</v>
      </c>
      <c r="R14">
        <f t="shared" si="4"/>
        <v>1.1764705882352962E-2</v>
      </c>
    </row>
    <row r="15" spans="1:18" x14ac:dyDescent="0.2">
      <c r="A15">
        <v>6</v>
      </c>
      <c r="B15">
        <f t="shared" si="0"/>
        <v>0.31622776601683827</v>
      </c>
      <c r="C15">
        <v>0.4</v>
      </c>
      <c r="D15">
        <f t="shared" si="1"/>
        <v>1.2649110640673505E-3</v>
      </c>
      <c r="E15">
        <f>10^2.5</f>
        <v>316.22776601683825</v>
      </c>
      <c r="F15">
        <v>1E-3</v>
      </c>
      <c r="G15">
        <v>131.5</v>
      </c>
      <c r="H15">
        <v>66.450592885399999</v>
      </c>
      <c r="I15">
        <v>1.1615021376600001</v>
      </c>
      <c r="J15">
        <v>0.41634241245100001</v>
      </c>
      <c r="K15">
        <v>0.232369942197</v>
      </c>
      <c r="L15">
        <v>865</v>
      </c>
      <c r="M15">
        <v>201</v>
      </c>
      <c r="N15">
        <v>664</v>
      </c>
      <c r="P15">
        <f t="shared" si="2"/>
        <v>3.1622776601683764E-3</v>
      </c>
      <c r="Q15">
        <f t="shared" si="3"/>
        <v>3.2937292021204736E-3</v>
      </c>
      <c r="R15">
        <f t="shared" si="4"/>
        <v>4.1568627450980396E-2</v>
      </c>
    </row>
    <row r="16" spans="1:18" x14ac:dyDescent="0.2">
      <c r="A16">
        <v>7</v>
      </c>
      <c r="B16">
        <f t="shared" si="0"/>
        <v>1</v>
      </c>
      <c r="C16">
        <v>0.4</v>
      </c>
      <c r="D16">
        <f t="shared" si="1"/>
        <v>1.2649110640673505E-3</v>
      </c>
      <c r="E16">
        <f>10^2.5</f>
        <v>316.22776601683825</v>
      </c>
      <c r="F16">
        <f>10^-2.5</f>
        <v>3.1622776601683764E-3</v>
      </c>
      <c r="G16">
        <v>125.5</v>
      </c>
      <c r="H16">
        <v>64.573122529599999</v>
      </c>
      <c r="I16">
        <v>1.1387357216</v>
      </c>
      <c r="J16">
        <v>0.47859922178999997</v>
      </c>
      <c r="K16">
        <v>0.272417707151</v>
      </c>
      <c r="L16">
        <v>881</v>
      </c>
      <c r="M16">
        <v>240</v>
      </c>
      <c r="N16">
        <v>641</v>
      </c>
      <c r="P16">
        <f t="shared" si="2"/>
        <v>3.1622776601683764E-3</v>
      </c>
      <c r="Q16">
        <f t="shared" si="3"/>
        <v>3.1796391845771437E-3</v>
      </c>
      <c r="R16">
        <f t="shared" si="4"/>
        <v>5.4901960784312928E-3</v>
      </c>
    </row>
    <row r="17" spans="1:18" x14ac:dyDescent="0.2">
      <c r="A17">
        <v>8</v>
      </c>
      <c r="B17">
        <f t="shared" si="0"/>
        <v>3.1622776601683826</v>
      </c>
      <c r="C17">
        <v>0.4</v>
      </c>
      <c r="D17">
        <f t="shared" si="1"/>
        <v>1.2649110640673505E-3</v>
      </c>
      <c r="E17">
        <f t="shared" ref="E17:E19" si="5">10^2.5</f>
        <v>316.22776601683825</v>
      </c>
      <c r="F17">
        <f>10^-2</f>
        <v>0.01</v>
      </c>
      <c r="G17">
        <v>122.5</v>
      </c>
      <c r="H17">
        <v>63.134387351800001</v>
      </c>
      <c r="I17">
        <v>1.07483822107</v>
      </c>
      <c r="J17">
        <v>0.44357976653699999</v>
      </c>
      <c r="K17">
        <v>0.25028571428599999</v>
      </c>
      <c r="L17">
        <v>875</v>
      </c>
      <c r="M17">
        <v>219</v>
      </c>
      <c r="N17">
        <v>656</v>
      </c>
      <c r="P17">
        <f t="shared" si="2"/>
        <v>3.1622776601683764E-3</v>
      </c>
      <c r="Q17">
        <f t="shared" si="3"/>
        <v>3.2540457177575761E-3</v>
      </c>
      <c r="R17">
        <f t="shared" si="4"/>
        <v>2.9019607843137205E-2</v>
      </c>
    </row>
    <row r="18" spans="1:18" x14ac:dyDescent="0.2">
      <c r="A18">
        <v>9</v>
      </c>
      <c r="B18">
        <f t="shared" si="0"/>
        <v>10.000000000000007</v>
      </c>
      <c r="C18">
        <v>0.4</v>
      </c>
      <c r="D18">
        <f t="shared" si="1"/>
        <v>1.2649110640673505E-3</v>
      </c>
      <c r="E18">
        <f t="shared" si="5"/>
        <v>316.22776601683825</v>
      </c>
      <c r="F18">
        <f>10^-1.5</f>
        <v>3.1622776601683784E-2</v>
      </c>
      <c r="G18">
        <v>109</v>
      </c>
      <c r="H18">
        <v>58.387351778700001</v>
      </c>
      <c r="I18">
        <v>0.98126500389399995</v>
      </c>
      <c r="J18">
        <v>0.517509727626</v>
      </c>
      <c r="K18">
        <v>0.25908558030500001</v>
      </c>
      <c r="L18">
        <v>853</v>
      </c>
      <c r="M18">
        <v>221</v>
      </c>
      <c r="N18">
        <v>632</v>
      </c>
      <c r="P18">
        <f t="shared" si="2"/>
        <v>3.1622776601683764E-3</v>
      </c>
      <c r="Q18">
        <f t="shared" si="3"/>
        <v>3.1349952646688843E-3</v>
      </c>
      <c r="R18">
        <f t="shared" si="4"/>
        <v>-8.6274509803922275E-3</v>
      </c>
    </row>
    <row r="19" spans="1:18" x14ac:dyDescent="0.2">
      <c r="A19">
        <v>10</v>
      </c>
      <c r="B19">
        <f t="shared" si="0"/>
        <v>31.622776601683825</v>
      </c>
      <c r="C19">
        <v>0.4</v>
      </c>
      <c r="D19">
        <f t="shared" si="1"/>
        <v>1.2649110640673505E-3</v>
      </c>
      <c r="E19">
        <f t="shared" si="5"/>
        <v>316.22776601683825</v>
      </c>
      <c r="F19">
        <f>0.1</f>
        <v>0.1</v>
      </c>
      <c r="G19">
        <v>88.5</v>
      </c>
      <c r="H19">
        <v>49.513833992099997</v>
      </c>
      <c r="I19">
        <v>0.780444287944</v>
      </c>
      <c r="J19">
        <v>0.34630350194600001</v>
      </c>
      <c r="K19">
        <v>0.212792127921</v>
      </c>
      <c r="L19">
        <v>813</v>
      </c>
      <c r="M19">
        <v>173</v>
      </c>
      <c r="N19">
        <v>640</v>
      </c>
      <c r="P19">
        <f t="shared" si="2"/>
        <v>3.1622776601683764E-3</v>
      </c>
      <c r="Q19">
        <f t="shared" si="3"/>
        <v>3.1746787490317817E-3</v>
      </c>
      <c r="R19">
        <f t="shared" si="4"/>
        <v>3.921568627450963E-3</v>
      </c>
    </row>
    <row r="20" spans="1:18" x14ac:dyDescent="0.2">
      <c r="A20">
        <v>11</v>
      </c>
      <c r="B20">
        <f t="shared" si="0"/>
        <v>1</v>
      </c>
      <c r="C20">
        <v>0.4</v>
      </c>
      <c r="D20">
        <f t="shared" si="1"/>
        <v>4.0000000000000002E-4</v>
      </c>
      <c r="E20">
        <v>1000</v>
      </c>
      <c r="F20">
        <v>1E-3</v>
      </c>
      <c r="G20">
        <v>125</v>
      </c>
      <c r="H20">
        <v>63.549407114600001</v>
      </c>
      <c r="I20">
        <v>1.11815213941</v>
      </c>
      <c r="J20">
        <v>0.43968871595300002</v>
      </c>
      <c r="K20">
        <v>0.24731182795699999</v>
      </c>
      <c r="L20">
        <v>837</v>
      </c>
      <c r="M20">
        <v>207</v>
      </c>
      <c r="N20">
        <v>630</v>
      </c>
      <c r="P20">
        <f t="shared" si="2"/>
        <v>1E-3</v>
      </c>
      <c r="Q20">
        <f t="shared" si="3"/>
        <v>9.8823529411764719E-4</v>
      </c>
      <c r="R20">
        <f t="shared" si="4"/>
        <v>-1.1764705882352832E-2</v>
      </c>
    </row>
    <row r="21" spans="1:18" x14ac:dyDescent="0.2">
      <c r="A21">
        <v>12</v>
      </c>
      <c r="B21">
        <f t="shared" si="0"/>
        <v>3.1622776601683764</v>
      </c>
      <c r="C21">
        <v>0.4</v>
      </c>
      <c r="D21">
        <f t="shared" si="1"/>
        <v>4.0000000000000002E-4</v>
      </c>
      <c r="E21">
        <v>1000</v>
      </c>
      <c r="F21">
        <f>10^-2.5</f>
        <v>3.1622776601683764E-3</v>
      </c>
      <c r="G21">
        <v>116.5</v>
      </c>
      <c r="H21">
        <v>62.015810276700002</v>
      </c>
      <c r="I21">
        <v>1.0474896578899999</v>
      </c>
      <c r="J21">
        <v>0.47081712062300002</v>
      </c>
      <c r="K21">
        <v>0.257142857143</v>
      </c>
      <c r="L21">
        <v>875</v>
      </c>
      <c r="M21">
        <v>225</v>
      </c>
      <c r="N21">
        <v>650</v>
      </c>
      <c r="P21">
        <f t="shared" si="2"/>
        <v>1E-3</v>
      </c>
      <c r="Q21">
        <f t="shared" si="3"/>
        <v>1.019607843137255E-3</v>
      </c>
      <c r="R21">
        <f t="shared" si="4"/>
        <v>1.9607843137254936E-2</v>
      </c>
    </row>
    <row r="22" spans="1:18" x14ac:dyDescent="0.2">
      <c r="A22">
        <v>13</v>
      </c>
      <c r="B22">
        <f t="shared" si="0"/>
        <v>10</v>
      </c>
      <c r="C22">
        <v>0.4</v>
      </c>
      <c r="D22">
        <f t="shared" si="1"/>
        <v>4.0000000000000002E-4</v>
      </c>
      <c r="E22">
        <v>1000</v>
      </c>
      <c r="F22">
        <f>10^-2</f>
        <v>0.01</v>
      </c>
      <c r="G22">
        <v>105.5</v>
      </c>
      <c r="H22">
        <v>56.996047430799997</v>
      </c>
      <c r="I22">
        <v>0.94935233352799997</v>
      </c>
      <c r="J22">
        <v>0.47859922178999997</v>
      </c>
      <c r="K22">
        <v>0.25802879291300002</v>
      </c>
      <c r="L22">
        <v>903</v>
      </c>
      <c r="M22">
        <v>233</v>
      </c>
      <c r="N22">
        <v>670</v>
      </c>
      <c r="P22">
        <f t="shared" si="2"/>
        <v>1E-3</v>
      </c>
      <c r="Q22">
        <f t="shared" si="3"/>
        <v>1.0509803921568627E-3</v>
      </c>
      <c r="R22">
        <f t="shared" si="4"/>
        <v>5.0980392156862703E-2</v>
      </c>
    </row>
    <row r="23" spans="1:18" x14ac:dyDescent="0.2">
      <c r="A23">
        <v>14</v>
      </c>
      <c r="B23">
        <f t="shared" si="0"/>
        <v>31.622776601683785</v>
      </c>
      <c r="C23">
        <v>0.4</v>
      </c>
      <c r="D23">
        <f t="shared" si="1"/>
        <v>4.0000000000000002E-4</v>
      </c>
      <c r="E23">
        <v>1000</v>
      </c>
      <c r="F23">
        <f>10^-1.5</f>
        <v>3.1622776601683784E-2</v>
      </c>
      <c r="G23">
        <v>87</v>
      </c>
      <c r="H23">
        <v>48.458498023700002</v>
      </c>
      <c r="I23">
        <v>0.78159884470100005</v>
      </c>
      <c r="J23">
        <v>0.35408560311300002</v>
      </c>
      <c r="K23">
        <v>0.219543147208</v>
      </c>
      <c r="L23">
        <v>788</v>
      </c>
      <c r="M23">
        <v>173</v>
      </c>
      <c r="N23">
        <v>615</v>
      </c>
      <c r="P23">
        <f t="shared" si="2"/>
        <v>1E-3</v>
      </c>
      <c r="Q23">
        <f t="shared" si="3"/>
        <v>9.647058823529412E-4</v>
      </c>
      <c r="R23">
        <f t="shared" si="4"/>
        <v>-3.5294117647058823E-2</v>
      </c>
    </row>
    <row r="24" spans="1:18" x14ac:dyDescent="0.2">
      <c r="A24">
        <v>15</v>
      </c>
      <c r="B24">
        <f t="shared" si="0"/>
        <v>100</v>
      </c>
      <c r="C24">
        <v>0.4</v>
      </c>
      <c r="D24">
        <f t="shared" si="1"/>
        <v>4.0000000000000002E-4</v>
      </c>
      <c r="E24">
        <v>1000</v>
      </c>
      <c r="F24">
        <f>0.1</f>
        <v>0.1</v>
      </c>
      <c r="G24">
        <v>65.5</v>
      </c>
      <c r="H24">
        <v>37.391304347800002</v>
      </c>
      <c r="I24">
        <v>0.58878786625500001</v>
      </c>
      <c r="J24">
        <v>0.27626459143999998</v>
      </c>
      <c r="K24">
        <v>0.180500658762</v>
      </c>
      <c r="L24">
        <v>759</v>
      </c>
      <c r="M24">
        <v>137</v>
      </c>
      <c r="N24">
        <v>622</v>
      </c>
      <c r="P24">
        <f t="shared" si="2"/>
        <v>1E-3</v>
      </c>
      <c r="Q24">
        <f t="shared" si="3"/>
        <v>9.7568627450980402E-4</v>
      </c>
      <c r="R24">
        <f t="shared" si="4"/>
        <v>-2.4313725490196003E-2</v>
      </c>
    </row>
    <row r="25" spans="1:18" x14ac:dyDescent="0.2">
      <c r="A25">
        <v>16</v>
      </c>
      <c r="B25">
        <f t="shared" si="0"/>
        <v>3.1622776601683804</v>
      </c>
      <c r="C25">
        <v>0.4</v>
      </c>
      <c r="D25">
        <f t="shared" si="1"/>
        <v>1.2649110640673513E-4</v>
      </c>
      <c r="E25">
        <f>10^3.5</f>
        <v>3162.2776601683804</v>
      </c>
      <c r="F25">
        <v>1E-3</v>
      </c>
      <c r="G25">
        <v>118.5</v>
      </c>
      <c r="H25">
        <v>62.422924901199998</v>
      </c>
      <c r="I25">
        <v>1.06800108028</v>
      </c>
      <c r="J25">
        <v>0.43190661478600001</v>
      </c>
      <c r="K25">
        <v>0.24854819976799999</v>
      </c>
      <c r="L25">
        <v>861</v>
      </c>
      <c r="M25">
        <v>214</v>
      </c>
      <c r="N25">
        <v>647</v>
      </c>
      <c r="P25">
        <f t="shared" si="2"/>
        <v>3.1622776601683783E-4</v>
      </c>
      <c r="Q25">
        <f t="shared" si="3"/>
        <v>3.2094017978493187E-4</v>
      </c>
      <c r="R25">
        <f t="shared" si="4"/>
        <v>1.4901960784313677E-2</v>
      </c>
    </row>
    <row r="26" spans="1:18" x14ac:dyDescent="0.2">
      <c r="A26">
        <v>17</v>
      </c>
      <c r="B26">
        <f t="shared" si="0"/>
        <v>9.9999999999999947</v>
      </c>
      <c r="C26">
        <v>0.4</v>
      </c>
      <c r="D26">
        <f t="shared" si="1"/>
        <v>1.2649110640673513E-4</v>
      </c>
      <c r="E26">
        <f>10^3.5</f>
        <v>3162.2776601683804</v>
      </c>
      <c r="F26">
        <f>10^-2.5</f>
        <v>3.1622776601683764E-3</v>
      </c>
      <c r="G26">
        <v>111</v>
      </c>
      <c r="H26">
        <v>58.4387351779</v>
      </c>
      <c r="I26">
        <v>0.99044733810300001</v>
      </c>
      <c r="J26">
        <v>0.46303501945499997</v>
      </c>
      <c r="K26">
        <v>0.26052332195700001</v>
      </c>
      <c r="L26">
        <v>879</v>
      </c>
      <c r="M26">
        <v>229</v>
      </c>
      <c r="N26">
        <v>650</v>
      </c>
      <c r="P26">
        <f t="shared" si="2"/>
        <v>3.1622776601683783E-4</v>
      </c>
      <c r="Q26">
        <f t="shared" si="3"/>
        <v>3.224283104485405E-4</v>
      </c>
      <c r="R26">
        <f t="shared" si="4"/>
        <v>1.9607843137254801E-2</v>
      </c>
    </row>
    <row r="27" spans="1:18" x14ac:dyDescent="0.2">
      <c r="A27">
        <v>18</v>
      </c>
      <c r="B27">
        <f t="shared" si="0"/>
        <v>31.622776601683803</v>
      </c>
      <c r="C27">
        <v>0.4</v>
      </c>
      <c r="D27">
        <f t="shared" si="1"/>
        <v>1.2649110640673513E-4</v>
      </c>
      <c r="E27">
        <f>10^3.5</f>
        <v>3162.2776601683804</v>
      </c>
      <c r="F27">
        <f>10^-2</f>
        <v>0.01</v>
      </c>
      <c r="G27">
        <v>88</v>
      </c>
      <c r="H27">
        <v>49.6679841897</v>
      </c>
      <c r="I27">
        <v>0.79186357587099998</v>
      </c>
      <c r="J27">
        <v>0.38132295719800002</v>
      </c>
      <c r="K27">
        <v>0.222906403941</v>
      </c>
      <c r="L27">
        <v>812</v>
      </c>
      <c r="M27">
        <v>181</v>
      </c>
      <c r="N27">
        <v>631</v>
      </c>
      <c r="P27">
        <f t="shared" si="2"/>
        <v>3.1622776601683783E-4</v>
      </c>
      <c r="Q27">
        <f t="shared" si="3"/>
        <v>3.1300348291235242E-4</v>
      </c>
      <c r="R27">
        <f t="shared" si="4"/>
        <v>-1.0196078431372551E-2</v>
      </c>
    </row>
    <row r="28" spans="1:18" x14ac:dyDescent="0.2">
      <c r="A28">
        <v>19</v>
      </c>
      <c r="B28">
        <f t="shared" si="0"/>
        <v>100</v>
      </c>
      <c r="C28">
        <v>0.4</v>
      </c>
      <c r="D28">
        <f t="shared" si="1"/>
        <v>1.2649110640673513E-4</v>
      </c>
      <c r="E28">
        <f>10^3.5</f>
        <v>3162.2776601683804</v>
      </c>
      <c r="F28">
        <f>10^-1.5</f>
        <v>3.1622776601683784E-2</v>
      </c>
      <c r="G28">
        <v>67.5</v>
      </c>
      <c r="H28">
        <v>38.351778656100002</v>
      </c>
      <c r="I28">
        <v>0.60700821507900005</v>
      </c>
      <c r="J28">
        <v>0.26070038910499999</v>
      </c>
      <c r="K28">
        <v>0.16815286624199999</v>
      </c>
      <c r="L28">
        <v>785</v>
      </c>
      <c r="M28">
        <v>132</v>
      </c>
      <c r="N28">
        <v>653</v>
      </c>
      <c r="P28">
        <f t="shared" si="2"/>
        <v>3.1622776601683783E-4</v>
      </c>
      <c r="Q28">
        <f t="shared" si="3"/>
        <v>3.2391644111214913E-4</v>
      </c>
      <c r="R28">
        <f t="shared" si="4"/>
        <v>2.4313725490195927E-2</v>
      </c>
    </row>
    <row r="29" spans="1:18" x14ac:dyDescent="0.2">
      <c r="A29">
        <v>20</v>
      </c>
      <c r="B29">
        <f t="shared" si="0"/>
        <v>316.22776601683807</v>
      </c>
      <c r="C29">
        <v>0.4</v>
      </c>
      <c r="D29">
        <f t="shared" si="1"/>
        <v>1.2649110640673513E-4</v>
      </c>
      <c r="E29">
        <f>10^3.5</f>
        <v>3162.2776601683804</v>
      </c>
      <c r="F29">
        <f>0.1</f>
        <v>0.1</v>
      </c>
      <c r="G29">
        <v>50.5</v>
      </c>
      <c r="H29">
        <v>27.9249011858</v>
      </c>
      <c r="I29">
        <v>0.42675304136699999</v>
      </c>
      <c r="J29">
        <v>0.186770428016</v>
      </c>
      <c r="K29">
        <v>0.113306982872</v>
      </c>
      <c r="L29">
        <v>759</v>
      </c>
      <c r="M29">
        <v>86</v>
      </c>
      <c r="N29">
        <v>673</v>
      </c>
      <c r="P29">
        <f t="shared" si="2"/>
        <v>3.1622776601683783E-4</v>
      </c>
      <c r="Q29">
        <f t="shared" si="3"/>
        <v>3.3383731220287349E-4</v>
      </c>
      <c r="R29">
        <f t="shared" si="4"/>
        <v>5.5686274509803881E-2</v>
      </c>
    </row>
    <row r="30" spans="1:18" x14ac:dyDescent="0.2">
      <c r="A30">
        <v>21</v>
      </c>
      <c r="B30">
        <f t="shared" si="0"/>
        <v>10</v>
      </c>
      <c r="C30">
        <v>0.4</v>
      </c>
      <c r="D30">
        <f t="shared" si="1"/>
        <v>4.0000000000000003E-5</v>
      </c>
      <c r="E30">
        <v>10000</v>
      </c>
      <c r="F30">
        <v>1E-3</v>
      </c>
      <c r="G30">
        <v>107</v>
      </c>
      <c r="H30">
        <v>57.098814229200002</v>
      </c>
      <c r="I30">
        <v>0.95842642804099998</v>
      </c>
      <c r="J30">
        <v>0.45525291828800002</v>
      </c>
      <c r="K30">
        <v>0.26057142857100002</v>
      </c>
      <c r="L30">
        <v>875</v>
      </c>
      <c r="M30">
        <v>228</v>
      </c>
      <c r="N30">
        <v>647</v>
      </c>
      <c r="P30">
        <f t="shared" si="2"/>
        <v>1E-4</v>
      </c>
      <c r="Q30">
        <f t="shared" si="3"/>
        <v>1.0149019607843137E-4</v>
      </c>
      <c r="R30">
        <f t="shared" si="4"/>
        <v>1.4901960784313651E-2</v>
      </c>
    </row>
    <row r="31" spans="1:18" x14ac:dyDescent="0.2">
      <c r="A31">
        <v>22</v>
      </c>
      <c r="B31">
        <f t="shared" si="0"/>
        <v>31.622776601683764</v>
      </c>
      <c r="C31">
        <v>0.4</v>
      </c>
      <c r="D31">
        <f t="shared" si="1"/>
        <v>4.0000000000000003E-5</v>
      </c>
      <c r="E31">
        <v>10000</v>
      </c>
      <c r="F31">
        <f>10^-2.5</f>
        <v>3.1622776601683764E-3</v>
      </c>
      <c r="G31">
        <v>87.5</v>
      </c>
      <c r="H31">
        <v>48.316205533599998</v>
      </c>
      <c r="I31">
        <v>0.78729946869</v>
      </c>
      <c r="J31">
        <v>0.36964980544699999</v>
      </c>
      <c r="K31">
        <v>0.21583652618099999</v>
      </c>
      <c r="L31">
        <v>783</v>
      </c>
      <c r="M31">
        <v>169</v>
      </c>
      <c r="N31">
        <v>614</v>
      </c>
      <c r="P31">
        <f t="shared" si="2"/>
        <v>1E-4</v>
      </c>
      <c r="Q31">
        <f t="shared" si="3"/>
        <v>9.6313725490196087E-5</v>
      </c>
      <c r="R31">
        <f t="shared" si="4"/>
        <v>-3.6862745098039176E-2</v>
      </c>
    </row>
    <row r="32" spans="1:18" x14ac:dyDescent="0.2">
      <c r="A32">
        <v>23</v>
      </c>
      <c r="B32">
        <f t="shared" si="0"/>
        <v>100</v>
      </c>
      <c r="C32">
        <v>0.4</v>
      </c>
      <c r="D32">
        <f t="shared" si="1"/>
        <v>4.0000000000000003E-5</v>
      </c>
      <c r="E32">
        <v>10000</v>
      </c>
      <c r="F32">
        <f>10^-2</f>
        <v>0.01</v>
      </c>
      <c r="G32">
        <v>66</v>
      </c>
      <c r="H32">
        <v>37.363636363600001</v>
      </c>
      <c r="I32">
        <v>0.59217937672900001</v>
      </c>
      <c r="J32">
        <v>0.350194552529</v>
      </c>
      <c r="K32">
        <v>0.20971867007700001</v>
      </c>
      <c r="L32">
        <v>782</v>
      </c>
      <c r="M32">
        <v>164</v>
      </c>
      <c r="N32">
        <v>618</v>
      </c>
      <c r="P32">
        <f t="shared" si="2"/>
        <v>1E-4</v>
      </c>
      <c r="Q32">
        <f t="shared" si="3"/>
        <v>9.6941176470588243E-5</v>
      </c>
      <c r="R32">
        <f t="shared" si="4"/>
        <v>-3.0588235294117617E-2</v>
      </c>
    </row>
    <row r="33" spans="1:18" x14ac:dyDescent="0.2">
      <c r="A33">
        <v>24</v>
      </c>
      <c r="B33">
        <f t="shared" si="0"/>
        <v>316.22776601683785</v>
      </c>
      <c r="C33">
        <v>0.4</v>
      </c>
      <c r="D33">
        <f t="shared" si="1"/>
        <v>4.0000000000000003E-5</v>
      </c>
      <c r="E33">
        <v>10000</v>
      </c>
      <c r="F33">
        <f>10^-1.5</f>
        <v>3.1622776601683784E-2</v>
      </c>
      <c r="G33">
        <v>49</v>
      </c>
      <c r="H33">
        <v>26.889328063200001</v>
      </c>
      <c r="I33">
        <v>0.43588125572800002</v>
      </c>
      <c r="J33">
        <v>0.225680933852</v>
      </c>
      <c r="K33">
        <v>0.14925373134299999</v>
      </c>
      <c r="L33">
        <v>737</v>
      </c>
      <c r="M33">
        <v>110</v>
      </c>
      <c r="N33">
        <v>627</v>
      </c>
      <c r="P33">
        <f t="shared" si="2"/>
        <v>1E-4</v>
      </c>
      <c r="Q33">
        <f t="shared" si="3"/>
        <v>9.8352941176470604E-5</v>
      </c>
      <c r="R33">
        <f t="shared" si="4"/>
        <v>-1.6470588235294008E-2</v>
      </c>
    </row>
    <row r="34" spans="1:18" x14ac:dyDescent="0.2">
      <c r="A34">
        <v>25</v>
      </c>
      <c r="B34">
        <f t="shared" si="0"/>
        <v>1000</v>
      </c>
      <c r="C34">
        <v>0.4</v>
      </c>
      <c r="D34">
        <f t="shared" si="1"/>
        <v>4.0000000000000003E-5</v>
      </c>
      <c r="E34">
        <v>10000</v>
      </c>
      <c r="F34">
        <f>0.1</f>
        <v>0.1</v>
      </c>
      <c r="G34">
        <v>33</v>
      </c>
      <c r="H34">
        <v>19.1996047431</v>
      </c>
      <c r="I34">
        <v>0.27841053802100002</v>
      </c>
      <c r="J34">
        <v>0.120622568093</v>
      </c>
      <c r="K34">
        <v>7.9945799457999997E-2</v>
      </c>
      <c r="L34">
        <v>738</v>
      </c>
      <c r="M34">
        <v>59</v>
      </c>
      <c r="N34">
        <v>679</v>
      </c>
      <c r="P34">
        <f t="shared" si="2"/>
        <v>1E-4</v>
      </c>
      <c r="Q34">
        <f t="shared" si="3"/>
        <v>1.0650980392156863E-4</v>
      </c>
      <c r="R34">
        <f t="shared" si="4"/>
        <v>6.5098039215686257E-2</v>
      </c>
    </row>
    <row r="35" spans="1:18" x14ac:dyDescent="0.2">
      <c r="A35">
        <v>26</v>
      </c>
      <c r="B35">
        <f t="shared" si="0"/>
        <v>0.1</v>
      </c>
      <c r="C35">
        <f>0.4*10^0.5</f>
        <v>1.264911064067352</v>
      </c>
      <c r="D35">
        <f t="shared" si="1"/>
        <v>1.2649110640673519E-2</v>
      </c>
      <c r="E35">
        <v>100</v>
      </c>
      <c r="F35">
        <v>1E-3</v>
      </c>
      <c r="G35">
        <v>67.5</v>
      </c>
      <c r="H35">
        <v>34.043478260900002</v>
      </c>
      <c r="I35">
        <v>0.61159036220899998</v>
      </c>
      <c r="J35">
        <v>0.73540856031099999</v>
      </c>
      <c r="K35">
        <v>0.70699432892199998</v>
      </c>
      <c r="L35">
        <v>529</v>
      </c>
      <c r="M35">
        <v>374</v>
      </c>
      <c r="N35">
        <v>155</v>
      </c>
      <c r="P35">
        <f t="shared" si="2"/>
        <v>0.01</v>
      </c>
      <c r="Q35">
        <f t="shared" si="3"/>
        <v>7.6886750953113541E-3</v>
      </c>
      <c r="R35">
        <f t="shared" si="4"/>
        <v>-0.23113249046886461</v>
      </c>
    </row>
    <row r="36" spans="1:18" x14ac:dyDescent="0.2">
      <c r="A36">
        <v>27</v>
      </c>
      <c r="B36">
        <f t="shared" si="0"/>
        <v>0.31622776601683766</v>
      </c>
      <c r="C36">
        <f>0.4*10^0.5</f>
        <v>1.264911064067352</v>
      </c>
      <c r="D36">
        <f t="shared" si="1"/>
        <v>1.2649110640673519E-2</v>
      </c>
      <c r="E36">
        <v>100</v>
      </c>
      <c r="F36">
        <f>10^-2.5</f>
        <v>3.1622776601683764E-3</v>
      </c>
      <c r="G36">
        <v>67</v>
      </c>
      <c r="H36">
        <v>34.268774703600002</v>
      </c>
      <c r="I36">
        <v>0.60248018779699997</v>
      </c>
      <c r="J36">
        <v>0.634241245136</v>
      </c>
      <c r="K36">
        <v>0.610169491525</v>
      </c>
      <c r="L36">
        <v>531</v>
      </c>
      <c r="M36">
        <v>324</v>
      </c>
      <c r="N36">
        <v>207</v>
      </c>
      <c r="P36">
        <f t="shared" si="2"/>
        <v>0.01</v>
      </c>
      <c r="Q36">
        <f t="shared" si="3"/>
        <v>1.026810157889968E-2</v>
      </c>
      <c r="R36">
        <f t="shared" si="4"/>
        <v>2.6810157889967969E-2</v>
      </c>
    </row>
    <row r="37" spans="1:18" x14ac:dyDescent="0.2">
      <c r="A37">
        <v>28</v>
      </c>
      <c r="B37">
        <f t="shared" si="0"/>
        <v>1</v>
      </c>
      <c r="C37">
        <f t="shared" ref="C37:C59" si="6">0.4*10^0.5</f>
        <v>1.264911064067352</v>
      </c>
      <c r="D37">
        <f t="shared" si="1"/>
        <v>1.2649110640673519E-2</v>
      </c>
      <c r="E37">
        <v>100</v>
      </c>
      <c r="F37">
        <f>10^-2</f>
        <v>0.01</v>
      </c>
      <c r="G37">
        <v>65.5</v>
      </c>
      <c r="H37">
        <v>33.517786561299999</v>
      </c>
      <c r="I37">
        <v>0.58875178635600001</v>
      </c>
      <c r="J37">
        <v>0.67704280155600005</v>
      </c>
      <c r="K37">
        <v>0.64168190128000002</v>
      </c>
      <c r="L37">
        <v>547</v>
      </c>
      <c r="M37">
        <v>351</v>
      </c>
      <c r="N37">
        <v>196</v>
      </c>
      <c r="P37">
        <f t="shared" si="2"/>
        <v>0.01</v>
      </c>
      <c r="Q37">
        <f t="shared" si="3"/>
        <v>9.7224536689098431E-3</v>
      </c>
      <c r="R37">
        <f t="shared" si="4"/>
        <v>-2.7754633109015707E-2</v>
      </c>
    </row>
    <row r="38" spans="1:18" x14ac:dyDescent="0.2">
      <c r="A38">
        <v>29</v>
      </c>
      <c r="B38">
        <f t="shared" si="0"/>
        <v>3.1622776601683786</v>
      </c>
      <c r="C38">
        <f t="shared" si="6"/>
        <v>1.264911064067352</v>
      </c>
      <c r="D38">
        <f t="shared" si="1"/>
        <v>1.2649110640673519E-2</v>
      </c>
      <c r="E38">
        <v>100</v>
      </c>
      <c r="F38">
        <f>10^-1.5</f>
        <v>3.1622776601683784E-2</v>
      </c>
      <c r="G38">
        <v>60.5</v>
      </c>
      <c r="H38">
        <v>32.391304347800002</v>
      </c>
      <c r="I38">
        <v>0.54769286167999998</v>
      </c>
      <c r="J38">
        <v>0.75486381322999996</v>
      </c>
      <c r="K38">
        <v>0.68139963167600004</v>
      </c>
      <c r="L38">
        <v>543</v>
      </c>
      <c r="M38">
        <v>370</v>
      </c>
      <c r="N38">
        <v>173</v>
      </c>
      <c r="P38">
        <f t="shared" si="2"/>
        <v>0.01</v>
      </c>
      <c r="Q38">
        <f t="shared" si="3"/>
        <v>8.5815534934765448E-3</v>
      </c>
      <c r="R38">
        <f t="shared" si="4"/>
        <v>-0.14184465065234553</v>
      </c>
    </row>
    <row r="39" spans="1:18" x14ac:dyDescent="0.2">
      <c r="A39">
        <v>30</v>
      </c>
      <c r="B39">
        <f t="shared" si="0"/>
        <v>10</v>
      </c>
      <c r="C39">
        <f t="shared" si="6"/>
        <v>1.264911064067352</v>
      </c>
      <c r="D39">
        <f t="shared" si="1"/>
        <v>1.2649110640673519E-2</v>
      </c>
      <c r="E39">
        <v>100</v>
      </c>
      <c r="F39">
        <f>0.1</f>
        <v>0.1</v>
      </c>
      <c r="G39">
        <v>49.5</v>
      </c>
      <c r="H39">
        <v>28.533596837899999</v>
      </c>
      <c r="I39">
        <v>0.447282503705</v>
      </c>
      <c r="J39">
        <v>0.70038910505800001</v>
      </c>
      <c r="K39">
        <v>0.64144144144100002</v>
      </c>
      <c r="L39">
        <v>555</v>
      </c>
      <c r="M39">
        <v>356</v>
      </c>
      <c r="N39">
        <v>199</v>
      </c>
      <c r="P39">
        <f t="shared" si="2"/>
        <v>0.01</v>
      </c>
      <c r="Q39">
        <f t="shared" si="3"/>
        <v>9.8712667352707072E-3</v>
      </c>
      <c r="R39">
        <f t="shared" si="4"/>
        <v>-1.2873326472929297E-2</v>
      </c>
    </row>
    <row r="40" spans="1:18" x14ac:dyDescent="0.2">
      <c r="A40">
        <v>31</v>
      </c>
      <c r="B40">
        <f t="shared" si="0"/>
        <v>0.31622776601683827</v>
      </c>
      <c r="C40">
        <f t="shared" si="6"/>
        <v>1.264911064067352</v>
      </c>
      <c r="D40">
        <f t="shared" si="1"/>
        <v>3.9999999999999966E-3</v>
      </c>
      <c r="E40">
        <f>10^2.5</f>
        <v>316.22776601683825</v>
      </c>
      <c r="F40">
        <v>1E-3</v>
      </c>
      <c r="G40">
        <v>68.5</v>
      </c>
      <c r="H40">
        <v>34.790513834000002</v>
      </c>
      <c r="I40">
        <v>0.61615446938999996</v>
      </c>
      <c r="J40">
        <v>0.66536964980500002</v>
      </c>
      <c r="K40">
        <v>0.64007421150300003</v>
      </c>
      <c r="L40">
        <v>539</v>
      </c>
      <c r="M40">
        <v>345</v>
      </c>
      <c r="N40">
        <v>194</v>
      </c>
      <c r="P40">
        <f t="shared" si="2"/>
        <v>3.1622776601683764E-3</v>
      </c>
      <c r="Q40">
        <f t="shared" si="3"/>
        <v>3.0431372549019581E-3</v>
      </c>
      <c r="R40">
        <f t="shared" si="4"/>
        <v>-3.7675504199740209E-2</v>
      </c>
    </row>
    <row r="41" spans="1:18" x14ac:dyDescent="0.2">
      <c r="A41">
        <v>32</v>
      </c>
      <c r="B41">
        <f t="shared" si="0"/>
        <v>1</v>
      </c>
      <c r="C41">
        <f t="shared" si="6"/>
        <v>1.264911064067352</v>
      </c>
      <c r="D41">
        <f t="shared" si="1"/>
        <v>3.9999999999999966E-3</v>
      </c>
      <c r="E41">
        <f>10^2.5</f>
        <v>316.22776601683825</v>
      </c>
      <c r="F41">
        <f>10^-2.5</f>
        <v>3.1622776601683764E-3</v>
      </c>
      <c r="G41">
        <v>66.5</v>
      </c>
      <c r="H41">
        <v>34.383399209499999</v>
      </c>
      <c r="I41">
        <v>0.59560696710200001</v>
      </c>
      <c r="J41">
        <v>0.71206225680900004</v>
      </c>
      <c r="K41">
        <v>0.648312611012</v>
      </c>
      <c r="L41">
        <v>563</v>
      </c>
      <c r="M41">
        <v>365</v>
      </c>
      <c r="N41">
        <v>198</v>
      </c>
      <c r="P41">
        <f t="shared" si="2"/>
        <v>3.1622776601683764E-3</v>
      </c>
      <c r="Q41">
        <f t="shared" si="3"/>
        <v>3.105882352941174E-3</v>
      </c>
      <c r="R41">
        <f t="shared" si="4"/>
        <v>-1.7833762018291444E-2</v>
      </c>
    </row>
    <row r="42" spans="1:18" x14ac:dyDescent="0.2">
      <c r="A42">
        <v>33</v>
      </c>
      <c r="B42">
        <f t="shared" si="0"/>
        <v>3.1622776601683826</v>
      </c>
      <c r="C42">
        <f t="shared" si="6"/>
        <v>1.264911064067352</v>
      </c>
      <c r="D42">
        <f t="shared" si="1"/>
        <v>3.9999999999999966E-3</v>
      </c>
      <c r="E42">
        <f t="shared" ref="E42:E44" si="7">10^2.5</f>
        <v>316.22776601683825</v>
      </c>
      <c r="F42">
        <f>10^-2</f>
        <v>0.01</v>
      </c>
      <c r="G42">
        <v>62</v>
      </c>
      <c r="H42">
        <v>33.4782608696</v>
      </c>
      <c r="I42">
        <v>0.55682107604099995</v>
      </c>
      <c r="J42">
        <v>0.68871595330699997</v>
      </c>
      <c r="K42">
        <v>0.61791590493600002</v>
      </c>
      <c r="L42">
        <v>547</v>
      </c>
      <c r="M42">
        <v>338</v>
      </c>
      <c r="N42">
        <v>209</v>
      </c>
      <c r="P42">
        <f t="shared" si="2"/>
        <v>3.1622776601683764E-3</v>
      </c>
      <c r="Q42">
        <f t="shared" si="3"/>
        <v>3.2784313725490169E-3</v>
      </c>
      <c r="R42">
        <f t="shared" si="4"/>
        <v>3.6731028980692311E-2</v>
      </c>
    </row>
    <row r="43" spans="1:18" x14ac:dyDescent="0.2">
      <c r="A43">
        <v>34</v>
      </c>
      <c r="B43">
        <f t="shared" si="0"/>
        <v>10.000000000000007</v>
      </c>
      <c r="C43">
        <f t="shared" si="6"/>
        <v>1.264911064067352</v>
      </c>
      <c r="D43">
        <f t="shared" si="1"/>
        <v>3.9999999999999966E-3</v>
      </c>
      <c r="E43">
        <f t="shared" si="7"/>
        <v>316.22776601683825</v>
      </c>
      <c r="F43">
        <f>10^-1.5</f>
        <v>3.1622776601683784E-2</v>
      </c>
      <c r="G43">
        <v>50.5</v>
      </c>
      <c r="H43">
        <v>29.201581027700001</v>
      </c>
      <c r="I43">
        <v>0.44957357727000002</v>
      </c>
      <c r="J43">
        <v>0.70428015564199997</v>
      </c>
      <c r="K43">
        <v>0.63023679417099998</v>
      </c>
      <c r="L43">
        <v>549</v>
      </c>
      <c r="M43">
        <v>346</v>
      </c>
      <c r="N43">
        <v>203</v>
      </c>
      <c r="P43">
        <f t="shared" si="2"/>
        <v>3.1622776601683764E-3</v>
      </c>
      <c r="Q43">
        <f t="shared" si="3"/>
        <v>3.1843137254901933E-3</v>
      </c>
      <c r="R43">
        <f t="shared" si="4"/>
        <v>6.9684157085193044E-3</v>
      </c>
    </row>
    <row r="44" spans="1:18" x14ac:dyDescent="0.2">
      <c r="A44">
        <v>35</v>
      </c>
      <c r="B44">
        <f t="shared" si="0"/>
        <v>31.622776601683825</v>
      </c>
      <c r="C44">
        <f t="shared" si="6"/>
        <v>1.264911064067352</v>
      </c>
      <c r="D44">
        <f t="shared" si="1"/>
        <v>3.9999999999999966E-3</v>
      </c>
      <c r="E44">
        <f t="shared" si="7"/>
        <v>316.22776601683825</v>
      </c>
      <c r="F44">
        <f>0.1</f>
        <v>0.1</v>
      </c>
      <c r="G44">
        <v>32</v>
      </c>
      <c r="H44">
        <v>19.988142292500001</v>
      </c>
      <c r="I44">
        <v>0.27613750440500001</v>
      </c>
      <c r="J44">
        <v>0.65369649805399999</v>
      </c>
      <c r="K44">
        <v>0.593692022263</v>
      </c>
      <c r="L44">
        <v>539</v>
      </c>
      <c r="M44">
        <v>320</v>
      </c>
      <c r="N44">
        <v>219</v>
      </c>
      <c r="P44">
        <f t="shared" si="2"/>
        <v>3.1622776601683764E-3</v>
      </c>
      <c r="Q44">
        <f t="shared" si="3"/>
        <v>3.4352941176470555E-3</v>
      </c>
      <c r="R44">
        <f t="shared" si="4"/>
        <v>8.6335384434313808E-2</v>
      </c>
    </row>
    <row r="45" spans="1:18" x14ac:dyDescent="0.2">
      <c r="A45">
        <v>36</v>
      </c>
      <c r="B45">
        <f t="shared" si="0"/>
        <v>1</v>
      </c>
      <c r="C45">
        <f t="shared" si="6"/>
        <v>1.264911064067352</v>
      </c>
      <c r="D45">
        <f t="shared" si="1"/>
        <v>1.264911064067352E-3</v>
      </c>
      <c r="E45">
        <v>1000</v>
      </c>
      <c r="F45">
        <v>1E-3</v>
      </c>
      <c r="G45">
        <v>65.5</v>
      </c>
      <c r="H45">
        <v>33.482213438700001</v>
      </c>
      <c r="I45">
        <v>0.59106089987099997</v>
      </c>
      <c r="J45">
        <v>0.70817120622600005</v>
      </c>
      <c r="K45">
        <v>0.66975881261600001</v>
      </c>
      <c r="L45">
        <v>539</v>
      </c>
      <c r="M45">
        <v>361</v>
      </c>
      <c r="N45">
        <v>178</v>
      </c>
      <c r="P45">
        <f t="shared" si="2"/>
        <v>1E-3</v>
      </c>
      <c r="Q45">
        <f t="shared" si="3"/>
        <v>8.8295752707446521E-4</v>
      </c>
      <c r="R45">
        <f t="shared" si="4"/>
        <v>-0.11704247292553481</v>
      </c>
    </row>
    <row r="46" spans="1:18" x14ac:dyDescent="0.2">
      <c r="A46">
        <v>37</v>
      </c>
      <c r="B46">
        <f t="shared" si="0"/>
        <v>3.1622776601683764</v>
      </c>
      <c r="C46">
        <f t="shared" si="6"/>
        <v>1.264911064067352</v>
      </c>
      <c r="D46">
        <f t="shared" si="1"/>
        <v>1.264911064067352E-3</v>
      </c>
      <c r="E46">
        <v>1000</v>
      </c>
      <c r="F46">
        <f>10^-2.5</f>
        <v>3.1622776601683764E-3</v>
      </c>
      <c r="G46">
        <v>61</v>
      </c>
      <c r="H46">
        <v>32.695652173900001</v>
      </c>
      <c r="I46">
        <v>0.54769286167999998</v>
      </c>
      <c r="J46">
        <v>0.79377431906600004</v>
      </c>
      <c r="K46">
        <v>0.69685767097999995</v>
      </c>
      <c r="L46">
        <v>541</v>
      </c>
      <c r="M46">
        <v>377</v>
      </c>
      <c r="N46">
        <v>164</v>
      </c>
      <c r="P46">
        <f t="shared" si="2"/>
        <v>1E-3</v>
      </c>
      <c r="Q46">
        <f t="shared" si="3"/>
        <v>8.1351142943939501E-4</v>
      </c>
      <c r="R46">
        <f t="shared" si="4"/>
        <v>-0.186488570560605</v>
      </c>
    </row>
    <row r="47" spans="1:18" x14ac:dyDescent="0.2">
      <c r="A47">
        <v>38</v>
      </c>
      <c r="B47">
        <f t="shared" si="0"/>
        <v>10</v>
      </c>
      <c r="C47">
        <f t="shared" si="6"/>
        <v>1.264911064067352</v>
      </c>
      <c r="D47">
        <f t="shared" si="1"/>
        <v>1.264911064067352E-3</v>
      </c>
      <c r="E47">
        <v>1000</v>
      </c>
      <c r="F47">
        <f>10^-2</f>
        <v>0.01</v>
      </c>
      <c r="G47">
        <v>49.5</v>
      </c>
      <c r="H47">
        <v>28.6245059289</v>
      </c>
      <c r="I47">
        <v>0.44271839652400002</v>
      </c>
      <c r="J47">
        <v>0.67704280155600005</v>
      </c>
      <c r="K47">
        <v>0.64376130198899995</v>
      </c>
      <c r="L47">
        <v>553</v>
      </c>
      <c r="M47">
        <v>356</v>
      </c>
      <c r="N47">
        <v>197</v>
      </c>
      <c r="P47">
        <f t="shared" si="2"/>
        <v>1E-3</v>
      </c>
      <c r="Q47">
        <f t="shared" si="3"/>
        <v>9.7720580243634641E-4</v>
      </c>
      <c r="R47">
        <f t="shared" si="4"/>
        <v>-2.2794197563653612E-2</v>
      </c>
    </row>
    <row r="48" spans="1:18" x14ac:dyDescent="0.2">
      <c r="A48">
        <v>39</v>
      </c>
      <c r="B48">
        <f t="shared" si="0"/>
        <v>31.622776601683785</v>
      </c>
      <c r="C48">
        <f t="shared" si="6"/>
        <v>1.264911064067352</v>
      </c>
      <c r="D48">
        <f t="shared" si="1"/>
        <v>1.264911064067352E-3</v>
      </c>
      <c r="E48">
        <v>1000</v>
      </c>
      <c r="F48">
        <f>10^-1.5</f>
        <v>3.1622776601683784E-2</v>
      </c>
      <c r="G48">
        <v>30.5</v>
      </c>
      <c r="H48">
        <v>18.873517786600001</v>
      </c>
      <c r="I48">
        <v>0.27384643083999999</v>
      </c>
      <c r="J48">
        <v>0.56809338521399999</v>
      </c>
      <c r="K48">
        <v>0.54934823091200002</v>
      </c>
      <c r="L48">
        <v>537</v>
      </c>
      <c r="M48">
        <v>295</v>
      </c>
      <c r="N48">
        <v>242</v>
      </c>
      <c r="P48">
        <f t="shared" si="2"/>
        <v>1E-3</v>
      </c>
      <c r="Q48">
        <f t="shared" si="3"/>
        <v>1.2004254019776439E-3</v>
      </c>
      <c r="R48">
        <f t="shared" si="4"/>
        <v>0.20042540197764383</v>
      </c>
    </row>
    <row r="49" spans="1:18" x14ac:dyDescent="0.2">
      <c r="A49">
        <v>40</v>
      </c>
      <c r="B49">
        <f t="shared" si="0"/>
        <v>100</v>
      </c>
      <c r="C49">
        <f t="shared" si="6"/>
        <v>1.264911064067352</v>
      </c>
      <c r="D49">
        <f t="shared" si="1"/>
        <v>1.264911064067352E-3</v>
      </c>
      <c r="E49">
        <v>1000</v>
      </c>
      <c r="F49">
        <f>0.1</f>
        <v>0.1</v>
      </c>
      <c r="G49">
        <v>13.5</v>
      </c>
      <c r="H49">
        <v>8.2905138339899995</v>
      </c>
      <c r="I49">
        <v>0.118666786697</v>
      </c>
      <c r="J49">
        <v>0.58365758754899999</v>
      </c>
      <c r="K49">
        <v>0.56896551724099997</v>
      </c>
      <c r="L49">
        <v>522</v>
      </c>
      <c r="M49">
        <v>297</v>
      </c>
      <c r="N49">
        <v>225</v>
      </c>
      <c r="P49">
        <f t="shared" si="2"/>
        <v>1E-3</v>
      </c>
      <c r="Q49">
        <f t="shared" si="3"/>
        <v>1.116097997706487E-3</v>
      </c>
      <c r="R49">
        <f t="shared" si="4"/>
        <v>0.11609799770648699</v>
      </c>
    </row>
    <row r="50" spans="1:18" x14ac:dyDescent="0.2">
      <c r="A50">
        <v>41</v>
      </c>
      <c r="B50">
        <f t="shared" si="0"/>
        <v>3.1622776601683804</v>
      </c>
      <c r="C50">
        <f t="shared" si="6"/>
        <v>1.264911064067352</v>
      </c>
      <c r="D50">
        <f t="shared" si="1"/>
        <v>3.9999999999999996E-4</v>
      </c>
      <c r="E50">
        <f>10^3.5</f>
        <v>3162.2776601683804</v>
      </c>
      <c r="F50">
        <v>1E-3</v>
      </c>
      <c r="G50">
        <v>62.5</v>
      </c>
      <c r="H50">
        <v>33.849802371499997</v>
      </c>
      <c r="I50">
        <v>0.55682107604099995</v>
      </c>
      <c r="J50">
        <v>0.77431906614799995</v>
      </c>
      <c r="K50">
        <v>0.67256637168099997</v>
      </c>
      <c r="L50">
        <v>565</v>
      </c>
      <c r="M50">
        <v>380</v>
      </c>
      <c r="N50">
        <v>185</v>
      </c>
      <c r="P50">
        <f t="shared" si="2"/>
        <v>3.1622776601683783E-4</v>
      </c>
      <c r="Q50">
        <f t="shared" si="3"/>
        <v>2.9019607843137251E-4</v>
      </c>
      <c r="R50">
        <f t="shared" si="4"/>
        <v>-8.231942410799957E-2</v>
      </c>
    </row>
    <row r="51" spans="1:18" x14ac:dyDescent="0.2">
      <c r="A51">
        <v>42</v>
      </c>
      <c r="B51">
        <f t="shared" si="0"/>
        <v>9.9999999999999947</v>
      </c>
      <c r="C51">
        <f t="shared" si="6"/>
        <v>1.264911064067352</v>
      </c>
      <c r="D51">
        <f t="shared" si="1"/>
        <v>3.9999999999999996E-4</v>
      </c>
      <c r="E51">
        <f>10^3.5</f>
        <v>3162.2776601683804</v>
      </c>
      <c r="F51">
        <f>10^-2.5</f>
        <v>3.1622776601683764E-3</v>
      </c>
      <c r="G51">
        <v>50.5</v>
      </c>
      <c r="H51">
        <v>29.4466403162</v>
      </c>
      <c r="I51">
        <v>0.447282503705</v>
      </c>
      <c r="J51">
        <v>0.70428015564199997</v>
      </c>
      <c r="K51">
        <v>0.61552346570399996</v>
      </c>
      <c r="L51">
        <v>554</v>
      </c>
      <c r="M51">
        <v>341</v>
      </c>
      <c r="N51">
        <v>213</v>
      </c>
      <c r="P51">
        <f t="shared" si="2"/>
        <v>3.1622776601683783E-4</v>
      </c>
      <c r="Q51">
        <f t="shared" si="3"/>
        <v>3.341176470588235E-4</v>
      </c>
      <c r="R51">
        <f t="shared" si="4"/>
        <v>5.6572771162141107E-2</v>
      </c>
    </row>
    <row r="52" spans="1:18" x14ac:dyDescent="0.2">
      <c r="A52">
        <v>43</v>
      </c>
      <c r="B52">
        <f t="shared" si="0"/>
        <v>31.622776601683803</v>
      </c>
      <c r="C52">
        <f t="shared" si="6"/>
        <v>1.264911064067352</v>
      </c>
      <c r="D52">
        <f t="shared" si="1"/>
        <v>3.9999999999999996E-4</v>
      </c>
      <c r="E52">
        <f>10^3.5</f>
        <v>3162.2776601683804</v>
      </c>
      <c r="F52">
        <f>10^-2</f>
        <v>0.01</v>
      </c>
      <c r="G52">
        <v>32</v>
      </c>
      <c r="H52">
        <v>19.956521739100001</v>
      </c>
      <c r="I52">
        <v>0.276119464456</v>
      </c>
      <c r="J52">
        <v>0.66147859922200003</v>
      </c>
      <c r="K52">
        <v>0.61887477313999995</v>
      </c>
      <c r="L52">
        <v>551</v>
      </c>
      <c r="M52">
        <v>341</v>
      </c>
      <c r="N52">
        <v>210</v>
      </c>
      <c r="P52">
        <f t="shared" si="2"/>
        <v>3.1622776601683783E-4</v>
      </c>
      <c r="Q52">
        <f t="shared" si="3"/>
        <v>3.2941176470588232E-4</v>
      </c>
      <c r="R52">
        <f t="shared" si="4"/>
        <v>4.1691464526054614E-2</v>
      </c>
    </row>
    <row r="53" spans="1:18" x14ac:dyDescent="0.2">
      <c r="A53">
        <v>44</v>
      </c>
      <c r="B53">
        <f t="shared" si="0"/>
        <v>100</v>
      </c>
      <c r="C53">
        <f t="shared" si="6"/>
        <v>1.264911064067352</v>
      </c>
      <c r="D53">
        <f t="shared" si="1"/>
        <v>3.9999999999999996E-4</v>
      </c>
      <c r="E53">
        <f>10^3.5</f>
        <v>3162.2776601683804</v>
      </c>
      <c r="F53">
        <f>10^-1.5</f>
        <v>3.1622776601683784E-2</v>
      </c>
      <c r="G53">
        <v>15</v>
      </c>
      <c r="H53">
        <v>9.5731225296400009</v>
      </c>
      <c r="I53">
        <v>0.12550392749399999</v>
      </c>
      <c r="J53">
        <v>0.56809338521399999</v>
      </c>
      <c r="K53">
        <v>0.58857142857099998</v>
      </c>
      <c r="L53">
        <v>525</v>
      </c>
      <c r="M53">
        <v>309</v>
      </c>
      <c r="N53">
        <v>216</v>
      </c>
      <c r="P53">
        <f t="shared" si="2"/>
        <v>3.1622776601683783E-4</v>
      </c>
      <c r="Q53">
        <f t="shared" si="3"/>
        <v>3.3882352941176468E-4</v>
      </c>
      <c r="R53">
        <f t="shared" si="4"/>
        <v>7.14540777982276E-2</v>
      </c>
    </row>
    <row r="54" spans="1:18" x14ac:dyDescent="0.2">
      <c r="A54">
        <v>45</v>
      </c>
      <c r="B54">
        <f t="shared" si="0"/>
        <v>316.22776601683807</v>
      </c>
      <c r="C54">
        <f t="shared" si="6"/>
        <v>1.264911064067352</v>
      </c>
      <c r="D54">
        <f t="shared" si="1"/>
        <v>3.9999999999999996E-4</v>
      </c>
      <c r="E54">
        <f>10^3.5</f>
        <v>3162.2776601683804</v>
      </c>
      <c r="F54">
        <f>0.1</f>
        <v>0.1</v>
      </c>
      <c r="G54">
        <v>6</v>
      </c>
      <c r="H54">
        <v>3.8221343873500002</v>
      </c>
      <c r="I54">
        <v>4.3349998241599998E-2</v>
      </c>
      <c r="J54">
        <v>0.55252918287899999</v>
      </c>
      <c r="K54">
        <v>0.58317399617599996</v>
      </c>
      <c r="L54">
        <v>523</v>
      </c>
      <c r="M54">
        <v>305</v>
      </c>
      <c r="N54">
        <v>218</v>
      </c>
      <c r="P54">
        <f t="shared" si="2"/>
        <v>3.1622776601683783E-4</v>
      </c>
      <c r="Q54">
        <f t="shared" si="3"/>
        <v>3.4196078431372544E-4</v>
      </c>
      <c r="R54">
        <f t="shared" si="4"/>
        <v>8.1374948888951873E-2</v>
      </c>
    </row>
    <row r="55" spans="1:18" x14ac:dyDescent="0.2">
      <c r="A55">
        <v>46</v>
      </c>
      <c r="B55">
        <f t="shared" si="0"/>
        <v>10</v>
      </c>
      <c r="C55">
        <f t="shared" si="6"/>
        <v>1.264911064067352</v>
      </c>
      <c r="D55">
        <f t="shared" si="1"/>
        <v>1.2649110640673521E-4</v>
      </c>
      <c r="E55">
        <v>10000</v>
      </c>
      <c r="F55">
        <v>1E-3</v>
      </c>
      <c r="G55">
        <v>49.5</v>
      </c>
      <c r="H55">
        <v>28.166007905099999</v>
      </c>
      <c r="I55">
        <v>0.44270035657500001</v>
      </c>
      <c r="J55">
        <v>0.75097276264599999</v>
      </c>
      <c r="K55">
        <v>0.66972477064199998</v>
      </c>
      <c r="L55">
        <v>545</v>
      </c>
      <c r="M55">
        <v>365</v>
      </c>
      <c r="N55">
        <v>180</v>
      </c>
      <c r="P55">
        <f t="shared" si="2"/>
        <v>1E-4</v>
      </c>
      <c r="Q55">
        <f t="shared" si="3"/>
        <v>8.9287839816518981E-5</v>
      </c>
      <c r="R55">
        <f t="shared" si="4"/>
        <v>-0.10712160183481023</v>
      </c>
    </row>
    <row r="56" spans="1:18" x14ac:dyDescent="0.2">
      <c r="A56">
        <v>47</v>
      </c>
      <c r="B56">
        <f t="shared" si="0"/>
        <v>31.622776601683764</v>
      </c>
      <c r="C56">
        <f t="shared" si="6"/>
        <v>1.264911064067352</v>
      </c>
      <c r="D56">
        <f t="shared" si="1"/>
        <v>1.2649110640673521E-4</v>
      </c>
      <c r="E56">
        <v>10000</v>
      </c>
      <c r="F56">
        <f>10^-2.5</f>
        <v>3.1622776601683764E-3</v>
      </c>
      <c r="G56">
        <v>31</v>
      </c>
      <c r="H56">
        <v>18.798418972299999</v>
      </c>
      <c r="I56">
        <v>0.27157339722399998</v>
      </c>
      <c r="J56">
        <v>0.634241245136</v>
      </c>
      <c r="K56">
        <v>0.61121495327099995</v>
      </c>
      <c r="L56">
        <v>535</v>
      </c>
      <c r="M56">
        <v>327</v>
      </c>
      <c r="N56">
        <v>208</v>
      </c>
      <c r="P56">
        <f t="shared" si="2"/>
        <v>1E-4</v>
      </c>
      <c r="Q56">
        <f t="shared" si="3"/>
        <v>1.0317705934353304E-4</v>
      </c>
      <c r="R56">
        <f t="shared" si="4"/>
        <v>3.1770593435330306E-2</v>
      </c>
    </row>
    <row r="57" spans="1:18" x14ac:dyDescent="0.2">
      <c r="A57">
        <v>48</v>
      </c>
      <c r="B57">
        <f t="shared" si="0"/>
        <v>100</v>
      </c>
      <c r="C57">
        <f t="shared" si="6"/>
        <v>1.264911064067352</v>
      </c>
      <c r="D57">
        <f t="shared" si="1"/>
        <v>1.2649110640673521E-4</v>
      </c>
      <c r="E57">
        <v>10000</v>
      </c>
      <c r="F57">
        <f>10^-2</f>
        <v>0.01</v>
      </c>
      <c r="G57">
        <v>13.5</v>
      </c>
      <c r="H57">
        <v>8.3359683794499997</v>
      </c>
      <c r="I57">
        <v>0.11981232348</v>
      </c>
      <c r="J57">
        <v>0.66536964980500002</v>
      </c>
      <c r="K57">
        <v>0.66023166023199997</v>
      </c>
      <c r="L57">
        <v>518</v>
      </c>
      <c r="M57">
        <v>342</v>
      </c>
      <c r="N57">
        <v>176</v>
      </c>
      <c r="P57">
        <f t="shared" si="2"/>
        <v>1E-4</v>
      </c>
      <c r="Q57">
        <f t="shared" si="3"/>
        <v>8.7303665598374106E-5</v>
      </c>
      <c r="R57">
        <f t="shared" si="4"/>
        <v>-0.12696334401625897</v>
      </c>
    </row>
    <row r="58" spans="1:18" x14ac:dyDescent="0.2">
      <c r="A58">
        <v>49</v>
      </c>
      <c r="B58">
        <f t="shared" si="0"/>
        <v>316.22776601683785</v>
      </c>
      <c r="C58">
        <f t="shared" si="6"/>
        <v>1.264911064067352</v>
      </c>
      <c r="D58">
        <f t="shared" si="1"/>
        <v>1.2649110640673521E-4</v>
      </c>
      <c r="E58">
        <v>10000</v>
      </c>
      <c r="F58">
        <f>10^-1.5</f>
        <v>3.1622776601683784E-2</v>
      </c>
      <c r="G58">
        <v>4.5</v>
      </c>
      <c r="H58">
        <v>2.5573122529600001</v>
      </c>
      <c r="I58">
        <v>3.6503837470600001E-2</v>
      </c>
      <c r="J58">
        <v>0.56031128404700004</v>
      </c>
      <c r="K58">
        <v>0.619883040936</v>
      </c>
      <c r="L58">
        <v>513</v>
      </c>
      <c r="M58">
        <v>318</v>
      </c>
      <c r="N58">
        <v>195</v>
      </c>
      <c r="P58">
        <f t="shared" si="2"/>
        <v>1E-4</v>
      </c>
      <c r="Q58">
        <f t="shared" si="3"/>
        <v>9.672849313456221E-5</v>
      </c>
      <c r="R58">
        <f t="shared" si="4"/>
        <v>-3.2715068654377948E-2</v>
      </c>
    </row>
    <row r="59" spans="1:18" x14ac:dyDescent="0.2">
      <c r="A59">
        <v>50</v>
      </c>
      <c r="B59">
        <f t="shared" si="0"/>
        <v>1000</v>
      </c>
      <c r="C59">
        <f t="shared" si="6"/>
        <v>1.264911064067352</v>
      </c>
      <c r="D59">
        <f t="shared" si="1"/>
        <v>1.2649110640673521E-4</v>
      </c>
      <c r="E59">
        <v>10000</v>
      </c>
      <c r="F59">
        <f>0.1</f>
        <v>0.1</v>
      </c>
      <c r="G59">
        <v>2</v>
      </c>
      <c r="H59">
        <v>0.58498023715400005</v>
      </c>
      <c r="I59">
        <v>5.6825840391699998E-3</v>
      </c>
      <c r="J59">
        <v>0.49027237354100001</v>
      </c>
      <c r="K59">
        <v>0.578629032258</v>
      </c>
      <c r="L59">
        <v>496</v>
      </c>
      <c r="M59">
        <v>287</v>
      </c>
      <c r="N59">
        <v>209</v>
      </c>
      <c r="P59">
        <f t="shared" si="2"/>
        <v>1E-4</v>
      </c>
      <c r="Q59">
        <f t="shared" si="3"/>
        <v>1.0367310289806925E-4</v>
      </c>
      <c r="R59">
        <f t="shared" si="4"/>
        <v>3.6731028980692464E-2</v>
      </c>
    </row>
    <row r="60" spans="1:18" x14ac:dyDescent="0.2">
      <c r="A60">
        <v>51</v>
      </c>
      <c r="B60">
        <f t="shared" si="0"/>
        <v>0.1</v>
      </c>
      <c r="C60">
        <f>0.4*10^1</f>
        <v>4</v>
      </c>
      <c r="D60">
        <f t="shared" si="1"/>
        <v>0.04</v>
      </c>
      <c r="E60">
        <v>100</v>
      </c>
      <c r="F60">
        <v>1E-3</v>
      </c>
      <c r="G60">
        <v>62</v>
      </c>
      <c r="H60">
        <v>32.229249011900002</v>
      </c>
      <c r="I60">
        <v>0.56138518322200004</v>
      </c>
      <c r="J60">
        <v>0.98054474708200001</v>
      </c>
      <c r="K60">
        <v>0.97076023391800004</v>
      </c>
      <c r="L60">
        <v>513</v>
      </c>
      <c r="M60">
        <v>498</v>
      </c>
      <c r="N60">
        <v>15</v>
      </c>
      <c r="P60">
        <f t="shared" si="2"/>
        <v>0.01</v>
      </c>
      <c r="Q60">
        <f t="shared" si="3"/>
        <v>2.3529411764705885E-3</v>
      </c>
      <c r="R60">
        <f t="shared" si="4"/>
        <v>-0.76470588235294112</v>
      </c>
    </row>
    <row r="61" spans="1:18" x14ac:dyDescent="0.2">
      <c r="A61">
        <v>52</v>
      </c>
      <c r="B61">
        <f t="shared" si="0"/>
        <v>0.31622776601683766</v>
      </c>
      <c r="C61">
        <v>4</v>
      </c>
      <c r="D61">
        <f t="shared" si="1"/>
        <v>0.04</v>
      </c>
      <c r="E61">
        <v>100</v>
      </c>
      <c r="F61">
        <f>10^-2.5</f>
        <v>3.1622776601683764E-3</v>
      </c>
      <c r="G61">
        <v>62</v>
      </c>
      <c r="H61">
        <v>32.083003952600002</v>
      </c>
      <c r="I61">
        <v>0.55682107604099995</v>
      </c>
      <c r="J61">
        <v>0.98054474708200001</v>
      </c>
      <c r="K61">
        <v>0.94174757281599997</v>
      </c>
      <c r="L61">
        <v>515</v>
      </c>
      <c r="M61">
        <v>485</v>
      </c>
      <c r="N61">
        <v>30</v>
      </c>
      <c r="P61">
        <f t="shared" si="2"/>
        <v>0.01</v>
      </c>
      <c r="Q61">
        <f t="shared" si="3"/>
        <v>4.7058823529411769E-3</v>
      </c>
      <c r="R61">
        <f t="shared" si="4"/>
        <v>-0.52941176470588236</v>
      </c>
    </row>
    <row r="62" spans="1:18" x14ac:dyDescent="0.2">
      <c r="A62">
        <v>53</v>
      </c>
      <c r="B62">
        <f t="shared" si="0"/>
        <v>1</v>
      </c>
      <c r="C62">
        <v>4</v>
      </c>
      <c r="D62">
        <f t="shared" si="1"/>
        <v>0.04</v>
      </c>
      <c r="E62">
        <v>100</v>
      </c>
      <c r="F62">
        <f>10^-2</f>
        <v>0.01</v>
      </c>
      <c r="G62">
        <v>59.5</v>
      </c>
      <c r="H62">
        <v>31.4071146245</v>
      </c>
      <c r="I62">
        <v>0.53856464731800002</v>
      </c>
      <c r="J62">
        <v>0.93385214007799999</v>
      </c>
      <c r="K62">
        <v>0.91262135922300003</v>
      </c>
      <c r="L62">
        <v>515</v>
      </c>
      <c r="M62">
        <v>470</v>
      </c>
      <c r="N62">
        <v>45</v>
      </c>
      <c r="P62">
        <f t="shared" si="2"/>
        <v>0.01</v>
      </c>
      <c r="Q62">
        <f t="shared" si="3"/>
        <v>7.058823529411765E-3</v>
      </c>
      <c r="R62">
        <f t="shared" si="4"/>
        <v>-0.29411764705882354</v>
      </c>
    </row>
    <row r="63" spans="1:18" x14ac:dyDescent="0.2">
      <c r="A63">
        <v>54</v>
      </c>
      <c r="B63">
        <f t="shared" si="0"/>
        <v>3.1622776601683786</v>
      </c>
      <c r="C63">
        <v>4</v>
      </c>
      <c r="D63">
        <f t="shared" si="1"/>
        <v>0.04</v>
      </c>
      <c r="E63">
        <v>100</v>
      </c>
      <c r="F63">
        <f>10^-1.5</f>
        <v>3.1622776601683784E-2</v>
      </c>
      <c r="G63">
        <v>52.5</v>
      </c>
      <c r="H63">
        <v>29.2608695652</v>
      </c>
      <c r="I63">
        <v>0.47466714678900002</v>
      </c>
      <c r="J63">
        <v>0.94941634241200001</v>
      </c>
      <c r="K63">
        <v>0.904854368932</v>
      </c>
      <c r="L63">
        <v>515</v>
      </c>
      <c r="M63">
        <v>466</v>
      </c>
      <c r="N63">
        <v>49</v>
      </c>
      <c r="P63">
        <f t="shared" si="2"/>
        <v>0.01</v>
      </c>
      <c r="Q63">
        <f t="shared" si="3"/>
        <v>7.6862745098039221E-3</v>
      </c>
      <c r="R63">
        <f t="shared" si="4"/>
        <v>-0.2313725490196078</v>
      </c>
    </row>
    <row r="64" spans="1:18" x14ac:dyDescent="0.2">
      <c r="A64">
        <v>55</v>
      </c>
      <c r="B64">
        <f t="shared" si="0"/>
        <v>10</v>
      </c>
      <c r="C64">
        <v>4</v>
      </c>
      <c r="D64">
        <f t="shared" si="1"/>
        <v>0.04</v>
      </c>
      <c r="E64">
        <v>100</v>
      </c>
      <c r="F64">
        <f>0.1</f>
        <v>0.1</v>
      </c>
      <c r="G64">
        <v>39</v>
      </c>
      <c r="H64">
        <v>23.4150197628</v>
      </c>
      <c r="I64">
        <v>0.351436252911</v>
      </c>
      <c r="J64">
        <v>0.94552529182900003</v>
      </c>
      <c r="K64">
        <v>0.89320388349500002</v>
      </c>
      <c r="L64">
        <v>515</v>
      </c>
      <c r="M64">
        <v>460</v>
      </c>
      <c r="N64">
        <v>55</v>
      </c>
      <c r="P64">
        <f t="shared" si="2"/>
        <v>0.01</v>
      </c>
      <c r="Q64">
        <f t="shared" si="3"/>
        <v>8.6274509803921581E-3</v>
      </c>
      <c r="R64">
        <f t="shared" si="4"/>
        <v>-0.13725490196078421</v>
      </c>
    </row>
    <row r="65" spans="1:18" x14ac:dyDescent="0.2">
      <c r="A65">
        <v>56</v>
      </c>
      <c r="B65">
        <f t="shared" si="0"/>
        <v>0.31622776601683827</v>
      </c>
      <c r="C65">
        <v>4</v>
      </c>
      <c r="D65">
        <f t="shared" si="1"/>
        <v>1.2649110640673505E-2</v>
      </c>
      <c r="E65">
        <f>10^2.5</f>
        <v>316.22776601683825</v>
      </c>
      <c r="F65">
        <v>1E-3</v>
      </c>
      <c r="G65">
        <v>63</v>
      </c>
      <c r="H65">
        <v>33.019762845800003</v>
      </c>
      <c r="I65">
        <v>0.56365821683700001</v>
      </c>
      <c r="J65">
        <v>0.99221789883300004</v>
      </c>
      <c r="K65">
        <v>0.94219653179200002</v>
      </c>
      <c r="L65">
        <v>519</v>
      </c>
      <c r="M65">
        <v>489</v>
      </c>
      <c r="N65">
        <v>30</v>
      </c>
      <c r="P65">
        <f t="shared" si="2"/>
        <v>3.1622776601683764E-3</v>
      </c>
      <c r="Q65">
        <f t="shared" si="3"/>
        <v>1.4881306636086477E-3</v>
      </c>
      <c r="R65">
        <f t="shared" si="4"/>
        <v>-0.52941176470588236</v>
      </c>
    </row>
    <row r="66" spans="1:18" x14ac:dyDescent="0.2">
      <c r="A66">
        <v>57</v>
      </c>
      <c r="B66">
        <f t="shared" si="0"/>
        <v>1</v>
      </c>
      <c r="C66">
        <v>4</v>
      </c>
      <c r="D66">
        <f t="shared" si="1"/>
        <v>1.2649110640673505E-2</v>
      </c>
      <c r="E66">
        <f>10^2.5</f>
        <v>316.22776601683825</v>
      </c>
      <c r="F66">
        <f>10^-2.5</f>
        <v>3.1622776601683764E-3</v>
      </c>
      <c r="G66">
        <v>61</v>
      </c>
      <c r="H66">
        <v>32.466403162100001</v>
      </c>
      <c r="I66">
        <v>0.54540178811499995</v>
      </c>
      <c r="J66">
        <v>0.96887159533099998</v>
      </c>
      <c r="K66">
        <v>0.94003868471999996</v>
      </c>
      <c r="L66">
        <v>517</v>
      </c>
      <c r="M66">
        <v>486</v>
      </c>
      <c r="N66">
        <v>31</v>
      </c>
      <c r="P66">
        <f t="shared" si="2"/>
        <v>3.1622776601683764E-3</v>
      </c>
      <c r="Q66">
        <f t="shared" si="3"/>
        <v>1.5377350190622693E-3</v>
      </c>
      <c r="R66">
        <f t="shared" si="4"/>
        <v>-0.51372549019607838</v>
      </c>
    </row>
    <row r="67" spans="1:18" x14ac:dyDescent="0.2">
      <c r="A67">
        <v>58</v>
      </c>
      <c r="B67">
        <f t="shared" si="0"/>
        <v>3.1622776601683826</v>
      </c>
      <c r="C67">
        <v>4</v>
      </c>
      <c r="D67">
        <f t="shared" si="1"/>
        <v>1.2649110640673505E-2</v>
      </c>
      <c r="E67">
        <f t="shared" ref="E67:E69" si="8">10^2.5</f>
        <v>316.22776601683825</v>
      </c>
      <c r="F67">
        <f>10^-2</f>
        <v>0.01</v>
      </c>
      <c r="G67">
        <v>53.5</v>
      </c>
      <c r="H67">
        <v>30.233201580999999</v>
      </c>
      <c r="I67">
        <v>0.47694018040500002</v>
      </c>
      <c r="J67">
        <v>0.95330739299599998</v>
      </c>
      <c r="K67">
        <v>0.90135396518400002</v>
      </c>
      <c r="L67">
        <v>517</v>
      </c>
      <c r="M67">
        <v>466</v>
      </c>
      <c r="N67">
        <v>51</v>
      </c>
      <c r="P67">
        <f t="shared" si="2"/>
        <v>3.1622776601683764E-3</v>
      </c>
      <c r="Q67">
        <f t="shared" si="3"/>
        <v>2.5298221281347013E-3</v>
      </c>
      <c r="R67">
        <f t="shared" si="4"/>
        <v>-0.19999999999999993</v>
      </c>
    </row>
    <row r="68" spans="1:18" x14ac:dyDescent="0.2">
      <c r="A68">
        <v>59</v>
      </c>
      <c r="B68">
        <f t="shared" si="0"/>
        <v>10.000000000000007</v>
      </c>
      <c r="C68">
        <v>4</v>
      </c>
      <c r="D68">
        <f t="shared" si="1"/>
        <v>1.2649110640673505E-2</v>
      </c>
      <c r="E68">
        <f t="shared" si="8"/>
        <v>316.22776601683825</v>
      </c>
      <c r="F68">
        <f>10^-1.5</f>
        <v>3.1622776601683784E-2</v>
      </c>
      <c r="G68">
        <v>40</v>
      </c>
      <c r="H68">
        <v>24.4466403162</v>
      </c>
      <c r="I68">
        <v>0.35372732647600003</v>
      </c>
      <c r="J68">
        <v>0.96498054474700001</v>
      </c>
      <c r="K68">
        <v>0.89980732177300005</v>
      </c>
      <c r="L68">
        <v>519</v>
      </c>
      <c r="M68">
        <v>467</v>
      </c>
      <c r="N68">
        <v>52</v>
      </c>
      <c r="P68">
        <f t="shared" si="2"/>
        <v>3.1622776601683764E-3</v>
      </c>
      <c r="Q68">
        <f t="shared" si="3"/>
        <v>2.5794264835883227E-3</v>
      </c>
      <c r="R68">
        <f t="shared" si="4"/>
        <v>-0.18431372549019606</v>
      </c>
    </row>
    <row r="69" spans="1:18" x14ac:dyDescent="0.2">
      <c r="A69">
        <v>60</v>
      </c>
      <c r="B69">
        <f t="shared" si="0"/>
        <v>31.622776601683825</v>
      </c>
      <c r="C69">
        <v>4</v>
      </c>
      <c r="D69">
        <f t="shared" si="1"/>
        <v>1.2649110640673505E-2</v>
      </c>
      <c r="E69">
        <f t="shared" si="8"/>
        <v>316.22776601683825</v>
      </c>
      <c r="F69">
        <f>0.1</f>
        <v>0.1</v>
      </c>
      <c r="G69">
        <v>21.5</v>
      </c>
      <c r="H69">
        <v>13.9209486166</v>
      </c>
      <c r="I69">
        <v>0.18485536079199999</v>
      </c>
      <c r="J69">
        <v>0.94163424124499995</v>
      </c>
      <c r="K69">
        <v>0.868471953578</v>
      </c>
      <c r="L69">
        <v>517</v>
      </c>
      <c r="M69">
        <v>449</v>
      </c>
      <c r="N69">
        <v>68</v>
      </c>
      <c r="P69">
        <f t="shared" si="2"/>
        <v>3.1622776601683764E-3</v>
      </c>
      <c r="Q69">
        <f t="shared" si="3"/>
        <v>3.373096170846268E-3</v>
      </c>
      <c r="R69">
        <f t="shared" si="4"/>
        <v>6.6666666666666638E-2</v>
      </c>
    </row>
    <row r="70" spans="1:18" x14ac:dyDescent="0.2">
      <c r="A70">
        <v>61</v>
      </c>
      <c r="B70">
        <f t="shared" si="0"/>
        <v>1</v>
      </c>
      <c r="C70">
        <v>4</v>
      </c>
      <c r="D70">
        <f t="shared" si="1"/>
        <v>4.0000000000000001E-3</v>
      </c>
      <c r="E70">
        <v>1000</v>
      </c>
      <c r="F70">
        <v>1E-3</v>
      </c>
      <c r="G70">
        <v>59.5</v>
      </c>
      <c r="H70">
        <v>31.434782608700001</v>
      </c>
      <c r="I70">
        <v>0.53856464731800002</v>
      </c>
      <c r="J70">
        <v>0.94552529182900003</v>
      </c>
      <c r="K70">
        <v>0.92787524366499996</v>
      </c>
      <c r="L70">
        <v>513</v>
      </c>
      <c r="M70">
        <v>476</v>
      </c>
      <c r="N70">
        <v>37</v>
      </c>
      <c r="P70">
        <f t="shared" si="2"/>
        <v>1E-3</v>
      </c>
      <c r="Q70">
        <f t="shared" si="3"/>
        <v>5.8039215686274512E-4</v>
      </c>
      <c r="R70">
        <f t="shared" si="4"/>
        <v>-0.41960784313725491</v>
      </c>
    </row>
    <row r="71" spans="1:18" x14ac:dyDescent="0.2">
      <c r="A71">
        <v>62</v>
      </c>
      <c r="B71">
        <f t="shared" si="0"/>
        <v>3.1622776601683764</v>
      </c>
      <c r="C71">
        <v>4</v>
      </c>
      <c r="D71">
        <f t="shared" si="1"/>
        <v>4.0000000000000001E-3</v>
      </c>
      <c r="E71">
        <v>1000</v>
      </c>
      <c r="F71">
        <f>10^-2.5</f>
        <v>3.1622776601683764E-3</v>
      </c>
      <c r="G71">
        <v>53</v>
      </c>
      <c r="H71">
        <v>29.237154150199999</v>
      </c>
      <c r="I71">
        <v>0.47694018040500002</v>
      </c>
      <c r="J71">
        <v>0.95330739299599998</v>
      </c>
      <c r="K71">
        <v>0.89668615984400002</v>
      </c>
      <c r="L71">
        <v>513</v>
      </c>
      <c r="M71">
        <v>460</v>
      </c>
      <c r="N71">
        <v>53</v>
      </c>
      <c r="P71">
        <f t="shared" si="2"/>
        <v>1E-3</v>
      </c>
      <c r="Q71">
        <f t="shared" si="3"/>
        <v>8.3137254901960791E-4</v>
      </c>
      <c r="R71">
        <f t="shared" si="4"/>
        <v>-0.16862745098039211</v>
      </c>
    </row>
    <row r="72" spans="1:18" x14ac:dyDescent="0.2">
      <c r="A72">
        <v>63</v>
      </c>
      <c r="B72">
        <f t="shared" si="0"/>
        <v>10</v>
      </c>
      <c r="C72">
        <v>4</v>
      </c>
      <c r="D72">
        <f t="shared" si="1"/>
        <v>4.0000000000000001E-3</v>
      </c>
      <c r="E72">
        <v>1000</v>
      </c>
      <c r="F72">
        <f>10^-2</f>
        <v>0.01</v>
      </c>
      <c r="G72">
        <v>39</v>
      </c>
      <c r="H72">
        <v>23.351778656099999</v>
      </c>
      <c r="I72">
        <v>0.34914517934599998</v>
      </c>
      <c r="J72">
        <v>0.94163424124499995</v>
      </c>
      <c r="K72">
        <v>0.88888888888899997</v>
      </c>
      <c r="L72">
        <v>513</v>
      </c>
      <c r="M72">
        <v>456</v>
      </c>
      <c r="N72">
        <v>57</v>
      </c>
      <c r="P72">
        <f t="shared" si="2"/>
        <v>1E-3</v>
      </c>
      <c r="Q72">
        <f t="shared" si="3"/>
        <v>8.9411764705882356E-4</v>
      </c>
      <c r="R72">
        <f t="shared" si="4"/>
        <v>-0.10588235294117646</v>
      </c>
    </row>
    <row r="73" spans="1:18" x14ac:dyDescent="0.2">
      <c r="A73">
        <v>64</v>
      </c>
      <c r="B73">
        <f t="shared" si="0"/>
        <v>31.622776601683785</v>
      </c>
      <c r="C73">
        <v>4</v>
      </c>
      <c r="D73">
        <f t="shared" si="1"/>
        <v>4.0000000000000001E-3</v>
      </c>
      <c r="E73">
        <v>1000</v>
      </c>
      <c r="F73">
        <f>10^-1.5</f>
        <v>3.1622776601683784E-2</v>
      </c>
      <c r="G73">
        <v>20.5</v>
      </c>
      <c r="H73">
        <v>13.0158102767</v>
      </c>
      <c r="I73">
        <v>0.18370982400899999</v>
      </c>
      <c r="J73">
        <v>0.89105058365800005</v>
      </c>
      <c r="K73">
        <v>0.86964980544699999</v>
      </c>
      <c r="L73">
        <v>514</v>
      </c>
      <c r="M73">
        <v>447</v>
      </c>
      <c r="N73">
        <v>67</v>
      </c>
      <c r="P73">
        <f t="shared" si="2"/>
        <v>1E-3</v>
      </c>
      <c r="Q73">
        <f t="shared" si="3"/>
        <v>1.0509803921568627E-3</v>
      </c>
      <c r="R73">
        <f t="shared" si="4"/>
        <v>5.0980392156862703E-2</v>
      </c>
    </row>
    <row r="74" spans="1:18" x14ac:dyDescent="0.2">
      <c r="A74">
        <v>65</v>
      </c>
      <c r="B74">
        <f t="shared" si="0"/>
        <v>100</v>
      </c>
      <c r="C74">
        <v>4</v>
      </c>
      <c r="D74">
        <f t="shared" si="1"/>
        <v>4.0000000000000001E-3</v>
      </c>
      <c r="E74">
        <v>1000</v>
      </c>
      <c r="F74">
        <f>0.1</f>
        <v>0.1</v>
      </c>
      <c r="G74">
        <v>7.5</v>
      </c>
      <c r="H74">
        <v>4.6007905138299998</v>
      </c>
      <c r="I74">
        <v>6.1615446939E-2</v>
      </c>
      <c r="J74">
        <v>0.93385214007799999</v>
      </c>
      <c r="K74">
        <v>0.876712328767</v>
      </c>
      <c r="L74">
        <v>511</v>
      </c>
      <c r="M74">
        <v>448</v>
      </c>
      <c r="N74">
        <v>63</v>
      </c>
      <c r="P74">
        <f t="shared" si="2"/>
        <v>1E-3</v>
      </c>
      <c r="Q74">
        <f t="shared" si="3"/>
        <v>9.8823529411764719E-4</v>
      </c>
      <c r="R74">
        <f t="shared" si="4"/>
        <v>-1.1764705882352832E-2</v>
      </c>
    </row>
    <row r="75" spans="1:18" x14ac:dyDescent="0.2">
      <c r="A75">
        <v>66</v>
      </c>
      <c r="B75">
        <f t="shared" ref="B75:B134" si="9">E75*F75</f>
        <v>3.1622776601683804</v>
      </c>
      <c r="C75">
        <v>4</v>
      </c>
      <c r="D75">
        <f t="shared" ref="D75:D134" si="10">C75/E75</f>
        <v>1.2649110640673513E-3</v>
      </c>
      <c r="E75">
        <f>10^3.5</f>
        <v>3162.2776601683804</v>
      </c>
      <c r="F75">
        <v>1E-3</v>
      </c>
      <c r="G75">
        <v>54</v>
      </c>
      <c r="H75">
        <v>30.201581027700001</v>
      </c>
      <c r="I75">
        <v>0.48381340109999998</v>
      </c>
      <c r="J75">
        <v>0.95330739299599998</v>
      </c>
      <c r="K75">
        <v>0.88132295719800002</v>
      </c>
      <c r="L75">
        <v>514</v>
      </c>
      <c r="M75">
        <v>453</v>
      </c>
      <c r="N75">
        <v>61</v>
      </c>
      <c r="P75">
        <f t="shared" ref="P75:P134" si="11">1/E75</f>
        <v>3.1622776601683783E-4</v>
      </c>
      <c r="Q75">
        <f t="shared" ref="Q75:Q134" si="12">D75*(N75/255)</f>
        <v>3.0258656826709189E-4</v>
      </c>
      <c r="R75">
        <f t="shared" ref="R75:R134" si="13">(Q75-P75)/P75</f>
        <v>-4.313725490196077E-2</v>
      </c>
    </row>
    <row r="76" spans="1:18" x14ac:dyDescent="0.2">
      <c r="A76">
        <v>67</v>
      </c>
      <c r="B76">
        <f t="shared" si="9"/>
        <v>9.9999999999999947</v>
      </c>
      <c r="C76">
        <v>4</v>
      </c>
      <c r="D76">
        <f t="shared" si="10"/>
        <v>1.2649110640673513E-3</v>
      </c>
      <c r="E76">
        <f>10^3.5</f>
        <v>3162.2776601683804</v>
      </c>
      <c r="F76">
        <f>10^-2.5</f>
        <v>3.1622776601683764E-3</v>
      </c>
      <c r="G76">
        <v>40</v>
      </c>
      <c r="H76">
        <v>24.379446640299999</v>
      </c>
      <c r="I76">
        <v>0.35600036009199998</v>
      </c>
      <c r="J76">
        <v>1.0038910505800001</v>
      </c>
      <c r="K76">
        <v>0.90856031128400006</v>
      </c>
      <c r="L76">
        <v>514</v>
      </c>
      <c r="M76">
        <v>467</v>
      </c>
      <c r="N76">
        <v>47</v>
      </c>
      <c r="P76">
        <f t="shared" si="11"/>
        <v>3.1622776601683783E-4</v>
      </c>
      <c r="Q76">
        <f t="shared" si="12"/>
        <v>2.3314047063202164E-4</v>
      </c>
      <c r="R76">
        <f t="shared" si="13"/>
        <v>-0.26274509803921559</v>
      </c>
    </row>
    <row r="77" spans="1:18" x14ac:dyDescent="0.2">
      <c r="A77">
        <v>68</v>
      </c>
      <c r="B77">
        <f t="shared" si="9"/>
        <v>31.622776601683803</v>
      </c>
      <c r="C77">
        <v>4</v>
      </c>
      <c r="D77">
        <f t="shared" si="10"/>
        <v>1.2649110640673513E-3</v>
      </c>
      <c r="E77">
        <f>10^3.5</f>
        <v>3162.2776601683804</v>
      </c>
      <c r="F77">
        <f>10^-2</f>
        <v>0.01</v>
      </c>
      <c r="G77">
        <v>21.5</v>
      </c>
      <c r="H77">
        <v>13.8932806324</v>
      </c>
      <c r="I77">
        <v>0.180273213662</v>
      </c>
      <c r="J77">
        <v>0.94163424124499995</v>
      </c>
      <c r="K77">
        <v>0.88974854932299996</v>
      </c>
      <c r="L77">
        <v>517</v>
      </c>
      <c r="M77">
        <v>460</v>
      </c>
      <c r="N77">
        <v>57</v>
      </c>
      <c r="P77">
        <f t="shared" si="11"/>
        <v>3.1622776601683783E-4</v>
      </c>
      <c r="Q77">
        <f t="shared" si="12"/>
        <v>2.8274482608564323E-4</v>
      </c>
      <c r="R77">
        <f t="shared" si="13"/>
        <v>-0.10588235294117651</v>
      </c>
    </row>
    <row r="78" spans="1:18" x14ac:dyDescent="0.2">
      <c r="A78">
        <v>69</v>
      </c>
      <c r="B78">
        <f t="shared" si="9"/>
        <v>100</v>
      </c>
      <c r="C78">
        <v>4</v>
      </c>
      <c r="D78">
        <f t="shared" si="10"/>
        <v>1.2649110640673513E-3</v>
      </c>
      <c r="E78">
        <f>10^3.5</f>
        <v>3162.2776601683804</v>
      </c>
      <c r="F78">
        <f>10^-1.5</f>
        <v>3.1622776601683784E-2</v>
      </c>
      <c r="G78">
        <v>9</v>
      </c>
      <c r="H78">
        <v>5.5335968379400002</v>
      </c>
      <c r="I78">
        <v>7.0734641325600006E-2</v>
      </c>
      <c r="J78">
        <v>0.92996108949400003</v>
      </c>
      <c r="K78">
        <v>0.87961165048500001</v>
      </c>
      <c r="L78">
        <v>515</v>
      </c>
      <c r="M78">
        <v>453</v>
      </c>
      <c r="N78">
        <v>62</v>
      </c>
      <c r="P78">
        <f t="shared" si="11"/>
        <v>3.1622776601683783E-4</v>
      </c>
      <c r="Q78">
        <f t="shared" si="12"/>
        <v>3.0754700381245402E-4</v>
      </c>
      <c r="R78">
        <f t="shared" si="13"/>
        <v>-2.7450980392156963E-2</v>
      </c>
    </row>
    <row r="79" spans="1:18" x14ac:dyDescent="0.2">
      <c r="A79">
        <v>70</v>
      </c>
      <c r="B79">
        <f t="shared" si="9"/>
        <v>316.22776601683807</v>
      </c>
      <c r="C79">
        <v>4</v>
      </c>
      <c r="D79">
        <f t="shared" si="10"/>
        <v>1.2649110640673513E-3</v>
      </c>
      <c r="E79">
        <f>10^3.5</f>
        <v>3162.2776601683804</v>
      </c>
      <c r="F79">
        <f>0.1</f>
        <v>0.1</v>
      </c>
      <c r="G79">
        <v>4</v>
      </c>
      <c r="H79">
        <v>2.2252964426899999</v>
      </c>
      <c r="I79">
        <v>2.7384643084000002E-2</v>
      </c>
      <c r="J79">
        <v>0.78599221789899998</v>
      </c>
      <c r="K79">
        <v>0.78947368421099995</v>
      </c>
      <c r="L79">
        <v>513</v>
      </c>
      <c r="M79">
        <v>405</v>
      </c>
      <c r="N79">
        <v>108</v>
      </c>
      <c r="P79">
        <f t="shared" si="11"/>
        <v>3.1622776601683783E-4</v>
      </c>
      <c r="Q79">
        <f t="shared" si="12"/>
        <v>5.3572703889911348E-4</v>
      </c>
      <c r="R79">
        <f t="shared" si="13"/>
        <v>0.69411764705882351</v>
      </c>
    </row>
    <row r="80" spans="1:18" x14ac:dyDescent="0.2">
      <c r="A80">
        <v>71</v>
      </c>
      <c r="B80">
        <f t="shared" si="9"/>
        <v>10</v>
      </c>
      <c r="C80">
        <v>4</v>
      </c>
      <c r="D80">
        <f t="shared" si="10"/>
        <v>4.0000000000000002E-4</v>
      </c>
      <c r="E80">
        <v>10000</v>
      </c>
      <c r="F80">
        <v>1E-3</v>
      </c>
      <c r="G80">
        <v>39</v>
      </c>
      <c r="H80">
        <v>23.205533596799999</v>
      </c>
      <c r="I80">
        <v>0.34459911211499999</v>
      </c>
      <c r="J80">
        <v>0.92996108949400003</v>
      </c>
      <c r="K80">
        <v>0.87524366471699999</v>
      </c>
      <c r="L80">
        <v>513</v>
      </c>
      <c r="M80">
        <v>449</v>
      </c>
      <c r="N80">
        <v>64</v>
      </c>
      <c r="P80">
        <f t="shared" si="11"/>
        <v>1E-4</v>
      </c>
      <c r="Q80">
        <f t="shared" si="12"/>
        <v>1.0039215686274511E-4</v>
      </c>
      <c r="R80">
        <f t="shared" si="13"/>
        <v>3.9215686274510254E-3</v>
      </c>
    </row>
    <row r="81" spans="1:18" x14ac:dyDescent="0.2">
      <c r="A81">
        <v>72</v>
      </c>
      <c r="B81">
        <f t="shared" si="9"/>
        <v>31.622776601683764</v>
      </c>
      <c r="C81">
        <v>4</v>
      </c>
      <c r="D81">
        <f t="shared" si="10"/>
        <v>4.0000000000000002E-4</v>
      </c>
      <c r="E81">
        <v>10000</v>
      </c>
      <c r="F81">
        <f>10^-2.5</f>
        <v>3.1622776601683764E-3</v>
      </c>
      <c r="G81">
        <v>20</v>
      </c>
      <c r="H81">
        <v>12.758893280600001</v>
      </c>
      <c r="I81">
        <v>0.17343607286500001</v>
      </c>
      <c r="J81">
        <v>0.93385214007799999</v>
      </c>
      <c r="K81">
        <v>0.87719298245599997</v>
      </c>
      <c r="L81">
        <v>513</v>
      </c>
      <c r="M81">
        <v>450</v>
      </c>
      <c r="N81">
        <v>63</v>
      </c>
      <c r="P81">
        <f t="shared" si="11"/>
        <v>1E-4</v>
      </c>
      <c r="Q81">
        <f t="shared" si="12"/>
        <v>9.8823529411764711E-5</v>
      </c>
      <c r="R81">
        <f t="shared" si="13"/>
        <v>-1.1764705882352939E-2</v>
      </c>
    </row>
    <row r="82" spans="1:18" x14ac:dyDescent="0.2">
      <c r="A82">
        <v>73</v>
      </c>
      <c r="B82">
        <f t="shared" si="9"/>
        <v>100</v>
      </c>
      <c r="C82">
        <v>4</v>
      </c>
      <c r="D82">
        <f t="shared" si="10"/>
        <v>4.0000000000000002E-4</v>
      </c>
      <c r="E82">
        <v>10000</v>
      </c>
      <c r="F82">
        <f>10^-2</f>
        <v>0.01</v>
      </c>
      <c r="G82">
        <v>7.5</v>
      </c>
      <c r="H82">
        <v>4.3992094861700002</v>
      </c>
      <c r="I82">
        <v>5.9324373373999997E-2</v>
      </c>
      <c r="J82">
        <v>0.87548638132300005</v>
      </c>
      <c r="K82">
        <v>0.85714285714299998</v>
      </c>
      <c r="L82">
        <v>511</v>
      </c>
      <c r="M82">
        <v>438</v>
      </c>
      <c r="N82">
        <v>73</v>
      </c>
      <c r="P82">
        <f t="shared" si="11"/>
        <v>1E-4</v>
      </c>
      <c r="Q82">
        <f t="shared" si="12"/>
        <v>1.1450980392156862E-4</v>
      </c>
      <c r="R82">
        <f t="shared" si="13"/>
        <v>0.14509803921568618</v>
      </c>
    </row>
    <row r="83" spans="1:18" x14ac:dyDescent="0.2">
      <c r="A83">
        <v>74</v>
      </c>
      <c r="B83">
        <f t="shared" si="9"/>
        <v>316.22776601683785</v>
      </c>
      <c r="C83">
        <v>4</v>
      </c>
      <c r="D83">
        <f t="shared" si="10"/>
        <v>4.0000000000000002E-4</v>
      </c>
      <c r="E83">
        <v>10000</v>
      </c>
      <c r="F83">
        <f>10^-1.5</f>
        <v>3.1622776601683784E-2</v>
      </c>
      <c r="G83">
        <v>2.5</v>
      </c>
      <c r="H83">
        <v>1.1205533596799999</v>
      </c>
      <c r="I83">
        <v>1.8247408747999998E-2</v>
      </c>
      <c r="J83">
        <v>0.77821011673200002</v>
      </c>
      <c r="K83">
        <v>0.79880478087600004</v>
      </c>
      <c r="L83">
        <v>502</v>
      </c>
      <c r="M83">
        <v>401</v>
      </c>
      <c r="N83">
        <v>101</v>
      </c>
      <c r="P83">
        <f t="shared" si="11"/>
        <v>1E-4</v>
      </c>
      <c r="Q83">
        <f t="shared" si="12"/>
        <v>1.584313725490196E-4</v>
      </c>
      <c r="R83">
        <f t="shared" si="13"/>
        <v>0.584313725490196</v>
      </c>
    </row>
    <row r="84" spans="1:18" x14ac:dyDescent="0.2">
      <c r="A84">
        <v>75</v>
      </c>
      <c r="B84">
        <f t="shared" si="9"/>
        <v>1000</v>
      </c>
      <c r="C84">
        <v>4</v>
      </c>
      <c r="D84">
        <f t="shared" si="10"/>
        <v>4.0000000000000002E-4</v>
      </c>
      <c r="E84">
        <v>10000</v>
      </c>
      <c r="F84">
        <f>0.1</f>
        <v>0.1</v>
      </c>
      <c r="G84">
        <v>1</v>
      </c>
      <c r="H84">
        <v>0.15612648221299999</v>
      </c>
      <c r="I84">
        <v>4.5550872060000002E-3</v>
      </c>
      <c r="J84">
        <v>0.26070038910499999</v>
      </c>
      <c r="K84">
        <v>0.407239819005</v>
      </c>
      <c r="L84">
        <v>442</v>
      </c>
      <c r="M84">
        <v>180</v>
      </c>
      <c r="N84">
        <v>262</v>
      </c>
      <c r="P84">
        <f t="shared" si="11"/>
        <v>1E-4</v>
      </c>
      <c r="Q84">
        <f t="shared" si="12"/>
        <v>4.1098039215686273E-4</v>
      </c>
      <c r="R84">
        <f t="shared" si="13"/>
        <v>3.1098039215686271</v>
      </c>
    </row>
    <row r="85" spans="1:18" x14ac:dyDescent="0.2">
      <c r="A85">
        <v>76</v>
      </c>
      <c r="B85">
        <f t="shared" si="9"/>
        <v>0.1</v>
      </c>
      <c r="C85">
        <f>0.4*10^1.5</f>
        <v>12.649110640673522</v>
      </c>
      <c r="D85">
        <f t="shared" si="10"/>
        <v>0.12649110640673522</v>
      </c>
      <c r="E85">
        <v>100</v>
      </c>
      <c r="F85">
        <v>1E-3</v>
      </c>
      <c r="G85">
        <v>62.5</v>
      </c>
      <c r="H85">
        <v>32.2924901186</v>
      </c>
      <c r="I85">
        <v>0.56594929040200004</v>
      </c>
      <c r="J85">
        <v>1.0194552529200001</v>
      </c>
      <c r="K85">
        <v>0.99415204678400004</v>
      </c>
      <c r="L85">
        <v>513</v>
      </c>
      <c r="M85">
        <v>510</v>
      </c>
      <c r="N85">
        <v>3</v>
      </c>
      <c r="P85">
        <f t="shared" si="11"/>
        <v>0.01</v>
      </c>
      <c r="Q85">
        <f t="shared" si="12"/>
        <v>1.4881306636086496E-3</v>
      </c>
      <c r="R85">
        <f t="shared" si="13"/>
        <v>-0.851186933639135</v>
      </c>
    </row>
    <row r="86" spans="1:18" x14ac:dyDescent="0.2">
      <c r="A86">
        <v>77</v>
      </c>
      <c r="B86">
        <f t="shared" si="9"/>
        <v>0.31622776601683766</v>
      </c>
      <c r="C86">
        <f>C85</f>
        <v>12.649110640673522</v>
      </c>
      <c r="D86">
        <f t="shared" si="10"/>
        <v>0.12649110640673522</v>
      </c>
      <c r="E86">
        <v>100</v>
      </c>
      <c r="F86">
        <f>10^-2.5</f>
        <v>3.1622776601683764E-3</v>
      </c>
      <c r="G86">
        <v>61.5</v>
      </c>
      <c r="H86">
        <v>32.035573122499997</v>
      </c>
      <c r="I86">
        <v>0.55453000247600004</v>
      </c>
      <c r="J86">
        <v>0.98832684824899997</v>
      </c>
      <c r="K86">
        <v>0.98635477582800002</v>
      </c>
      <c r="L86">
        <v>513</v>
      </c>
      <c r="M86">
        <v>506</v>
      </c>
      <c r="N86">
        <v>7</v>
      </c>
      <c r="P86">
        <f t="shared" si="11"/>
        <v>0.01</v>
      </c>
      <c r="Q86">
        <f t="shared" si="12"/>
        <v>3.472304881753516E-3</v>
      </c>
      <c r="R86">
        <f t="shared" si="13"/>
        <v>-0.65276951182464837</v>
      </c>
    </row>
    <row r="87" spans="1:18" x14ac:dyDescent="0.2">
      <c r="A87">
        <v>78</v>
      </c>
      <c r="B87">
        <f t="shared" si="9"/>
        <v>1</v>
      </c>
      <c r="C87">
        <f t="shared" ref="C87:C109" si="14">C86</f>
        <v>12.649110640673522</v>
      </c>
      <c r="D87">
        <f t="shared" si="10"/>
        <v>0.12649110640673522</v>
      </c>
      <c r="E87">
        <v>100</v>
      </c>
      <c r="F87">
        <f>10^-2</f>
        <v>0.01</v>
      </c>
      <c r="G87">
        <v>58.5</v>
      </c>
      <c r="H87">
        <v>31.110671936799999</v>
      </c>
      <c r="I87">
        <v>0.52714535939200002</v>
      </c>
      <c r="J87">
        <v>0.99610894941600003</v>
      </c>
      <c r="K87">
        <v>0.97660818713499997</v>
      </c>
      <c r="L87">
        <v>513</v>
      </c>
      <c r="M87">
        <v>501</v>
      </c>
      <c r="N87">
        <v>12</v>
      </c>
      <c r="P87">
        <f t="shared" si="11"/>
        <v>0.01</v>
      </c>
      <c r="Q87">
        <f t="shared" si="12"/>
        <v>5.9525226544345985E-3</v>
      </c>
      <c r="R87">
        <f t="shared" si="13"/>
        <v>-0.40474773455654017</v>
      </c>
    </row>
    <row r="88" spans="1:18" x14ac:dyDescent="0.2">
      <c r="A88">
        <v>79</v>
      </c>
      <c r="B88">
        <f t="shared" si="9"/>
        <v>3.1622776601683786</v>
      </c>
      <c r="C88">
        <f t="shared" si="14"/>
        <v>12.649110640673522</v>
      </c>
      <c r="D88">
        <f t="shared" si="10"/>
        <v>0.12649110640673522</v>
      </c>
      <c r="E88">
        <v>100</v>
      </c>
      <c r="F88">
        <f>10^-1.5</f>
        <v>3.1622776601683784E-2</v>
      </c>
      <c r="G88">
        <v>51</v>
      </c>
      <c r="H88">
        <v>28.735177865600001</v>
      </c>
      <c r="I88">
        <v>0.46097482524700001</v>
      </c>
      <c r="J88">
        <v>1.03112840467</v>
      </c>
      <c r="K88">
        <v>0.96296296296299999</v>
      </c>
      <c r="L88">
        <v>513</v>
      </c>
      <c r="M88">
        <v>494</v>
      </c>
      <c r="N88">
        <v>19</v>
      </c>
      <c r="P88">
        <f t="shared" si="11"/>
        <v>0.01</v>
      </c>
      <c r="Q88">
        <f t="shared" si="12"/>
        <v>9.4248275361881149E-3</v>
      </c>
      <c r="R88">
        <f t="shared" si="13"/>
        <v>-5.7517246381188526E-2</v>
      </c>
    </row>
    <row r="89" spans="1:18" x14ac:dyDescent="0.2">
      <c r="A89">
        <v>80</v>
      </c>
      <c r="B89">
        <f t="shared" si="9"/>
        <v>10</v>
      </c>
      <c r="C89">
        <f t="shared" si="14"/>
        <v>12.649110640673522</v>
      </c>
      <c r="D89">
        <f t="shared" si="10"/>
        <v>0.12649110640673522</v>
      </c>
      <c r="E89">
        <v>100</v>
      </c>
      <c r="F89">
        <f>0.1</f>
        <v>0.1</v>
      </c>
      <c r="G89">
        <v>37</v>
      </c>
      <c r="H89">
        <v>22.383399209499999</v>
      </c>
      <c r="I89">
        <v>0.33088875062400003</v>
      </c>
      <c r="J89">
        <v>1.0700389105100001</v>
      </c>
      <c r="K89">
        <v>0.96881091617899995</v>
      </c>
      <c r="L89">
        <v>513</v>
      </c>
      <c r="M89">
        <v>497</v>
      </c>
      <c r="N89">
        <v>16</v>
      </c>
      <c r="P89">
        <f t="shared" si="11"/>
        <v>0.01</v>
      </c>
      <c r="Q89">
        <f t="shared" si="12"/>
        <v>7.9366968725794653E-3</v>
      </c>
      <c r="R89">
        <f t="shared" si="13"/>
        <v>-0.20633031274205349</v>
      </c>
    </row>
    <row r="90" spans="1:18" x14ac:dyDescent="0.2">
      <c r="A90">
        <v>81</v>
      </c>
      <c r="B90">
        <f t="shared" si="9"/>
        <v>0.31622776601683827</v>
      </c>
      <c r="C90">
        <f t="shared" si="14"/>
        <v>12.649110640673522</v>
      </c>
      <c r="D90">
        <f t="shared" si="10"/>
        <v>3.9999999999999973E-2</v>
      </c>
      <c r="E90">
        <f>10^2.5</f>
        <v>316.22776601683825</v>
      </c>
      <c r="F90">
        <v>1E-3</v>
      </c>
      <c r="G90">
        <v>62</v>
      </c>
      <c r="H90">
        <v>32.948616600800001</v>
      </c>
      <c r="I90">
        <v>0.55682107604099995</v>
      </c>
      <c r="J90">
        <v>0.984435797665</v>
      </c>
      <c r="K90">
        <v>0.97678916827899998</v>
      </c>
      <c r="L90">
        <v>517</v>
      </c>
      <c r="M90">
        <v>505</v>
      </c>
      <c r="N90">
        <v>12</v>
      </c>
      <c r="P90">
        <f t="shared" si="11"/>
        <v>3.1622776601683764E-3</v>
      </c>
      <c r="Q90">
        <f t="shared" si="12"/>
        <v>1.8823529411764693E-3</v>
      </c>
      <c r="R90">
        <f t="shared" si="13"/>
        <v>-0.40474773455654017</v>
      </c>
    </row>
    <row r="91" spans="1:18" x14ac:dyDescent="0.2">
      <c r="A91">
        <v>82</v>
      </c>
      <c r="B91">
        <f t="shared" si="9"/>
        <v>1</v>
      </c>
      <c r="C91">
        <f t="shared" si="14"/>
        <v>12.649110640673522</v>
      </c>
      <c r="D91">
        <f t="shared" si="10"/>
        <v>3.9999999999999973E-2</v>
      </c>
      <c r="E91">
        <f>10^2.5</f>
        <v>316.22776601683825</v>
      </c>
      <c r="F91">
        <f>10^-2.5</f>
        <v>3.1622776601683764E-3</v>
      </c>
      <c r="G91">
        <v>59</v>
      </c>
      <c r="H91">
        <v>32.122529644300002</v>
      </c>
      <c r="I91">
        <v>0.52716339934099998</v>
      </c>
      <c r="J91">
        <v>0.98832684824899997</v>
      </c>
      <c r="K91">
        <v>0.96531791907499997</v>
      </c>
      <c r="L91">
        <v>519</v>
      </c>
      <c r="M91">
        <v>501</v>
      </c>
      <c r="N91">
        <v>18</v>
      </c>
      <c r="P91">
        <f t="shared" si="11"/>
        <v>3.1622776601683764E-3</v>
      </c>
      <c r="Q91">
        <f t="shared" si="12"/>
        <v>2.8235294117647039E-3</v>
      </c>
      <c r="R91">
        <f t="shared" si="13"/>
        <v>-0.10712160183481033</v>
      </c>
    </row>
    <row r="92" spans="1:18" x14ac:dyDescent="0.2">
      <c r="A92">
        <v>83</v>
      </c>
      <c r="B92">
        <f t="shared" si="9"/>
        <v>3.1622776601683826</v>
      </c>
      <c r="C92">
        <f t="shared" si="14"/>
        <v>12.649110640673522</v>
      </c>
      <c r="D92">
        <f t="shared" si="10"/>
        <v>3.9999999999999973E-2</v>
      </c>
      <c r="E92">
        <f t="shared" ref="E92:E94" si="15">10^2.5</f>
        <v>316.22776601683825</v>
      </c>
      <c r="F92">
        <f>10^-2</f>
        <v>0.01</v>
      </c>
      <c r="G92">
        <v>52.5</v>
      </c>
      <c r="H92">
        <v>29.723320158100002</v>
      </c>
      <c r="I92">
        <v>0.46783000599300001</v>
      </c>
      <c r="J92">
        <v>1.0544747081700001</v>
      </c>
      <c r="K92">
        <v>0.97098646034799996</v>
      </c>
      <c r="L92">
        <v>517</v>
      </c>
      <c r="M92">
        <v>502</v>
      </c>
      <c r="N92">
        <v>15</v>
      </c>
      <c r="P92">
        <f t="shared" si="11"/>
        <v>3.1622776601683764E-3</v>
      </c>
      <c r="Q92">
        <f t="shared" si="12"/>
        <v>2.3529411764705867E-3</v>
      </c>
      <c r="R92">
        <f t="shared" si="13"/>
        <v>-0.25593466819567523</v>
      </c>
    </row>
    <row r="93" spans="1:18" x14ac:dyDescent="0.2">
      <c r="A93">
        <v>84</v>
      </c>
      <c r="B93">
        <f t="shared" si="9"/>
        <v>10.000000000000007</v>
      </c>
      <c r="C93">
        <f t="shared" si="14"/>
        <v>12.649110640673522</v>
      </c>
      <c r="D93">
        <f t="shared" si="10"/>
        <v>3.9999999999999973E-2</v>
      </c>
      <c r="E93">
        <f t="shared" si="15"/>
        <v>316.22776601683825</v>
      </c>
      <c r="F93">
        <f>10^-1.5</f>
        <v>3.1622776601683784E-2</v>
      </c>
      <c r="G93">
        <v>38</v>
      </c>
      <c r="H93">
        <v>23.335968379400001</v>
      </c>
      <c r="I93">
        <v>0.33319786413800001</v>
      </c>
      <c r="J93">
        <v>1.09338521401</v>
      </c>
      <c r="K93">
        <v>0.96905222437100003</v>
      </c>
      <c r="L93">
        <v>517</v>
      </c>
      <c r="M93">
        <v>501</v>
      </c>
      <c r="N93">
        <v>16</v>
      </c>
      <c r="P93">
        <f t="shared" si="11"/>
        <v>3.1622776601683764E-3</v>
      </c>
      <c r="Q93">
        <f t="shared" si="12"/>
        <v>2.5098039215686258E-3</v>
      </c>
      <c r="R93">
        <f t="shared" si="13"/>
        <v>-0.2063303127420536</v>
      </c>
    </row>
    <row r="94" spans="1:18" x14ac:dyDescent="0.2">
      <c r="A94">
        <v>85</v>
      </c>
      <c r="B94">
        <f t="shared" si="9"/>
        <v>31.622776601683825</v>
      </c>
      <c r="C94">
        <f t="shared" si="14"/>
        <v>12.649110640673522</v>
      </c>
      <c r="D94">
        <f t="shared" si="10"/>
        <v>3.9999999999999973E-2</v>
      </c>
      <c r="E94">
        <f t="shared" si="15"/>
        <v>316.22776601683825</v>
      </c>
      <c r="F94">
        <f>0.1</f>
        <v>0.1</v>
      </c>
      <c r="G94">
        <v>20</v>
      </c>
      <c r="H94">
        <v>12.6324110672</v>
      </c>
      <c r="I94">
        <v>0.17572714643000001</v>
      </c>
      <c r="J94">
        <v>1.09338521401</v>
      </c>
      <c r="K94">
        <v>0.93786407767000002</v>
      </c>
      <c r="L94">
        <v>515</v>
      </c>
      <c r="M94">
        <v>483</v>
      </c>
      <c r="N94">
        <v>32</v>
      </c>
      <c r="P94">
        <f t="shared" si="11"/>
        <v>3.1622776601683764E-3</v>
      </c>
      <c r="Q94">
        <f t="shared" si="12"/>
        <v>5.0196078431372516E-3</v>
      </c>
      <c r="R94">
        <f t="shared" si="13"/>
        <v>0.5873393745158928</v>
      </c>
    </row>
    <row r="95" spans="1:18" x14ac:dyDescent="0.2">
      <c r="A95">
        <v>86</v>
      </c>
      <c r="B95">
        <f t="shared" si="9"/>
        <v>1</v>
      </c>
      <c r="C95">
        <f t="shared" si="14"/>
        <v>12.649110640673522</v>
      </c>
      <c r="D95">
        <f t="shared" si="10"/>
        <v>1.2649110640673521E-2</v>
      </c>
      <c r="E95">
        <v>1000</v>
      </c>
      <c r="F95">
        <v>1E-3</v>
      </c>
      <c r="G95">
        <v>58</v>
      </c>
      <c r="H95">
        <v>31.130434782599998</v>
      </c>
      <c r="I95">
        <v>0.52487232577599996</v>
      </c>
      <c r="J95">
        <v>0.98832684824899997</v>
      </c>
      <c r="K95">
        <v>0.96491228070199997</v>
      </c>
      <c r="L95">
        <v>513</v>
      </c>
      <c r="M95">
        <v>495</v>
      </c>
      <c r="N95">
        <v>18</v>
      </c>
      <c r="P95">
        <f t="shared" si="11"/>
        <v>1E-3</v>
      </c>
      <c r="Q95">
        <f t="shared" si="12"/>
        <v>8.9287839816518967E-4</v>
      </c>
      <c r="R95">
        <f t="shared" si="13"/>
        <v>-0.10712160183481034</v>
      </c>
    </row>
    <row r="96" spans="1:18" x14ac:dyDescent="0.2">
      <c r="A96">
        <v>87</v>
      </c>
      <c r="B96">
        <f t="shared" si="9"/>
        <v>3.1622776601683764</v>
      </c>
      <c r="C96">
        <f t="shared" si="14"/>
        <v>12.649110640673522</v>
      </c>
      <c r="D96">
        <f t="shared" si="10"/>
        <v>1.2649110640673521E-2</v>
      </c>
      <c r="E96">
        <v>1000</v>
      </c>
      <c r="F96">
        <f>10^-2.5</f>
        <v>3.1622776601683764E-3</v>
      </c>
      <c r="G96">
        <v>51.5</v>
      </c>
      <c r="H96">
        <v>28.6600790514</v>
      </c>
      <c r="I96">
        <v>0.46095678529799999</v>
      </c>
      <c r="J96">
        <v>1.0583657587499999</v>
      </c>
      <c r="K96">
        <v>0.96491228070199997</v>
      </c>
      <c r="L96">
        <v>513</v>
      </c>
      <c r="M96">
        <v>495</v>
      </c>
      <c r="N96">
        <v>18</v>
      </c>
      <c r="P96">
        <f t="shared" si="11"/>
        <v>1E-3</v>
      </c>
      <c r="Q96">
        <f t="shared" si="12"/>
        <v>8.9287839816518967E-4</v>
      </c>
      <c r="R96">
        <f t="shared" si="13"/>
        <v>-0.10712160183481034</v>
      </c>
    </row>
    <row r="97" spans="1:18" x14ac:dyDescent="0.2">
      <c r="A97">
        <v>88</v>
      </c>
      <c r="B97">
        <f t="shared" si="9"/>
        <v>10</v>
      </c>
      <c r="C97">
        <f t="shared" si="14"/>
        <v>12.649110640673522</v>
      </c>
      <c r="D97">
        <f t="shared" si="10"/>
        <v>1.2649110640673521E-2</v>
      </c>
      <c r="E97">
        <v>1000</v>
      </c>
      <c r="F97">
        <f>10^-2</f>
        <v>0.01</v>
      </c>
      <c r="G97">
        <v>37</v>
      </c>
      <c r="H97">
        <v>22.482213438700001</v>
      </c>
      <c r="I97">
        <v>0.32861571700800002</v>
      </c>
      <c r="J97">
        <v>1.0817120622600001</v>
      </c>
      <c r="K97">
        <v>0.95711500974700003</v>
      </c>
      <c r="L97">
        <v>513</v>
      </c>
      <c r="M97">
        <v>491</v>
      </c>
      <c r="N97">
        <v>22</v>
      </c>
      <c r="P97">
        <f t="shared" si="11"/>
        <v>1E-3</v>
      </c>
      <c r="Q97">
        <f t="shared" si="12"/>
        <v>1.0912958199796763E-3</v>
      </c>
      <c r="R97">
        <f t="shared" si="13"/>
        <v>9.1295819979676299E-2</v>
      </c>
    </row>
    <row r="98" spans="1:18" x14ac:dyDescent="0.2">
      <c r="A98">
        <v>89</v>
      </c>
      <c r="B98">
        <f t="shared" si="9"/>
        <v>31.622776601683785</v>
      </c>
      <c r="C98">
        <f t="shared" si="14"/>
        <v>12.649110640673522</v>
      </c>
      <c r="D98">
        <f t="shared" si="10"/>
        <v>1.2649110640673521E-2</v>
      </c>
      <c r="E98">
        <v>1000</v>
      </c>
      <c r="F98">
        <f>10^-1.5</f>
        <v>3.1622776601683784E-2</v>
      </c>
      <c r="G98">
        <v>19.5</v>
      </c>
      <c r="H98">
        <v>12.6600790514</v>
      </c>
      <c r="I98">
        <v>0.17114499929999999</v>
      </c>
      <c r="J98">
        <v>1.1439688716</v>
      </c>
      <c r="K98">
        <v>0.96296296296299999</v>
      </c>
      <c r="L98">
        <v>513</v>
      </c>
      <c r="M98">
        <v>494</v>
      </c>
      <c r="N98">
        <v>19</v>
      </c>
      <c r="P98">
        <f t="shared" si="11"/>
        <v>1E-3</v>
      </c>
      <c r="Q98">
        <f t="shared" si="12"/>
        <v>9.4248275361881136E-4</v>
      </c>
      <c r="R98">
        <f t="shared" si="13"/>
        <v>-5.7517246381188658E-2</v>
      </c>
    </row>
    <row r="99" spans="1:18" x14ac:dyDescent="0.2">
      <c r="A99">
        <v>90</v>
      </c>
      <c r="B99">
        <f t="shared" si="9"/>
        <v>100</v>
      </c>
      <c r="C99">
        <f t="shared" si="14"/>
        <v>12.649110640673522</v>
      </c>
      <c r="D99">
        <f t="shared" si="10"/>
        <v>1.2649110640673521E-2</v>
      </c>
      <c r="E99">
        <v>1000</v>
      </c>
      <c r="F99">
        <f>0.1</f>
        <v>0.1</v>
      </c>
      <c r="G99">
        <v>8</v>
      </c>
      <c r="H99">
        <v>4.7667984189699997</v>
      </c>
      <c r="I99">
        <v>6.6179554119599998E-2</v>
      </c>
      <c r="J99">
        <v>1.07782101167</v>
      </c>
      <c r="K99">
        <v>0.94324853229000005</v>
      </c>
      <c r="L99">
        <v>511</v>
      </c>
      <c r="M99">
        <v>482</v>
      </c>
      <c r="N99">
        <v>29</v>
      </c>
      <c r="P99">
        <f t="shared" si="11"/>
        <v>1E-3</v>
      </c>
      <c r="Q99">
        <f t="shared" si="12"/>
        <v>1.4385263081550278E-3</v>
      </c>
      <c r="R99">
        <f t="shared" si="13"/>
        <v>0.4385263081550278</v>
      </c>
    </row>
    <row r="100" spans="1:18" x14ac:dyDescent="0.2">
      <c r="A100">
        <v>91</v>
      </c>
      <c r="B100">
        <f t="shared" si="9"/>
        <v>3.1622776601683804</v>
      </c>
      <c r="C100">
        <f t="shared" si="14"/>
        <v>12.649110640673522</v>
      </c>
      <c r="D100">
        <f t="shared" si="10"/>
        <v>4.0000000000000001E-3</v>
      </c>
      <c r="E100">
        <f>10^3.5</f>
        <v>3162.2776601683804</v>
      </c>
      <c r="F100">
        <v>1E-3</v>
      </c>
      <c r="G100">
        <v>52.5</v>
      </c>
      <c r="H100">
        <v>29.7391304348</v>
      </c>
      <c r="I100">
        <v>0.46553893242799999</v>
      </c>
      <c r="J100">
        <v>1.046692607</v>
      </c>
      <c r="K100">
        <v>0.95357833655699997</v>
      </c>
      <c r="L100">
        <v>517</v>
      </c>
      <c r="M100">
        <v>493</v>
      </c>
      <c r="N100">
        <v>24</v>
      </c>
      <c r="P100">
        <f t="shared" si="11"/>
        <v>3.1622776601683783E-4</v>
      </c>
      <c r="Q100">
        <f t="shared" si="12"/>
        <v>3.7647058823529414E-4</v>
      </c>
      <c r="R100">
        <f t="shared" si="13"/>
        <v>0.19050453088691974</v>
      </c>
    </row>
    <row r="101" spans="1:18" x14ac:dyDescent="0.2">
      <c r="A101">
        <v>92</v>
      </c>
      <c r="B101">
        <f t="shared" si="9"/>
        <v>9.9999999999999947</v>
      </c>
      <c r="C101">
        <f t="shared" si="14"/>
        <v>12.649110640673522</v>
      </c>
      <c r="D101">
        <f t="shared" si="10"/>
        <v>4.0000000000000001E-3</v>
      </c>
      <c r="E101">
        <f>10^3.5</f>
        <v>3162.2776601683804</v>
      </c>
      <c r="F101">
        <f>10^-2.5</f>
        <v>3.1622776601683764E-3</v>
      </c>
      <c r="G101">
        <v>38.5</v>
      </c>
      <c r="H101">
        <v>23.264822134399999</v>
      </c>
      <c r="I101">
        <v>0.33774393136899999</v>
      </c>
      <c r="J101">
        <v>1.0739299610899999</v>
      </c>
      <c r="K101">
        <v>0.94163424124499995</v>
      </c>
      <c r="L101">
        <v>514</v>
      </c>
      <c r="M101">
        <v>484</v>
      </c>
      <c r="N101">
        <v>30</v>
      </c>
      <c r="P101">
        <f t="shared" si="11"/>
        <v>3.1622776601683783E-4</v>
      </c>
      <c r="Q101">
        <f t="shared" si="12"/>
        <v>4.7058823529411766E-4</v>
      </c>
      <c r="R101">
        <f t="shared" si="13"/>
        <v>0.4881306636086496</v>
      </c>
    </row>
    <row r="102" spans="1:18" x14ac:dyDescent="0.2">
      <c r="A102">
        <v>93</v>
      </c>
      <c r="B102">
        <f t="shared" si="9"/>
        <v>31.622776601683803</v>
      </c>
      <c r="C102">
        <f t="shared" si="14"/>
        <v>12.649110640673522</v>
      </c>
      <c r="D102">
        <f t="shared" si="10"/>
        <v>4.0000000000000001E-3</v>
      </c>
      <c r="E102">
        <f>10^3.5</f>
        <v>3162.2776601683804</v>
      </c>
      <c r="F102">
        <f>10^-2</f>
        <v>0.01</v>
      </c>
      <c r="G102">
        <v>19.5</v>
      </c>
      <c r="H102">
        <v>12.533596837899999</v>
      </c>
      <c r="I102">
        <v>0.16887196568499999</v>
      </c>
      <c r="J102">
        <v>1.1011673151800001</v>
      </c>
      <c r="K102">
        <v>0.94152046783599996</v>
      </c>
      <c r="L102">
        <v>513</v>
      </c>
      <c r="M102">
        <v>483</v>
      </c>
      <c r="N102">
        <v>30</v>
      </c>
      <c r="P102">
        <f t="shared" si="11"/>
        <v>3.1622776601683783E-4</v>
      </c>
      <c r="Q102">
        <f t="shared" si="12"/>
        <v>4.7058823529411766E-4</v>
      </c>
      <c r="R102">
        <f t="shared" si="13"/>
        <v>0.4881306636086496</v>
      </c>
    </row>
    <row r="103" spans="1:18" x14ac:dyDescent="0.2">
      <c r="A103">
        <v>94</v>
      </c>
      <c r="B103">
        <f t="shared" si="9"/>
        <v>100</v>
      </c>
      <c r="C103">
        <f t="shared" si="14"/>
        <v>12.649110640673522</v>
      </c>
      <c r="D103">
        <f t="shared" si="10"/>
        <v>4.0000000000000001E-3</v>
      </c>
      <c r="E103">
        <f>10^3.5</f>
        <v>3162.2776601683804</v>
      </c>
      <c r="F103">
        <f>10^-1.5</f>
        <v>3.1622776601683784E-2</v>
      </c>
      <c r="G103">
        <v>8</v>
      </c>
      <c r="H103">
        <v>4.7766798419000001</v>
      </c>
      <c r="I103">
        <v>6.0469910156500002E-2</v>
      </c>
      <c r="J103">
        <v>1.1011673151800001</v>
      </c>
      <c r="K103">
        <v>0.93933463796500005</v>
      </c>
      <c r="L103">
        <v>511</v>
      </c>
      <c r="M103">
        <v>480</v>
      </c>
      <c r="N103">
        <v>31</v>
      </c>
      <c r="P103">
        <f t="shared" si="11"/>
        <v>3.1622776601683783E-4</v>
      </c>
      <c r="Q103">
        <f t="shared" si="12"/>
        <v>4.862745098039216E-4</v>
      </c>
      <c r="R103">
        <f t="shared" si="13"/>
        <v>0.53773501906227128</v>
      </c>
    </row>
    <row r="104" spans="1:18" x14ac:dyDescent="0.2">
      <c r="A104">
        <v>95</v>
      </c>
      <c r="B104">
        <f t="shared" si="9"/>
        <v>316.22776601683807</v>
      </c>
      <c r="C104">
        <f t="shared" si="14"/>
        <v>12.649110640673522</v>
      </c>
      <c r="D104">
        <f t="shared" si="10"/>
        <v>4.0000000000000001E-3</v>
      </c>
      <c r="E104">
        <f>10^3.5</f>
        <v>3162.2776601683804</v>
      </c>
      <c r="F104">
        <f>0.1</f>
        <v>0.1</v>
      </c>
      <c r="G104">
        <v>3.5</v>
      </c>
      <c r="H104">
        <v>1.7391304347800001</v>
      </c>
      <c r="I104">
        <v>2.3957052711200001E-2</v>
      </c>
      <c r="J104">
        <v>1.0389105058400001</v>
      </c>
      <c r="K104">
        <v>0.91960784313699995</v>
      </c>
      <c r="L104">
        <v>510</v>
      </c>
      <c r="M104">
        <v>469</v>
      </c>
      <c r="N104">
        <v>41</v>
      </c>
      <c r="P104">
        <f t="shared" si="11"/>
        <v>3.1622776601683783E-4</v>
      </c>
      <c r="Q104">
        <f t="shared" si="12"/>
        <v>6.4313725490196087E-4</v>
      </c>
      <c r="R104">
        <f t="shared" si="13"/>
        <v>1.0337785735984881</v>
      </c>
    </row>
    <row r="105" spans="1:18" x14ac:dyDescent="0.2">
      <c r="A105">
        <v>96</v>
      </c>
      <c r="B105">
        <f t="shared" si="9"/>
        <v>10</v>
      </c>
      <c r="C105">
        <f t="shared" si="14"/>
        <v>12.649110640673522</v>
      </c>
      <c r="D105">
        <f t="shared" si="10"/>
        <v>1.2649110640673522E-3</v>
      </c>
      <c r="E105">
        <v>10000</v>
      </c>
      <c r="F105">
        <v>1E-3</v>
      </c>
      <c r="G105">
        <v>37</v>
      </c>
      <c r="H105">
        <v>22.335968379400001</v>
      </c>
      <c r="I105">
        <v>0.33088875062400003</v>
      </c>
      <c r="J105">
        <v>1.1050583657599999</v>
      </c>
      <c r="K105">
        <v>0.96686159844099995</v>
      </c>
      <c r="L105">
        <v>513</v>
      </c>
      <c r="M105">
        <v>496</v>
      </c>
      <c r="N105">
        <v>17</v>
      </c>
      <c r="P105">
        <f t="shared" si="11"/>
        <v>1E-4</v>
      </c>
      <c r="Q105">
        <f t="shared" si="12"/>
        <v>8.4327404271156815E-5</v>
      </c>
      <c r="R105">
        <f t="shared" si="13"/>
        <v>-0.15672595728843189</v>
      </c>
    </row>
    <row r="106" spans="1:18" x14ac:dyDescent="0.2">
      <c r="A106">
        <v>97</v>
      </c>
      <c r="B106">
        <f t="shared" si="9"/>
        <v>31.622776601683764</v>
      </c>
      <c r="C106">
        <f t="shared" si="14"/>
        <v>12.649110640673522</v>
      </c>
      <c r="D106">
        <f t="shared" si="10"/>
        <v>1.2649110640673522E-3</v>
      </c>
      <c r="E106">
        <v>10000</v>
      </c>
      <c r="F106">
        <f>10^-2.5</f>
        <v>3.1622776601683764E-3</v>
      </c>
      <c r="G106">
        <v>19.5</v>
      </c>
      <c r="H106">
        <v>12.517786561299999</v>
      </c>
      <c r="I106">
        <v>0.16887196568499999</v>
      </c>
      <c r="J106">
        <v>1.11284046693</v>
      </c>
      <c r="K106">
        <v>0.93957115009699999</v>
      </c>
      <c r="L106">
        <v>513</v>
      </c>
      <c r="M106">
        <v>482</v>
      </c>
      <c r="N106">
        <v>31</v>
      </c>
      <c r="P106">
        <f t="shared" si="11"/>
        <v>1E-4</v>
      </c>
      <c r="Q106">
        <f t="shared" si="12"/>
        <v>1.5377350190622712E-4</v>
      </c>
      <c r="R106">
        <f t="shared" si="13"/>
        <v>0.53773501906227106</v>
      </c>
    </row>
    <row r="107" spans="1:18" x14ac:dyDescent="0.2">
      <c r="A107">
        <v>98</v>
      </c>
      <c r="B107">
        <f t="shared" si="9"/>
        <v>100</v>
      </c>
      <c r="C107">
        <f t="shared" si="14"/>
        <v>12.649110640673522</v>
      </c>
      <c r="D107">
        <f t="shared" si="10"/>
        <v>1.2649110640673522E-3</v>
      </c>
      <c r="E107">
        <v>10000</v>
      </c>
      <c r="F107">
        <f>10^-2</f>
        <v>0.01</v>
      </c>
      <c r="G107">
        <v>8</v>
      </c>
      <c r="H107">
        <v>4.8102766798400003</v>
      </c>
      <c r="I107">
        <v>6.2751963746800005E-2</v>
      </c>
      <c r="J107">
        <v>1.0817120622600001</v>
      </c>
      <c r="K107">
        <v>0.93359375</v>
      </c>
      <c r="L107">
        <v>512</v>
      </c>
      <c r="M107">
        <v>478</v>
      </c>
      <c r="N107">
        <v>34</v>
      </c>
      <c r="P107">
        <f t="shared" si="11"/>
        <v>1E-4</v>
      </c>
      <c r="Q107">
        <f t="shared" si="12"/>
        <v>1.6865480854231363E-4</v>
      </c>
      <c r="R107">
        <f t="shared" si="13"/>
        <v>0.68654808542313617</v>
      </c>
    </row>
    <row r="108" spans="1:18" x14ac:dyDescent="0.2">
      <c r="A108">
        <v>99</v>
      </c>
      <c r="B108">
        <f t="shared" si="9"/>
        <v>316.22776601683785</v>
      </c>
      <c r="C108">
        <f t="shared" si="14"/>
        <v>12.649110640673522</v>
      </c>
      <c r="D108">
        <f t="shared" si="10"/>
        <v>1.2649110640673522E-3</v>
      </c>
      <c r="E108">
        <v>10000</v>
      </c>
      <c r="F108">
        <f>10^-1.5</f>
        <v>3.1622776601683784E-2</v>
      </c>
      <c r="G108">
        <v>3</v>
      </c>
      <c r="H108">
        <v>1.71343873518</v>
      </c>
      <c r="I108">
        <v>2.0538482313000001E-2</v>
      </c>
      <c r="J108">
        <v>1.0428015564199999</v>
      </c>
      <c r="K108">
        <v>0.90316205533600002</v>
      </c>
      <c r="L108">
        <v>506</v>
      </c>
      <c r="M108">
        <v>457</v>
      </c>
      <c r="N108">
        <v>49</v>
      </c>
      <c r="P108">
        <f t="shared" si="11"/>
        <v>1E-4</v>
      </c>
      <c r="Q108">
        <f t="shared" si="12"/>
        <v>2.4306134172274611E-4</v>
      </c>
      <c r="R108">
        <f t="shared" si="13"/>
        <v>1.4306134172274612</v>
      </c>
    </row>
    <row r="109" spans="1:18" x14ac:dyDescent="0.2">
      <c r="A109">
        <v>100</v>
      </c>
      <c r="B109">
        <f t="shared" si="9"/>
        <v>1000</v>
      </c>
      <c r="C109">
        <f t="shared" si="14"/>
        <v>12.649110640673522</v>
      </c>
      <c r="D109">
        <f t="shared" si="10"/>
        <v>1.2649110640673522E-3</v>
      </c>
      <c r="E109">
        <v>10000</v>
      </c>
      <c r="F109">
        <f>0.1</f>
        <v>0.1</v>
      </c>
      <c r="G109">
        <v>1.5</v>
      </c>
      <c r="H109">
        <v>0.650197628458</v>
      </c>
      <c r="I109">
        <v>4.5550872060000002E-3</v>
      </c>
      <c r="J109">
        <v>0.76653696498099999</v>
      </c>
      <c r="K109">
        <v>0.78048780487799996</v>
      </c>
      <c r="L109">
        <v>492</v>
      </c>
      <c r="M109">
        <v>384</v>
      </c>
      <c r="N109">
        <v>108</v>
      </c>
      <c r="P109">
        <f t="shared" si="11"/>
        <v>1E-4</v>
      </c>
      <c r="Q109">
        <f t="shared" si="12"/>
        <v>5.3572703889911391E-4</v>
      </c>
      <c r="R109">
        <f t="shared" si="13"/>
        <v>4.3572703889911386</v>
      </c>
    </row>
    <row r="110" spans="1:18" x14ac:dyDescent="0.2">
      <c r="A110">
        <v>101</v>
      </c>
      <c r="B110">
        <f t="shared" si="9"/>
        <v>0.1</v>
      </c>
      <c r="C110">
        <v>40</v>
      </c>
      <c r="D110">
        <f t="shared" si="10"/>
        <v>0.4</v>
      </c>
      <c r="E110">
        <v>100</v>
      </c>
      <c r="F110">
        <v>1E-3</v>
      </c>
      <c r="G110">
        <v>62</v>
      </c>
      <c r="H110">
        <v>32.2134387352</v>
      </c>
      <c r="I110">
        <v>0.55909410965700002</v>
      </c>
      <c r="J110">
        <v>1.0116731517499999</v>
      </c>
      <c r="K110">
        <v>0.99415204678400004</v>
      </c>
      <c r="L110">
        <v>513</v>
      </c>
      <c r="M110">
        <v>510</v>
      </c>
      <c r="N110">
        <v>3</v>
      </c>
      <c r="P110">
        <f t="shared" si="11"/>
        <v>0.01</v>
      </c>
      <c r="Q110">
        <f t="shared" si="12"/>
        <v>4.7058823529411769E-3</v>
      </c>
      <c r="R110">
        <f t="shared" si="13"/>
        <v>-0.52941176470588236</v>
      </c>
    </row>
    <row r="111" spans="1:18" x14ac:dyDescent="0.2">
      <c r="A111">
        <v>102</v>
      </c>
      <c r="B111">
        <f t="shared" si="9"/>
        <v>0.31622776601683766</v>
      </c>
      <c r="C111">
        <v>40</v>
      </c>
      <c r="D111">
        <f t="shared" si="10"/>
        <v>0.4</v>
      </c>
      <c r="E111">
        <v>100</v>
      </c>
      <c r="F111">
        <f>10^-2.5</f>
        <v>3.1622776601683764E-3</v>
      </c>
      <c r="G111">
        <v>61.5</v>
      </c>
      <c r="H111">
        <v>31.909090909100001</v>
      </c>
      <c r="I111">
        <v>0.554548042425</v>
      </c>
      <c r="J111">
        <v>0.99610894941600003</v>
      </c>
      <c r="K111">
        <v>0.99220272904499995</v>
      </c>
      <c r="L111">
        <v>513</v>
      </c>
      <c r="M111">
        <v>509</v>
      </c>
      <c r="N111">
        <v>4</v>
      </c>
      <c r="P111">
        <f t="shared" si="11"/>
        <v>0.01</v>
      </c>
      <c r="Q111">
        <f t="shared" si="12"/>
        <v>6.2745098039215692E-3</v>
      </c>
      <c r="R111">
        <f t="shared" si="13"/>
        <v>-0.37254901960784309</v>
      </c>
    </row>
    <row r="112" spans="1:18" x14ac:dyDescent="0.2">
      <c r="A112">
        <v>103</v>
      </c>
      <c r="B112">
        <f t="shared" si="9"/>
        <v>1</v>
      </c>
      <c r="C112">
        <v>40</v>
      </c>
      <c r="D112">
        <f t="shared" si="10"/>
        <v>0.4</v>
      </c>
      <c r="E112">
        <v>100</v>
      </c>
      <c r="F112">
        <f>10^-2</f>
        <v>0.01</v>
      </c>
      <c r="G112">
        <v>59</v>
      </c>
      <c r="H112">
        <v>31.094861660100001</v>
      </c>
      <c r="I112">
        <v>0.531709466573</v>
      </c>
      <c r="J112">
        <v>1.0077821011700001</v>
      </c>
      <c r="K112">
        <v>0.97660818713499997</v>
      </c>
      <c r="L112">
        <v>513</v>
      </c>
      <c r="M112">
        <v>501</v>
      </c>
      <c r="N112">
        <v>12</v>
      </c>
      <c r="P112">
        <f t="shared" si="11"/>
        <v>0.01</v>
      </c>
      <c r="Q112">
        <f t="shared" si="12"/>
        <v>1.8823529411764708E-2</v>
      </c>
      <c r="R112">
        <f t="shared" si="13"/>
        <v>0.88235294117647078</v>
      </c>
    </row>
    <row r="113" spans="1:18" x14ac:dyDescent="0.2">
      <c r="A113">
        <v>104</v>
      </c>
      <c r="B113">
        <f t="shared" si="9"/>
        <v>3.1622776601683786</v>
      </c>
      <c r="C113">
        <v>40</v>
      </c>
      <c r="D113">
        <f t="shared" si="10"/>
        <v>0.4</v>
      </c>
      <c r="E113">
        <v>100</v>
      </c>
      <c r="F113">
        <f>10^-1.5</f>
        <v>3.1622776601683784E-2</v>
      </c>
      <c r="G113">
        <v>51</v>
      </c>
      <c r="H113">
        <v>28.529644268799998</v>
      </c>
      <c r="I113">
        <v>0.46097482524700001</v>
      </c>
      <c r="J113">
        <v>1.0817120622600001</v>
      </c>
      <c r="K113">
        <v>0.98635477582800002</v>
      </c>
      <c r="L113">
        <v>513</v>
      </c>
      <c r="M113">
        <v>506</v>
      </c>
      <c r="N113">
        <v>7</v>
      </c>
      <c r="P113">
        <f t="shared" si="11"/>
        <v>0.01</v>
      </c>
      <c r="Q113">
        <f t="shared" si="12"/>
        <v>1.0980392156862745E-2</v>
      </c>
      <c r="R113">
        <f t="shared" si="13"/>
        <v>9.8039215686274508E-2</v>
      </c>
    </row>
    <row r="114" spans="1:18" x14ac:dyDescent="0.2">
      <c r="A114">
        <v>105</v>
      </c>
      <c r="B114">
        <f t="shared" si="9"/>
        <v>10</v>
      </c>
      <c r="C114">
        <v>40</v>
      </c>
      <c r="D114">
        <f t="shared" si="10"/>
        <v>0.4</v>
      </c>
      <c r="E114">
        <v>100</v>
      </c>
      <c r="F114">
        <f>0.1</f>
        <v>0.1</v>
      </c>
      <c r="G114">
        <v>36.5</v>
      </c>
      <c r="H114">
        <v>22.0750988142</v>
      </c>
      <c r="I114">
        <v>0.32634268339200001</v>
      </c>
      <c r="J114">
        <v>1.1984435797699999</v>
      </c>
      <c r="K114">
        <v>0.97855750487299997</v>
      </c>
      <c r="L114">
        <v>513</v>
      </c>
      <c r="M114">
        <v>502</v>
      </c>
      <c r="N114">
        <v>11</v>
      </c>
      <c r="P114">
        <f t="shared" si="11"/>
        <v>0.01</v>
      </c>
      <c r="Q114">
        <f t="shared" si="12"/>
        <v>1.7254901960784313E-2</v>
      </c>
      <c r="R114">
        <f t="shared" si="13"/>
        <v>0.72549019607843124</v>
      </c>
    </row>
    <row r="115" spans="1:18" x14ac:dyDescent="0.2">
      <c r="A115">
        <v>106</v>
      </c>
      <c r="B115">
        <f t="shared" si="9"/>
        <v>0.31622776601683827</v>
      </c>
      <c r="C115">
        <v>40</v>
      </c>
      <c r="D115">
        <f t="shared" si="10"/>
        <v>0.12649110640673505</v>
      </c>
      <c r="E115">
        <f>10^2.5</f>
        <v>316.22776601683825</v>
      </c>
      <c r="F115">
        <v>1E-3</v>
      </c>
      <c r="G115">
        <v>62.5</v>
      </c>
      <c r="H115">
        <v>32.936758893300002</v>
      </c>
      <c r="I115">
        <v>0.55911214960599998</v>
      </c>
      <c r="J115">
        <v>0.98054474708200001</v>
      </c>
      <c r="K115">
        <v>0.98259187620900001</v>
      </c>
      <c r="L115">
        <v>517</v>
      </c>
      <c r="M115">
        <v>508</v>
      </c>
      <c r="N115">
        <v>9</v>
      </c>
      <c r="P115">
        <f t="shared" si="11"/>
        <v>3.1622776601683764E-3</v>
      </c>
      <c r="Q115">
        <f t="shared" si="12"/>
        <v>4.4643919908259428E-3</v>
      </c>
      <c r="R115">
        <f t="shared" si="13"/>
        <v>0.41176470588235287</v>
      </c>
    </row>
    <row r="116" spans="1:18" x14ac:dyDescent="0.2">
      <c r="A116">
        <v>107</v>
      </c>
      <c r="B116">
        <f t="shared" si="9"/>
        <v>1</v>
      </c>
      <c r="C116">
        <v>40</v>
      </c>
      <c r="D116">
        <f t="shared" si="10"/>
        <v>0.12649110640673505</v>
      </c>
      <c r="E116">
        <f>10^2.5</f>
        <v>316.22776601683825</v>
      </c>
      <c r="F116">
        <f>10^-2.5</f>
        <v>3.1622776601683764E-3</v>
      </c>
      <c r="G116">
        <v>59.5</v>
      </c>
      <c r="H116">
        <v>32.102766798399998</v>
      </c>
      <c r="I116">
        <v>0.52941839300799998</v>
      </c>
      <c r="J116">
        <v>1.0272373540899999</v>
      </c>
      <c r="K116">
        <v>0.99226305609300003</v>
      </c>
      <c r="L116">
        <v>517</v>
      </c>
      <c r="M116">
        <v>513</v>
      </c>
      <c r="N116">
        <v>4</v>
      </c>
      <c r="P116">
        <f t="shared" si="11"/>
        <v>3.1622776601683764E-3</v>
      </c>
      <c r="Q116">
        <f t="shared" si="12"/>
        <v>1.9841742181448637E-3</v>
      </c>
      <c r="R116">
        <f t="shared" si="13"/>
        <v>-0.37254901960784309</v>
      </c>
    </row>
    <row r="117" spans="1:18" x14ac:dyDescent="0.2">
      <c r="A117">
        <v>108</v>
      </c>
      <c r="B117">
        <f t="shared" si="9"/>
        <v>3.1622776601683826</v>
      </c>
      <c r="C117">
        <v>40</v>
      </c>
      <c r="D117">
        <f t="shared" si="10"/>
        <v>0.12649110640673505</v>
      </c>
      <c r="E117">
        <f t="shared" ref="E117:E119" si="16">10^2.5</f>
        <v>316.22776601683825</v>
      </c>
      <c r="F117">
        <f>10^-2</f>
        <v>0.01</v>
      </c>
      <c r="G117">
        <v>52</v>
      </c>
      <c r="H117">
        <v>29.628458498000001</v>
      </c>
      <c r="I117">
        <v>0.46553893242799999</v>
      </c>
      <c r="J117">
        <v>1.10894941634</v>
      </c>
      <c r="K117">
        <v>0.98065764023199997</v>
      </c>
      <c r="L117">
        <v>517</v>
      </c>
      <c r="M117">
        <v>507</v>
      </c>
      <c r="N117">
        <v>10</v>
      </c>
      <c r="P117">
        <f t="shared" si="11"/>
        <v>3.1622776601683764E-3</v>
      </c>
      <c r="Q117">
        <f t="shared" si="12"/>
        <v>4.9604355453621591E-3</v>
      </c>
      <c r="R117">
        <f t="shared" si="13"/>
        <v>0.56862745098039214</v>
      </c>
    </row>
    <row r="118" spans="1:18" x14ac:dyDescent="0.2">
      <c r="A118">
        <v>109</v>
      </c>
      <c r="B118">
        <f t="shared" si="9"/>
        <v>10.000000000000007</v>
      </c>
      <c r="C118">
        <v>40</v>
      </c>
      <c r="D118">
        <f t="shared" si="10"/>
        <v>0.12649110640673505</v>
      </c>
      <c r="E118">
        <f t="shared" si="16"/>
        <v>316.22776601683825</v>
      </c>
      <c r="F118">
        <f>10^-1.5</f>
        <v>3.1622776601683784E-2</v>
      </c>
      <c r="G118">
        <v>37.5</v>
      </c>
      <c r="H118">
        <v>23.150197628499999</v>
      </c>
      <c r="I118">
        <v>0.32861571700800002</v>
      </c>
      <c r="J118">
        <v>1.21789883268</v>
      </c>
      <c r="K118">
        <v>0.99032882011599999</v>
      </c>
      <c r="L118">
        <v>517</v>
      </c>
      <c r="M118">
        <v>512</v>
      </c>
      <c r="N118">
        <v>5</v>
      </c>
      <c r="P118">
        <f t="shared" si="11"/>
        <v>3.1622776601683764E-3</v>
      </c>
      <c r="Q118">
        <f t="shared" si="12"/>
        <v>2.4802177726810795E-3</v>
      </c>
      <c r="R118">
        <f t="shared" si="13"/>
        <v>-0.2156862745098039</v>
      </c>
    </row>
    <row r="119" spans="1:18" x14ac:dyDescent="0.2">
      <c r="A119">
        <v>110</v>
      </c>
      <c r="B119">
        <f t="shared" si="9"/>
        <v>31.622776601683825</v>
      </c>
      <c r="C119">
        <v>40</v>
      </c>
      <c r="D119">
        <f t="shared" si="10"/>
        <v>0.12649110640673505</v>
      </c>
      <c r="E119">
        <f t="shared" si="16"/>
        <v>316.22776601683825</v>
      </c>
      <c r="F119">
        <f>0.1</f>
        <v>0.1</v>
      </c>
      <c r="G119">
        <v>19</v>
      </c>
      <c r="H119">
        <v>12.2529644269</v>
      </c>
      <c r="I119">
        <v>0.16659893206900001</v>
      </c>
      <c r="J119">
        <v>1.2568093385200001</v>
      </c>
      <c r="K119">
        <v>0.98245614035100004</v>
      </c>
      <c r="L119">
        <v>513</v>
      </c>
      <c r="M119">
        <v>504</v>
      </c>
      <c r="N119">
        <v>9</v>
      </c>
      <c r="P119">
        <f t="shared" si="11"/>
        <v>3.1622776601683764E-3</v>
      </c>
      <c r="Q119">
        <f t="shared" si="12"/>
        <v>4.4643919908259428E-3</v>
      </c>
      <c r="R119">
        <f t="shared" si="13"/>
        <v>0.41176470588235287</v>
      </c>
    </row>
    <row r="120" spans="1:18" x14ac:dyDescent="0.2">
      <c r="A120">
        <v>111</v>
      </c>
      <c r="B120">
        <f t="shared" si="9"/>
        <v>1</v>
      </c>
      <c r="C120">
        <v>40</v>
      </c>
      <c r="D120">
        <f t="shared" si="10"/>
        <v>0.04</v>
      </c>
      <c r="E120">
        <v>1000</v>
      </c>
      <c r="F120">
        <v>1E-3</v>
      </c>
      <c r="G120">
        <v>58</v>
      </c>
      <c r="H120">
        <v>31.0711462451</v>
      </c>
      <c r="I120">
        <v>0.52487232577599996</v>
      </c>
      <c r="J120">
        <v>1.0038910505800001</v>
      </c>
      <c r="K120">
        <v>0.98440545809000002</v>
      </c>
      <c r="L120">
        <v>513</v>
      </c>
      <c r="M120">
        <v>505</v>
      </c>
      <c r="N120">
        <v>8</v>
      </c>
      <c r="P120">
        <f t="shared" si="11"/>
        <v>1E-3</v>
      </c>
      <c r="Q120">
        <f t="shared" si="12"/>
        <v>1.2549019607843138E-3</v>
      </c>
      <c r="R120">
        <f t="shared" si="13"/>
        <v>0.25490196078431371</v>
      </c>
    </row>
    <row r="121" spans="1:18" x14ac:dyDescent="0.2">
      <c r="A121">
        <v>112</v>
      </c>
      <c r="B121">
        <f t="shared" si="9"/>
        <v>3.1622776601683764</v>
      </c>
      <c r="C121">
        <v>40</v>
      </c>
      <c r="D121">
        <f t="shared" si="10"/>
        <v>0.04</v>
      </c>
      <c r="E121">
        <v>1000</v>
      </c>
      <c r="F121">
        <f>10^-2.5</f>
        <v>3.1622776601683764E-3</v>
      </c>
      <c r="G121">
        <v>51</v>
      </c>
      <c r="H121">
        <v>28.5454545455</v>
      </c>
      <c r="I121">
        <v>0.458701791631</v>
      </c>
      <c r="J121">
        <v>1.1050583657599999</v>
      </c>
      <c r="K121">
        <v>0.99025341130599998</v>
      </c>
      <c r="L121">
        <v>513</v>
      </c>
      <c r="M121">
        <v>508</v>
      </c>
      <c r="N121">
        <v>5</v>
      </c>
      <c r="P121">
        <f t="shared" si="11"/>
        <v>1E-3</v>
      </c>
      <c r="Q121">
        <f t="shared" si="12"/>
        <v>7.8431372549019605E-4</v>
      </c>
      <c r="R121">
        <f t="shared" si="13"/>
        <v>-0.21568627450980396</v>
      </c>
    </row>
    <row r="122" spans="1:18" x14ac:dyDescent="0.2">
      <c r="A122">
        <v>113</v>
      </c>
      <c r="B122">
        <f t="shared" si="9"/>
        <v>10</v>
      </c>
      <c r="C122">
        <v>40</v>
      </c>
      <c r="D122">
        <f t="shared" si="10"/>
        <v>0.04</v>
      </c>
      <c r="E122">
        <v>1000</v>
      </c>
      <c r="F122">
        <f>10^-2</f>
        <v>0.01</v>
      </c>
      <c r="G122">
        <v>36.5</v>
      </c>
      <c r="H122">
        <v>22.162055336000002</v>
      </c>
      <c r="I122">
        <v>0.32405160982699999</v>
      </c>
      <c r="J122">
        <v>1.2101167315200001</v>
      </c>
      <c r="K122">
        <v>0.97855750487299997</v>
      </c>
      <c r="L122">
        <v>513</v>
      </c>
      <c r="M122">
        <v>502</v>
      </c>
      <c r="N122">
        <v>11</v>
      </c>
      <c r="P122">
        <f t="shared" si="11"/>
        <v>1E-3</v>
      </c>
      <c r="Q122">
        <f t="shared" si="12"/>
        <v>1.7254901960784314E-3</v>
      </c>
      <c r="R122">
        <f t="shared" si="13"/>
        <v>0.72549019607843135</v>
      </c>
    </row>
    <row r="123" spans="1:18" x14ac:dyDescent="0.2">
      <c r="A123">
        <v>114</v>
      </c>
      <c r="B123">
        <f t="shared" si="9"/>
        <v>31.622776601683785</v>
      </c>
      <c r="C123">
        <v>40</v>
      </c>
      <c r="D123">
        <f t="shared" si="10"/>
        <v>0.04</v>
      </c>
      <c r="E123">
        <v>1000</v>
      </c>
      <c r="F123">
        <f>10^-1.5</f>
        <v>3.1622776601683784E-2</v>
      </c>
      <c r="G123">
        <v>19</v>
      </c>
      <c r="H123">
        <v>12.256916995999999</v>
      </c>
      <c r="I123">
        <v>0.16201678493900001</v>
      </c>
      <c r="J123">
        <v>1.2723735408600001</v>
      </c>
      <c r="K123">
        <v>0.98635477582800002</v>
      </c>
      <c r="L123">
        <v>513</v>
      </c>
      <c r="M123">
        <v>506</v>
      </c>
      <c r="N123">
        <v>7</v>
      </c>
      <c r="P123">
        <f t="shared" si="11"/>
        <v>1E-3</v>
      </c>
      <c r="Q123">
        <f t="shared" si="12"/>
        <v>1.0980392156862745E-3</v>
      </c>
      <c r="R123">
        <f t="shared" si="13"/>
        <v>9.8039215686274467E-2</v>
      </c>
    </row>
    <row r="124" spans="1:18" x14ac:dyDescent="0.2">
      <c r="A124">
        <v>115</v>
      </c>
      <c r="B124">
        <f t="shared" si="9"/>
        <v>100</v>
      </c>
      <c r="C124">
        <v>40</v>
      </c>
      <c r="D124">
        <f t="shared" si="10"/>
        <v>0.04</v>
      </c>
      <c r="E124">
        <v>1000</v>
      </c>
      <c r="F124">
        <f>0.1</f>
        <v>0.1</v>
      </c>
      <c r="G124">
        <v>7.5</v>
      </c>
      <c r="H124">
        <v>4.6442687747000004</v>
      </c>
      <c r="I124">
        <v>5.9333393348600001E-2</v>
      </c>
      <c r="J124">
        <v>1.25291828794</v>
      </c>
      <c r="K124">
        <v>0.97855750487299997</v>
      </c>
      <c r="L124">
        <v>513</v>
      </c>
      <c r="M124">
        <v>502</v>
      </c>
      <c r="N124">
        <v>11</v>
      </c>
      <c r="P124">
        <f t="shared" si="11"/>
        <v>1E-3</v>
      </c>
      <c r="Q124">
        <f t="shared" si="12"/>
        <v>1.7254901960784314E-3</v>
      </c>
      <c r="R124">
        <f t="shared" si="13"/>
        <v>0.72549019607843135</v>
      </c>
    </row>
    <row r="125" spans="1:18" x14ac:dyDescent="0.2">
      <c r="A125">
        <v>116</v>
      </c>
      <c r="B125">
        <f t="shared" si="9"/>
        <v>3.1622776601683804</v>
      </c>
      <c r="C125">
        <v>40</v>
      </c>
      <c r="D125">
        <f t="shared" si="10"/>
        <v>1.2649110640673512E-2</v>
      </c>
      <c r="E125">
        <f>10^3.5</f>
        <v>3162.2776601683804</v>
      </c>
      <c r="F125">
        <v>1E-3</v>
      </c>
      <c r="G125">
        <v>52</v>
      </c>
      <c r="H125">
        <v>29.6324110672</v>
      </c>
      <c r="I125">
        <v>0.46326589881199998</v>
      </c>
      <c r="J125">
        <v>1.09727626459</v>
      </c>
      <c r="K125">
        <v>0.98259187620900001</v>
      </c>
      <c r="L125">
        <v>517</v>
      </c>
      <c r="M125">
        <v>508</v>
      </c>
      <c r="N125">
        <v>9</v>
      </c>
      <c r="P125">
        <f t="shared" si="11"/>
        <v>3.1622776601683783E-4</v>
      </c>
      <c r="Q125">
        <f t="shared" si="12"/>
        <v>4.4643919908259457E-4</v>
      </c>
      <c r="R125">
        <f t="shared" si="13"/>
        <v>0.41176470588235287</v>
      </c>
    </row>
    <row r="126" spans="1:18" x14ac:dyDescent="0.2">
      <c r="A126">
        <v>117</v>
      </c>
      <c r="B126">
        <f t="shared" si="9"/>
        <v>9.9999999999999947</v>
      </c>
      <c r="C126">
        <v>40</v>
      </c>
      <c r="D126">
        <f t="shared" si="10"/>
        <v>1.2649110640673512E-2</v>
      </c>
      <c r="E126">
        <f>10^3.5</f>
        <v>3162.2776601683804</v>
      </c>
      <c r="F126">
        <f>10^-2.5</f>
        <v>3.1622776601683764E-3</v>
      </c>
      <c r="G126">
        <v>37.5</v>
      </c>
      <c r="H126">
        <v>23.142292490100001</v>
      </c>
      <c r="I126">
        <v>0.33088875062400003</v>
      </c>
      <c r="J126">
        <v>1.2101167315200001</v>
      </c>
      <c r="K126">
        <v>0.98065764023199997</v>
      </c>
      <c r="L126">
        <v>517</v>
      </c>
      <c r="M126">
        <v>507</v>
      </c>
      <c r="N126">
        <v>10</v>
      </c>
      <c r="P126">
        <f t="shared" si="11"/>
        <v>3.1622776601683783E-4</v>
      </c>
      <c r="Q126">
        <f t="shared" si="12"/>
        <v>4.9604355453621615E-4</v>
      </c>
      <c r="R126">
        <f t="shared" si="13"/>
        <v>0.56862745098039202</v>
      </c>
    </row>
    <row r="127" spans="1:18" x14ac:dyDescent="0.2">
      <c r="A127">
        <v>118</v>
      </c>
      <c r="B127">
        <f t="shared" si="9"/>
        <v>31.622776601683803</v>
      </c>
      <c r="C127">
        <v>40</v>
      </c>
      <c r="D127">
        <f t="shared" si="10"/>
        <v>1.2649110640673512E-2</v>
      </c>
      <c r="E127">
        <f>10^3.5</f>
        <v>3162.2776601683804</v>
      </c>
      <c r="F127">
        <f>10^-2</f>
        <v>0.01</v>
      </c>
      <c r="G127">
        <v>19</v>
      </c>
      <c r="H127">
        <v>12.264822134399999</v>
      </c>
      <c r="I127">
        <v>0.16887196568499999</v>
      </c>
      <c r="J127">
        <v>1.25291828794</v>
      </c>
      <c r="K127">
        <v>0.98635477582800002</v>
      </c>
      <c r="L127">
        <v>513</v>
      </c>
      <c r="M127">
        <v>506</v>
      </c>
      <c r="N127">
        <v>7</v>
      </c>
      <c r="P127">
        <f t="shared" si="11"/>
        <v>3.1622776601683783E-4</v>
      </c>
      <c r="Q127">
        <f t="shared" si="12"/>
        <v>3.4723048817535129E-4</v>
      </c>
      <c r="R127">
        <f t="shared" si="13"/>
        <v>9.8039215686274342E-2</v>
      </c>
    </row>
    <row r="128" spans="1:18" x14ac:dyDescent="0.2">
      <c r="A128">
        <v>119</v>
      </c>
      <c r="B128">
        <f t="shared" si="9"/>
        <v>100</v>
      </c>
      <c r="C128">
        <v>40</v>
      </c>
      <c r="D128">
        <f t="shared" si="10"/>
        <v>1.2649110640673512E-2</v>
      </c>
      <c r="E128">
        <f>10^3.5</f>
        <v>3162.2776601683804</v>
      </c>
      <c r="F128">
        <f>10^-1.5</f>
        <v>3.1622776601683784E-2</v>
      </c>
      <c r="G128">
        <v>7.5</v>
      </c>
      <c r="H128">
        <v>4.6403162055299996</v>
      </c>
      <c r="I128">
        <v>5.9342413323300001E-2</v>
      </c>
      <c r="J128">
        <v>1.2256809338500001</v>
      </c>
      <c r="K128">
        <v>0.97847358121299999</v>
      </c>
      <c r="L128">
        <v>511</v>
      </c>
      <c r="M128">
        <v>500</v>
      </c>
      <c r="N128">
        <v>11</v>
      </c>
      <c r="P128">
        <f t="shared" si="11"/>
        <v>3.1622776601683783E-4</v>
      </c>
      <c r="Q128">
        <f t="shared" si="12"/>
        <v>5.4564790998983773E-4</v>
      </c>
      <c r="R128">
        <f t="shared" si="13"/>
        <v>0.72549019607843102</v>
      </c>
    </row>
    <row r="129" spans="1:18" x14ac:dyDescent="0.2">
      <c r="A129">
        <v>120</v>
      </c>
      <c r="B129">
        <f t="shared" si="9"/>
        <v>316.22776601683807</v>
      </c>
      <c r="C129">
        <v>40</v>
      </c>
      <c r="D129">
        <f t="shared" si="10"/>
        <v>1.2649110640673512E-2</v>
      </c>
      <c r="E129">
        <f>10^3.5</f>
        <v>3162.2776601683804</v>
      </c>
      <c r="F129">
        <f>0.1</f>
        <v>0.1</v>
      </c>
      <c r="G129">
        <v>3</v>
      </c>
      <c r="H129">
        <v>1.5256916996000001</v>
      </c>
      <c r="I129">
        <v>2.1684019095499999E-2</v>
      </c>
      <c r="J129">
        <v>1.11284046693</v>
      </c>
      <c r="K129">
        <v>0.91929133858300005</v>
      </c>
      <c r="L129">
        <v>508</v>
      </c>
      <c r="M129">
        <v>467</v>
      </c>
      <c r="N129">
        <v>41</v>
      </c>
      <c r="P129">
        <f t="shared" si="11"/>
        <v>3.1622776601683783E-4</v>
      </c>
      <c r="Q129">
        <f t="shared" si="12"/>
        <v>2.0337785735984864E-3</v>
      </c>
      <c r="R129">
        <f t="shared" si="13"/>
        <v>5.4313725490196081</v>
      </c>
    </row>
    <row r="130" spans="1:18" x14ac:dyDescent="0.2">
      <c r="A130">
        <v>121</v>
      </c>
      <c r="B130">
        <f t="shared" si="9"/>
        <v>10</v>
      </c>
      <c r="C130">
        <v>40</v>
      </c>
      <c r="D130">
        <f t="shared" si="10"/>
        <v>4.0000000000000001E-3</v>
      </c>
      <c r="E130">
        <v>10000</v>
      </c>
      <c r="F130">
        <v>1E-3</v>
      </c>
      <c r="G130">
        <v>36.5</v>
      </c>
      <c r="H130">
        <v>21.9288537549</v>
      </c>
      <c r="I130">
        <v>0.326324643443</v>
      </c>
      <c r="J130">
        <v>1.1945525291800001</v>
      </c>
      <c r="K130">
        <v>0.988304093567</v>
      </c>
      <c r="L130">
        <v>513</v>
      </c>
      <c r="M130">
        <v>507</v>
      </c>
      <c r="N130">
        <v>6</v>
      </c>
      <c r="P130">
        <f t="shared" si="11"/>
        <v>1E-4</v>
      </c>
      <c r="Q130">
        <f t="shared" si="12"/>
        <v>9.4117647058823535E-5</v>
      </c>
      <c r="R130">
        <f t="shared" si="13"/>
        <v>-5.8823529411764698E-2</v>
      </c>
    </row>
    <row r="131" spans="1:18" x14ac:dyDescent="0.2">
      <c r="A131">
        <v>122</v>
      </c>
      <c r="B131">
        <f t="shared" si="9"/>
        <v>31.622776601683764</v>
      </c>
      <c r="C131">
        <v>40</v>
      </c>
      <c r="D131">
        <f t="shared" si="10"/>
        <v>4.0000000000000001E-3</v>
      </c>
      <c r="E131">
        <v>10000</v>
      </c>
      <c r="F131">
        <f>10^-2.5</f>
        <v>3.1622776601683764E-3</v>
      </c>
      <c r="G131">
        <v>19</v>
      </c>
      <c r="H131">
        <v>12.3003952569</v>
      </c>
      <c r="I131">
        <v>0.16201678493900001</v>
      </c>
      <c r="J131">
        <v>1.24902723735</v>
      </c>
      <c r="K131">
        <v>0.98245614035100004</v>
      </c>
      <c r="L131">
        <v>513</v>
      </c>
      <c r="M131">
        <v>504</v>
      </c>
      <c r="N131">
        <v>9</v>
      </c>
      <c r="P131">
        <f t="shared" si="11"/>
        <v>1E-4</v>
      </c>
      <c r="Q131">
        <f t="shared" si="12"/>
        <v>1.4117647058823528E-4</v>
      </c>
      <c r="R131">
        <f t="shared" si="13"/>
        <v>0.41176470588235276</v>
      </c>
    </row>
    <row r="132" spans="1:18" x14ac:dyDescent="0.2">
      <c r="A132">
        <v>123</v>
      </c>
      <c r="B132">
        <f t="shared" si="9"/>
        <v>100</v>
      </c>
      <c r="C132">
        <v>40</v>
      </c>
      <c r="D132">
        <f t="shared" si="10"/>
        <v>4.0000000000000001E-3</v>
      </c>
      <c r="E132">
        <v>10000</v>
      </c>
      <c r="F132">
        <f>10^-2</f>
        <v>0.01</v>
      </c>
      <c r="G132">
        <v>7.5</v>
      </c>
      <c r="H132">
        <v>4.5632411067199996</v>
      </c>
      <c r="I132">
        <v>5.8187856566100003E-2</v>
      </c>
      <c r="J132">
        <v>1.2101167315200001</v>
      </c>
      <c r="K132">
        <v>0.95694716242699995</v>
      </c>
      <c r="L132">
        <v>511</v>
      </c>
      <c r="M132">
        <v>489</v>
      </c>
      <c r="N132">
        <v>22</v>
      </c>
      <c r="P132">
        <f t="shared" si="11"/>
        <v>1E-4</v>
      </c>
      <c r="Q132">
        <f t="shared" si="12"/>
        <v>3.4509803921568626E-4</v>
      </c>
      <c r="R132">
        <f t="shared" si="13"/>
        <v>2.4509803921568625</v>
      </c>
    </row>
    <row r="133" spans="1:18" x14ac:dyDescent="0.2">
      <c r="A133">
        <v>124</v>
      </c>
      <c r="B133">
        <f t="shared" si="9"/>
        <v>316.22776601683785</v>
      </c>
      <c r="C133">
        <v>40</v>
      </c>
      <c r="D133">
        <f t="shared" si="10"/>
        <v>4.0000000000000001E-3</v>
      </c>
      <c r="E133">
        <v>10000</v>
      </c>
      <c r="F133">
        <f>10^-1.5</f>
        <v>3.1622776601683784E-2</v>
      </c>
      <c r="G133">
        <v>3</v>
      </c>
      <c r="H133">
        <v>1.54347826087</v>
      </c>
      <c r="I133">
        <v>2.0538482313000001E-2</v>
      </c>
      <c r="J133">
        <v>1.14007782101</v>
      </c>
      <c r="K133">
        <v>0.92460317460300001</v>
      </c>
      <c r="L133">
        <v>504</v>
      </c>
      <c r="M133">
        <v>466</v>
      </c>
      <c r="N133">
        <v>38</v>
      </c>
      <c r="P133">
        <f t="shared" si="11"/>
        <v>1E-4</v>
      </c>
      <c r="Q133">
        <f t="shared" si="12"/>
        <v>5.96078431372549E-4</v>
      </c>
      <c r="R133">
        <f t="shared" si="13"/>
        <v>4.9607843137254894</v>
      </c>
    </row>
    <row r="134" spans="1:18" x14ac:dyDescent="0.2">
      <c r="A134">
        <v>125</v>
      </c>
      <c r="B134">
        <f t="shared" si="9"/>
        <v>1000</v>
      </c>
      <c r="C134">
        <v>40</v>
      </c>
      <c r="D134">
        <f t="shared" si="10"/>
        <v>4.0000000000000001E-3</v>
      </c>
      <c r="E134">
        <v>10000</v>
      </c>
      <c r="F134">
        <f>0.1</f>
        <v>0.1</v>
      </c>
      <c r="G134">
        <v>2</v>
      </c>
      <c r="H134">
        <v>0.49407114624499998</v>
      </c>
      <c r="I134">
        <v>1.3683301567300001E-2</v>
      </c>
      <c r="J134">
        <v>0.68482490272399998</v>
      </c>
      <c r="K134">
        <v>0.74743326488700002</v>
      </c>
      <c r="L134">
        <v>487</v>
      </c>
      <c r="M134">
        <v>364</v>
      </c>
      <c r="N134">
        <v>123</v>
      </c>
      <c r="P134">
        <f t="shared" si="11"/>
        <v>1E-4</v>
      </c>
      <c r="Q134">
        <f t="shared" si="12"/>
        <v>1.9294117647058824E-3</v>
      </c>
      <c r="R134">
        <f t="shared" si="13"/>
        <v>18.294117647058822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Greg Tucker</cp:lastModifiedBy>
  <dcterms:created xsi:type="dcterms:W3CDTF">2017-06-09T14:01:19Z</dcterms:created>
  <dcterms:modified xsi:type="dcterms:W3CDTF">2017-06-15T14:38:54Z</dcterms:modified>
</cp:coreProperties>
</file>