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/>
  <xr:revisionPtr revIDLastSave="0" documentId="8_{1AD6EEA6-4EB6-4FD1-89DA-336BAC52E884}" xr6:coauthVersionLast="47" xr6:coauthVersionMax="47" xr10:uidLastSave="{00000000-0000-0000-0000-000000000000}"/>
  <bookViews>
    <workbookView xWindow="0" yWindow="0" windowWidth="0" windowHeight="0" firstSheet="5" activeTab="5" xr2:uid="{00000000-000D-0000-FFFF-FFFF00000000}"/>
  </bookViews>
  <sheets>
    <sheet name="P &amp; L" sheetId="1" r:id="rId1"/>
    <sheet name="Net profit Line Chart" sheetId="2" r:id="rId2"/>
    <sheet name="Revenue column chart" sheetId="3" r:id="rId3"/>
    <sheet name="Cost analysis Pie chart" sheetId="4" r:id="rId4"/>
    <sheet name="Target Bar charts" sheetId="5" r:id="rId5"/>
    <sheet name="DashBoard" sheetId="6" r:id="rId6"/>
  </sheets>
  <definedNames>
    <definedName name="_xlnm._FilterDatabase" localSheetId="3" hidden="1">'Cost analysis Pie chart'!$B$5:$C$5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/>
  <c r="C16" i="1"/>
  <c r="C17" i="1" s="1"/>
</calcChain>
</file>

<file path=xl/sharedStrings.xml><?xml version="1.0" encoding="utf-8"?>
<sst xmlns="http://schemas.openxmlformats.org/spreadsheetml/2006/main" count="42" uniqueCount="31">
  <si>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</si>
  <si>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</si>
  <si>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</si>
  <si>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</si>
  <si>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</si>
  <si>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</si>
  <si>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</si>
  <si>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</si>
  <si>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</si>
  <si>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</si>
  <si>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</si>
  <si>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</si>
  <si>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</si>
  <si>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</si>
  <si>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</si>
  <si>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Year</t>
  </si>
  <si>
    <t>Net Profit</t>
  </si>
  <si>
    <t>Net Profit Margin</t>
  </si>
  <si>
    <t xml:space="preserve">Historical Revenue 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</si>
  <si>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</si>
  <si>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</si>
  <si>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</si>
  <si>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</si>
  <si>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</si>
  <si>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</si>
  <si>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</si>
  <si>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</si>
  <si>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</si>
  <si>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</si>
  <si>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YTD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</si>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</sst>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5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3" fillId="0" borderId="1" xfId="0" applyFont="1" applyBorder="1"/>
    <xf numFmtId="164" fontId="3" fillId="0" borderId="2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0" borderId="6" xfId="0" applyNumberFormat="1" applyFont="1" applyBorder="1"/>
    <xf numFmtId="9" fontId="3" fillId="0" borderId="2" xfId="0" applyNumberFormat="1" applyFont="1" applyBorder="1"/>
    <xf numFmtId="1" fontId="3" fillId="0" borderId="7" xfId="0" applyNumberFormat="1" applyFont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2" xfId="0" applyNumberFormat="1" applyFont="1" applyBorder="1"/>
    <xf numFmtId="0" fontId="3" fillId="3" borderId="10" xfId="0" applyFont="1" applyFill="1" applyBorder="1"/>
    <xf numFmtId="0" fontId="3" fillId="3" borderId="11" xfId="0" applyFont="1" applyFill="1" applyBorder="1"/>
    <xf numFmtId="1" fontId="3" fillId="3" borderId="12" xfId="0" applyNumberFormat="1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0" fontId="3" fillId="0" borderId="15" xfId="0" applyFont="1" applyBorder="1"/>
    <xf numFmtId="164" fontId="3" fillId="0" borderId="16" xfId="0" applyNumberFormat="1" applyFont="1" applyBorder="1"/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4" fontId="3" fillId="0" borderId="18" xfId="0" applyNumberFormat="1" applyFont="1" applyBorder="1"/>
    <xf numFmtId="0" fontId="2" fillId="0" borderId="0" xfId="0" applyFont="1"/>
    <xf numFmtId="0" fontId="3" fillId="0" borderId="19" xfId="0" applyFont="1" applyBorder="1" applyAlignment="1">
      <alignment horizontal="center" vertical="center"/>
    </xf>
    <xf numFmtId="164" fontId="3" fillId="0" borderId="20" xfId="0" applyNumberFormat="1" applyFont="1" applyBorder="1"/>
    <xf numFmtId="0" fontId="3" fillId="4" borderId="8" xfId="0" applyFont="1" applyFill="1" applyBorder="1"/>
    <xf numFmtId="0" fontId="3" fillId="4" borderId="21" xfId="0" applyFont="1" applyFill="1" applyBorder="1"/>
    <xf numFmtId="0" fontId="3" fillId="4" borderId="9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2" fillId="0" borderId="3" xfId="0" applyFont="1" applyBorder="1"/>
    <xf numFmtId="164" fontId="3" fillId="0" borderId="5" xfId="0" applyNumberFormat="1" applyFont="1" applyBorder="1"/>
    <xf numFmtId="0" fontId="2" fillId="0" borderId="11" xfId="0" applyFont="1" applyBorder="1"/>
    <xf numFmtId="164" fontId="3" fillId="0" borderId="12" xfId="0" applyNumberFormat="1" applyFont="1" applyBorder="1"/>
    <xf numFmtId="0" fontId="3" fillId="0" borderId="11" xfId="0" applyFont="1" applyBorder="1"/>
    <xf numFmtId="9" fontId="3" fillId="0" borderId="12" xfId="0" applyNumberFormat="1" applyFont="1" applyBorder="1"/>
    <xf numFmtId="0" fontId="4" fillId="5" borderId="10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&amp; Profit Margin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9C-4AC6-8313-AC107E0D6A1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9C-4AC6-8313-AC107E0D6A1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9C-4AC6-8313-AC107E0D6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921880"/>
        <c:axId val="1269108568"/>
      </c:lineChart>
      <c:catAx>
        <c:axId val="1186921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108568"/>
        <c:crosses val="autoZero"/>
        <c:auto val="1"/>
        <c:lblAlgn val="ctr"/>
        <c:lblOffset val="100"/>
        <c:noMultiLvlLbl val="0"/>
      </c:catAx>
      <c:valAx>
        <c:axId val="126910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921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Historical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chart'!$C$5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'Revenue column chart'!$C$6:$C$11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E5-47FA-9911-2C9D9967A38C}"/>
            </c:ext>
          </c:extLst>
        </c:ser>
        <c:ser>
          <c:idx val="1"/>
          <c:order val="1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E5-47FA-9911-2C9D9967A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943559"/>
        <c:axId val="744207384"/>
      </c:barChart>
      <c:catAx>
        <c:axId val="373943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07384"/>
        <c:crosses val="autoZero"/>
        <c:auto val="1"/>
        <c:lblAlgn val="ctr"/>
        <c:lblOffset val="100"/>
        <c:noMultiLvlLbl val="0"/>
      </c:catAx>
      <c:valAx>
        <c:axId val="74420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943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 Breakup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/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1C-44AB-BA83-0A85C3C01F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1C-44AB-BA83-0A85C3C01F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1C-44AB-BA83-0A85C3C01F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E1C-44AB-BA83-0A85C3C01F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E1C-44AB-BA83-0A85C3C01F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E1-4223-AACF-805D81BBF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Other Expense Breakup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E5-4BD9-9259-97518760F7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E5-4BD9-9259-97518760F7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E5-4BD9-9259-97518760F7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3E5-4BD9-9259-97518760F7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analysis Pie chart'!$B$15:$B$18</c:f>
              <c:strCache>
                <c:ptCount val="4"/>
                <c:pt idx="0">
                  <c:v>Utilities</c:v>
                </c:pt>
                <c:pt idx="1">
                  <c:v>Depreciation</c:v>
                </c:pt>
                <c:pt idx="2">
                  <c:v>Other</c:v>
                </c:pt>
                <c:pt idx="3">
                  <c:v>Income Tax</c:v>
                </c:pt>
              </c:strCache>
            </c:strRef>
          </c:cat>
          <c:val>
            <c:numRef>
              <c:f>'Cost analysis Pie chart'!$C$15:$C$18</c:f>
              <c:numCache>
                <c:formatCode>_ * #,##0_ ;_ * \-#,##0_ ;_ * "-"??_ ;_ @_ </c:formatCode>
                <c:ptCount val="4"/>
                <c:pt idx="0">
                  <c:v>68865.399999999994</c:v>
                </c:pt>
                <c:pt idx="1">
                  <c:v>55000</c:v>
                </c:pt>
                <c:pt idx="2">
                  <c:v>45000</c:v>
                </c:pt>
                <c:pt idx="3">
                  <c:v>11250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2C-44B9-8B0C-5C55EA2C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expenditure item Target vs achieved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'Target Bar charts'!$C$6:$D$6</c:f>
              <c:strCache>
                <c:ptCount val="2"/>
                <c:pt idx="0">
                  <c:v>Target</c:v>
                </c:pt>
                <c:pt idx="1">
                  <c:v>YTD</c:v>
                </c:pt>
              </c:strCache>
            </c:strRef>
          </c:cat>
          <c:val>
            <c:numRef>
              <c:f>'Target Bar charts'!$C$7:$D$7</c:f>
              <c:numCache>
                <c:formatCode>General</c:formatCode>
                <c:ptCount val="2"/>
                <c:pt idx="0">
                  <c:v>300000</c:v>
                </c:pt>
                <c:pt idx="1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C-4E40-8E8A-CF32E106DCE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'Target Bar charts'!$C$6:$D$6</c:f>
              <c:strCache>
                <c:ptCount val="2"/>
                <c:pt idx="0">
                  <c:v>Target</c:v>
                </c:pt>
                <c:pt idx="1">
                  <c:v>YTD</c:v>
                </c:pt>
              </c:strCache>
            </c:strRef>
          </c:cat>
          <c:val>
            <c:numRef>
              <c:f>'Target Bar charts'!$C$8:$D$8</c:f>
              <c:numCache>
                <c:formatCode>General</c:formatCode>
                <c:ptCount val="2"/>
                <c:pt idx="0">
                  <c:v>270000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8C-4E40-8E8A-CF32E106D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368231"/>
        <c:axId val="2130137959"/>
      </c:barChart>
      <c:catAx>
        <c:axId val="186368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37959"/>
        <c:crosses val="autoZero"/>
        <c:auto val="1"/>
        <c:lblAlgn val="ctr"/>
        <c:lblOffset val="100"/>
        <c:noMultiLvlLbl val="0"/>
      </c:catAx>
      <c:valAx>
        <c:axId val="2130137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8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&amp; Profit Margin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2-41DF-BE30-6077C73A16A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82-41DF-BE30-6077C73A16A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82-41DF-BE30-6077C73A1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921880"/>
        <c:axId val="1269108568"/>
      </c:lineChart>
      <c:catAx>
        <c:axId val="1186921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108568"/>
        <c:crosses val="autoZero"/>
        <c:auto val="1"/>
        <c:lblAlgn val="ctr"/>
        <c:lblOffset val="100"/>
        <c:noMultiLvlLbl val="0"/>
      </c:catAx>
      <c:valAx>
        <c:axId val="126910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921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Historical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chart'!$C$5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'Revenue column chart'!$C$6:$C$11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F-4809-B1EA-3F09902BB8FA}"/>
            </c:ext>
          </c:extLst>
        </c:ser>
        <c:ser>
          <c:idx val="1"/>
          <c:order val="1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EF-4809-B1EA-3F09902BB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943559"/>
        <c:axId val="744207384"/>
      </c:barChart>
      <c:catAx>
        <c:axId val="373943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07384"/>
        <c:crosses val="autoZero"/>
        <c:auto val="1"/>
        <c:lblAlgn val="ctr"/>
        <c:lblOffset val="100"/>
        <c:noMultiLvlLbl val="0"/>
      </c:catAx>
      <c:valAx>
        <c:axId val="74420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943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 Breakup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/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0C-481D-8582-2A775B33AC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0C-481D-8582-2A775B33AC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0C-481D-8582-2A775B33AC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10C-481D-8582-2A775B33AC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10C-481D-8582-2A775B33AC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10C-481D-8582-2A775B33A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expenditure item Target vs achieved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'Target Bar charts'!$C$6:$D$6</c:f>
              <c:strCache>
                <c:ptCount val="2"/>
                <c:pt idx="0">
                  <c:v>Target</c:v>
                </c:pt>
                <c:pt idx="1">
                  <c:v>YTD</c:v>
                </c:pt>
              </c:strCache>
            </c:strRef>
          </c:cat>
          <c:val>
            <c:numRef>
              <c:f>'Target Bar charts'!$C$7:$D$7</c:f>
              <c:numCache>
                <c:formatCode>General</c:formatCode>
                <c:ptCount val="2"/>
                <c:pt idx="0">
                  <c:v>300000</c:v>
                </c:pt>
                <c:pt idx="1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7-4A10-910B-D05174CCB2D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'Target Bar charts'!$C$6:$D$6</c:f>
              <c:strCache>
                <c:ptCount val="2"/>
                <c:pt idx="0">
                  <c:v>Target</c:v>
                </c:pt>
                <c:pt idx="1">
                  <c:v>YTD</c:v>
                </c:pt>
              </c:strCache>
            </c:strRef>
          </c:cat>
          <c:val>
            <c:numRef>
              <c:f>'Target Bar charts'!$C$8:$D$8</c:f>
              <c:numCache>
                <c:formatCode>General</c:formatCode>
                <c:ptCount val="2"/>
                <c:pt idx="0">
                  <c:v>270000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7-4A10-910B-D05174CCB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368231"/>
        <c:axId val="2130137959"/>
      </c:barChart>
      <c:catAx>
        <c:axId val="186368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37959"/>
        <c:crosses val="autoZero"/>
        <c:auto val="1"/>
        <c:lblAlgn val="ctr"/>
        <c:lblOffset val="100"/>
        <c:noMultiLvlLbl val="0"/>
      </c:catAx>
      <c:valAx>
        <c:axId val="2130137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8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</xdr:row>
      <xdr:rowOff>76200</xdr:rowOff>
    </xdr:from>
    <xdr:to>
      <xdr:col>14</xdr:col>
      <xdr:colOff>504825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FD8354-FBD3-C70B-AC5A-863C31770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8</xdr:row>
      <xdr:rowOff>28575</xdr:rowOff>
    </xdr:from>
    <xdr:to>
      <xdr:col>14</xdr:col>
      <xdr:colOff>457200</xdr:colOff>
      <xdr:row>22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E1728-6AA9-D936-804F-BD9D2F6D8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</xdr:row>
      <xdr:rowOff>85725</xdr:rowOff>
    </xdr:from>
    <xdr:to>
      <xdr:col>11</xdr:col>
      <xdr:colOff>533400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E3B7F8-A12B-E5C1-36C9-E7ED1632B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2</xdr:row>
      <xdr:rowOff>76200</xdr:rowOff>
    </xdr:from>
    <xdr:to>
      <xdr:col>19</xdr:col>
      <xdr:colOff>523875</xdr:colOff>
      <xdr:row>16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2AF39F-FCE7-9D8E-ECBA-C54D1971AF5F}"/>
            </a:ext>
            <a:ext uri="{147F2762-F138-4A5C-976F-8EAC2B608ADB}">
              <a16:predDERef xmlns:a16="http://schemas.microsoft.com/office/drawing/2014/main" pred="{12E3B7F8-A12B-E5C1-36C9-E7ED1632B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5</xdr:row>
      <xdr:rowOff>57150</xdr:rowOff>
    </xdr:from>
    <xdr:to>
      <xdr:col>15</xdr:col>
      <xdr:colOff>419100</xdr:colOff>
      <xdr:row>19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0590E1-930D-AB5C-DE83-82B4263AB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28575</xdr:rowOff>
    </xdr:from>
    <xdr:to>
      <xdr:col>6</xdr:col>
      <xdr:colOff>142875</xdr:colOff>
      <xdr:row>11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468E6C-9109-43B8-AA44-8A733CAB0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1</xdr:row>
      <xdr:rowOff>19050</xdr:rowOff>
    </xdr:from>
    <xdr:to>
      <xdr:col>12</xdr:col>
      <xdr:colOff>419100</xdr:colOff>
      <xdr:row>11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A2FBED-0318-45DD-ADC0-D56A9677510B}"/>
            </a:ext>
            <a:ext uri="{147F2762-F138-4A5C-976F-8EAC2B608ADB}">
              <a16:predDERef xmlns:a16="http://schemas.microsoft.com/office/drawing/2014/main" pred="{C9468E6C-9109-43B8-AA44-8A733CAB0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209550</xdr:colOff>
      <xdr:row>11</xdr:row>
      <xdr:rowOff>171450</xdr:rowOff>
    </xdr:from>
    <xdr:to>
      <xdr:col>6</xdr:col>
      <xdr:colOff>123825</xdr:colOff>
      <xdr:row>22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A9EBA6-65EA-47CE-A795-DCC61937DA3E}"/>
            </a:ext>
            <a:ext uri="{147F2762-F138-4A5C-976F-8EAC2B608ADB}">
              <a16:predDERef xmlns:a16="http://schemas.microsoft.com/office/drawing/2014/main" pred="{90A2FBED-0318-45DD-ADC0-D56A96775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133350</xdr:colOff>
      <xdr:row>12</xdr:row>
      <xdr:rowOff>0</xdr:rowOff>
    </xdr:from>
    <xdr:to>
      <xdr:col>12</xdr:col>
      <xdr:colOff>428625</xdr:colOff>
      <xdr:row>22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A03A86-9467-4BF1-92A0-5022645B48AA}"/>
            </a:ext>
            <a:ext uri="{147F2762-F138-4A5C-976F-8EAC2B608ADB}">
              <a16:predDERef xmlns:a16="http://schemas.microsoft.com/office/drawing/2014/main" pred="{E6A9EBA6-65EA-47CE-A795-DCC61937D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00"/>
  <sheetViews>
    <sheetView showGridLines="0" workbookViewId="0">
      <selection activeCell="B8" sqref="B8"/>
    </sheetView>
  </sheetViews>
  <sheetFormatPr defaultColWidth="14.42578125" defaultRowHeight="15" customHeight="1"/>
  <cols>
    <col min="1" max="1" width="8.7109375" customWidth="1"/>
    <col min="2" max="2" width="26.140625" customWidth="1"/>
    <col min="3" max="3" width="12.28515625" customWidth="1"/>
    <col min="4" max="26" width="8.7109375" customWidth="1"/>
  </cols>
  <sheetData>
    <row r="3" spans="2:3">
      <c r="B3" s="1" t="s">
        <v>0</v>
      </c>
    </row>
    <row r="5" spans="2:3">
      <c r="B5" s="35" t="s">
        <v>1</v>
      </c>
      <c r="C5" s="36">
        <v>2439535.25</v>
      </c>
    </row>
    <row r="6" spans="2:3">
      <c r="B6" s="2" t="s">
        <v>2</v>
      </c>
      <c r="C6" s="3">
        <v>1188534.6000000001</v>
      </c>
    </row>
    <row r="7" spans="2:3">
      <c r="B7" s="4" t="s">
        <v>3</v>
      </c>
      <c r="C7" s="3">
        <v>951000.65</v>
      </c>
    </row>
    <row r="8" spans="2:3">
      <c r="B8" s="5" t="s">
        <v>4</v>
      </c>
      <c r="C8" s="3"/>
    </row>
    <row r="9" spans="2:3">
      <c r="B9" s="6" t="s">
        <v>5</v>
      </c>
      <c r="C9" s="3">
        <v>390371.02500000002</v>
      </c>
    </row>
    <row r="10" spans="2:3">
      <c r="B10" s="6" t="s">
        <v>6</v>
      </c>
      <c r="C10" s="3">
        <v>55000</v>
      </c>
    </row>
    <row r="11" spans="2:3">
      <c r="B11" s="6" t="s">
        <v>7</v>
      </c>
      <c r="C11" s="3">
        <v>80847.349999999991</v>
      </c>
    </row>
    <row r="12" spans="2:3">
      <c r="B12" s="6" t="s">
        <v>8</v>
      </c>
      <c r="C12" s="3">
        <v>45000</v>
      </c>
    </row>
    <row r="13" spans="2:3">
      <c r="B13" s="6" t="s">
        <v>9</v>
      </c>
      <c r="C13" s="3">
        <v>323869.92499999999</v>
      </c>
    </row>
    <row r="14" spans="2:3">
      <c r="B14" s="6" t="s">
        <v>10</v>
      </c>
      <c r="C14" s="3">
        <v>68865.399999999994</v>
      </c>
    </row>
    <row r="15" spans="2:3">
      <c r="B15" s="4" t="s">
        <v>11</v>
      </c>
      <c r="C15" s="3">
        <v>287046.95</v>
      </c>
    </row>
    <row r="16" spans="2:3">
      <c r="B16" s="7" t="s">
        <v>12</v>
      </c>
      <c r="C16" s="3">
        <f>0.25*C15</f>
        <v>71761.737500000003</v>
      </c>
    </row>
    <row r="17" spans="2:3">
      <c r="B17" s="37" t="s">
        <v>13</v>
      </c>
      <c r="C17" s="38">
        <f>C15-C16</f>
        <v>215285.21250000002</v>
      </c>
    </row>
    <row r="21" spans="2:3" ht="15.75" customHeight="1"/>
    <row r="22" spans="2:3" ht="15.75" customHeight="1"/>
    <row r="23" spans="2:3" ht="15.75" customHeight="1"/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showGridLines="0" workbookViewId="0">
      <selection activeCell="P4" sqref="P4"/>
    </sheetView>
  </sheetViews>
  <sheetFormatPr defaultColWidth="14.42578125" defaultRowHeight="15" customHeight="1"/>
  <cols>
    <col min="1" max="1" width="8.7109375" customWidth="1"/>
    <col min="2" max="2" width="10.5703125" customWidth="1"/>
    <col min="3" max="3" width="14" customWidth="1"/>
    <col min="4" max="4" width="16.42578125" customWidth="1"/>
    <col min="5" max="26" width="8.7109375" customWidth="1"/>
  </cols>
  <sheetData>
    <row r="3" spans="2:4">
      <c r="B3" s="1" t="s">
        <v>14</v>
      </c>
    </row>
    <row r="5" spans="2:4">
      <c r="B5" s="8" t="s">
        <v>15</v>
      </c>
      <c r="C5" s="9" t="s">
        <v>16</v>
      </c>
      <c r="D5" s="10" t="s">
        <v>17</v>
      </c>
    </row>
    <row r="6" spans="2:4">
      <c r="B6" s="2">
        <v>2015</v>
      </c>
      <c r="C6" s="11">
        <v>155075.59355813666</v>
      </c>
      <c r="D6" s="12">
        <v>0.08</v>
      </c>
    </row>
    <row r="7" spans="2:4">
      <c r="B7" s="2">
        <v>2016</v>
      </c>
      <c r="C7" s="11">
        <v>193189.15111382809</v>
      </c>
      <c r="D7" s="12">
        <v>0.09</v>
      </c>
    </row>
    <row r="8" spans="2:4">
      <c r="B8" s="2">
        <v>2017</v>
      </c>
      <c r="C8" s="11">
        <v>182970.15906718749</v>
      </c>
      <c r="D8" s="12">
        <v>0.11</v>
      </c>
    </row>
    <row r="9" spans="2:4">
      <c r="B9" s="2">
        <v>2018</v>
      </c>
      <c r="C9" s="11">
        <v>202514.90428125</v>
      </c>
      <c r="D9" s="12">
        <v>0.115</v>
      </c>
    </row>
    <row r="10" spans="2:4">
      <c r="B10" s="2">
        <v>2019</v>
      </c>
      <c r="C10" s="11">
        <v>182098.951875</v>
      </c>
      <c r="D10" s="12">
        <v>0.11</v>
      </c>
    </row>
    <row r="11" spans="2:4">
      <c r="B11" s="39">
        <v>2020</v>
      </c>
      <c r="C11" s="13">
        <v>215285.21250000002</v>
      </c>
      <c r="D11" s="40">
        <v>0.09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0"/>
  <sheetViews>
    <sheetView showGridLines="0" workbookViewId="0">
      <selection activeCell="D26" sqref="D26"/>
    </sheetView>
  </sheetViews>
  <sheetFormatPr defaultColWidth="14.42578125" defaultRowHeight="15" customHeight="1"/>
  <cols>
    <col min="1" max="2" width="8.7109375" customWidth="1"/>
    <col min="3" max="3" width="12.5703125" customWidth="1"/>
    <col min="4" max="4" width="11" customWidth="1"/>
    <col min="5" max="26" width="8.7109375" customWidth="1"/>
  </cols>
  <sheetData>
    <row r="3" spans="2:4">
      <c r="B3" s="1" t="s">
        <v>18</v>
      </c>
    </row>
    <row r="5" spans="2:4">
      <c r="C5" s="14" t="s">
        <v>15</v>
      </c>
      <c r="D5" s="15" t="s">
        <v>19</v>
      </c>
    </row>
    <row r="6" spans="2:4">
      <c r="C6" s="2">
        <v>2016</v>
      </c>
      <c r="D6" s="16">
        <v>1653633.8787718401</v>
      </c>
    </row>
    <row r="7" spans="2:4">
      <c r="C7" s="2">
        <v>2017</v>
      </c>
      <c r="D7" s="16">
        <v>1986831.8247520002</v>
      </c>
    </row>
    <row r="8" spans="2:4">
      <c r="C8" s="2">
        <v>2018</v>
      </c>
      <c r="D8" s="16">
        <v>1997534.6356000002</v>
      </c>
    </row>
    <row r="9" spans="2:4">
      <c r="C9" s="2">
        <v>2019</v>
      </c>
      <c r="D9" s="16">
        <v>2187475.4300000002</v>
      </c>
    </row>
    <row r="10" spans="2:4">
      <c r="C10" s="2">
        <v>2020</v>
      </c>
      <c r="D10" s="16">
        <v>2439535.25</v>
      </c>
    </row>
    <row r="11" spans="2:4">
      <c r="B11" s="17" t="s">
        <v>20</v>
      </c>
      <c r="C11" s="18">
        <v>2021</v>
      </c>
      <c r="D11" s="19">
        <v>2584736.1081360602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00"/>
  <sheetViews>
    <sheetView showGridLines="0" workbookViewId="0">
      <selection activeCell="B15" sqref="B15:C18"/>
    </sheetView>
  </sheetViews>
  <sheetFormatPr defaultColWidth="14.42578125" defaultRowHeight="15" customHeight="1"/>
  <cols>
    <col min="1" max="1" width="8.7109375" customWidth="1"/>
    <col min="2" max="2" width="21.140625" customWidth="1"/>
    <col min="3" max="3" width="12.28515625" customWidth="1"/>
    <col min="4" max="26" width="8.7109375" customWidth="1"/>
  </cols>
  <sheetData>
    <row r="3" spans="2:3">
      <c r="B3" s="1" t="s">
        <v>21</v>
      </c>
    </row>
    <row r="5" spans="2:3">
      <c r="B5" s="20" t="s">
        <v>22</v>
      </c>
      <c r="C5" s="21" t="s">
        <v>23</v>
      </c>
    </row>
    <row r="6" spans="2:3">
      <c r="B6" s="22" t="s">
        <v>24</v>
      </c>
      <c r="C6" s="23">
        <v>1188534.6000000001</v>
      </c>
    </row>
    <row r="7" spans="2:3">
      <c r="B7" s="24" t="s">
        <v>5</v>
      </c>
      <c r="C7" s="23">
        <v>390371.02500000002</v>
      </c>
    </row>
    <row r="8" spans="2:3">
      <c r="B8" s="24" t="s">
        <v>9</v>
      </c>
      <c r="C8" s="23">
        <v>323869.92499999999</v>
      </c>
    </row>
    <row r="9" spans="2:3">
      <c r="B9" s="24" t="s">
        <v>7</v>
      </c>
      <c r="C9" s="23">
        <v>80847.349999999991</v>
      </c>
    </row>
    <row r="10" spans="2:3">
      <c r="B10" s="25" t="s">
        <v>8</v>
      </c>
      <c r="C10" s="26">
        <f>SUM(C15:C18)</f>
        <v>180115.4</v>
      </c>
    </row>
    <row r="13" spans="2:3">
      <c r="B13" s="27" t="s">
        <v>25</v>
      </c>
    </row>
    <row r="15" spans="2:3">
      <c r="B15" s="28" t="s">
        <v>10</v>
      </c>
      <c r="C15" s="29">
        <v>68865.399999999994</v>
      </c>
    </row>
    <row r="16" spans="2:3">
      <c r="B16" s="24" t="s">
        <v>6</v>
      </c>
      <c r="C16" s="23">
        <v>55000</v>
      </c>
    </row>
    <row r="17" spans="2:3">
      <c r="B17" s="24" t="s">
        <v>8</v>
      </c>
      <c r="C17" s="23">
        <v>45000</v>
      </c>
    </row>
    <row r="18" spans="2:3">
      <c r="B18" s="25" t="s">
        <v>12</v>
      </c>
      <c r="C18" s="26">
        <f>0.25*C17</f>
        <v>11250</v>
      </c>
    </row>
    <row r="21" spans="2:3" ht="15.75" customHeight="1"/>
    <row r="22" spans="2:3" ht="15.75" customHeight="1"/>
    <row r="23" spans="2:3" ht="15.75" customHeight="1"/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5:C5" xr:uid="{00000000-0009-0000-0000-000003000000}">
    <sortState xmlns:xlrd2="http://schemas.microsoft.com/office/spreadsheetml/2017/richdata2" ref="B5:C5">
      <sortCondition descending="1" ref="C5"/>
    </sortState>
  </autoFilter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000"/>
  <sheetViews>
    <sheetView showGridLines="0" workbookViewId="0">
      <selection activeCell="L26" sqref="L26"/>
    </sheetView>
  </sheetViews>
  <sheetFormatPr defaultColWidth="14.42578125" defaultRowHeight="15" customHeight="1"/>
  <cols>
    <col min="1" max="1" width="8.7109375" customWidth="1"/>
    <col min="2" max="2" width="18" customWidth="1"/>
    <col min="3" max="26" width="8.7109375" customWidth="1"/>
  </cols>
  <sheetData>
    <row r="4" spans="2:5">
      <c r="B4" s="1" t="s">
        <v>26</v>
      </c>
    </row>
    <row r="6" spans="2:5">
      <c r="B6" s="30" t="s">
        <v>27</v>
      </c>
      <c r="C6" s="31" t="s">
        <v>28</v>
      </c>
      <c r="D6" s="31" t="s">
        <v>29</v>
      </c>
      <c r="E6" s="32" t="s">
        <v>30</v>
      </c>
    </row>
    <row r="7" spans="2:5">
      <c r="B7" s="2" t="s">
        <v>5</v>
      </c>
      <c r="C7" s="33">
        <v>300000</v>
      </c>
      <c r="D7" s="33">
        <v>210000</v>
      </c>
      <c r="E7" s="12">
        <f t="shared" ref="E7:E8" si="0">D7/C7</f>
        <v>0.7</v>
      </c>
    </row>
    <row r="8" spans="2:5">
      <c r="B8" s="39" t="s">
        <v>9</v>
      </c>
      <c r="C8" s="34">
        <v>270000</v>
      </c>
      <c r="D8" s="34">
        <v>165000</v>
      </c>
      <c r="E8" s="40">
        <f t="shared" si="0"/>
        <v>0.61111111111111116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9AAD-7DD3-49F1-93D9-54BF4A495C78}">
  <dimension ref="A1"/>
  <sheetViews>
    <sheetView tabSelected="1" workbookViewId="0">
      <selection sqref="A1:XFD1048576"/>
    </sheetView>
  </sheetViews>
  <sheetFormatPr defaultRowHeight="15"/>
  <cols>
    <col min="1" max="1" width="9.140625" style="44"/>
    <col min="2" max="16384" width="9.140625" style="41"/>
  </cols>
  <sheetData>
    <row r="1" spans="1:1" s="43" customFormat="1">
      <c r="A1" s="42"/>
    </row>
  </sheetData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/>
  <cp:revision/>
  <dcterms:created xsi:type="dcterms:W3CDTF">2020-08-28T11:25:48Z</dcterms:created>
  <dcterms:modified xsi:type="dcterms:W3CDTF">2022-09-15T15:22:48Z</dcterms:modified>
  <cp:category/>
  <cp:contentStatus/>
</cp:coreProperties>
</file>