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1.bin" ContentType="application/vnd.openxmlformats-officedocument.oleObject"/>
  <Override PartName="/xl/drawings/drawing13.xml" ContentType="application/vnd.openxmlformats-officedocument.drawing+xml"/>
  <Override PartName="/xl/embeddings/oleObject2.bin" ContentType="application/vnd.openxmlformats-officedocument.oleObject"/>
  <Override PartName="/xl/comments1.xml" ContentType="application/vnd.openxmlformats-officedocument.spreadsheetml.comments+xml"/>
  <Override PartName="/xl/drawings/drawing14.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drawings/drawing1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16.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30" windowWidth="14250" windowHeight="11760" tabRatio="777"/>
  </bookViews>
  <sheets>
    <sheet name="構成書" sheetId="2" r:id="rId1"/>
    <sheet name="2.新機種展開表（開発課記入)" sheetId="1" r:id="rId2"/>
    <sheet name="3.工程フローチャート" sheetId="33501" r:id="rId3"/>
    <sheet name="4.客先仕様詳細" sheetId="33507" r:id="rId4"/>
    <sheet name="5.分類規格" sheetId="33508" r:id="rId5"/>
    <sheet name="6.分類色度ﾗﾝｸ詳細" sheetId="33509" r:id="rId6"/>
    <sheet name="7.規格番号別色度狙い値" sheetId="33510" r:id="rId7"/>
    <sheet name="8.製品図・実装図" sheetId="7" r:id="rId8"/>
    <sheet name="9.ダム図" sheetId="33513" r:id="rId9"/>
    <sheet name="10.DC図" sheetId="33503" r:id="rId10"/>
    <sheet name="11.TP図" sheetId="100" r:id="rId11"/>
    <sheet name="12.梱包仕様" sheetId="101" r:id="rId12"/>
    <sheet name="13.ランク表示相関図" sheetId="33505" r:id="rId13"/>
    <sheet name="14.新機種展開表（技術記入）" sheetId="108" r:id="rId14"/>
    <sheet name="15.分類データ" sheetId="33506" r:id="rId15"/>
    <sheet name="16.機種切替一覧表" sheetId="33512" r:id="rId16"/>
    <sheet name="17.完成品検査成績書フォーマット" sheetId="95" r:id="rId17"/>
  </sheets>
  <externalReferences>
    <externalReference r:id="rId18"/>
    <externalReference r:id="rId19"/>
    <externalReference r:id="rId20"/>
  </externalReferences>
  <definedNames>
    <definedName name="_xlnm._FilterDatabase" localSheetId="15" hidden="1">'16.機種切替一覧表'!$B$6:$J$748</definedName>
    <definedName name="_xlnm._FilterDatabase" hidden="1">'[1]#REF'!$A$3:$C$805</definedName>
    <definedName name="HJ">'[1]#REF'!$A$1:$M$32</definedName>
    <definedName name="_xlnm.Print_Area" localSheetId="9">'10.DC図'!$A$1:$L$71</definedName>
    <definedName name="_xlnm.Print_Area" localSheetId="10">'11.TP図'!$A$1:$N$65</definedName>
    <definedName name="_xlnm.Print_Area" localSheetId="11">'12.梱包仕様'!$A$1:$N$120</definedName>
    <definedName name="_xlnm.Print_Area" localSheetId="12">'13.ランク表示相関図'!$A$1:$R$88</definedName>
    <definedName name="_xlnm.Print_Area" localSheetId="13">'14.新機種展開表（技術記入）'!$A$1:$J$61</definedName>
    <definedName name="_xlnm.Print_Area" localSheetId="14">'15.分類データ'!$A$1:$AC$139</definedName>
    <definedName name="_xlnm.Print_Area" localSheetId="15">'16.機種切替一覧表'!$A$1:$M$759</definedName>
    <definedName name="_xlnm.Print_Area" localSheetId="16">'17.完成品検査成績書フォーマット'!$A$1:$M$76</definedName>
    <definedName name="_xlnm.Print_Area" localSheetId="1">'2.新機種展開表（開発課記入)'!$A$1:$N$106</definedName>
    <definedName name="_xlnm.Print_Area" localSheetId="2">'3.工程フローチャート'!$A$1:$L$56</definedName>
    <definedName name="_xlnm.Print_Area" localSheetId="4">'5.分類規格'!$A$1:$M$65</definedName>
    <definedName name="_xlnm.Print_Area" localSheetId="5">'6.分類色度ﾗﾝｸ詳細'!$A$1:$L$60</definedName>
    <definedName name="_xlnm.Print_Area" localSheetId="6">'7.規格番号別色度狙い値'!$A$1:$K$41</definedName>
    <definedName name="_xlnm.Print_Area" localSheetId="7">'8.製品図・実装図'!$A$1:$M$89</definedName>
    <definedName name="_xlnm.Print_Area" localSheetId="8">'9.ダム図'!$A$1:$L$60</definedName>
    <definedName name="_xlnm.Print_Area">#REF!</definedName>
    <definedName name="S">'[1]#REF'!$A$1:$M$32</definedName>
    <definedName name="sev" localSheetId="8">#REF!</definedName>
    <definedName name="sev">#REF!</definedName>
    <definedName name="工数">'[1]#REF'!$A$1:$M$32</definedName>
    <definedName name="生产期">'[1]#REF'!$O$5</definedName>
    <definedName name="生产期1">'[1]#REF'!$O$5</definedName>
    <definedName name="生产期11">'[1]#REF'!$O$5</definedName>
    <definedName name="生产期15">'[1]#REF'!$N$5</definedName>
    <definedName name="生产期16">'[1]#REF'!$O$5</definedName>
    <definedName name="生产期17">'[1]#REF'!$M$5</definedName>
    <definedName name="生产期19">'[1]#REF'!$P$5</definedName>
    <definedName name="生产期2">'[1]#REF'!$O$5</definedName>
    <definedName name="生产期20">'[1]#REF'!$M$5</definedName>
    <definedName name="生产期3">'[1]#REF'!$M$5</definedName>
    <definedName name="生产期4">'[1]#REF'!$O$5</definedName>
    <definedName name="生产期5" localSheetId="15">'[1]#REF'!#REF!</definedName>
    <definedName name="生产期5" localSheetId="8">'[1]#REF'!#REF!</definedName>
    <definedName name="生产期5">'[1]#REF'!#REF!</definedName>
    <definedName name="生产期6">'[1]#REF'!$O$5</definedName>
    <definedName name="生产期7">'[1]#REF'!$O$5</definedName>
    <definedName name="生产期8">'[1]#REF'!$O$5</definedName>
    <definedName name="生产期9">'[1]#REF'!$O$5</definedName>
    <definedName name="生产列1">'[1]#REF'!$O$5:$O$22</definedName>
    <definedName name="生产列11">'[1]#REF'!$O$5:$O$18</definedName>
    <definedName name="生产列15">'[1]#REF'!$N$5:$N$28</definedName>
    <definedName name="生产列16">'[1]#REF'!$O$5:$O$21</definedName>
    <definedName name="生产列17">'[1]#REF'!$M$5:$M$25</definedName>
    <definedName name="生产列19">'[1]#REF'!$P$5:$P$19</definedName>
    <definedName name="生产列2">'[1]#REF'!$O$5:$O$19</definedName>
    <definedName name="生产列20">'[1]#REF'!$M$5:$M$12</definedName>
    <definedName name="生产列3">'[1]#REF'!$M$5:$M$18</definedName>
    <definedName name="生产列4">'[1]#REF'!$O$5:$O$30</definedName>
    <definedName name="生产列5">'[1]#REF'!$F$7:$F$40</definedName>
    <definedName name="生产列6">'[1]#REF'!$O$5:$O$18</definedName>
    <definedName name="生产列7">'[1]#REF'!$O$5:$O$17</definedName>
    <definedName name="生产列8">'[1]#REF'!$O$5:$O$21</definedName>
    <definedName name="生产列9">'[1]#REF'!$O$5:$O$20</definedName>
    <definedName name="汇率">'[1]#REF'!$L$3</definedName>
    <definedName name="计划">'[1]#REF'!$C$21:$AG$21</definedName>
  </definedNames>
  <calcPr calcId="145621"/>
</workbook>
</file>

<file path=xl/calcChain.xml><?xml version="1.0" encoding="utf-8"?>
<calcChain xmlns="http://schemas.openxmlformats.org/spreadsheetml/2006/main">
  <c r="D3" i="33513" l="1"/>
  <c r="H3" i="33513"/>
  <c r="K2" i="33512"/>
  <c r="E2" i="33512"/>
  <c r="B5" i="33513" l="1"/>
  <c r="S81" i="1"/>
  <c r="R81" i="1"/>
  <c r="Q81" i="1"/>
  <c r="H70" i="1"/>
  <c r="H69" i="1"/>
  <c r="H68" i="1"/>
  <c r="F70" i="1"/>
  <c r="F69" i="1"/>
  <c r="F68" i="1"/>
  <c r="G53" i="1" l="1"/>
  <c r="G52" i="1"/>
  <c r="F53" i="1" s="1"/>
  <c r="G51" i="1"/>
  <c r="F52" i="1" s="1"/>
  <c r="F51" i="1"/>
  <c r="G50" i="1"/>
  <c r="B51" i="2"/>
  <c r="B50" i="2"/>
  <c r="B49" i="2"/>
  <c r="I70" i="1" l="1"/>
  <c r="J70" i="1"/>
  <c r="J69" i="1"/>
  <c r="I69" i="1"/>
  <c r="AA39" i="33506"/>
  <c r="Z39" i="33506"/>
  <c r="Y39" i="33506"/>
  <c r="X39" i="33506"/>
  <c r="W39" i="33506"/>
  <c r="V39" i="33506"/>
  <c r="U39" i="33506"/>
  <c r="T39" i="33506"/>
  <c r="AA35" i="33506"/>
  <c r="Z35" i="33506"/>
  <c r="Y35" i="33506"/>
  <c r="X35" i="33506"/>
  <c r="W35" i="33506"/>
  <c r="V35" i="33506"/>
  <c r="U35" i="33506"/>
  <c r="T35" i="33506"/>
  <c r="AA31" i="33506"/>
  <c r="Z31" i="33506"/>
  <c r="Y31" i="33506"/>
  <c r="X31" i="33506"/>
  <c r="W31" i="33506"/>
  <c r="V31" i="33506"/>
  <c r="U31" i="33506"/>
  <c r="T31" i="33506"/>
  <c r="AA27" i="33506"/>
  <c r="Z27" i="33506"/>
  <c r="Y27" i="33506"/>
  <c r="X27" i="33506"/>
  <c r="W27" i="33506"/>
  <c r="V27" i="33506"/>
  <c r="U27" i="33506"/>
  <c r="T27" i="33506"/>
  <c r="AA23" i="33506"/>
  <c r="Z23" i="33506"/>
  <c r="Y23" i="33506"/>
  <c r="X23" i="33506"/>
  <c r="W23" i="33506"/>
  <c r="V23" i="33506"/>
  <c r="U23" i="33506"/>
  <c r="T23" i="33506"/>
  <c r="AA19" i="33506"/>
  <c r="Z19" i="33506"/>
  <c r="Y19" i="33506"/>
  <c r="X19" i="33506"/>
  <c r="W19" i="33506"/>
  <c r="V19" i="33506"/>
  <c r="U19" i="33506"/>
  <c r="T19" i="33506"/>
  <c r="AA15" i="33506"/>
  <c r="Z15" i="33506"/>
  <c r="Y15" i="33506"/>
  <c r="X15" i="33506"/>
  <c r="W15" i="33506"/>
  <c r="V15" i="33506"/>
  <c r="U15" i="33506"/>
  <c r="T15" i="33506"/>
  <c r="S39" i="33506"/>
  <c r="R39" i="33506"/>
  <c r="S35" i="33506"/>
  <c r="S36" i="33506" s="1"/>
  <c r="S37" i="33506" s="1"/>
  <c r="S38" i="33506" s="1"/>
  <c r="R35" i="33506"/>
  <c r="S31" i="33506"/>
  <c r="R31" i="33506"/>
  <c r="S27" i="33506"/>
  <c r="S28" i="33506" s="1"/>
  <c r="S29" i="33506" s="1"/>
  <c r="S30" i="33506" s="1"/>
  <c r="R27" i="33506"/>
  <c r="R28" i="33506" s="1"/>
  <c r="R29" i="33506" s="1"/>
  <c r="R30" i="33506" s="1"/>
  <c r="S23" i="33506"/>
  <c r="R23" i="33506"/>
  <c r="S19" i="33506"/>
  <c r="R19" i="33506"/>
  <c r="R20" i="33506" s="1"/>
  <c r="R21" i="33506" s="1"/>
  <c r="R22" i="33506" s="1"/>
  <c r="S15" i="33506"/>
  <c r="R15" i="33506"/>
  <c r="I126" i="33506"/>
  <c r="I125" i="33506"/>
  <c r="I124" i="33506"/>
  <c r="O79" i="33505"/>
  <c r="N79" i="33505"/>
  <c r="M79" i="33505"/>
  <c r="P79" i="33505"/>
  <c r="K79" i="33505"/>
  <c r="O77" i="33505"/>
  <c r="N77" i="33505"/>
  <c r="M77" i="33505"/>
  <c r="K77" i="33505"/>
  <c r="O75" i="33505"/>
  <c r="N75" i="33505"/>
  <c r="M75" i="33505"/>
  <c r="K75" i="33505"/>
  <c r="O78" i="33505"/>
  <c r="N78" i="33505"/>
  <c r="M78" i="33505"/>
  <c r="Q78" i="33505"/>
  <c r="K78" i="33505"/>
  <c r="O76" i="33505"/>
  <c r="N76" i="33505"/>
  <c r="M76" i="33505"/>
  <c r="Q76" i="33505"/>
  <c r="K76" i="33505"/>
  <c r="O74" i="33505"/>
  <c r="N74" i="33505"/>
  <c r="M74" i="33505"/>
  <c r="Q74" i="33505"/>
  <c r="K74" i="33505"/>
  <c r="O73" i="33505"/>
  <c r="N73" i="33505"/>
  <c r="M73" i="33505"/>
  <c r="P73" i="33505"/>
  <c r="K73" i="33505"/>
  <c r="O72" i="33505"/>
  <c r="N72" i="33505"/>
  <c r="M72" i="33505"/>
  <c r="K72" i="33505"/>
  <c r="O71" i="33505"/>
  <c r="N71" i="33505"/>
  <c r="M71" i="33505"/>
  <c r="P71" i="33505"/>
  <c r="K71" i="33505"/>
  <c r="O69" i="33505"/>
  <c r="N69" i="33505"/>
  <c r="M69" i="33505"/>
  <c r="K69" i="33505"/>
  <c r="O70" i="33505"/>
  <c r="N70" i="33505"/>
  <c r="M70" i="33505"/>
  <c r="Q70" i="33505"/>
  <c r="K70" i="33505"/>
  <c r="P69" i="33505"/>
  <c r="O68" i="33505"/>
  <c r="N68" i="33505"/>
  <c r="M68" i="33505"/>
  <c r="K68" i="33505"/>
  <c r="O66" i="33505"/>
  <c r="N66" i="33505"/>
  <c r="M66" i="33505"/>
  <c r="Q66" i="33505"/>
  <c r="K66" i="33505"/>
  <c r="O67" i="33505"/>
  <c r="N67" i="33505"/>
  <c r="M67" i="33505"/>
  <c r="Q67" i="33505"/>
  <c r="K67" i="33505"/>
  <c r="O65" i="33505"/>
  <c r="N65" i="33505"/>
  <c r="M65" i="33505"/>
  <c r="P65" i="33505"/>
  <c r="K65" i="33505"/>
  <c r="O63" i="33505"/>
  <c r="N63" i="33505"/>
  <c r="M63" i="33505"/>
  <c r="P63" i="33505"/>
  <c r="K63" i="33505"/>
  <c r="O64" i="33505"/>
  <c r="Q64" i="33505"/>
  <c r="N64" i="33505"/>
  <c r="M64" i="33505"/>
  <c r="P64" i="33505"/>
  <c r="K64" i="33505"/>
  <c r="Q77" i="33505"/>
  <c r="P75" i="33505"/>
  <c r="Q79" i="33505"/>
  <c r="P78" i="33505"/>
  <c r="P76" i="33505"/>
  <c r="P77" i="33505"/>
  <c r="Q75" i="33505"/>
  <c r="P74" i="33505"/>
  <c r="Q72" i="33505"/>
  <c r="Q73" i="33505"/>
  <c r="P72" i="33505"/>
  <c r="Q69" i="33505"/>
  <c r="Q71" i="33505"/>
  <c r="P70" i="33505"/>
  <c r="Q68" i="33505"/>
  <c r="P66" i="33505"/>
  <c r="P67" i="33505"/>
  <c r="P68" i="33505"/>
  <c r="Q63" i="33505"/>
  <c r="Q65" i="33505"/>
  <c r="O62" i="33505"/>
  <c r="N62" i="33505"/>
  <c r="M62" i="33505"/>
  <c r="K62" i="33505"/>
  <c r="O61" i="33505"/>
  <c r="N61" i="33505"/>
  <c r="M61" i="33505"/>
  <c r="Q61" i="33505"/>
  <c r="K61" i="33505"/>
  <c r="O60" i="33505"/>
  <c r="N60" i="33505"/>
  <c r="M60" i="33505"/>
  <c r="Q60" i="33505"/>
  <c r="K60" i="33505"/>
  <c r="O55" i="33505"/>
  <c r="N55" i="33505"/>
  <c r="M55" i="33505"/>
  <c r="Q55" i="33505"/>
  <c r="K55" i="33505"/>
  <c r="O53" i="33505"/>
  <c r="N53" i="33505"/>
  <c r="M53" i="33505"/>
  <c r="Q53" i="33505"/>
  <c r="K53" i="33505"/>
  <c r="O51" i="33505"/>
  <c r="N51" i="33505"/>
  <c r="Q51" i="33505"/>
  <c r="M51" i="33505"/>
  <c r="K51" i="33505"/>
  <c r="Q49" i="33505"/>
  <c r="P49" i="33505"/>
  <c r="O49" i="33505"/>
  <c r="N49" i="33505"/>
  <c r="M49" i="33505"/>
  <c r="K49" i="33505"/>
  <c r="O47" i="33505"/>
  <c r="N47" i="33505"/>
  <c r="M47" i="33505"/>
  <c r="P47" i="33505"/>
  <c r="L47" i="33505"/>
  <c r="K47" i="33505"/>
  <c r="O45" i="33505"/>
  <c r="N45" i="33505"/>
  <c r="M45" i="33505"/>
  <c r="P45" i="33505"/>
  <c r="L45" i="33505"/>
  <c r="K45" i="33505"/>
  <c r="O43" i="33505"/>
  <c r="N43" i="33505"/>
  <c r="M43" i="33505"/>
  <c r="K43" i="33505"/>
  <c r="L43" i="33505"/>
  <c r="O41" i="33505"/>
  <c r="N41" i="33505"/>
  <c r="M41" i="33505"/>
  <c r="K41" i="33505"/>
  <c r="Q62" i="33505"/>
  <c r="P61" i="33505"/>
  <c r="P62" i="33505"/>
  <c r="P60" i="33505"/>
  <c r="P55" i="33505"/>
  <c r="P53" i="33505"/>
  <c r="P51" i="33505"/>
  <c r="Q47" i="33505"/>
  <c r="Q45" i="33505"/>
  <c r="Q43" i="33505"/>
  <c r="P43" i="33505"/>
  <c r="Q41" i="33505"/>
  <c r="L41" i="33505"/>
  <c r="O35" i="33505"/>
  <c r="N35" i="33505"/>
  <c r="O34" i="33505"/>
  <c r="N34" i="33505"/>
  <c r="O33" i="33505"/>
  <c r="N33" i="33505"/>
  <c r="M35" i="33505"/>
  <c r="K35" i="33505"/>
  <c r="M34" i="33505"/>
  <c r="P34" i="33505"/>
  <c r="K34" i="33505"/>
  <c r="M33" i="33505"/>
  <c r="K33" i="33505"/>
  <c r="L35" i="33505"/>
  <c r="L34" i="33505"/>
  <c r="O32" i="33505"/>
  <c r="N32" i="33505"/>
  <c r="O31" i="33505"/>
  <c r="N31" i="33505"/>
  <c r="O30" i="33505"/>
  <c r="N30" i="33505"/>
  <c r="M32" i="33505"/>
  <c r="K32" i="33505"/>
  <c r="M31" i="33505"/>
  <c r="P31" i="33505"/>
  <c r="K31" i="33505"/>
  <c r="M30" i="33505"/>
  <c r="K30" i="33505"/>
  <c r="L32" i="33505"/>
  <c r="L31" i="33505"/>
  <c r="O29" i="33505"/>
  <c r="N29" i="33505"/>
  <c r="O28" i="33505"/>
  <c r="N28" i="33505"/>
  <c r="O27" i="33505"/>
  <c r="N27" i="33505"/>
  <c r="M29" i="33505"/>
  <c r="M28" i="33505"/>
  <c r="M27" i="33505"/>
  <c r="K29" i="33505"/>
  <c r="K28" i="33505"/>
  <c r="K27" i="33505"/>
  <c r="L29" i="33505"/>
  <c r="L28" i="33505"/>
  <c r="O26" i="33505"/>
  <c r="O25" i="33505"/>
  <c r="O24" i="33505"/>
  <c r="N26" i="33505"/>
  <c r="N25" i="33505"/>
  <c r="N24" i="33505"/>
  <c r="M26" i="33505"/>
  <c r="M25" i="33505"/>
  <c r="M24" i="33505"/>
  <c r="K26" i="33505"/>
  <c r="K25" i="33505"/>
  <c r="K24" i="33505"/>
  <c r="L25" i="33505"/>
  <c r="O23" i="33505"/>
  <c r="N23" i="33505"/>
  <c r="M23" i="33505"/>
  <c r="K23" i="33505"/>
  <c r="O22" i="33505"/>
  <c r="N22" i="33505"/>
  <c r="M22" i="33505"/>
  <c r="K22" i="33505"/>
  <c r="O21" i="33505"/>
  <c r="N21" i="33505"/>
  <c r="M21" i="33505"/>
  <c r="P21" i="33505"/>
  <c r="K21" i="33505"/>
  <c r="O20" i="33505"/>
  <c r="N20" i="33505"/>
  <c r="M20" i="33505"/>
  <c r="K20" i="33505"/>
  <c r="Q21" i="33505"/>
  <c r="O19" i="33505"/>
  <c r="N19" i="33505"/>
  <c r="M19" i="33505"/>
  <c r="K19" i="33505"/>
  <c r="O18" i="33505"/>
  <c r="N18" i="33505"/>
  <c r="M18" i="33505"/>
  <c r="K18" i="33505"/>
  <c r="O17" i="33505"/>
  <c r="N17" i="33505"/>
  <c r="M17" i="33505"/>
  <c r="O16" i="33505"/>
  <c r="N16" i="33505"/>
  <c r="M16" i="33505"/>
  <c r="P16" i="33505"/>
  <c r="K17" i="33505"/>
  <c r="K16" i="33505"/>
  <c r="J69" i="33505"/>
  <c r="J66" i="33505"/>
  <c r="J63" i="33505"/>
  <c r="J60" i="33505"/>
  <c r="P41" i="33505"/>
  <c r="Q19" i="33505"/>
  <c r="Q23" i="33505"/>
  <c r="P19" i="33505"/>
  <c r="Q34" i="33505"/>
  <c r="Q31" i="33505"/>
  <c r="P28" i="33505"/>
  <c r="Q28" i="33505"/>
  <c r="P25" i="33505"/>
  <c r="Q25" i="33505"/>
  <c r="P23" i="33505"/>
  <c r="Q17" i="33505"/>
  <c r="P17" i="33505"/>
  <c r="F22" i="2"/>
  <c r="F49" i="2"/>
  <c r="F50" i="2" s="1"/>
  <c r="L26" i="33505"/>
  <c r="S53" i="33507"/>
  <c r="R53" i="33507"/>
  <c r="O47" i="33507"/>
  <c r="N47" i="33507"/>
  <c r="J74" i="33505"/>
  <c r="J76" i="33505"/>
  <c r="J78" i="33505"/>
  <c r="J72" i="33505"/>
  <c r="J56" i="33505"/>
  <c r="J57" i="33505"/>
  <c r="J58" i="33505"/>
  <c r="J59" i="33505"/>
  <c r="J18" i="33505"/>
  <c r="J20" i="33505"/>
  <c r="J22" i="33505"/>
  <c r="J24" i="33505"/>
  <c r="J27" i="33505"/>
  <c r="J30" i="33505"/>
  <c r="J33" i="33505"/>
  <c r="J36" i="33505"/>
  <c r="J37" i="33505"/>
  <c r="J38" i="33505"/>
  <c r="J39" i="33505"/>
  <c r="J40" i="33505"/>
  <c r="J42" i="33505"/>
  <c r="J44" i="33505"/>
  <c r="J46" i="33505"/>
  <c r="J48" i="33505"/>
  <c r="J50" i="33505"/>
  <c r="J52" i="33505"/>
  <c r="J54" i="33505"/>
  <c r="J16" i="33505"/>
  <c r="J34" i="1"/>
  <c r="L34" i="1" s="1"/>
  <c r="K34" i="1"/>
  <c r="M34" i="1" s="1"/>
  <c r="J35" i="1"/>
  <c r="L35" i="1" s="1"/>
  <c r="K35" i="1"/>
  <c r="M35" i="1" s="1"/>
  <c r="J36" i="1"/>
  <c r="L36" i="1" s="1"/>
  <c r="K36" i="1"/>
  <c r="M36" i="1" s="1"/>
  <c r="J37" i="1"/>
  <c r="L37" i="1" s="1"/>
  <c r="K37" i="1"/>
  <c r="M37" i="1" s="1"/>
  <c r="I34" i="1"/>
  <c r="I35" i="1"/>
  <c r="I36" i="1"/>
  <c r="I37" i="1"/>
  <c r="S40" i="33506"/>
  <c r="S41" i="33506" s="1"/>
  <c r="S42" i="33506" s="1"/>
  <c r="R40" i="33506"/>
  <c r="R41" i="33506"/>
  <c r="R42" i="33506" s="1"/>
  <c r="R36" i="33506"/>
  <c r="R37" i="33506" s="1"/>
  <c r="R38" i="33506" s="1"/>
  <c r="S32" i="33506"/>
  <c r="S33" i="33506" s="1"/>
  <c r="S34" i="33506" s="1"/>
  <c r="R32" i="33506"/>
  <c r="R33" i="33506" s="1"/>
  <c r="R34" i="33506" s="1"/>
  <c r="AA40" i="33506"/>
  <c r="AA41" i="33506"/>
  <c r="AA42" i="33506"/>
  <c r="Z40" i="33506"/>
  <c r="Z41" i="33506"/>
  <c r="Z42" i="33506"/>
  <c r="X40" i="33506"/>
  <c r="X41" i="33506"/>
  <c r="X42" i="33506"/>
  <c r="W40" i="33506"/>
  <c r="W41" i="33506"/>
  <c r="W42" i="33506"/>
  <c r="V40" i="33506"/>
  <c r="V41" i="33506"/>
  <c r="V42" i="33506"/>
  <c r="U40" i="33506"/>
  <c r="U41" i="33506"/>
  <c r="U42" i="33506"/>
  <c r="T40" i="33506"/>
  <c r="T41" i="33506"/>
  <c r="T42" i="33506"/>
  <c r="I40" i="33506"/>
  <c r="I41" i="33506"/>
  <c r="I42" i="33506"/>
  <c r="I39" i="33506"/>
  <c r="I35" i="33506"/>
  <c r="I36" i="33506"/>
  <c r="I37" i="33506"/>
  <c r="I38" i="33506"/>
  <c r="I31" i="33506"/>
  <c r="I32" i="33506"/>
  <c r="I33" i="33506"/>
  <c r="I34" i="33506"/>
  <c r="I63" i="33505"/>
  <c r="I66" i="33505"/>
  <c r="I69" i="33505"/>
  <c r="I72" i="33505"/>
  <c r="I74" i="33505"/>
  <c r="I76" i="33505"/>
  <c r="I78" i="33505"/>
  <c r="I60" i="33505"/>
  <c r="I56" i="33505"/>
  <c r="I57" i="33505"/>
  <c r="I58" i="33505"/>
  <c r="I59" i="33505"/>
  <c r="AA32" i="33506"/>
  <c r="AA33" i="33506"/>
  <c r="AA34" i="33506"/>
  <c r="AA36" i="33506"/>
  <c r="AA37" i="33506"/>
  <c r="AA38" i="33506"/>
  <c r="H13" i="33509"/>
  <c r="G13" i="33509"/>
  <c r="D37" i="33509"/>
  <c r="C37" i="33509"/>
  <c r="R11" i="33506"/>
  <c r="I24" i="33505"/>
  <c r="I27" i="33505"/>
  <c r="I30" i="33505"/>
  <c r="I33" i="33505"/>
  <c r="I36" i="33505"/>
  <c r="I37" i="33505"/>
  <c r="I38" i="33505"/>
  <c r="I39" i="33505"/>
  <c r="I40" i="33505"/>
  <c r="I42" i="33505"/>
  <c r="I44" i="33505"/>
  <c r="I46" i="33505"/>
  <c r="I48" i="33505"/>
  <c r="I50" i="33505"/>
  <c r="I52" i="33505"/>
  <c r="I54" i="33505"/>
  <c r="D31" i="33509"/>
  <c r="C31" i="33509"/>
  <c r="D25" i="33509"/>
  <c r="C25" i="33509"/>
  <c r="D19" i="33509"/>
  <c r="C19" i="33509"/>
  <c r="D13" i="33509"/>
  <c r="C13" i="33509"/>
  <c r="G4" i="33512"/>
  <c r="I30" i="33506"/>
  <c r="I29" i="33506"/>
  <c r="I28" i="33506"/>
  <c r="I27" i="33506"/>
  <c r="Y70" i="33512"/>
  <c r="Y69" i="33512"/>
  <c r="Y68" i="33512"/>
  <c r="Y67" i="33512"/>
  <c r="AG66" i="33512"/>
  <c r="AG67" i="33512"/>
  <c r="AG68" i="33512"/>
  <c r="AG69" i="33512"/>
  <c r="AG70" i="33512"/>
  <c r="AC66" i="33512"/>
  <c r="AC67" i="33512"/>
  <c r="AC68" i="33512"/>
  <c r="AC69" i="33512"/>
  <c r="AC70" i="33512"/>
  <c r="Y66" i="33512"/>
  <c r="Y65" i="33512"/>
  <c r="Y64" i="33512"/>
  <c r="Y63" i="33512"/>
  <c r="Y62" i="33512"/>
  <c r="AG61" i="33512"/>
  <c r="AG62" i="33512"/>
  <c r="AG63" i="33512"/>
  <c r="AG64" i="33512"/>
  <c r="AG65" i="33512"/>
  <c r="AC61" i="33512"/>
  <c r="AC62" i="33512"/>
  <c r="AC63" i="33512"/>
  <c r="AC64" i="33512"/>
  <c r="AC65" i="33512"/>
  <c r="Y61" i="33512"/>
  <c r="Y60" i="33512"/>
  <c r="Y59" i="33512"/>
  <c r="Y58" i="33512"/>
  <c r="Y57" i="33512"/>
  <c r="AG56" i="33512"/>
  <c r="AG57" i="33512"/>
  <c r="AG58" i="33512"/>
  <c r="AG59" i="33512"/>
  <c r="AG60" i="33512"/>
  <c r="AC56" i="33512"/>
  <c r="AC57" i="33512"/>
  <c r="AC58" i="33512"/>
  <c r="AC59" i="33512"/>
  <c r="AC60" i="33512"/>
  <c r="Y56" i="33512"/>
  <c r="Y55" i="33512"/>
  <c r="Y54" i="33512"/>
  <c r="Y53" i="33512"/>
  <c r="Y52" i="33512"/>
  <c r="AG51" i="33512"/>
  <c r="AG52" i="33512"/>
  <c r="AG53" i="33512"/>
  <c r="AG54" i="33512"/>
  <c r="AG55" i="33512"/>
  <c r="AC51" i="33512"/>
  <c r="AC52" i="33512"/>
  <c r="AC53" i="33512"/>
  <c r="AC54" i="33512"/>
  <c r="AC55" i="33512"/>
  <c r="Y51" i="33512"/>
  <c r="Y50" i="33512"/>
  <c r="Y49" i="33512"/>
  <c r="Y48" i="33512"/>
  <c r="Y47" i="33512"/>
  <c r="AG46" i="33512"/>
  <c r="AG47" i="33512"/>
  <c r="AG48" i="33512"/>
  <c r="AG49" i="33512"/>
  <c r="AG50" i="33512"/>
  <c r="AC46" i="33512"/>
  <c r="AC47" i="33512"/>
  <c r="AC48" i="33512"/>
  <c r="AC49" i="33512"/>
  <c r="AC50" i="33512"/>
  <c r="Y46" i="33512"/>
  <c r="Y45" i="33512"/>
  <c r="Y44" i="33512"/>
  <c r="Y43" i="33512"/>
  <c r="Y42" i="33512"/>
  <c r="AG41" i="33512"/>
  <c r="AG42" i="33512"/>
  <c r="AG43" i="33512"/>
  <c r="AG44" i="33512"/>
  <c r="AG45" i="33512"/>
  <c r="AC41" i="33512"/>
  <c r="AC42" i="33512"/>
  <c r="AC43" i="33512"/>
  <c r="AC44" i="33512"/>
  <c r="AC45" i="33512"/>
  <c r="Y41" i="33512"/>
  <c r="Y40" i="33512"/>
  <c r="Y39" i="33512"/>
  <c r="Y38" i="33512"/>
  <c r="Y37" i="33512"/>
  <c r="T37" i="33512"/>
  <c r="AG36" i="33512"/>
  <c r="AG37" i="33512"/>
  <c r="AG38" i="33512"/>
  <c r="AG39" i="33512"/>
  <c r="AG40" i="33512"/>
  <c r="AC36" i="33512"/>
  <c r="AC37" i="33512"/>
  <c r="AC38" i="33512"/>
  <c r="AC39" i="33512"/>
  <c r="AC40" i="33512"/>
  <c r="Y36" i="33512"/>
  <c r="T36" i="33512"/>
  <c r="Y35" i="33512"/>
  <c r="T35" i="33512"/>
  <c r="Y34" i="33512"/>
  <c r="T34" i="33512"/>
  <c r="Y33" i="33512"/>
  <c r="T33" i="33512"/>
  <c r="Y32" i="33512"/>
  <c r="T32" i="33512"/>
  <c r="AG31" i="33512"/>
  <c r="AG32" i="33512"/>
  <c r="AG33" i="33512"/>
  <c r="AG34" i="33512"/>
  <c r="AG35" i="33512"/>
  <c r="AC31" i="33512"/>
  <c r="AC32" i="33512"/>
  <c r="AC33" i="33512"/>
  <c r="AC34" i="33512"/>
  <c r="AC35" i="33512"/>
  <c r="Y31" i="33512"/>
  <c r="T31" i="33512"/>
  <c r="Y30" i="33512"/>
  <c r="T30" i="33512"/>
  <c r="Y29" i="33512"/>
  <c r="T29" i="33512"/>
  <c r="Y28" i="33512"/>
  <c r="Y27" i="33512"/>
  <c r="AG26" i="33512"/>
  <c r="AG27" i="33512"/>
  <c r="AG28" i="33512"/>
  <c r="AG29" i="33512"/>
  <c r="AG30" i="33512"/>
  <c r="AC26" i="33512"/>
  <c r="AC27" i="33512"/>
  <c r="AC28" i="33512"/>
  <c r="AC29" i="33512"/>
  <c r="AC30" i="33512"/>
  <c r="Y26" i="33512"/>
  <c r="T26" i="33512"/>
  <c r="AF25" i="33512"/>
  <c r="AF30" i="33512"/>
  <c r="AF35" i="33512"/>
  <c r="AF40" i="33512"/>
  <c r="AF45" i="33512"/>
  <c r="AF50" i="33512"/>
  <c r="AF55" i="33512"/>
  <c r="AF60" i="33512"/>
  <c r="AF65" i="33512"/>
  <c r="AF70" i="33512"/>
  <c r="AB25" i="33512"/>
  <c r="AB30" i="33512"/>
  <c r="AB35" i="33512"/>
  <c r="AB40" i="33512"/>
  <c r="AB45" i="33512"/>
  <c r="AB50" i="33512"/>
  <c r="AB55" i="33512"/>
  <c r="AB60" i="33512"/>
  <c r="AB65" i="33512"/>
  <c r="AB70" i="33512"/>
  <c r="Y25" i="33512"/>
  <c r="AF24" i="33512"/>
  <c r="AF29" i="33512"/>
  <c r="AF34" i="33512"/>
  <c r="AF39" i="33512"/>
  <c r="AF44" i="33512"/>
  <c r="AF49" i="33512"/>
  <c r="AF54" i="33512"/>
  <c r="AF59" i="33512"/>
  <c r="AF64" i="33512"/>
  <c r="AF69" i="33512"/>
  <c r="AB24" i="33512"/>
  <c r="AB29" i="33512"/>
  <c r="AB34" i="33512"/>
  <c r="AB39" i="33512"/>
  <c r="AB44" i="33512"/>
  <c r="AB49" i="33512"/>
  <c r="AB54" i="33512"/>
  <c r="AB59" i="33512"/>
  <c r="AB64" i="33512"/>
  <c r="AB69" i="33512"/>
  <c r="Y24" i="33512"/>
  <c r="AF23" i="33512"/>
  <c r="AF28" i="33512"/>
  <c r="AF33" i="33512"/>
  <c r="AF38" i="33512"/>
  <c r="AF43" i="33512"/>
  <c r="AF48" i="33512"/>
  <c r="AF53" i="33512"/>
  <c r="AF58" i="33512"/>
  <c r="AF63" i="33512"/>
  <c r="AF68" i="33512"/>
  <c r="AB23" i="33512"/>
  <c r="AB28" i="33512"/>
  <c r="AB33" i="33512"/>
  <c r="AB38" i="33512"/>
  <c r="AB43" i="33512"/>
  <c r="AB48" i="33512"/>
  <c r="AB53" i="33512"/>
  <c r="AB58" i="33512"/>
  <c r="AB63" i="33512"/>
  <c r="AB68" i="33512"/>
  <c r="Y23" i="33512"/>
  <c r="AF22" i="33512"/>
  <c r="AF27" i="33512"/>
  <c r="AF32" i="33512"/>
  <c r="AF37" i="33512"/>
  <c r="AF42" i="33512"/>
  <c r="AF47" i="33512"/>
  <c r="AF52" i="33512"/>
  <c r="AF57" i="33512"/>
  <c r="AF62" i="33512"/>
  <c r="AF67" i="33512"/>
  <c r="AB22" i="33512"/>
  <c r="AB27" i="33512"/>
  <c r="AB32" i="33512"/>
  <c r="AB37" i="33512"/>
  <c r="AB42" i="33512"/>
  <c r="AB47" i="33512"/>
  <c r="AB52" i="33512"/>
  <c r="AB57" i="33512"/>
  <c r="AB62" i="33512"/>
  <c r="AB67" i="33512"/>
  <c r="Y22" i="33512"/>
  <c r="AG21" i="33512"/>
  <c r="AG22" i="33512"/>
  <c r="AG23" i="33512"/>
  <c r="AG24" i="33512"/>
  <c r="AG25" i="33512"/>
  <c r="AF21" i="33512"/>
  <c r="AF26" i="33512"/>
  <c r="AF31" i="33512"/>
  <c r="AF36" i="33512"/>
  <c r="AF41" i="33512"/>
  <c r="AF46" i="33512"/>
  <c r="AF51" i="33512"/>
  <c r="AF56" i="33512"/>
  <c r="AF61" i="33512"/>
  <c r="AF66" i="33512"/>
  <c r="AC21" i="33512"/>
  <c r="AC22" i="33512"/>
  <c r="AC23" i="33512"/>
  <c r="AC24" i="33512"/>
  <c r="AC25" i="33512"/>
  <c r="AB21" i="33512"/>
  <c r="AB26" i="33512"/>
  <c r="AB31" i="33512"/>
  <c r="AB36" i="33512"/>
  <c r="AB41" i="33512"/>
  <c r="AB46" i="33512"/>
  <c r="AB51" i="33512"/>
  <c r="AB56" i="33512"/>
  <c r="AB61" i="33512"/>
  <c r="AB66" i="33512"/>
  <c r="AA21" i="33512"/>
  <c r="AA22" i="33512"/>
  <c r="AA23" i="33512"/>
  <c r="AA24" i="33512"/>
  <c r="AA25" i="33512"/>
  <c r="AA26" i="33512"/>
  <c r="AA27" i="33512"/>
  <c r="AA28" i="33512"/>
  <c r="AA29" i="33512"/>
  <c r="AA30" i="33512"/>
  <c r="AA31" i="33512"/>
  <c r="AA32" i="33512"/>
  <c r="AA33" i="33512"/>
  <c r="AA34" i="33512"/>
  <c r="AA35" i="33512"/>
  <c r="AA36" i="33512"/>
  <c r="AA37" i="33512"/>
  <c r="AA38" i="33512"/>
  <c r="AA39" i="33512"/>
  <c r="AA40" i="33512"/>
  <c r="AA41" i="33512"/>
  <c r="AA42" i="33512"/>
  <c r="AA43" i="33512"/>
  <c r="AA44" i="33512"/>
  <c r="AA45" i="33512"/>
  <c r="AA46" i="33512"/>
  <c r="AA47" i="33512"/>
  <c r="AA48" i="33512"/>
  <c r="AA49" i="33512"/>
  <c r="AA50" i="33512"/>
  <c r="AA51" i="33512"/>
  <c r="AA52" i="33512"/>
  <c r="AA53" i="33512"/>
  <c r="AA54" i="33512"/>
  <c r="AA55" i="33512"/>
  <c r="AA56" i="33512"/>
  <c r="AA57" i="33512"/>
  <c r="AA58" i="33512"/>
  <c r="AA59" i="33512"/>
  <c r="AA60" i="33512"/>
  <c r="AA61" i="33512"/>
  <c r="AA62" i="33512"/>
  <c r="AA63" i="33512"/>
  <c r="AA64" i="33512"/>
  <c r="AA65" i="33512"/>
  <c r="AA66" i="33512"/>
  <c r="AA67" i="33512"/>
  <c r="AA68" i="33512"/>
  <c r="AA69" i="33512"/>
  <c r="AA70" i="33512"/>
  <c r="Y21" i="33512"/>
  <c r="T20" i="33512"/>
  <c r="T19" i="33512"/>
  <c r="T18" i="33512"/>
  <c r="T17" i="33512"/>
  <c r="T16" i="33512"/>
  <c r="T15" i="33512"/>
  <c r="T14" i="33512"/>
  <c r="T13" i="33512"/>
  <c r="T9" i="33512"/>
  <c r="V9" i="33512"/>
  <c r="T12" i="33512"/>
  <c r="AE4" i="33512"/>
  <c r="AE21" i="33512"/>
  <c r="AE22" i="33512"/>
  <c r="AE23" i="33512"/>
  <c r="AE24" i="33512"/>
  <c r="AE25" i="33512"/>
  <c r="AE26" i="33512"/>
  <c r="AE27" i="33512"/>
  <c r="AE28" i="33512"/>
  <c r="AE29" i="33512"/>
  <c r="AE30" i="33512"/>
  <c r="AE31" i="33512"/>
  <c r="AE32" i="33512"/>
  <c r="AE33" i="33512"/>
  <c r="AE34" i="33512"/>
  <c r="AE35" i="33512"/>
  <c r="AE36" i="33512"/>
  <c r="AE37" i="33512"/>
  <c r="AE38" i="33512"/>
  <c r="AE39" i="33512"/>
  <c r="AE40" i="33512"/>
  <c r="AE41" i="33512"/>
  <c r="AE42" i="33512"/>
  <c r="AE43" i="33512"/>
  <c r="AE44" i="33512"/>
  <c r="AE45" i="33512"/>
  <c r="AE46" i="33512"/>
  <c r="AE47" i="33512"/>
  <c r="AE48" i="33512"/>
  <c r="AE49" i="33512"/>
  <c r="AE50" i="33512"/>
  <c r="AE51" i="33512"/>
  <c r="AE52" i="33512"/>
  <c r="AE53" i="33512"/>
  <c r="AE54" i="33512"/>
  <c r="AE55" i="33512"/>
  <c r="AE56" i="33512"/>
  <c r="AE57" i="33512"/>
  <c r="AE58" i="33512"/>
  <c r="AE59" i="33512"/>
  <c r="AE60" i="33512"/>
  <c r="AE61" i="33512"/>
  <c r="AE62" i="33512"/>
  <c r="AE63" i="33512"/>
  <c r="AE64" i="33512"/>
  <c r="AE65" i="33512"/>
  <c r="AE66" i="33512"/>
  <c r="AE67" i="33512"/>
  <c r="AE68" i="33512"/>
  <c r="AE69" i="33512"/>
  <c r="AE70" i="33512"/>
  <c r="I19" i="33506"/>
  <c r="I20" i="33506"/>
  <c r="I21" i="33506"/>
  <c r="I22" i="33506"/>
  <c r="I23" i="33506"/>
  <c r="I24" i="33506"/>
  <c r="I25" i="33506"/>
  <c r="I26" i="33506"/>
  <c r="R24" i="33506"/>
  <c r="R25" i="33506" s="1"/>
  <c r="R26" i="33506" s="1"/>
  <c r="S24" i="33506"/>
  <c r="S25" i="33506" s="1"/>
  <c r="S26" i="33506" s="1"/>
  <c r="J33" i="1"/>
  <c r="L33" i="1" s="1"/>
  <c r="K33" i="1"/>
  <c r="M33" i="1" s="1"/>
  <c r="I33" i="1"/>
  <c r="R12" i="33506"/>
  <c r="R13" i="33506" s="1"/>
  <c r="R14" i="33506" s="1"/>
  <c r="S11" i="33506"/>
  <c r="S12" i="33506" s="1"/>
  <c r="S13" i="33506" s="1"/>
  <c r="S14" i="33506" s="1"/>
  <c r="J8" i="1"/>
  <c r="T20" i="33506"/>
  <c r="T21" i="33506"/>
  <c r="T22" i="33506"/>
  <c r="U20" i="33506"/>
  <c r="U21" i="33506"/>
  <c r="U22" i="33506"/>
  <c r="V20" i="33506"/>
  <c r="V21" i="33506"/>
  <c r="V22" i="33506"/>
  <c r="W20" i="33506"/>
  <c r="W21" i="33506"/>
  <c r="W22" i="33506"/>
  <c r="X20" i="33506"/>
  <c r="X21" i="33506"/>
  <c r="X22" i="33506"/>
  <c r="Y20" i="33506"/>
  <c r="Y21" i="33506"/>
  <c r="Y22" i="33506"/>
  <c r="Z20" i="33506"/>
  <c r="Z21" i="33506"/>
  <c r="Z22" i="33506"/>
  <c r="AA20" i="33506"/>
  <c r="AA21" i="33506"/>
  <c r="AA22" i="33506"/>
  <c r="T24" i="33506"/>
  <c r="T25" i="33506"/>
  <c r="T26" i="33506"/>
  <c r="U24" i="33506"/>
  <c r="U25" i="33506"/>
  <c r="U26" i="33506"/>
  <c r="V24" i="33506"/>
  <c r="V25" i="33506"/>
  <c r="V26" i="33506"/>
  <c r="W24" i="33506"/>
  <c r="W25" i="33506"/>
  <c r="W26" i="33506"/>
  <c r="X24" i="33506"/>
  <c r="X25" i="33506"/>
  <c r="X26" i="33506"/>
  <c r="Y24" i="33506"/>
  <c r="Y25" i="33506"/>
  <c r="Y26" i="33506"/>
  <c r="Z24" i="33506"/>
  <c r="Z25" i="33506"/>
  <c r="Z26" i="33506"/>
  <c r="AA24" i="33506"/>
  <c r="AA25" i="33506"/>
  <c r="AA26" i="33506"/>
  <c r="T28" i="33506"/>
  <c r="T29" i="33506"/>
  <c r="T30" i="33506"/>
  <c r="U28" i="33506"/>
  <c r="U29" i="33506"/>
  <c r="U30" i="33506"/>
  <c r="V28" i="33506"/>
  <c r="V29" i="33506"/>
  <c r="V30" i="33506"/>
  <c r="W28" i="33506"/>
  <c r="W29" i="33506"/>
  <c r="W30" i="33506"/>
  <c r="X28" i="33506"/>
  <c r="X29" i="33506"/>
  <c r="X30" i="33506"/>
  <c r="Y28" i="33506"/>
  <c r="Y29" i="33506"/>
  <c r="Y30" i="33506"/>
  <c r="Z28" i="33506"/>
  <c r="Z29" i="33506"/>
  <c r="Z30" i="33506"/>
  <c r="AA28" i="33506"/>
  <c r="AA29" i="33506"/>
  <c r="AA30" i="33506"/>
  <c r="T11" i="33506"/>
  <c r="T12" i="33506"/>
  <c r="T13" i="33506"/>
  <c r="T14" i="33506"/>
  <c r="U11" i="33506"/>
  <c r="U12" i="33506"/>
  <c r="U13" i="33506"/>
  <c r="U14" i="33506"/>
  <c r="V11" i="33506"/>
  <c r="V12" i="33506"/>
  <c r="V13" i="33506"/>
  <c r="V14" i="33506"/>
  <c r="W11" i="33506"/>
  <c r="W12" i="33506"/>
  <c r="W13" i="33506"/>
  <c r="W14" i="33506"/>
  <c r="X11" i="33506"/>
  <c r="X12" i="33506"/>
  <c r="X13" i="33506"/>
  <c r="X14" i="33506"/>
  <c r="Y11" i="33506"/>
  <c r="Y12" i="33506"/>
  <c r="Y13" i="33506"/>
  <c r="Y14" i="33506"/>
  <c r="Z11" i="33506"/>
  <c r="Z12" i="33506"/>
  <c r="Z13" i="33506"/>
  <c r="Z14" i="33506"/>
  <c r="AA11" i="33506"/>
  <c r="AA12" i="33506"/>
  <c r="AA13" i="33506"/>
  <c r="AA14" i="33506"/>
  <c r="T16" i="33506"/>
  <c r="T17" i="33506"/>
  <c r="T18" i="33506"/>
  <c r="U16" i="33506"/>
  <c r="U17" i="33506"/>
  <c r="U18" i="33506"/>
  <c r="V16" i="33506"/>
  <c r="V17" i="33506"/>
  <c r="V18" i="33506"/>
  <c r="W16" i="33506"/>
  <c r="W17" i="33506"/>
  <c r="W18" i="33506"/>
  <c r="X16" i="33506"/>
  <c r="X17" i="33506"/>
  <c r="X18" i="33506"/>
  <c r="Y16" i="33506"/>
  <c r="Y17" i="33506"/>
  <c r="Y18" i="33506"/>
  <c r="Z16" i="33506"/>
  <c r="Z17" i="33506"/>
  <c r="Z18" i="33506"/>
  <c r="AA16" i="33506"/>
  <c r="AA17" i="33506"/>
  <c r="AA18" i="33506"/>
  <c r="I32" i="1"/>
  <c r="I31" i="1"/>
  <c r="I30" i="1"/>
  <c r="J32" i="1"/>
  <c r="L32" i="1" s="1"/>
  <c r="K32" i="1"/>
  <c r="M32" i="1" s="1"/>
  <c r="R10" i="33509"/>
  <c r="Q10" i="33509"/>
  <c r="R9" i="33509"/>
  <c r="Q9" i="33509"/>
  <c r="P15" i="33509"/>
  <c r="P16" i="33509"/>
  <c r="P17" i="33509"/>
  <c r="O16" i="33509"/>
  <c r="O15" i="33509"/>
  <c r="O18" i="33509"/>
  <c r="E2" i="33509"/>
  <c r="S20" i="33506"/>
  <c r="S21" i="33506" s="1"/>
  <c r="S22" i="33506" s="1"/>
  <c r="R16" i="33506"/>
  <c r="R17" i="33506" s="1"/>
  <c r="R18" i="33506" s="1"/>
  <c r="S16" i="33506"/>
  <c r="S17" i="33506" s="1"/>
  <c r="S18" i="33506" s="1"/>
  <c r="P11" i="33506"/>
  <c r="P19" i="33506"/>
  <c r="P23" i="33506"/>
  <c r="P27" i="33506"/>
  <c r="P31" i="33506"/>
  <c r="P35" i="33506"/>
  <c r="P39" i="33506"/>
  <c r="O12" i="33506"/>
  <c r="O13" i="33506"/>
  <c r="O14" i="33506"/>
  <c r="N12" i="33506"/>
  <c r="N13" i="33506"/>
  <c r="N14" i="33506"/>
  <c r="M12" i="33506"/>
  <c r="M13" i="33506"/>
  <c r="M14" i="33506"/>
  <c r="L12" i="33506"/>
  <c r="L13" i="33506"/>
  <c r="L14" i="33506"/>
  <c r="K12" i="33506"/>
  <c r="K13" i="33506"/>
  <c r="K14" i="33506"/>
  <c r="J12" i="33506"/>
  <c r="J13" i="33506"/>
  <c r="J14" i="33506"/>
  <c r="Q11" i="33506"/>
  <c r="Q19" i="33506"/>
  <c r="Q23" i="33506"/>
  <c r="Q27" i="33506"/>
  <c r="Q31" i="33506"/>
  <c r="Q35" i="33506"/>
  <c r="Q39" i="33506"/>
  <c r="D5" i="33505"/>
  <c r="D5" i="101"/>
  <c r="D5" i="100"/>
  <c r="B5" i="33503"/>
  <c r="B63" i="33503"/>
  <c r="B63" i="7"/>
  <c r="B49" i="7"/>
  <c r="B29" i="7"/>
  <c r="B5" i="7"/>
  <c r="B4" i="33510"/>
  <c r="E2" i="33510"/>
  <c r="B4" i="33507"/>
  <c r="B4" i="33508"/>
  <c r="B4" i="33509"/>
  <c r="E2" i="33508"/>
  <c r="E2" i="33507"/>
  <c r="J51" i="1"/>
  <c r="L51" i="1" s="1"/>
  <c r="K50" i="1"/>
  <c r="M50" i="1" s="1"/>
  <c r="K31" i="1"/>
  <c r="M31" i="1" s="1"/>
  <c r="K30" i="1"/>
  <c r="M30" i="1" s="1"/>
  <c r="M21" i="2"/>
  <c r="H3" i="7"/>
  <c r="M20" i="2"/>
  <c r="M19" i="2"/>
  <c r="J2" i="33506" s="1"/>
  <c r="M18" i="2"/>
  <c r="H2" i="108" s="1"/>
  <c r="M17" i="2"/>
  <c r="J3" i="33505" s="1"/>
  <c r="M16" i="2"/>
  <c r="J3" i="101" s="1"/>
  <c r="M15" i="2"/>
  <c r="J3" i="100" s="1"/>
  <c r="M14" i="2"/>
  <c r="H3" i="33503" s="1"/>
  <c r="F21" i="2"/>
  <c r="F20" i="2"/>
  <c r="I2" i="33510"/>
  <c r="F19" i="2"/>
  <c r="I2" i="33509"/>
  <c r="F18" i="2"/>
  <c r="I2" i="33508"/>
  <c r="F17" i="2"/>
  <c r="I2" i="33507"/>
  <c r="F16" i="2"/>
  <c r="I2" i="33501"/>
  <c r="F15" i="2"/>
  <c r="H3" i="1"/>
  <c r="F14" i="2"/>
  <c r="D3" i="33503"/>
  <c r="F3" i="100"/>
  <c r="F3" i="33505"/>
  <c r="I16" i="33505"/>
  <c r="I18" i="33505"/>
  <c r="I20" i="33505"/>
  <c r="I22" i="33505"/>
  <c r="E2" i="95"/>
  <c r="C11" i="95"/>
  <c r="B26" i="95"/>
  <c r="C26" i="95"/>
  <c r="D26" i="95"/>
  <c r="E26" i="95"/>
  <c r="F26" i="95"/>
  <c r="G26" i="95"/>
  <c r="H26" i="95"/>
  <c r="I26" i="95"/>
  <c r="J26" i="95"/>
  <c r="K26" i="95"/>
  <c r="L26" i="95"/>
  <c r="M26" i="95"/>
  <c r="E2" i="33501"/>
  <c r="F3" i="101"/>
  <c r="D3" i="1"/>
  <c r="D6" i="1"/>
  <c r="J30" i="1"/>
  <c r="L30" i="1" s="1"/>
  <c r="J31" i="1"/>
  <c r="L31" i="1" s="1"/>
  <c r="J50" i="1"/>
  <c r="L50" i="1" s="1"/>
  <c r="I87" i="1"/>
  <c r="D2" i="108"/>
  <c r="D3" i="7"/>
  <c r="E2" i="33506"/>
  <c r="I11" i="33506"/>
  <c r="I12" i="33506"/>
  <c r="I13" i="33506"/>
  <c r="I14" i="33506"/>
  <c r="I15" i="33506"/>
  <c r="I16" i="33506"/>
  <c r="I17" i="33506"/>
  <c r="I18" i="33506"/>
  <c r="P19" i="33509"/>
  <c r="Q12" i="33506"/>
  <c r="Q20" i="33506"/>
  <c r="Q24" i="33506"/>
  <c r="Q28" i="33506"/>
  <c r="Q32" i="33506"/>
  <c r="Q36" i="33506"/>
  <c r="Q40" i="33506"/>
  <c r="P12" i="33506"/>
  <c r="P20" i="33506"/>
  <c r="P24" i="33506"/>
  <c r="P28" i="33506"/>
  <c r="P32" i="33506"/>
  <c r="P36" i="33506"/>
  <c r="P40" i="33506"/>
  <c r="K51" i="1"/>
  <c r="M51" i="1" s="1"/>
  <c r="J52" i="1"/>
  <c r="L52" i="1" s="1"/>
  <c r="K52" i="1"/>
  <c r="M52" i="1"/>
  <c r="J53" i="1"/>
  <c r="L53" i="1" s="1"/>
  <c r="K53" i="1"/>
  <c r="M53" i="1" s="1"/>
  <c r="O17" i="33509"/>
  <c r="I68" i="1"/>
  <c r="J68" i="1"/>
  <c r="J2" i="95"/>
  <c r="Q13" i="33506"/>
  <c r="Q21" i="33506"/>
  <c r="Q25" i="33506"/>
  <c r="Q29" i="33506"/>
  <c r="Q33" i="33506"/>
  <c r="Q37" i="33506"/>
  <c r="Q41" i="33506"/>
  <c r="P13" i="33506"/>
  <c r="P21" i="33506"/>
  <c r="P25" i="33506"/>
  <c r="P29" i="33506"/>
  <c r="P33" i="33506"/>
  <c r="P37" i="33506"/>
  <c r="P41" i="33506"/>
  <c r="W36" i="33506"/>
  <c r="W37" i="33506"/>
  <c r="W38" i="33506"/>
  <c r="T32" i="33506"/>
  <c r="T33" i="33506"/>
  <c r="T34" i="33506"/>
  <c r="U36" i="33506"/>
  <c r="U37" i="33506"/>
  <c r="U38" i="33506"/>
  <c r="U32" i="33506"/>
  <c r="U33" i="33506"/>
  <c r="U34" i="33506"/>
  <c r="T36" i="33506"/>
  <c r="T37" i="33506"/>
  <c r="T38" i="33506"/>
  <c r="W32" i="33506"/>
  <c r="W33" i="33506"/>
  <c r="W34" i="33506"/>
  <c r="X36" i="33506"/>
  <c r="X37" i="33506"/>
  <c r="X38" i="33506"/>
  <c r="X32" i="33506"/>
  <c r="X33" i="33506"/>
  <c r="X34" i="33506"/>
  <c r="V36" i="33506"/>
  <c r="V37" i="33506"/>
  <c r="V38" i="33506"/>
  <c r="V32" i="33506"/>
  <c r="V33" i="33506"/>
  <c r="V34" i="33506"/>
  <c r="O19" i="33509"/>
  <c r="Z36" i="33506"/>
  <c r="Z37" i="33506"/>
  <c r="Z38" i="33506"/>
  <c r="P18" i="33509"/>
  <c r="Z32" i="33506"/>
  <c r="Z33" i="33506"/>
  <c r="Z34" i="33506"/>
  <c r="Y40" i="33506"/>
  <c r="Y41" i="33506"/>
  <c r="Y42" i="33506"/>
  <c r="Y32" i="33506"/>
  <c r="Y33" i="33506"/>
  <c r="Y34" i="33506"/>
  <c r="Y36" i="33506"/>
  <c r="Y37" i="33506"/>
  <c r="Y38" i="33506"/>
  <c r="P35" i="33505"/>
  <c r="Q35" i="33505"/>
  <c r="P29" i="33505"/>
  <c r="Q32" i="33505"/>
  <c r="Q20" i="33505"/>
  <c r="Q24" i="33505"/>
  <c r="Q22" i="33505"/>
  <c r="P30" i="33505"/>
  <c r="Q27" i="33505"/>
  <c r="P26" i="33505"/>
  <c r="Q29" i="33505"/>
  <c r="Q16" i="33505"/>
  <c r="P22" i="33505"/>
  <c r="P18" i="33505"/>
  <c r="P20" i="33505"/>
  <c r="Q18" i="33505"/>
  <c r="Q26" i="33505"/>
  <c r="P27" i="33505"/>
  <c r="Q30" i="33505"/>
  <c r="P32" i="33505"/>
  <c r="Q33" i="33505"/>
  <c r="P33" i="33505"/>
  <c r="P24" i="33505"/>
  <c r="P14" i="33506"/>
  <c r="P22" i="33506"/>
  <c r="P26" i="33506"/>
  <c r="P30" i="33506"/>
  <c r="P34" i="33506"/>
  <c r="P38" i="33506"/>
  <c r="P42" i="33506"/>
  <c r="Q14" i="33506"/>
  <c r="Q22" i="33506"/>
  <c r="Q26" i="33506"/>
  <c r="Q30" i="33506"/>
  <c r="Q34" i="33506"/>
  <c r="Q38" i="33506"/>
  <c r="Q42" i="33506"/>
</calcChain>
</file>

<file path=xl/comments1.xml><?xml version="1.0" encoding="utf-8"?>
<comments xmlns="http://schemas.openxmlformats.org/spreadsheetml/2006/main">
  <authors>
    <author>情報システム部</author>
  </authors>
  <commentList>
    <comment ref="D14" authorId="0">
      <text>
        <r>
          <rPr>
            <b/>
            <sz val="9"/>
            <color indexed="81"/>
            <rFont val="ＭＳ Ｐゴシック"/>
            <family val="3"/>
            <charset val="128"/>
          </rPr>
          <t>システム上での2桁ランク</t>
        </r>
      </text>
    </comment>
    <comment ref="J14" authorId="0">
      <text>
        <r>
          <rPr>
            <b/>
            <sz val="9"/>
            <color indexed="81"/>
            <rFont val="ＭＳ Ｐゴシック"/>
            <family val="3"/>
            <charset val="128"/>
          </rPr>
          <t>出荷ラベルへ表記</t>
        </r>
      </text>
    </comment>
    <comment ref="K14" authorId="0">
      <text>
        <r>
          <rPr>
            <b/>
            <sz val="9"/>
            <color indexed="81"/>
            <rFont val="ＭＳ Ｐゴシック"/>
            <family val="3"/>
            <charset val="128"/>
          </rPr>
          <t>システム上での2桁ランク</t>
        </r>
      </text>
    </comment>
    <comment ref="Q14" authorId="0">
      <text>
        <r>
          <rPr>
            <b/>
            <sz val="9"/>
            <color indexed="81"/>
            <rFont val="ＭＳ Ｐゴシック"/>
            <family val="3"/>
            <charset val="128"/>
          </rPr>
          <t>出荷ラベルへ表記</t>
        </r>
      </text>
    </comment>
  </commentList>
</comments>
</file>

<file path=xl/comments2.xml><?xml version="1.0" encoding="utf-8"?>
<comments xmlns="http://schemas.openxmlformats.org/spreadsheetml/2006/main">
  <authors>
    <author xml:space="preserve"> </author>
  </authors>
  <commentList>
    <comment ref="R7" authorId="0">
      <text>
        <r>
          <rPr>
            <sz val="9"/>
            <color indexed="10"/>
            <rFont val="ＭＳ Ｐゴシック"/>
            <family val="3"/>
            <charset val="128"/>
          </rPr>
          <t xml:space="preserve">  暫定対応(恒久対策運用まで)</t>
        </r>
      </text>
    </comment>
  </commentList>
</comments>
</file>

<file path=xl/sharedStrings.xml><?xml version="1.0" encoding="utf-8"?>
<sst xmlns="http://schemas.openxmlformats.org/spreadsheetml/2006/main" count="2068" uniqueCount="1081">
  <si>
    <t>■防湿梱包</t>
    <rPh sb="1" eb="3">
      <t>ボウシツ</t>
    </rPh>
    <rPh sb="3" eb="5">
      <t>コンポウ</t>
    </rPh>
    <phoneticPr fontId="2"/>
  </si>
  <si>
    <t>■ラベル内容</t>
    <rPh sb="4" eb="6">
      <t>ナイヨウ</t>
    </rPh>
    <phoneticPr fontId="2"/>
  </si>
  <si>
    <t>リール及びアルミパックに貼り付けられるラベルは同様です。</t>
  </si>
  <si>
    <t>取り個数</t>
  </si>
  <si>
    <t>GQP-0002-F14-1</t>
    <phoneticPr fontId="2"/>
  </si>
  <si>
    <r>
      <t>頁</t>
    </r>
    <r>
      <rPr>
        <sz val="11"/>
        <rFont val="Arial"/>
        <family val="2"/>
      </rPr>
      <t>№</t>
    </r>
    <rPh sb="0" eb="1">
      <t>ページ</t>
    </rPh>
    <phoneticPr fontId="2"/>
  </si>
  <si>
    <r>
      <t>ｼﾁｽﾞﾝ電子</t>
    </r>
    <r>
      <rPr>
        <sz val="11"/>
        <rFont val="Arial"/>
        <family val="2"/>
      </rPr>
      <t xml:space="preserve"> </t>
    </r>
    <r>
      <rPr>
        <sz val="11"/>
        <rFont val="ＭＳ Ｐゴシック"/>
        <family val="3"/>
        <charset val="128"/>
      </rPr>
      <t>株式会社</t>
    </r>
    <rPh sb="5" eb="7">
      <t>デンシ</t>
    </rPh>
    <rPh sb="8" eb="10">
      <t>カブシキ</t>
    </rPh>
    <rPh sb="10" eb="12">
      <t>カイシャ</t>
    </rPh>
    <phoneticPr fontId="2"/>
  </si>
  <si>
    <r>
      <t>書式</t>
    </r>
    <r>
      <rPr>
        <sz val="11"/>
        <rFont val="Arial"/>
        <family val="2"/>
      </rPr>
      <t>№</t>
    </r>
    <r>
      <rPr>
        <sz val="11"/>
        <rFont val="ＭＳ Ｐゴシック"/>
        <family val="3"/>
        <charset val="128"/>
      </rPr>
      <t>　</t>
    </r>
    <rPh sb="0" eb="2">
      <t>ショシキ</t>
    </rPh>
    <phoneticPr fontId="2"/>
  </si>
  <si>
    <r>
      <t>2</t>
    </r>
    <r>
      <rPr>
        <sz val="11"/>
        <rFont val="ＭＳ Ｐゴシック"/>
        <family val="3"/>
        <charset val="128"/>
      </rPr>
      <t>頁</t>
    </r>
    <rPh sb="1" eb="2">
      <t>ページ</t>
    </rPh>
    <phoneticPr fontId="2"/>
  </si>
  <si>
    <r>
      <t>T</t>
    </r>
    <r>
      <rPr>
        <sz val="11"/>
        <rFont val="ＭＳ Ｐゴシック"/>
        <family val="3"/>
        <charset val="128"/>
      </rPr>
      <t>巻き</t>
    </r>
    <rPh sb="1" eb="2">
      <t>マ</t>
    </rPh>
    <phoneticPr fontId="2"/>
  </si>
  <si>
    <r>
      <t>A</t>
    </r>
    <r>
      <rPr>
        <sz val="11"/>
        <rFont val="ＭＳ Ｐゴシック"/>
        <family val="3"/>
        <charset val="128"/>
      </rPr>
      <t>剤</t>
    </r>
    <rPh sb="1" eb="2">
      <t>ザイ</t>
    </rPh>
    <phoneticPr fontId="2"/>
  </si>
  <si>
    <r>
      <t>B</t>
    </r>
    <r>
      <rPr>
        <sz val="11"/>
        <rFont val="ＭＳ Ｐゴシック"/>
        <family val="3"/>
        <charset val="128"/>
      </rPr>
      <t>剤</t>
    </r>
    <rPh sb="1" eb="2">
      <t>ザイ</t>
    </rPh>
    <phoneticPr fontId="2"/>
  </si>
  <si>
    <r>
      <t>VF</t>
    </r>
    <r>
      <rPr>
        <sz val="11"/>
        <rFont val="ＭＳ Ｐゴシック"/>
        <family val="3"/>
        <charset val="128"/>
      </rPr>
      <t>ソーティング</t>
    </r>
    <phoneticPr fontId="2"/>
  </si>
  <si>
    <r>
      <t xml:space="preserve">  </t>
    </r>
    <r>
      <rPr>
        <sz val="11"/>
        <rFont val="ＭＳ Ｐゴシック"/>
        <family val="3"/>
        <charset val="128"/>
      </rPr>
      <t>使用基準ＬＥＤ</t>
    </r>
    <rPh sb="2" eb="4">
      <t>シヨウ</t>
    </rPh>
    <rPh sb="4" eb="6">
      <t>キジュン</t>
    </rPh>
    <phoneticPr fontId="2"/>
  </si>
  <si>
    <r>
      <t xml:space="preserve">  </t>
    </r>
    <r>
      <rPr>
        <sz val="11"/>
        <rFont val="ＭＳ Ｐゴシック"/>
        <family val="3"/>
        <charset val="128"/>
      </rPr>
      <t>客先ランク表示方法</t>
    </r>
    <rPh sb="2" eb="4">
      <t>キャクサキ</t>
    </rPh>
    <rPh sb="7" eb="9">
      <t>ヒョウジ</t>
    </rPh>
    <rPh sb="9" eb="11">
      <t>ホウホウ</t>
    </rPh>
    <phoneticPr fontId="2"/>
  </si>
  <si>
    <r>
      <t>色度規格</t>
    </r>
    <r>
      <rPr>
        <sz val="11"/>
        <rFont val="Arial"/>
        <family val="2"/>
      </rPr>
      <t>(</t>
    </r>
    <r>
      <rPr>
        <sz val="11"/>
        <rFont val="ＭＳ Ｐゴシック"/>
        <family val="3"/>
        <charset val="128"/>
      </rPr>
      <t>公差：</t>
    </r>
    <r>
      <rPr>
        <sz val="11"/>
        <rFont val="Arial"/>
        <family val="2"/>
      </rPr>
      <t>±0.01</t>
    </r>
    <r>
      <rPr>
        <sz val="11"/>
        <rFont val="ＭＳ Ｐゴシック"/>
        <family val="3"/>
        <charset val="128"/>
      </rPr>
      <t>）</t>
    </r>
    <rPh sb="0" eb="1">
      <t>シキ</t>
    </rPh>
    <rPh sb="1" eb="2">
      <t>ド</t>
    </rPh>
    <rPh sb="2" eb="4">
      <t>キカク</t>
    </rPh>
    <rPh sb="5" eb="7">
      <t>コウサ</t>
    </rPh>
    <phoneticPr fontId="2"/>
  </si>
  <si>
    <r>
      <t>ＶＦ規格（公差</t>
    </r>
    <r>
      <rPr>
        <sz val="11"/>
        <rFont val="Arial"/>
        <family val="2"/>
      </rPr>
      <t>±3%</t>
    </r>
    <r>
      <rPr>
        <sz val="11"/>
        <rFont val="ＭＳ Ｐゴシック"/>
        <family val="3"/>
        <charset val="128"/>
      </rPr>
      <t>、単位：</t>
    </r>
    <r>
      <rPr>
        <sz val="11"/>
        <rFont val="Arial"/>
        <family val="2"/>
      </rPr>
      <t>V</t>
    </r>
    <r>
      <rPr>
        <sz val="11"/>
        <rFont val="ＭＳ Ｐゴシック"/>
        <family val="3"/>
        <charset val="128"/>
      </rPr>
      <t>）</t>
    </r>
    <rPh sb="2" eb="4">
      <t>キカク</t>
    </rPh>
    <rPh sb="5" eb="7">
      <t>コウサ</t>
    </rPh>
    <rPh sb="11" eb="13">
      <t>タンイ</t>
    </rPh>
    <phoneticPr fontId="2"/>
  </si>
  <si>
    <r>
      <t>客先仕様</t>
    </r>
    <r>
      <rPr>
        <sz val="9"/>
        <rFont val="Arial"/>
        <family val="2"/>
      </rPr>
      <t>(Tc=25</t>
    </r>
    <r>
      <rPr>
        <sz val="9"/>
        <rFont val="ＭＳ Ｐゴシック"/>
        <family val="3"/>
        <charset val="128"/>
      </rPr>
      <t>℃</t>
    </r>
    <r>
      <rPr>
        <sz val="9"/>
        <rFont val="Arial"/>
        <family val="2"/>
      </rPr>
      <t>)</t>
    </r>
    <rPh sb="0" eb="2">
      <t>キャクサキ</t>
    </rPh>
    <rPh sb="2" eb="4">
      <t>シヨウ</t>
    </rPh>
    <phoneticPr fontId="2"/>
  </si>
  <si>
    <r>
      <t>色度測定誤差</t>
    </r>
    <r>
      <rPr>
        <sz val="11"/>
        <rFont val="Arial"/>
        <family val="2"/>
      </rPr>
      <t>±0.01</t>
    </r>
    <r>
      <rPr>
        <sz val="11"/>
        <rFont val="ＭＳ Ｐゴシック"/>
        <family val="3"/>
        <charset val="128"/>
      </rPr>
      <t>は以下のとおりとする</t>
    </r>
    <rPh sb="0" eb="1">
      <t>シキ</t>
    </rPh>
    <rPh sb="1" eb="2">
      <t>ド</t>
    </rPh>
    <rPh sb="2" eb="4">
      <t>ソクテイ</t>
    </rPh>
    <rPh sb="4" eb="6">
      <t>ゴサ</t>
    </rPh>
    <rPh sb="12" eb="14">
      <t>イカ</t>
    </rPh>
    <phoneticPr fontId="2"/>
  </si>
  <si>
    <r>
      <t>6</t>
    </r>
    <r>
      <rPr>
        <sz val="11"/>
        <rFont val="ＭＳ Ｐゴシック"/>
        <family val="3"/>
        <charset val="128"/>
      </rPr>
      <t>頁</t>
    </r>
    <rPh sb="1" eb="2">
      <t>ページ</t>
    </rPh>
    <phoneticPr fontId="2"/>
  </si>
  <si>
    <r>
      <t>■</t>
    </r>
    <r>
      <rPr>
        <sz val="11"/>
        <rFont val="Arial"/>
        <family val="2"/>
      </rPr>
      <t>TP</t>
    </r>
    <r>
      <rPr>
        <sz val="11"/>
        <rFont val="ＭＳ Ｐゴシック"/>
        <family val="3"/>
        <charset val="128"/>
      </rPr>
      <t>実装図</t>
    </r>
    <rPh sb="3" eb="5">
      <t>ジッソウ</t>
    </rPh>
    <rPh sb="5" eb="6">
      <t>ズ</t>
    </rPh>
    <phoneticPr fontId="2"/>
  </si>
  <si>
    <r>
      <t>■</t>
    </r>
    <r>
      <rPr>
        <sz val="11"/>
        <rFont val="Arial"/>
        <family val="2"/>
      </rPr>
      <t>TP</t>
    </r>
    <r>
      <rPr>
        <sz val="11"/>
        <rFont val="ＭＳ Ｐゴシック"/>
        <family val="3"/>
        <charset val="128"/>
      </rPr>
      <t>実装品内容</t>
    </r>
    <rPh sb="3" eb="5">
      <t>ジッソウ</t>
    </rPh>
    <rPh sb="5" eb="6">
      <t>ヒン</t>
    </rPh>
    <rPh sb="6" eb="8">
      <t>ナイヨウ</t>
    </rPh>
    <phoneticPr fontId="2"/>
  </si>
  <si>
    <r>
      <t xml:space="preserve">  </t>
    </r>
    <r>
      <rPr>
        <sz val="11"/>
        <rFont val="ＭＳ Ｐゴシック"/>
        <family val="3"/>
        <charset val="128"/>
      </rPr>
      <t>分類ﾌﾟﾛｸﾞﾗﾑ</t>
    </r>
    <rPh sb="2" eb="4">
      <t>ブンルイ</t>
    </rPh>
    <phoneticPr fontId="2"/>
  </si>
  <si>
    <r>
      <t xml:space="preserve">  </t>
    </r>
    <r>
      <rPr>
        <sz val="11"/>
        <rFont val="ＭＳ Ｐゴシック"/>
        <family val="3"/>
        <charset val="128"/>
      </rPr>
      <t>使用ﾗﾝｸ登録</t>
    </r>
    <rPh sb="2" eb="4">
      <t>シヨウ</t>
    </rPh>
    <rPh sb="7" eb="9">
      <t>トウロク</t>
    </rPh>
    <phoneticPr fontId="2"/>
  </si>
  <si>
    <r>
      <t xml:space="preserve">  </t>
    </r>
    <r>
      <rPr>
        <sz val="11"/>
        <rFont val="ＭＳ Ｐゴシック"/>
        <family val="3"/>
        <charset val="128"/>
      </rPr>
      <t>ﾗﾝｸ登録</t>
    </r>
    <rPh sb="5" eb="7">
      <t>トウロク</t>
    </rPh>
    <phoneticPr fontId="2"/>
  </si>
  <si>
    <r>
      <t xml:space="preserve">  </t>
    </r>
    <r>
      <rPr>
        <sz val="11"/>
        <rFont val="ＭＳ Ｐゴシック"/>
        <family val="3"/>
        <charset val="128"/>
      </rPr>
      <t>作業区への連絡事項</t>
    </r>
    <rPh sb="2" eb="4">
      <t>サギョウ</t>
    </rPh>
    <rPh sb="4" eb="5">
      <t>ク</t>
    </rPh>
    <rPh sb="7" eb="9">
      <t>レンラク</t>
    </rPh>
    <rPh sb="9" eb="11">
      <t>ジコウ</t>
    </rPh>
    <phoneticPr fontId="2"/>
  </si>
  <si>
    <r>
      <t xml:space="preserve">  </t>
    </r>
    <r>
      <rPr>
        <sz val="11"/>
        <rFont val="ＭＳ Ｐゴシック"/>
        <family val="3"/>
        <charset val="128"/>
      </rPr>
      <t>その他</t>
    </r>
    <rPh sb="2" eb="5">
      <t>ソノタ</t>
    </rPh>
    <phoneticPr fontId="2"/>
  </si>
  <si>
    <r>
      <t xml:space="preserve">  </t>
    </r>
    <r>
      <rPr>
        <sz val="11"/>
        <rFont val="ＭＳ Ｐゴシック"/>
        <family val="3"/>
        <charset val="128"/>
      </rPr>
      <t>使用基準</t>
    </r>
    <r>
      <rPr>
        <sz val="11"/>
        <rFont val="Arial"/>
        <family val="2"/>
      </rPr>
      <t xml:space="preserve">LED </t>
    </r>
    <rPh sb="2" eb="4">
      <t>シヨウ</t>
    </rPh>
    <rPh sb="4" eb="6">
      <t>キジュン</t>
    </rPh>
    <phoneticPr fontId="2"/>
  </si>
  <si>
    <r>
      <t>　　（</t>
    </r>
    <r>
      <rPr>
        <sz val="11"/>
        <rFont val="Arial"/>
        <family val="2"/>
      </rPr>
      <t>BINNo.</t>
    </r>
    <r>
      <rPr>
        <sz val="11"/>
        <rFont val="ＭＳ Ｐゴシック"/>
        <family val="3"/>
        <charset val="128"/>
      </rPr>
      <t>・ﾗﾝｸ実績</t>
    </r>
    <rPh sb="13" eb="15">
      <t>ジッセキ</t>
    </rPh>
    <phoneticPr fontId="2"/>
  </si>
  <si>
    <t>■内部管理規格</t>
    <rPh sb="1" eb="3">
      <t>ナイブ</t>
    </rPh>
    <rPh sb="3" eb="5">
      <t>カンリ</t>
    </rPh>
    <rPh sb="5" eb="7">
      <t>キカク</t>
    </rPh>
    <phoneticPr fontId="2"/>
  </si>
  <si>
    <r>
      <t>3</t>
    </r>
    <r>
      <rPr>
        <sz val="11"/>
        <rFont val="ＭＳ Ｐゴシック"/>
        <family val="3"/>
        <charset val="128"/>
      </rPr>
      <t>頁</t>
    </r>
    <rPh sb="1" eb="2">
      <t>ページ</t>
    </rPh>
    <phoneticPr fontId="2"/>
  </si>
  <si>
    <t>梱包仕様</t>
    <rPh sb="0" eb="4">
      <t>コンポウシヨウ</t>
    </rPh>
    <phoneticPr fontId="2"/>
  </si>
  <si>
    <t>新機種展開表（技術記入）</t>
    <rPh sb="0" eb="3">
      <t>シンキシュ</t>
    </rPh>
    <rPh sb="3" eb="5">
      <t>テンカイ</t>
    </rPh>
    <rPh sb="5" eb="6">
      <t>オモテ</t>
    </rPh>
    <rPh sb="7" eb="9">
      <t>ギジュツ</t>
    </rPh>
    <rPh sb="9" eb="11">
      <t>キニュウ</t>
    </rPh>
    <phoneticPr fontId="2"/>
  </si>
  <si>
    <t>年月日</t>
  </si>
  <si>
    <t>製品名</t>
  </si>
  <si>
    <t>部品表図番</t>
  </si>
  <si>
    <t>部品情報</t>
  </si>
  <si>
    <t>基板部品番号</t>
  </si>
  <si>
    <t>製品仕様</t>
  </si>
  <si>
    <t>その他仕様上の情報</t>
  </si>
  <si>
    <t>○量産</t>
    <rPh sb="1" eb="3">
      <t>リョウサン</t>
    </rPh>
    <phoneticPr fontId="2"/>
  </si>
  <si>
    <t>○出荷検査</t>
    <rPh sb="1" eb="3">
      <t>シュッカ</t>
    </rPh>
    <rPh sb="3" eb="5">
      <t>ケンサ</t>
    </rPh>
    <phoneticPr fontId="2"/>
  </si>
  <si>
    <t>シチズン電子</t>
    <rPh sb="4" eb="6">
      <t>デンシ</t>
    </rPh>
    <phoneticPr fontId="2"/>
  </si>
  <si>
    <t>基準基板</t>
    <rPh sb="0" eb="2">
      <t>キジュン</t>
    </rPh>
    <rPh sb="2" eb="4">
      <t>キバン</t>
    </rPh>
    <phoneticPr fontId="2"/>
  </si>
  <si>
    <t>測定器</t>
    <rPh sb="0" eb="2">
      <t>ソクテイ</t>
    </rPh>
    <rPh sb="2" eb="3">
      <t>キ</t>
    </rPh>
    <phoneticPr fontId="2"/>
  </si>
  <si>
    <t>製造区</t>
    <rPh sb="0" eb="2">
      <t>セイゾウ</t>
    </rPh>
    <rPh sb="2" eb="3">
      <t>ク</t>
    </rPh>
    <phoneticPr fontId="2"/>
  </si>
  <si>
    <t>客先仕様</t>
    <rPh sb="0" eb="2">
      <t>キャクサキ</t>
    </rPh>
    <rPh sb="2" eb="4">
      <t>シヨウ</t>
    </rPh>
    <phoneticPr fontId="2"/>
  </si>
  <si>
    <t>分類規格</t>
    <rPh sb="0" eb="2">
      <t>ブンルイ</t>
    </rPh>
    <rPh sb="2" eb="4">
      <t>キカク</t>
    </rPh>
    <phoneticPr fontId="2"/>
  </si>
  <si>
    <t>別シート</t>
    <rPh sb="0" eb="4">
      <t>ベッシ</t>
    </rPh>
    <phoneticPr fontId="2"/>
  </si>
  <si>
    <t>無し</t>
    <rPh sb="0" eb="1">
      <t>ナ</t>
    </rPh>
    <phoneticPr fontId="2"/>
  </si>
  <si>
    <t>開発課記入欄</t>
    <rPh sb="0" eb="2">
      <t>カイハツ</t>
    </rPh>
    <rPh sb="2" eb="3">
      <t>カ</t>
    </rPh>
    <rPh sb="3" eb="5">
      <t>キニュウ</t>
    </rPh>
    <rPh sb="5" eb="6">
      <t>ラン</t>
    </rPh>
    <phoneticPr fontId="2"/>
  </si>
  <si>
    <t>新機種展開表</t>
    <rPh sb="0" eb="3">
      <t>シンキシュ</t>
    </rPh>
    <rPh sb="3" eb="5">
      <t>テンカイ</t>
    </rPh>
    <rPh sb="5" eb="6">
      <t>ヒョウ</t>
    </rPh>
    <phoneticPr fontId="2"/>
  </si>
  <si>
    <t>文書番号</t>
    <rPh sb="0" eb="2">
      <t>ブンショ</t>
    </rPh>
    <rPh sb="2" eb="4">
      <t>バンゴウ</t>
    </rPh>
    <phoneticPr fontId="2"/>
  </si>
  <si>
    <t>版番号</t>
    <rPh sb="0" eb="1">
      <t>ハン</t>
    </rPh>
    <rPh sb="1" eb="3">
      <t>バンゴウ</t>
    </rPh>
    <phoneticPr fontId="2"/>
  </si>
  <si>
    <t>頁</t>
    <rPh sb="0" eb="1">
      <t>ページ</t>
    </rPh>
    <phoneticPr fontId="2"/>
  </si>
  <si>
    <t>社内品番</t>
    <rPh sb="0" eb="2">
      <t>シャナイ</t>
    </rPh>
    <rPh sb="2" eb="4">
      <t>ヒンバン</t>
    </rPh>
    <phoneticPr fontId="2"/>
  </si>
  <si>
    <t>客先品番</t>
    <rPh sb="0" eb="2">
      <t>キャクサキ</t>
    </rPh>
    <rPh sb="2" eb="4">
      <t>ヒンバン</t>
    </rPh>
    <phoneticPr fontId="2"/>
  </si>
  <si>
    <t>光度</t>
    <rPh sb="0" eb="2">
      <t>コウド</t>
    </rPh>
    <phoneticPr fontId="2"/>
  </si>
  <si>
    <t>色度</t>
    <rPh sb="0" eb="1">
      <t>シキ</t>
    </rPh>
    <rPh sb="1" eb="2">
      <t>ド</t>
    </rPh>
    <phoneticPr fontId="2"/>
  </si>
  <si>
    <t>メッキ工程有無</t>
    <rPh sb="3" eb="5">
      <t>コウテイ</t>
    </rPh>
    <rPh sb="5" eb="7">
      <t>ウム</t>
    </rPh>
    <phoneticPr fontId="2"/>
  </si>
  <si>
    <t>封止樹脂</t>
    <rPh sb="0" eb="1">
      <t>フウ</t>
    </rPh>
    <rPh sb="1" eb="2">
      <t>シ</t>
    </rPh>
    <rPh sb="2" eb="4">
      <t>ジュシ</t>
    </rPh>
    <phoneticPr fontId="2"/>
  </si>
  <si>
    <t>ラベル変換有無</t>
    <rPh sb="3" eb="5">
      <t>ヘンカン</t>
    </rPh>
    <rPh sb="5" eb="7">
      <t>ウム</t>
    </rPh>
    <phoneticPr fontId="2"/>
  </si>
  <si>
    <t>有り</t>
    <rPh sb="0" eb="1">
      <t>ア</t>
    </rPh>
    <phoneticPr fontId="2"/>
  </si>
  <si>
    <t>変換名</t>
    <rPh sb="0" eb="2">
      <t>ヘンカン</t>
    </rPh>
    <rPh sb="2" eb="3">
      <t>メイ</t>
    </rPh>
    <phoneticPr fontId="2"/>
  </si>
  <si>
    <t>素子</t>
    <rPh sb="0" eb="2">
      <t>ソシ</t>
    </rPh>
    <phoneticPr fontId="2"/>
  </si>
  <si>
    <t>ＴＰ巻き方向</t>
    <rPh sb="2" eb="3">
      <t>マ</t>
    </rPh>
    <rPh sb="4" eb="6">
      <t>ホウコウ</t>
    </rPh>
    <phoneticPr fontId="2"/>
  </si>
  <si>
    <t>内梱包本数</t>
    <rPh sb="0" eb="1">
      <t>ウチ</t>
    </rPh>
    <rPh sb="1" eb="3">
      <t>コンポウ</t>
    </rPh>
    <rPh sb="3" eb="5">
      <t>ホンスウ</t>
    </rPh>
    <phoneticPr fontId="2"/>
  </si>
  <si>
    <t>完成品検査</t>
    <rPh sb="0" eb="3">
      <t>カンセイヒン</t>
    </rPh>
    <rPh sb="3" eb="5">
      <t>ケンサ</t>
    </rPh>
    <phoneticPr fontId="2"/>
  </si>
  <si>
    <t>色度分類規格</t>
    <rPh sb="0" eb="1">
      <t>シキ</t>
    </rPh>
    <rPh sb="1" eb="2">
      <t>ド</t>
    </rPh>
    <rPh sb="2" eb="4">
      <t>ブンルイ</t>
    </rPh>
    <rPh sb="4" eb="6">
      <t>キカク</t>
    </rPh>
    <phoneticPr fontId="2"/>
  </si>
  <si>
    <t>新機種展開表</t>
  </si>
  <si>
    <t>文書番号</t>
  </si>
  <si>
    <t>版番号</t>
  </si>
  <si>
    <t>頁</t>
  </si>
  <si>
    <t>配合比</t>
    <rPh sb="0" eb="2">
      <t>ハイゴウ</t>
    </rPh>
    <rPh sb="2" eb="3">
      <t>ヒ</t>
    </rPh>
    <phoneticPr fontId="2"/>
  </si>
  <si>
    <t>技術記入欄</t>
    <rPh sb="0" eb="2">
      <t>ギジュツ</t>
    </rPh>
    <rPh sb="2" eb="4">
      <t>キニュウ</t>
    </rPh>
    <rPh sb="4" eb="5">
      <t>ラン</t>
    </rPh>
    <phoneticPr fontId="2"/>
  </si>
  <si>
    <t>ランク表示相関御確認願います</t>
    <rPh sb="3" eb="5">
      <t>ヒョウジ</t>
    </rPh>
    <rPh sb="5" eb="7">
      <t>ソウカン</t>
    </rPh>
    <rPh sb="7" eb="10">
      <t>ゴカクニン</t>
    </rPh>
    <rPh sb="10" eb="11">
      <t>ネガ</t>
    </rPh>
    <phoneticPr fontId="2"/>
  </si>
  <si>
    <t>■</t>
    <phoneticPr fontId="2"/>
  </si>
  <si>
    <t>○</t>
    <phoneticPr fontId="2"/>
  </si>
  <si>
    <t>○</t>
    <phoneticPr fontId="2"/>
  </si>
  <si>
    <t>ＶＦ</t>
    <phoneticPr fontId="2"/>
  </si>
  <si>
    <t>■</t>
    <phoneticPr fontId="2"/>
  </si>
  <si>
    <t>ランク</t>
    <phoneticPr fontId="2"/>
  </si>
  <si>
    <t>ランク</t>
    <phoneticPr fontId="2"/>
  </si>
  <si>
    <t>■</t>
    <phoneticPr fontId="2"/>
  </si>
  <si>
    <t>■</t>
    <phoneticPr fontId="2"/>
  </si>
  <si>
    <r>
      <t>ＶＦ分類規格（単位：</t>
    </r>
    <r>
      <rPr>
        <sz val="11"/>
        <rFont val="Arial"/>
        <family val="2"/>
      </rPr>
      <t>V)</t>
    </r>
    <rPh sb="2" eb="4">
      <t>ブンルイ</t>
    </rPh>
    <rPh sb="4" eb="6">
      <t>キカク</t>
    </rPh>
    <rPh sb="7" eb="9">
      <t>タンイ</t>
    </rPh>
    <phoneticPr fontId="2"/>
  </si>
  <si>
    <t>ランク</t>
    <phoneticPr fontId="2"/>
  </si>
  <si>
    <t>■</t>
    <phoneticPr fontId="2"/>
  </si>
  <si>
    <t>■</t>
    <phoneticPr fontId="2"/>
  </si>
  <si>
    <t>フィラー</t>
    <phoneticPr fontId="2"/>
  </si>
  <si>
    <t>なし</t>
    <phoneticPr fontId="2"/>
  </si>
  <si>
    <t>■</t>
    <phoneticPr fontId="2"/>
  </si>
  <si>
    <t>OQP-0003-F34-0</t>
    <phoneticPr fontId="2"/>
  </si>
  <si>
    <t>mm</t>
    <phoneticPr fontId="2"/>
  </si>
  <si>
    <t>±0.1</t>
    <phoneticPr fontId="2"/>
  </si>
  <si>
    <r>
      <t>色度測定誤差：</t>
    </r>
    <r>
      <rPr>
        <sz val="11"/>
        <rFont val="Arial"/>
        <family val="2"/>
      </rPr>
      <t>±0.01</t>
    </r>
    <rPh sb="0" eb="1">
      <t>シキ</t>
    </rPh>
    <rPh sb="1" eb="2">
      <t>ド</t>
    </rPh>
    <rPh sb="2" eb="4">
      <t>ソクテイ</t>
    </rPh>
    <rPh sb="4" eb="6">
      <t>ゴサ</t>
    </rPh>
    <phoneticPr fontId="2"/>
  </si>
  <si>
    <t>x</t>
    <phoneticPr fontId="2"/>
  </si>
  <si>
    <t>y</t>
    <phoneticPr fontId="2"/>
  </si>
  <si>
    <t>　</t>
    <phoneticPr fontId="2"/>
  </si>
  <si>
    <t>　</t>
    <phoneticPr fontId="2"/>
  </si>
  <si>
    <t>○</t>
    <phoneticPr fontId="2"/>
  </si>
  <si>
    <t>×</t>
    <phoneticPr fontId="2"/>
  </si>
  <si>
    <t>　　　　</t>
    <phoneticPr fontId="2"/>
  </si>
  <si>
    <t>実績ﾗﾝｸ</t>
    <rPh sb="0" eb="2">
      <t>ジッセキ</t>
    </rPh>
    <phoneticPr fontId="2"/>
  </si>
  <si>
    <t>普通</t>
    <rPh sb="0" eb="2">
      <t>フツウ</t>
    </rPh>
    <phoneticPr fontId="2"/>
  </si>
  <si>
    <t>特殊</t>
    <rPh sb="0" eb="2">
      <t>トクシュ</t>
    </rPh>
    <phoneticPr fontId="2"/>
  </si>
  <si>
    <t>・客先対比表）</t>
    <rPh sb="1" eb="3">
      <t>キャクサキ</t>
    </rPh>
    <rPh sb="3" eb="5">
      <t>タイヒ</t>
    </rPh>
    <rPh sb="5" eb="6">
      <t>ヒョウ</t>
    </rPh>
    <phoneticPr fontId="2"/>
  </si>
  <si>
    <t>　　（生産条件の技術的条件）</t>
    <rPh sb="3" eb="5">
      <t>セイサン</t>
    </rPh>
    <rPh sb="5" eb="7">
      <t>ジョウケン</t>
    </rPh>
    <rPh sb="8" eb="10">
      <t>ギジュツ</t>
    </rPh>
    <rPh sb="10" eb="11">
      <t>テキ</t>
    </rPh>
    <rPh sb="11" eb="13">
      <t>ジョウケン</t>
    </rPh>
    <phoneticPr fontId="2"/>
  </si>
  <si>
    <t>各工程の注意点を記入下さい。</t>
    <rPh sb="0" eb="3">
      <t>カクコウテイ</t>
    </rPh>
    <rPh sb="4" eb="6">
      <t>チュウイ</t>
    </rPh>
    <rPh sb="6" eb="7">
      <t>テン</t>
    </rPh>
    <rPh sb="8" eb="10">
      <t>キニュウ</t>
    </rPh>
    <rPh sb="10" eb="11">
      <t>クダ</t>
    </rPh>
    <phoneticPr fontId="2"/>
  </si>
  <si>
    <t>○量産</t>
  </si>
  <si>
    <t>○出荷検査</t>
  </si>
  <si>
    <t>シチズン電子</t>
  </si>
  <si>
    <t>基準基板</t>
  </si>
  <si>
    <t>測定器</t>
  </si>
  <si>
    <t>製造区</t>
  </si>
  <si>
    <t>素子プラズマ</t>
    <rPh sb="0" eb="2">
      <t>ソシ</t>
    </rPh>
    <phoneticPr fontId="2"/>
  </si>
  <si>
    <t>『分類規格』参照</t>
    <rPh sb="1" eb="3">
      <t>ブンルイ</t>
    </rPh>
    <rPh sb="3" eb="5">
      <t>キカク</t>
    </rPh>
    <rPh sb="6" eb="8">
      <t>サンショウ</t>
    </rPh>
    <phoneticPr fontId="2"/>
  </si>
  <si>
    <t>寸法公差：</t>
    <rPh sb="0" eb="2">
      <t>スンポウ</t>
    </rPh>
    <rPh sb="2" eb="4">
      <t>コウサ</t>
    </rPh>
    <phoneticPr fontId="2"/>
  </si>
  <si>
    <t>単位：</t>
    <rPh sb="0" eb="2">
      <t>タンイ</t>
    </rPh>
    <phoneticPr fontId="2"/>
  </si>
  <si>
    <t>rank</t>
  </si>
  <si>
    <t>V</t>
  </si>
  <si>
    <t>W</t>
  </si>
  <si>
    <t>X</t>
  </si>
  <si>
    <t>Y</t>
  </si>
  <si>
    <t>Z</t>
  </si>
  <si>
    <t>(V)</t>
  </si>
  <si>
    <t>x</t>
  </si>
  <si>
    <t>y</t>
  </si>
  <si>
    <t>色度ﾗﾝｸ詳細</t>
    <rPh sb="0" eb="1">
      <t>シキ</t>
    </rPh>
    <rPh sb="1" eb="2">
      <t>ド</t>
    </rPh>
    <rPh sb="5" eb="7">
      <t>ショウサイ</t>
    </rPh>
    <phoneticPr fontId="2"/>
  </si>
  <si>
    <t>内　容</t>
    <rPh sb="0" eb="1">
      <t>ウチ</t>
    </rPh>
    <rPh sb="2" eb="3">
      <t>カタチ</t>
    </rPh>
    <phoneticPr fontId="2"/>
  </si>
  <si>
    <t>１頁</t>
    <rPh sb="1" eb="2">
      <t>ページ</t>
    </rPh>
    <phoneticPr fontId="2"/>
  </si>
  <si>
    <t>文　書　番　号</t>
    <rPh sb="0" eb="3">
      <t>ブンショ</t>
    </rPh>
    <rPh sb="4" eb="7">
      <t>バンゴウ</t>
    </rPh>
    <phoneticPr fontId="2"/>
  </si>
  <si>
    <t>機種名</t>
    <rPh sb="0" eb="3">
      <t>キシュメイ</t>
    </rPh>
    <phoneticPr fontId="2"/>
  </si>
  <si>
    <t>初　版　発　行　日</t>
    <rPh sb="0" eb="3">
      <t>ショハン</t>
    </rPh>
    <rPh sb="4" eb="9">
      <t>ハッコウビ</t>
    </rPh>
    <phoneticPr fontId="2"/>
  </si>
  <si>
    <t>発　　行　　元</t>
    <rPh sb="0" eb="7">
      <t>ハッコウモト</t>
    </rPh>
    <phoneticPr fontId="2"/>
  </si>
  <si>
    <t>【構成書】</t>
    <rPh sb="1" eb="3">
      <t>コウセイ</t>
    </rPh>
    <rPh sb="3" eb="4">
      <t>ショ</t>
    </rPh>
    <phoneticPr fontId="2"/>
  </si>
  <si>
    <t>版状態</t>
    <rPh sb="0" eb="1">
      <t>ハン</t>
    </rPh>
    <rPh sb="1" eb="3">
      <t>ジョウタイ</t>
    </rPh>
    <phoneticPr fontId="2"/>
  </si>
  <si>
    <t>構成書</t>
    <rPh sb="0" eb="2">
      <t>コウセイ</t>
    </rPh>
    <rPh sb="2" eb="3">
      <t>ショ</t>
    </rPh>
    <phoneticPr fontId="2"/>
  </si>
  <si>
    <t>新機種展開表（開発課記入）</t>
    <rPh sb="0" eb="3">
      <t>シンキシュ</t>
    </rPh>
    <rPh sb="3" eb="5">
      <t>テンカイ</t>
    </rPh>
    <rPh sb="5" eb="6">
      <t>ヒョウ</t>
    </rPh>
    <rPh sb="7" eb="9">
      <t>カイハツ</t>
    </rPh>
    <rPh sb="9" eb="10">
      <t>カ</t>
    </rPh>
    <rPh sb="10" eb="12">
      <t>キニュウ</t>
    </rPh>
    <phoneticPr fontId="2"/>
  </si>
  <si>
    <t>【改訂管理リスト】</t>
    <rPh sb="1" eb="3">
      <t>カイテイ</t>
    </rPh>
    <rPh sb="3" eb="5">
      <t>カンリ</t>
    </rPh>
    <phoneticPr fontId="2"/>
  </si>
  <si>
    <t>発行日</t>
    <rPh sb="0" eb="3">
      <t>ハッコウビ</t>
    </rPh>
    <phoneticPr fontId="2"/>
  </si>
  <si>
    <t>改訂頁</t>
    <rPh sb="0" eb="2">
      <t>カイテイ</t>
    </rPh>
    <rPh sb="2" eb="3">
      <t>ページ</t>
    </rPh>
    <phoneticPr fontId="2"/>
  </si>
  <si>
    <t>変更・改訂　内容</t>
    <rPh sb="0" eb="2">
      <t>ヘンコウ</t>
    </rPh>
    <rPh sb="3" eb="5">
      <t>カイテイ</t>
    </rPh>
    <rPh sb="6" eb="8">
      <t>ナイヨウ</t>
    </rPh>
    <phoneticPr fontId="2"/>
  </si>
  <si>
    <t>承認</t>
    <rPh sb="0" eb="2">
      <t>ショウニン</t>
    </rPh>
    <phoneticPr fontId="2"/>
  </si>
  <si>
    <t>審査</t>
    <rPh sb="0" eb="2">
      <t>シンサ</t>
    </rPh>
    <phoneticPr fontId="2"/>
  </si>
  <si>
    <t>担当</t>
    <rPh sb="0" eb="2">
      <t>タントウ</t>
    </rPh>
    <phoneticPr fontId="2"/>
  </si>
  <si>
    <t>【配付履歴】</t>
    <rPh sb="1" eb="3">
      <t>ハイフ</t>
    </rPh>
    <rPh sb="3" eb="5">
      <t>リレキ</t>
    </rPh>
    <phoneticPr fontId="2"/>
  </si>
  <si>
    <t>※　「文書配付先管理台帳」を別途作成する場合には、その旨を記載する。</t>
    <rPh sb="3" eb="5">
      <t>ブンショ</t>
    </rPh>
    <rPh sb="5" eb="7">
      <t>ハイフ</t>
    </rPh>
    <rPh sb="7" eb="8">
      <t>サキ</t>
    </rPh>
    <rPh sb="8" eb="10">
      <t>カンリ</t>
    </rPh>
    <rPh sb="10" eb="12">
      <t>ダイチョウ</t>
    </rPh>
    <rPh sb="14" eb="16">
      <t>ベット</t>
    </rPh>
    <rPh sb="16" eb="18">
      <t>サクセイ</t>
    </rPh>
    <rPh sb="20" eb="22">
      <t>バアイ</t>
    </rPh>
    <rPh sb="27" eb="28">
      <t>ムネ</t>
    </rPh>
    <rPh sb="29" eb="31">
      <t>キサイ</t>
    </rPh>
    <phoneticPr fontId="2"/>
  </si>
  <si>
    <t>配付日</t>
    <rPh sb="0" eb="2">
      <t>ハイフ</t>
    </rPh>
    <rPh sb="2" eb="3">
      <t>ヒ</t>
    </rPh>
    <phoneticPr fontId="2"/>
  </si>
  <si>
    <t>配付先</t>
    <rPh sb="0" eb="2">
      <t>ハイフ</t>
    </rPh>
    <rPh sb="2" eb="3">
      <t>サキ</t>
    </rPh>
    <phoneticPr fontId="2"/>
  </si>
  <si>
    <t>受領日</t>
    <rPh sb="0" eb="2">
      <t>ジュリョウ</t>
    </rPh>
    <rPh sb="2" eb="3">
      <t>ビ</t>
    </rPh>
    <phoneticPr fontId="2"/>
  </si>
  <si>
    <t>完成品検査成績書フォーマット</t>
    <rPh sb="0" eb="3">
      <t>カンセイヒン</t>
    </rPh>
    <rPh sb="3" eb="5">
      <t>ケンサ</t>
    </rPh>
    <rPh sb="5" eb="7">
      <t>セイセキ</t>
    </rPh>
    <rPh sb="7" eb="8">
      <t>ショ</t>
    </rPh>
    <phoneticPr fontId="2"/>
  </si>
  <si>
    <t xml:space="preserve">@IF=80mA </t>
    <phoneticPr fontId="2"/>
  </si>
  <si>
    <t xml:space="preserve">IF=80mA </t>
    <phoneticPr fontId="2"/>
  </si>
  <si>
    <t xml:space="preserve">IF=80mA </t>
    <phoneticPr fontId="2"/>
  </si>
  <si>
    <t xml:space="preserve">IF=80mA </t>
    <phoneticPr fontId="2"/>
  </si>
  <si>
    <r>
      <t>A</t>
    </r>
    <r>
      <rPr>
        <sz val="11"/>
        <color indexed="18"/>
        <rFont val="ＭＳ Ｐゴシック"/>
        <family val="3"/>
        <charset val="128"/>
      </rPr>
      <t>剤</t>
    </r>
    <rPh sb="1" eb="2">
      <t>ザイ</t>
    </rPh>
    <phoneticPr fontId="2"/>
  </si>
  <si>
    <r>
      <t>B</t>
    </r>
    <r>
      <rPr>
        <sz val="11"/>
        <color indexed="18"/>
        <rFont val="ＭＳ Ｐゴシック"/>
        <family val="3"/>
        <charset val="128"/>
      </rPr>
      <t>剤</t>
    </r>
    <rPh sb="1" eb="2">
      <t>ザイ</t>
    </rPh>
    <phoneticPr fontId="2"/>
  </si>
  <si>
    <t>　　製品の輸送中及び保管中の吸湿を避ける為、アルミパックによる防湿包装を行っています。</t>
    <phoneticPr fontId="2"/>
  </si>
  <si>
    <r>
      <t>１月</t>
    </r>
    <r>
      <rPr>
        <sz val="11"/>
        <rFont val="Arial"/>
        <family val="2"/>
      </rPr>
      <t>: 1</t>
    </r>
    <r>
      <rPr>
        <sz val="11"/>
        <rFont val="ＭＳ Ｐゴシック"/>
        <family val="3"/>
        <charset val="128"/>
      </rPr>
      <t>，</t>
    </r>
    <r>
      <rPr>
        <sz val="11"/>
        <rFont val="Arial"/>
        <family val="2"/>
      </rPr>
      <t xml:space="preserve"> </t>
    </r>
    <r>
      <rPr>
        <sz val="11"/>
        <rFont val="ＭＳ Ｐゴシック"/>
        <family val="3"/>
        <charset val="128"/>
      </rPr>
      <t>・・・９月</t>
    </r>
    <r>
      <rPr>
        <sz val="11"/>
        <rFont val="Arial"/>
        <family val="2"/>
      </rPr>
      <t>: 9</t>
    </r>
    <r>
      <rPr>
        <sz val="11"/>
        <rFont val="ＭＳ Ｐゴシック"/>
        <family val="3"/>
        <charset val="128"/>
      </rPr>
      <t>，１０月</t>
    </r>
    <r>
      <rPr>
        <sz val="11"/>
        <rFont val="Arial"/>
        <family val="2"/>
      </rPr>
      <t>: X</t>
    </r>
    <r>
      <rPr>
        <sz val="11"/>
        <rFont val="ＭＳ Ｐゴシック"/>
        <family val="3"/>
        <charset val="128"/>
      </rPr>
      <t>，１１月</t>
    </r>
    <r>
      <rPr>
        <sz val="11"/>
        <rFont val="Arial"/>
        <family val="2"/>
      </rPr>
      <t>: Y</t>
    </r>
    <r>
      <rPr>
        <sz val="11"/>
        <rFont val="ＭＳ Ｐゴシック"/>
        <family val="3"/>
        <charset val="128"/>
      </rPr>
      <t>，１２月：Ｚ</t>
    </r>
    <rPh sb="1" eb="2">
      <t>ガツ</t>
    </rPh>
    <rPh sb="11" eb="12">
      <t>ガツ</t>
    </rPh>
    <rPh sb="18" eb="19">
      <t>ガツ</t>
    </rPh>
    <rPh sb="25" eb="26">
      <t>ガツ</t>
    </rPh>
    <rPh sb="32" eb="33">
      <t>ガツ</t>
    </rPh>
    <phoneticPr fontId="2"/>
  </si>
  <si>
    <r>
      <t>[</t>
    </r>
    <r>
      <rPr>
        <u/>
        <sz val="11"/>
        <rFont val="ＭＳ Ｐゴシック"/>
        <family val="3"/>
        <charset val="128"/>
      </rPr>
      <t>日</t>
    </r>
    <r>
      <rPr>
        <u/>
        <sz val="11"/>
        <rFont val="Arial"/>
        <family val="2"/>
      </rPr>
      <t>]</t>
    </r>
    <rPh sb="1" eb="2">
      <t>ニチ</t>
    </rPh>
    <phoneticPr fontId="2"/>
  </si>
  <si>
    <r>
      <t>[</t>
    </r>
    <r>
      <rPr>
        <u/>
        <sz val="11"/>
        <rFont val="ＭＳ Ｐゴシック"/>
        <family val="3"/>
        <charset val="128"/>
      </rPr>
      <t>枝番</t>
    </r>
    <r>
      <rPr>
        <u/>
        <sz val="11"/>
        <rFont val="Arial"/>
        <family val="2"/>
      </rPr>
      <t>]</t>
    </r>
    <rPh sb="1" eb="3">
      <t>エダバン</t>
    </rPh>
    <phoneticPr fontId="2"/>
  </si>
  <si>
    <t>色度狙い値</t>
    <rPh sb="0" eb="1">
      <t>シキ</t>
    </rPh>
    <rPh sb="1" eb="2">
      <t>ド</t>
    </rPh>
    <rPh sb="2" eb="3">
      <t>ネラ</t>
    </rPh>
    <rPh sb="4" eb="5">
      <t>チ</t>
    </rPh>
    <phoneticPr fontId="2"/>
  </si>
  <si>
    <t>■外箱梱包</t>
    <rPh sb="1" eb="2">
      <t>ガイ</t>
    </rPh>
    <rPh sb="2" eb="3">
      <t>ハコ</t>
    </rPh>
    <rPh sb="3" eb="5">
      <t>コンポウ</t>
    </rPh>
    <phoneticPr fontId="2"/>
  </si>
  <si>
    <r>
      <t>単位：</t>
    </r>
    <r>
      <rPr>
        <sz val="11"/>
        <rFont val="Arial"/>
        <family val="2"/>
      </rPr>
      <t>mm</t>
    </r>
    <rPh sb="0" eb="2">
      <t>タンイ</t>
    </rPh>
    <phoneticPr fontId="2"/>
  </si>
  <si>
    <t>　　　　　　　　注）納入数量により、段ボール箱のサイズが異なります。</t>
  </si>
  <si>
    <t>外箱サイズ例</t>
    <phoneticPr fontId="2"/>
  </si>
  <si>
    <r>
      <t>サイズ（</t>
    </r>
    <r>
      <rPr>
        <sz val="11"/>
        <rFont val="Arial"/>
        <family val="2"/>
      </rPr>
      <t>W×L×H</t>
    </r>
    <r>
      <rPr>
        <sz val="11"/>
        <rFont val="ＭＳ Ｐゴシック"/>
        <family val="3"/>
        <charset val="128"/>
      </rPr>
      <t>）</t>
    </r>
    <phoneticPr fontId="2"/>
  </si>
  <si>
    <t>梱包リール数</t>
    <rPh sb="0" eb="2">
      <t>コンポウ</t>
    </rPh>
    <rPh sb="5" eb="6">
      <t>スウ</t>
    </rPh>
    <phoneticPr fontId="2"/>
  </si>
  <si>
    <t>320×320×200</t>
    <phoneticPr fontId="2"/>
  </si>
  <si>
    <t>300×380×300</t>
    <phoneticPr fontId="2"/>
  </si>
  <si>
    <r>
      <t>～</t>
    </r>
    <r>
      <rPr>
        <sz val="11"/>
        <rFont val="Arial"/>
        <family val="2"/>
      </rPr>
      <t>15</t>
    </r>
    <r>
      <rPr>
        <sz val="11"/>
        <rFont val="ＭＳ Ｐゴシック"/>
        <family val="3"/>
        <charset val="128"/>
      </rPr>
      <t>リール</t>
    </r>
    <phoneticPr fontId="2"/>
  </si>
  <si>
    <t>400×460×180</t>
    <phoneticPr fontId="2"/>
  </si>
  <si>
    <r>
      <t>～</t>
    </r>
    <r>
      <rPr>
        <sz val="11"/>
        <rFont val="Arial"/>
        <family val="2"/>
      </rPr>
      <t>16</t>
    </r>
    <r>
      <rPr>
        <sz val="11"/>
        <rFont val="ＭＳ Ｐゴシック"/>
        <family val="3"/>
        <charset val="128"/>
      </rPr>
      <t>リール</t>
    </r>
    <phoneticPr fontId="2"/>
  </si>
  <si>
    <t>400×460×330</t>
    <phoneticPr fontId="2"/>
  </si>
  <si>
    <r>
      <t>～</t>
    </r>
    <r>
      <rPr>
        <sz val="11"/>
        <rFont val="Arial"/>
        <family val="2"/>
      </rPr>
      <t>30</t>
    </r>
    <r>
      <rPr>
        <sz val="11"/>
        <rFont val="ＭＳ Ｐゴシック"/>
        <family val="3"/>
        <charset val="128"/>
      </rPr>
      <t>リール</t>
    </r>
    <phoneticPr fontId="2"/>
  </si>
  <si>
    <t>440×440×520</t>
    <phoneticPr fontId="2"/>
  </si>
  <si>
    <r>
      <t>～</t>
    </r>
    <r>
      <rPr>
        <sz val="11"/>
        <rFont val="Arial"/>
        <family val="2"/>
      </rPr>
      <t>60</t>
    </r>
    <r>
      <rPr>
        <sz val="11"/>
        <rFont val="ＭＳ Ｐゴシック"/>
        <family val="3"/>
        <charset val="128"/>
      </rPr>
      <t>リール</t>
    </r>
    <phoneticPr fontId="2"/>
  </si>
  <si>
    <t>440×440×650</t>
    <phoneticPr fontId="2"/>
  </si>
  <si>
    <r>
      <t>～</t>
    </r>
    <r>
      <rPr>
        <sz val="11"/>
        <rFont val="Arial"/>
        <family val="2"/>
      </rPr>
      <t>80</t>
    </r>
    <r>
      <rPr>
        <sz val="11"/>
        <rFont val="ＭＳ Ｐゴシック"/>
        <family val="3"/>
        <charset val="128"/>
      </rPr>
      <t>リール</t>
    </r>
    <phoneticPr fontId="2"/>
  </si>
  <si>
    <t>600×600×360</t>
    <phoneticPr fontId="2"/>
  </si>
  <si>
    <r>
      <t>～</t>
    </r>
    <r>
      <rPr>
        <sz val="11"/>
        <rFont val="Arial"/>
        <family val="2"/>
      </rPr>
      <t>120</t>
    </r>
    <r>
      <rPr>
        <sz val="11"/>
        <rFont val="ＭＳ Ｐゴシック"/>
        <family val="3"/>
        <charset val="128"/>
      </rPr>
      <t>リール</t>
    </r>
    <phoneticPr fontId="2"/>
  </si>
  <si>
    <t>V</t>
    <phoneticPr fontId="2"/>
  </si>
  <si>
    <t>W</t>
    <phoneticPr fontId="2"/>
  </si>
  <si>
    <t>X</t>
    <phoneticPr fontId="2"/>
  </si>
  <si>
    <t>Y</t>
    <phoneticPr fontId="2"/>
  </si>
  <si>
    <t>E</t>
    <phoneticPr fontId="2"/>
  </si>
  <si>
    <t>Z</t>
    <phoneticPr fontId="2"/>
  </si>
  <si>
    <t>G</t>
    <phoneticPr fontId="2"/>
  </si>
  <si>
    <t>H</t>
    <phoneticPr fontId="2"/>
  </si>
  <si>
    <r>
      <t>■</t>
    </r>
    <r>
      <rPr>
        <sz val="11"/>
        <rFont val="ＭＳ Ｐゴシック"/>
        <family val="3"/>
        <charset val="128"/>
      </rPr>
      <t>包装数量</t>
    </r>
    <rPh sb="1" eb="3">
      <t>ホウソウ</t>
    </rPh>
    <rPh sb="3" eb="5">
      <t>スウリョウ</t>
    </rPh>
    <phoneticPr fontId="2"/>
  </si>
  <si>
    <r>
      <t>1</t>
    </r>
    <r>
      <rPr>
        <sz val="11"/>
        <rFont val="ＭＳ Ｐゴシック"/>
        <family val="3"/>
        <charset val="128"/>
      </rPr>
      <t>リール当たり</t>
    </r>
    <r>
      <rPr>
        <sz val="11"/>
        <rFont val="Arial"/>
        <family val="2"/>
      </rPr>
      <t xml:space="preserve"> 3,000pcs</t>
    </r>
    <phoneticPr fontId="2"/>
  </si>
  <si>
    <t>メッキ仕様</t>
  </si>
  <si>
    <t>出荷前ベーキング</t>
    <rPh sb="0" eb="2">
      <t>シュッカ</t>
    </rPh>
    <rPh sb="2" eb="3">
      <t>マエ</t>
    </rPh>
    <phoneticPr fontId="2"/>
  </si>
  <si>
    <r>
      <t>WB</t>
    </r>
    <r>
      <rPr>
        <sz val="10"/>
        <rFont val="ＭＳ Ｐゴシック"/>
        <family val="3"/>
        <charset val="128"/>
      </rPr>
      <t>前プラズマ有無</t>
    </r>
    <rPh sb="2" eb="3">
      <t>マエ</t>
    </rPh>
    <rPh sb="7" eb="9">
      <t>ウム</t>
    </rPh>
    <phoneticPr fontId="2"/>
  </si>
  <si>
    <r>
      <t>1</t>
    </r>
    <r>
      <rPr>
        <sz val="10"/>
        <rFont val="ＭＳ Ｐゴシック"/>
        <family val="3"/>
        <charset val="128"/>
      </rPr>
      <t>ﾘｰﾙ又は</t>
    </r>
    <r>
      <rPr>
        <sz val="10"/>
        <rFont val="Arial"/>
        <family val="2"/>
      </rPr>
      <t>1</t>
    </r>
    <r>
      <rPr>
        <sz val="10"/>
        <rFont val="ＭＳ Ｐゴシック"/>
        <family val="3"/>
        <charset val="128"/>
      </rPr>
      <t>ﾄﾚｲ数量</t>
    </r>
    <rPh sb="4" eb="5">
      <t>マタ</t>
    </rPh>
    <phoneticPr fontId="2"/>
  </si>
  <si>
    <r>
      <t>3,000</t>
    </r>
    <r>
      <rPr>
        <sz val="11"/>
        <rFont val="ＭＳ Ｐゴシック"/>
        <family val="3"/>
        <charset val="128"/>
      </rPr>
      <t>個</t>
    </r>
  </si>
  <si>
    <t>　</t>
    <phoneticPr fontId="2"/>
  </si>
  <si>
    <t>■</t>
    <phoneticPr fontId="2"/>
  </si>
  <si>
    <t>■</t>
    <phoneticPr fontId="2"/>
  </si>
  <si>
    <t>■</t>
    <phoneticPr fontId="2"/>
  </si>
  <si>
    <r>
      <t>VL</t>
    </r>
    <r>
      <rPr>
        <sz val="11"/>
        <rFont val="ＭＳ Ｐゴシック"/>
        <family val="3"/>
        <charset val="128"/>
      </rPr>
      <t>ソーティング</t>
    </r>
    <phoneticPr fontId="2"/>
  </si>
  <si>
    <t>J</t>
    <phoneticPr fontId="2"/>
  </si>
  <si>
    <t>B</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</si>
  <si>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</si>
  <si>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</si>
  <si>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</si>
  <si>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</si>
  <si>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</si>
  <si>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</si>
  <si>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</si>
  <si>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</si>
  <si>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</si>
  <si>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C</t>
    <phoneticPr fontId="2"/>
  </si>
  <si>
    <t>T</t>
    <phoneticPr fontId="2"/>
  </si>
  <si>
    <t>U</t>
    <phoneticPr fontId="2"/>
  </si>
  <si>
    <t>D</t>
    <phoneticPr fontId="2"/>
  </si>
  <si>
    <r>
      <t>5</t>
    </r>
    <r>
      <rPr>
        <sz val="11"/>
        <rFont val="ＭＳ Ｐゴシック"/>
        <family val="3"/>
        <charset val="128"/>
      </rPr>
      <t>頁</t>
    </r>
    <rPh sb="1" eb="2">
      <t>ページ</t>
    </rPh>
    <phoneticPr fontId="2"/>
  </si>
  <si>
    <r>
      <t>7</t>
    </r>
    <r>
      <rPr>
        <sz val="11"/>
        <rFont val="ＭＳ Ｐゴシック"/>
        <family val="3"/>
        <charset val="128"/>
      </rPr>
      <t>頁</t>
    </r>
    <rPh sb="1" eb="2">
      <t>ページ</t>
    </rPh>
    <phoneticPr fontId="2"/>
  </si>
  <si>
    <r>
      <t>LED</t>
    </r>
    <r>
      <rPr>
        <sz val="11"/>
        <rFont val="ＭＳ Ｐゴシック"/>
        <family val="3"/>
        <charset val="128"/>
      </rPr>
      <t>素子部品番号</t>
    </r>
    <phoneticPr fontId="2"/>
  </si>
  <si>
    <r>
      <t>Z-Di</t>
    </r>
    <r>
      <rPr>
        <sz val="11"/>
        <rFont val="ＭＳ Ｐゴシック"/>
        <family val="3"/>
        <charset val="128"/>
      </rPr>
      <t>素子部品番号</t>
    </r>
    <rPh sb="4" eb="6">
      <t>ソシ</t>
    </rPh>
    <rPh sb="6" eb="8">
      <t>ブヒン</t>
    </rPh>
    <rPh sb="8" eb="10">
      <t>バンゴウ</t>
    </rPh>
    <phoneticPr fontId="2"/>
  </si>
  <si>
    <r>
      <t>299-A00130  SD-30660G Vz</t>
    </r>
    <r>
      <rPr>
        <sz val="11"/>
        <rFont val="ＭＳ Ｐゴシック"/>
        <family val="3"/>
        <charset val="128"/>
      </rPr>
      <t>：</t>
    </r>
    <r>
      <rPr>
        <sz val="11"/>
        <rFont val="Arial"/>
        <family val="2"/>
      </rPr>
      <t>5.8</t>
    </r>
    <r>
      <rPr>
        <sz val="11"/>
        <rFont val="ＭＳ Ｐゴシック"/>
        <family val="3"/>
        <charset val="128"/>
      </rPr>
      <t>～</t>
    </r>
    <r>
      <rPr>
        <sz val="11"/>
        <rFont val="Arial"/>
        <family val="2"/>
      </rPr>
      <t>6.8V</t>
    </r>
    <r>
      <rPr>
        <sz val="11"/>
        <rFont val="ＭＳ Ｐゴシック"/>
        <family val="3"/>
        <charset val="128"/>
      </rPr>
      <t>品</t>
    </r>
    <r>
      <rPr>
        <sz val="11"/>
        <rFont val="Arial"/>
        <family val="2"/>
      </rPr>
      <t xml:space="preserve"> Pup</t>
    </r>
    <rPh sb="33" eb="34">
      <t>ヒン</t>
    </rPh>
    <phoneticPr fontId="2"/>
  </si>
  <si>
    <r>
      <t>LED_</t>
    </r>
    <r>
      <rPr>
        <sz val="10"/>
        <rFont val="ＭＳ Ｐゴシック"/>
        <family val="3"/>
        <charset val="128"/>
      </rPr>
      <t>ＤＢペースト</t>
    </r>
    <phoneticPr fontId="2"/>
  </si>
  <si>
    <r>
      <t>Z-Di_</t>
    </r>
    <r>
      <rPr>
        <sz val="10"/>
        <rFont val="ＭＳ Ｐゴシック"/>
        <family val="3"/>
        <charset val="128"/>
      </rPr>
      <t>ＤＢペースト</t>
    </r>
    <phoneticPr fontId="2"/>
  </si>
  <si>
    <t>F-701-A20(C990J#592)</t>
    <phoneticPr fontId="2"/>
  </si>
  <si>
    <t>なし</t>
    <phoneticPr fontId="2"/>
  </si>
  <si>
    <r>
      <t>TP</t>
    </r>
    <r>
      <rPr>
        <sz val="11"/>
        <rFont val="ＭＳ Ｐゴシック"/>
        <family val="3"/>
        <charset val="128"/>
      </rPr>
      <t>図</t>
    </r>
    <rPh sb="2" eb="3">
      <t>ズ</t>
    </rPh>
    <phoneticPr fontId="2"/>
  </si>
  <si>
    <t>A</t>
    <phoneticPr fontId="2"/>
  </si>
  <si>
    <t>F</t>
    <phoneticPr fontId="2"/>
  </si>
  <si>
    <r>
      <t>1</t>
    </r>
    <r>
      <rPr>
        <sz val="11"/>
        <rFont val="ＭＳ Ｐゴシック"/>
        <family val="3"/>
        <charset val="128"/>
      </rPr>
      <t>本</t>
    </r>
    <rPh sb="1" eb="2">
      <t>ポン</t>
    </rPh>
    <phoneticPr fontId="2"/>
  </si>
  <si>
    <t>ＴＰ巻き数</t>
    <rPh sb="2" eb="3">
      <t>マ</t>
    </rPh>
    <rPh sb="4" eb="5">
      <t>スウ</t>
    </rPh>
    <phoneticPr fontId="2"/>
  </si>
  <si>
    <r>
      <t>※ランクによっては</t>
    </r>
    <r>
      <rPr>
        <sz val="11"/>
        <color indexed="12"/>
        <rFont val="Arial"/>
        <family val="2"/>
      </rPr>
      <t>100pcs</t>
    </r>
    <r>
      <rPr>
        <sz val="11"/>
        <color indexed="12"/>
        <rFont val="ＭＳ Ｐゴシック"/>
        <family val="3"/>
        <charset val="128"/>
      </rPr>
      <t>単位での端数</t>
    </r>
    <r>
      <rPr>
        <sz val="11"/>
        <color indexed="12"/>
        <rFont val="Arial"/>
        <family val="2"/>
      </rPr>
      <t>(Min:1500pcs)</t>
    </r>
  </si>
  <si>
    <t>a</t>
  </si>
  <si>
    <t>b</t>
  </si>
  <si>
    <t>c</t>
  </si>
  <si>
    <t>d</t>
  </si>
  <si>
    <r>
      <t>[</t>
    </r>
    <r>
      <rPr>
        <u/>
        <sz val="11"/>
        <rFont val="ＭＳ Ｐゴシック"/>
        <family val="3"/>
        <charset val="128"/>
      </rPr>
      <t>年</t>
    </r>
    <r>
      <rPr>
        <u/>
        <sz val="11"/>
        <rFont val="Arial"/>
        <family val="2"/>
      </rPr>
      <t>]</t>
    </r>
    <rPh sb="1" eb="2">
      <t>ネン</t>
    </rPh>
    <phoneticPr fontId="2"/>
  </si>
  <si>
    <r>
      <t>[</t>
    </r>
    <r>
      <rPr>
        <u/>
        <sz val="11"/>
        <rFont val="ＭＳ Ｐゴシック"/>
        <family val="3"/>
        <charset val="128"/>
      </rPr>
      <t>月</t>
    </r>
    <r>
      <rPr>
        <u/>
        <sz val="11"/>
        <rFont val="Arial"/>
        <family val="2"/>
      </rPr>
      <t>]</t>
    </r>
    <rPh sb="1" eb="2">
      <t>ツキ</t>
    </rPh>
    <phoneticPr fontId="2"/>
  </si>
  <si>
    <r>
      <t>生産投入日　</t>
    </r>
    <r>
      <rPr>
        <sz val="11"/>
        <rFont val="Arial"/>
        <family val="2"/>
      </rPr>
      <t>1</t>
    </r>
    <r>
      <rPr>
        <sz val="11"/>
        <rFont val="ＭＳ Ｐゴシック"/>
        <family val="3"/>
        <charset val="128"/>
      </rPr>
      <t>日</t>
    </r>
    <r>
      <rPr>
        <sz val="11"/>
        <rFont val="Arial"/>
        <family val="2"/>
      </rPr>
      <t>: 1</t>
    </r>
    <r>
      <rPr>
        <sz val="11"/>
        <rFont val="ＭＳ Ｐゴシック"/>
        <family val="3"/>
        <charset val="128"/>
      </rPr>
      <t>，</t>
    </r>
    <r>
      <rPr>
        <sz val="11"/>
        <rFont val="Arial"/>
        <family val="2"/>
      </rPr>
      <t xml:space="preserve"> 2</t>
    </r>
    <r>
      <rPr>
        <sz val="11"/>
        <rFont val="ＭＳ Ｐゴシック"/>
        <family val="3"/>
        <charset val="128"/>
      </rPr>
      <t>日</t>
    </r>
    <r>
      <rPr>
        <sz val="11"/>
        <rFont val="Arial"/>
        <family val="2"/>
      </rPr>
      <t>: 2</t>
    </r>
    <r>
      <rPr>
        <sz val="11"/>
        <rFont val="ＭＳ Ｐゴシック"/>
        <family val="3"/>
        <charset val="128"/>
      </rPr>
      <t>…</t>
    </r>
    <r>
      <rPr>
        <sz val="11"/>
        <rFont val="Arial"/>
        <family val="2"/>
      </rPr>
      <t>9</t>
    </r>
    <r>
      <rPr>
        <sz val="11"/>
        <rFont val="ＭＳ Ｐゴシック"/>
        <family val="3"/>
        <charset val="128"/>
      </rPr>
      <t>日</t>
    </r>
    <r>
      <rPr>
        <sz val="11"/>
        <rFont val="Arial"/>
        <family val="2"/>
      </rPr>
      <t>: 9</t>
    </r>
    <r>
      <rPr>
        <sz val="11"/>
        <rFont val="ＭＳ Ｐゴシック"/>
        <family val="3"/>
        <charset val="128"/>
      </rPr>
      <t>，</t>
    </r>
    <r>
      <rPr>
        <sz val="11"/>
        <rFont val="Arial"/>
        <family val="2"/>
      </rPr>
      <t>10</t>
    </r>
    <r>
      <rPr>
        <sz val="11"/>
        <rFont val="ＭＳ Ｐゴシック"/>
        <family val="3"/>
        <charset val="128"/>
      </rPr>
      <t>日</t>
    </r>
    <r>
      <rPr>
        <sz val="11"/>
        <rFont val="Arial"/>
        <family val="2"/>
      </rPr>
      <t>: A</t>
    </r>
    <r>
      <rPr>
        <sz val="11"/>
        <rFont val="ＭＳ Ｐゴシック"/>
        <family val="3"/>
        <charset val="128"/>
      </rPr>
      <t>，</t>
    </r>
    <r>
      <rPr>
        <sz val="11"/>
        <rFont val="Arial"/>
        <family val="2"/>
      </rPr>
      <t>11</t>
    </r>
    <r>
      <rPr>
        <sz val="11"/>
        <rFont val="ＭＳ Ｐゴシック"/>
        <family val="3"/>
        <charset val="128"/>
      </rPr>
      <t>日</t>
    </r>
    <r>
      <rPr>
        <sz val="11"/>
        <rFont val="Arial"/>
        <family val="2"/>
      </rPr>
      <t>: B</t>
    </r>
    <rPh sb="0" eb="2">
      <t>セイサン</t>
    </rPh>
    <rPh sb="2" eb="4">
      <t>トウニュウ</t>
    </rPh>
    <rPh sb="4" eb="5">
      <t>ビ</t>
    </rPh>
    <rPh sb="7" eb="8">
      <t>ニチ</t>
    </rPh>
    <rPh sb="14" eb="15">
      <t>ニチ</t>
    </rPh>
    <rPh sb="20" eb="21">
      <t>ニチ</t>
    </rPh>
    <rPh sb="27" eb="28">
      <t>ニチ</t>
    </rPh>
    <rPh sb="34" eb="35">
      <t>ニチ</t>
    </rPh>
    <phoneticPr fontId="2"/>
  </si>
  <si>
    <t>年</t>
    <rPh sb="0" eb="1">
      <t>ネン</t>
    </rPh>
    <phoneticPr fontId="2"/>
  </si>
  <si>
    <t>月</t>
    <rPh sb="0" eb="1">
      <t>ツキ</t>
    </rPh>
    <phoneticPr fontId="2"/>
  </si>
  <si>
    <t>日</t>
    <rPh sb="0" eb="1">
      <t>ヒ</t>
    </rPh>
    <phoneticPr fontId="2"/>
  </si>
  <si>
    <t>連番</t>
    <rPh sb="0" eb="2">
      <t>レンバン</t>
    </rPh>
    <phoneticPr fontId="2"/>
  </si>
  <si>
    <t>年号</t>
    <rPh sb="0" eb="2">
      <t>ネンゴウ</t>
    </rPh>
    <phoneticPr fontId="2"/>
  </si>
  <si>
    <t>No.</t>
    <phoneticPr fontId="2"/>
  </si>
  <si>
    <t>No.</t>
    <phoneticPr fontId="2"/>
  </si>
  <si>
    <t>No.</t>
    <phoneticPr fontId="2"/>
  </si>
  <si>
    <r>
      <t>ただし、ランクによっては数量が</t>
    </r>
    <r>
      <rPr>
        <sz val="11"/>
        <rFont val="Arial"/>
        <family val="2"/>
      </rPr>
      <t>100pcs</t>
    </r>
    <r>
      <rPr>
        <sz val="11"/>
        <rFont val="ＭＳ Ｐゴシック"/>
        <family val="3"/>
        <charset val="128"/>
      </rPr>
      <t>単位の端数（</t>
    </r>
    <r>
      <rPr>
        <sz val="11"/>
        <rFont val="Arial"/>
        <family val="2"/>
      </rPr>
      <t>Min 1,500pcs</t>
    </r>
    <r>
      <rPr>
        <sz val="11"/>
        <rFont val="ＭＳ Ｐゴシック"/>
        <family val="3"/>
        <charset val="128"/>
      </rPr>
      <t>）になる場合があります。</t>
    </r>
    <phoneticPr fontId="2"/>
  </si>
  <si>
    <t>※１　コードNo.（お客様品番）</t>
    <rPh sb="11" eb="13">
      <t>キャクサマ</t>
    </rPh>
    <rPh sb="13" eb="15">
      <t>ヒンバン</t>
    </rPh>
    <phoneticPr fontId="2"/>
  </si>
  <si>
    <t>※２　弊社ロットNo.</t>
    <rPh sb="3" eb="5">
      <t>ヘイシャ</t>
    </rPh>
    <phoneticPr fontId="2"/>
  </si>
  <si>
    <t>※３　数量</t>
    <rPh sb="3" eb="5">
      <t>スウリョウ</t>
    </rPh>
    <phoneticPr fontId="2"/>
  </si>
  <si>
    <t>※４　ランク</t>
    <phoneticPr fontId="2"/>
  </si>
  <si>
    <t>　　　記載しております。</t>
    <phoneticPr fontId="2"/>
  </si>
  <si>
    <t>総合判定</t>
    <rPh sb="0" eb="2">
      <t>ソウゴウ</t>
    </rPh>
    <rPh sb="2" eb="4">
      <t>ハンテイ</t>
    </rPh>
    <phoneticPr fontId="2"/>
  </si>
  <si>
    <t>合格</t>
    <rPh sb="0" eb="2">
      <t>ゴウカク</t>
    </rPh>
    <phoneticPr fontId="2"/>
  </si>
  <si>
    <t>数量</t>
    <rPh sb="0" eb="2">
      <t>スウリョウ</t>
    </rPh>
    <phoneticPr fontId="2"/>
  </si>
  <si>
    <t>１．出荷明細</t>
    <rPh sb="2" eb="4">
      <t>シュッカ</t>
    </rPh>
    <rPh sb="4" eb="6">
      <t>メイサイ</t>
    </rPh>
    <phoneticPr fontId="2"/>
  </si>
  <si>
    <t>３．完成品検査データ</t>
    <rPh sb="2" eb="5">
      <t>カンセイヒン</t>
    </rPh>
    <rPh sb="5" eb="7">
      <t>ケンサ</t>
    </rPh>
    <phoneticPr fontId="2"/>
  </si>
  <si>
    <t>外観</t>
    <rPh sb="0" eb="2">
      <t>ガイカン</t>
    </rPh>
    <phoneticPr fontId="2"/>
  </si>
  <si>
    <t>判定</t>
    <rPh sb="0" eb="2">
      <t>ハンテイ</t>
    </rPh>
    <phoneticPr fontId="2"/>
  </si>
  <si>
    <t>４．電気的光学的仕様</t>
    <rPh sb="2" eb="5">
      <t>デンキテキ</t>
    </rPh>
    <rPh sb="5" eb="7">
      <t>コウガク</t>
    </rPh>
    <rPh sb="7" eb="8">
      <t>テキ</t>
    </rPh>
    <rPh sb="8" eb="10">
      <t>シヨウ</t>
    </rPh>
    <phoneticPr fontId="2"/>
  </si>
  <si>
    <t>◆色度</t>
    <rPh sb="1" eb="2">
      <t>イロ</t>
    </rPh>
    <rPh sb="2" eb="3">
      <t>ド</t>
    </rPh>
    <phoneticPr fontId="2"/>
  </si>
  <si>
    <t>仕様書番号</t>
    <rPh sb="0" eb="2">
      <t>シヨウ</t>
    </rPh>
    <rPh sb="2" eb="3">
      <t>ショ</t>
    </rPh>
    <rPh sb="3" eb="5">
      <t>バンゴウ</t>
    </rPh>
    <phoneticPr fontId="2"/>
  </si>
  <si>
    <t>測定条件</t>
    <rPh sb="0" eb="2">
      <t>ソクテイ</t>
    </rPh>
    <rPh sb="2" eb="4">
      <t>ジョウケン</t>
    </rPh>
    <phoneticPr fontId="2"/>
  </si>
  <si>
    <t>　　品名</t>
    <rPh sb="2" eb="4">
      <t>ヒンメイ</t>
    </rPh>
    <phoneticPr fontId="2"/>
  </si>
  <si>
    <t>　　型番</t>
    <rPh sb="2" eb="4">
      <t>カタバン</t>
    </rPh>
    <phoneticPr fontId="2"/>
  </si>
  <si>
    <t>　　規格番号</t>
    <rPh sb="2" eb="4">
      <t>キカク</t>
    </rPh>
    <rPh sb="4" eb="6">
      <t>バンゴウ</t>
    </rPh>
    <phoneticPr fontId="2"/>
  </si>
  <si>
    <t>　　作成日</t>
    <rPh sb="2" eb="4">
      <t>サクセイ</t>
    </rPh>
    <rPh sb="4" eb="5">
      <t>ヒ</t>
    </rPh>
    <phoneticPr fontId="2"/>
  </si>
  <si>
    <t>　　検査数量</t>
    <rPh sb="2" eb="4">
      <t>ケンサ</t>
    </rPh>
    <rPh sb="4" eb="6">
      <t>スウリョウ</t>
    </rPh>
    <phoneticPr fontId="2"/>
  </si>
  <si>
    <t>合格</t>
  </si>
  <si>
    <t>２．電気的光学的特性(母体データ)</t>
    <rPh sb="2" eb="5">
      <t>デンキテキ</t>
    </rPh>
    <rPh sb="5" eb="8">
      <t>コウガクテキ</t>
    </rPh>
    <rPh sb="8" eb="10">
      <t>トクセイ</t>
    </rPh>
    <rPh sb="11" eb="13">
      <t>ボタイ</t>
    </rPh>
    <phoneticPr fontId="2"/>
  </si>
  <si>
    <t>CITILED</t>
    <phoneticPr fontId="2"/>
  </si>
  <si>
    <t>Lot</t>
    <phoneticPr fontId="2"/>
  </si>
  <si>
    <t>Rank</t>
    <phoneticPr fontId="2"/>
  </si>
  <si>
    <t>リール</t>
    <phoneticPr fontId="2"/>
  </si>
  <si>
    <t>Vf[V]</t>
    <phoneticPr fontId="2"/>
  </si>
  <si>
    <t>MAX</t>
    <phoneticPr fontId="2"/>
  </si>
  <si>
    <t>Average</t>
    <phoneticPr fontId="2"/>
  </si>
  <si>
    <t>MIN</t>
    <phoneticPr fontId="2"/>
  </si>
  <si>
    <t>spec</t>
    <phoneticPr fontId="2"/>
  </si>
  <si>
    <t>-</t>
    <phoneticPr fontId="2"/>
  </si>
  <si>
    <t>Data</t>
    <phoneticPr fontId="2"/>
  </si>
  <si>
    <t>Sample</t>
    <phoneticPr fontId="2"/>
  </si>
  <si>
    <t>Rank</t>
    <phoneticPr fontId="2"/>
  </si>
  <si>
    <t>Vf[V]</t>
    <phoneticPr fontId="2"/>
  </si>
  <si>
    <t>x</t>
    <phoneticPr fontId="2"/>
  </si>
  <si>
    <t>y</t>
    <phoneticPr fontId="2"/>
  </si>
  <si>
    <t>Unit</t>
    <phoneticPr fontId="2"/>
  </si>
  <si>
    <t>Lot</t>
    <phoneticPr fontId="2"/>
  </si>
  <si>
    <t>Rank</t>
    <phoneticPr fontId="2"/>
  </si>
  <si>
    <t>リール</t>
    <phoneticPr fontId="2"/>
  </si>
  <si>
    <r>
      <t>色度：</t>
    </r>
    <r>
      <rPr>
        <sz val="10"/>
        <rFont val="Century"/>
        <family val="1"/>
      </rPr>
      <t>x</t>
    </r>
    <rPh sb="0" eb="1">
      <t>イロ</t>
    </rPh>
    <rPh sb="1" eb="2">
      <t>ド</t>
    </rPh>
    <phoneticPr fontId="2"/>
  </si>
  <si>
    <r>
      <t>色度：</t>
    </r>
    <r>
      <rPr>
        <sz val="10"/>
        <rFont val="Century"/>
        <family val="1"/>
      </rPr>
      <t>y</t>
    </r>
    <rPh sb="0" eb="1">
      <t>イロ</t>
    </rPh>
    <rPh sb="1" eb="2">
      <t>ド</t>
    </rPh>
    <phoneticPr fontId="2"/>
  </si>
  <si>
    <t>OK</t>
    <phoneticPr fontId="2"/>
  </si>
  <si>
    <r>
      <t>測定公差：</t>
    </r>
    <r>
      <rPr>
        <sz val="10"/>
        <rFont val="Century"/>
        <family val="1"/>
      </rPr>
      <t>±7%</t>
    </r>
    <rPh sb="0" eb="2">
      <t>ソクテイ</t>
    </rPh>
    <rPh sb="2" eb="4">
      <t>コウサ</t>
    </rPh>
    <phoneticPr fontId="2"/>
  </si>
  <si>
    <r>
      <t>　</t>
    </r>
    <r>
      <rPr>
        <sz val="10"/>
        <rFont val="Century"/>
        <family val="1"/>
      </rPr>
      <t>If=80mA</t>
    </r>
    <phoneticPr fontId="2"/>
  </si>
  <si>
    <r>
      <t>◆</t>
    </r>
    <r>
      <rPr>
        <sz val="10"/>
        <rFont val="Century"/>
        <family val="1"/>
      </rPr>
      <t>Vf</t>
    </r>
    <phoneticPr fontId="2"/>
  </si>
  <si>
    <t>Vf_Rank</t>
    <phoneticPr fontId="2"/>
  </si>
  <si>
    <t>MIN</t>
    <phoneticPr fontId="2"/>
  </si>
  <si>
    <t>MAX</t>
    <phoneticPr fontId="2"/>
  </si>
  <si>
    <t>Unit</t>
    <phoneticPr fontId="2"/>
  </si>
  <si>
    <t>V</t>
    <phoneticPr fontId="2"/>
  </si>
  <si>
    <r>
      <t>測定公差：</t>
    </r>
    <r>
      <rPr>
        <sz val="10"/>
        <rFont val="Century"/>
        <family val="1"/>
      </rPr>
      <t>±3%</t>
    </r>
    <rPh sb="0" eb="2">
      <t>ソクテイ</t>
    </rPh>
    <rPh sb="2" eb="4">
      <t>コウサ</t>
    </rPh>
    <phoneticPr fontId="2"/>
  </si>
  <si>
    <r>
      <t>測定公差：</t>
    </r>
    <r>
      <rPr>
        <sz val="10"/>
        <rFont val="Century"/>
        <family val="1"/>
      </rPr>
      <t>±0.01</t>
    </r>
    <rPh sb="0" eb="2">
      <t>ソクテイ</t>
    </rPh>
    <rPh sb="2" eb="4">
      <t>コウサ</t>
    </rPh>
    <phoneticPr fontId="2"/>
  </si>
  <si>
    <t>工程フロー</t>
    <rPh sb="0" eb="2">
      <t>コウテイ</t>
    </rPh>
    <phoneticPr fontId="2"/>
  </si>
  <si>
    <t>工程フローチャート</t>
    <rPh sb="0" eb="2">
      <t>コウテイ</t>
    </rPh>
    <phoneticPr fontId="2"/>
  </si>
  <si>
    <t>部品名</t>
    <rPh sb="0" eb="2">
      <t>ブヒン</t>
    </rPh>
    <rPh sb="2" eb="3">
      <t>メイ</t>
    </rPh>
    <phoneticPr fontId="2"/>
  </si>
  <si>
    <t>部品番号</t>
    <rPh sb="0" eb="2">
      <t>ブヒン</t>
    </rPh>
    <rPh sb="2" eb="4">
      <t>バンゴウ</t>
    </rPh>
    <phoneticPr fontId="2"/>
  </si>
  <si>
    <t>備考</t>
    <rPh sb="0" eb="2">
      <t>ビコウ</t>
    </rPh>
    <phoneticPr fontId="2"/>
  </si>
  <si>
    <t>ブレード（フル用）</t>
    <rPh sb="7" eb="8">
      <t>ヨウ</t>
    </rPh>
    <phoneticPr fontId="2"/>
  </si>
  <si>
    <r>
      <t>D</t>
    </r>
    <r>
      <rPr>
        <sz val="11"/>
        <rFont val="ＭＳ Ｐゴシック"/>
        <family val="3"/>
        <charset val="128"/>
      </rPr>
      <t>C図</t>
    </r>
    <rPh sb="2" eb="3">
      <t>ズ</t>
    </rPh>
    <phoneticPr fontId="2"/>
  </si>
  <si>
    <r>
      <t>書式</t>
    </r>
    <r>
      <rPr>
        <sz val="11"/>
        <rFont val="Arial"/>
        <family val="2"/>
      </rPr>
      <t>№</t>
    </r>
    <r>
      <rPr>
        <sz val="11"/>
        <rFont val="ＭＳ Ｐ明朝"/>
        <family val="1"/>
        <charset val="128"/>
      </rPr>
      <t>　</t>
    </r>
    <rPh sb="0" eb="2">
      <t>ショシキ</t>
    </rPh>
    <phoneticPr fontId="2"/>
  </si>
  <si>
    <r>
      <t>■T</t>
    </r>
    <r>
      <rPr>
        <sz val="11"/>
        <rFont val="ＭＳ Ｐゴシック"/>
        <family val="3"/>
        <charset val="128"/>
      </rPr>
      <t>P向き</t>
    </r>
    <r>
      <rPr>
        <sz val="11"/>
        <rFont val="ＭＳ Ｐゴシック"/>
        <family val="3"/>
        <charset val="128"/>
      </rPr>
      <t>判断について</t>
    </r>
    <rPh sb="3" eb="4">
      <t>ム</t>
    </rPh>
    <rPh sb="5" eb="7">
      <t>ハンダン</t>
    </rPh>
    <phoneticPr fontId="2"/>
  </si>
  <si>
    <t>ランク表示相関図</t>
    <rPh sb="3" eb="5">
      <t>ヒョウジ</t>
    </rPh>
    <rPh sb="5" eb="7">
      <t>ソウカン</t>
    </rPh>
    <rPh sb="7" eb="8">
      <t>ズ</t>
    </rPh>
    <phoneticPr fontId="2"/>
  </si>
  <si>
    <t>【ランク表示相関】</t>
    <rPh sb="4" eb="6">
      <t>ヒョウジ</t>
    </rPh>
    <rPh sb="6" eb="8">
      <t>ソウカン</t>
    </rPh>
    <phoneticPr fontId="2"/>
  </si>
  <si>
    <t>以下、ランク表記変換方法に基づき、工程内分類ラベルより実績ランク・得意先ランクへの変換を行う。</t>
    <rPh sb="0" eb="2">
      <t>イカ</t>
    </rPh>
    <rPh sb="6" eb="8">
      <t>ヒョウキ</t>
    </rPh>
    <rPh sb="8" eb="10">
      <t>ヘンカン</t>
    </rPh>
    <rPh sb="10" eb="12">
      <t>ホウホウ</t>
    </rPh>
    <rPh sb="13" eb="14">
      <t>モト</t>
    </rPh>
    <rPh sb="17" eb="19">
      <t>コウテイ</t>
    </rPh>
    <rPh sb="19" eb="20">
      <t>ナイ</t>
    </rPh>
    <rPh sb="20" eb="22">
      <t>ブンルイ</t>
    </rPh>
    <rPh sb="27" eb="29">
      <t>ジッセキ</t>
    </rPh>
    <rPh sb="33" eb="36">
      <t>トクイサキ</t>
    </rPh>
    <rPh sb="41" eb="43">
      <t>ヘンカン</t>
    </rPh>
    <rPh sb="44" eb="45">
      <t>オコナ</t>
    </rPh>
    <phoneticPr fontId="2"/>
  </si>
  <si>
    <t>実績ランク</t>
    <rPh sb="0" eb="2">
      <t>ジッセキ</t>
    </rPh>
    <phoneticPr fontId="2"/>
  </si>
  <si>
    <t>分類ランク</t>
    <rPh sb="0" eb="2">
      <t>ブンルイ</t>
    </rPh>
    <phoneticPr fontId="5"/>
  </si>
  <si>
    <t>得意先ランク</t>
    <rPh sb="0" eb="3">
      <t>トクイサキ</t>
    </rPh>
    <phoneticPr fontId="2"/>
  </si>
  <si>
    <t>色度</t>
    <rPh sb="0" eb="1">
      <t>イロ</t>
    </rPh>
    <rPh sb="1" eb="2">
      <t>ド</t>
    </rPh>
    <phoneticPr fontId="2"/>
  </si>
  <si>
    <t>A</t>
  </si>
  <si>
    <t>実績ﾗﾝｸ登録</t>
    <rPh sb="0" eb="2">
      <t>ジッセキ</t>
    </rPh>
    <rPh sb="5" eb="7">
      <t>トウロク</t>
    </rPh>
    <phoneticPr fontId="2"/>
  </si>
  <si>
    <t>ランク名</t>
    <rPh sb="3" eb="4">
      <t>メイ</t>
    </rPh>
    <phoneticPr fontId="5"/>
  </si>
  <si>
    <t>下限（ｖ）</t>
    <rPh sb="0" eb="2">
      <t>カゲン</t>
    </rPh>
    <phoneticPr fontId="5"/>
  </si>
  <si>
    <t>x3</t>
  </si>
  <si>
    <t>y3</t>
  </si>
  <si>
    <t>x4</t>
  </si>
  <si>
    <t>y4</t>
  </si>
  <si>
    <t>画像</t>
  </si>
  <si>
    <t>92</t>
  </si>
  <si>
    <t>93</t>
  </si>
  <si>
    <t>色度</t>
  </si>
  <si>
    <t>94</t>
  </si>
  <si>
    <t>光度</t>
  </si>
  <si>
    <t>分類データ</t>
    <rPh sb="0" eb="2">
      <t>ブンルイ</t>
    </rPh>
    <phoneticPr fontId="2"/>
  </si>
  <si>
    <t>ランク名</t>
  </si>
  <si>
    <t>下限（ｖ）</t>
  </si>
  <si>
    <t>C</t>
  </si>
  <si>
    <t>D</t>
  </si>
  <si>
    <t>89</t>
  </si>
  <si>
    <t>90</t>
  </si>
  <si>
    <t>91</t>
  </si>
  <si>
    <t>95</t>
  </si>
  <si>
    <t>分類ﾌﾟﾟﾛｸﾞﾗﾑ</t>
    <rPh sb="0" eb="2">
      <t>ブンルイ</t>
    </rPh>
    <phoneticPr fontId="2"/>
  </si>
  <si>
    <t>ｿｰﾃｨﾝｸﾞﾗﾝｸ</t>
    <phoneticPr fontId="2"/>
  </si>
  <si>
    <t>―</t>
    <phoneticPr fontId="2"/>
  </si>
  <si>
    <r>
      <t>※検査</t>
    </r>
    <r>
      <rPr>
        <b/>
        <sz val="10"/>
        <color indexed="10"/>
        <rFont val="Arial"/>
        <family val="2"/>
      </rPr>
      <t>1</t>
    </r>
    <r>
      <rPr>
        <b/>
        <sz val="10"/>
        <color indexed="10"/>
        <rFont val="ＭＳ Ｐゴシック"/>
        <family val="3"/>
        <charset val="128"/>
      </rPr>
      <t>から順番に検査するように設定すること</t>
    </r>
    <rPh sb="1" eb="3">
      <t>ケンサ</t>
    </rPh>
    <rPh sb="6" eb="8">
      <t>ジュンバン</t>
    </rPh>
    <rPh sb="9" eb="11">
      <t>ケンサ</t>
    </rPh>
    <rPh sb="16" eb="18">
      <t>セッテイ</t>
    </rPh>
    <phoneticPr fontId="2"/>
  </si>
  <si>
    <t>※左記検査項目について、全て分類プログラムに反映させてください。</t>
    <rPh sb="1" eb="2">
      <t>ヒダリ</t>
    </rPh>
    <phoneticPr fontId="2"/>
  </si>
  <si>
    <t>印加条件・検査規格・測定時間</t>
    <phoneticPr fontId="2"/>
  </si>
  <si>
    <t>■</t>
  </si>
  <si>
    <t>ＶＦ規格</t>
    <phoneticPr fontId="2"/>
  </si>
  <si>
    <t xml:space="preserve">IF=80mA </t>
  </si>
  <si>
    <t>ランク</t>
    <phoneticPr fontId="2"/>
  </si>
  <si>
    <t>MIN</t>
  </si>
  <si>
    <t>MAX</t>
  </si>
  <si>
    <t>公差±3%、単位：V</t>
    <phoneticPr fontId="2"/>
  </si>
  <si>
    <t>E</t>
  </si>
  <si>
    <t>分類ランク</t>
    <phoneticPr fontId="2"/>
  </si>
  <si>
    <t>VF</t>
    <phoneticPr fontId="2"/>
  </si>
  <si>
    <t>■</t>
    <phoneticPr fontId="2"/>
  </si>
  <si>
    <t>No.</t>
    <phoneticPr fontId="5"/>
  </si>
  <si>
    <t>BIN No.</t>
    <phoneticPr fontId="2"/>
  </si>
  <si>
    <t>検査1</t>
    <rPh sb="0" eb="2">
      <t>ケンサ</t>
    </rPh>
    <phoneticPr fontId="2"/>
  </si>
  <si>
    <t>検査2</t>
    <rPh sb="0" eb="2">
      <t>ケンサ</t>
    </rPh>
    <phoneticPr fontId="2"/>
  </si>
  <si>
    <t>検査3</t>
    <rPh sb="0" eb="2">
      <t>ケンサ</t>
    </rPh>
    <phoneticPr fontId="2"/>
  </si>
  <si>
    <t>検査4</t>
    <rPh sb="0" eb="2">
      <t>ケンサ</t>
    </rPh>
    <phoneticPr fontId="2"/>
  </si>
  <si>
    <t>検査5</t>
    <rPh sb="0" eb="2">
      <t>ケンサ</t>
    </rPh>
    <phoneticPr fontId="2"/>
  </si>
  <si>
    <t>検査6</t>
    <rPh sb="0" eb="2">
      <t>ケンサ</t>
    </rPh>
    <phoneticPr fontId="2"/>
  </si>
  <si>
    <t>検査7</t>
    <rPh sb="0" eb="2">
      <t>ケンサ</t>
    </rPh>
    <phoneticPr fontId="2"/>
  </si>
  <si>
    <r>
      <t>Vf1　(If=1</t>
    </r>
    <r>
      <rPr>
        <sz val="9"/>
        <rFont val="Arial"/>
        <family val="2"/>
      </rPr>
      <t>μ</t>
    </r>
    <r>
      <rPr>
        <sz val="9"/>
        <rFont val="ＭＳ Ｐゴシック"/>
        <family val="3"/>
        <charset val="128"/>
      </rPr>
      <t>A)</t>
    </r>
    <phoneticPr fontId="5"/>
  </si>
  <si>
    <r>
      <t>Vf1　(If=10</t>
    </r>
    <r>
      <rPr>
        <sz val="9"/>
        <rFont val="Arial"/>
        <family val="2"/>
      </rPr>
      <t>μ</t>
    </r>
    <r>
      <rPr>
        <sz val="9"/>
        <rFont val="ＭＳ Ｐゴシック"/>
        <family val="3"/>
        <charset val="128"/>
      </rPr>
      <t>A)</t>
    </r>
    <phoneticPr fontId="5"/>
  </si>
  <si>
    <t>Vr(If=1mA)</t>
    <phoneticPr fontId="2"/>
  </si>
  <si>
    <t>Vf　(If=80mA)</t>
    <phoneticPr fontId="5"/>
  </si>
  <si>
    <t>色度x, y (If=80mA)</t>
    <rPh sb="0" eb="1">
      <t>シキ</t>
    </rPh>
    <rPh sb="1" eb="2">
      <t>ド</t>
    </rPh>
    <phoneticPr fontId="5"/>
  </si>
  <si>
    <t>印加　1msec 後</t>
    <rPh sb="0" eb="2">
      <t>インカ</t>
    </rPh>
    <phoneticPr fontId="2"/>
  </si>
  <si>
    <t>印加　10msec 後</t>
    <rPh sb="0" eb="2">
      <t>インカ</t>
    </rPh>
    <phoneticPr fontId="2"/>
  </si>
  <si>
    <t>印加　30msec 後</t>
    <rPh sb="0" eb="2">
      <t>インカ</t>
    </rPh>
    <phoneticPr fontId="2"/>
  </si>
  <si>
    <t>上限(v)</t>
    <rPh sb="0" eb="2">
      <t>ジョウゲン</t>
    </rPh>
    <phoneticPr fontId="5"/>
  </si>
  <si>
    <t>上限(v)</t>
  </si>
  <si>
    <t>下限（v)</t>
    <rPh sb="0" eb="2">
      <t>カゲン</t>
    </rPh>
    <phoneticPr fontId="5"/>
  </si>
  <si>
    <t>上限(v）</t>
    <rPh sb="0" eb="2">
      <t>ジョウゲン</t>
    </rPh>
    <phoneticPr fontId="5"/>
  </si>
  <si>
    <t>x1</t>
    <phoneticPr fontId="5"/>
  </si>
  <si>
    <t>y1</t>
    <phoneticPr fontId="5"/>
  </si>
  <si>
    <t>x2</t>
    <phoneticPr fontId="5"/>
  </si>
  <si>
    <t>y2</t>
    <phoneticPr fontId="5"/>
  </si>
  <si>
    <t xml:space="preserve">IF=80mA </t>
    <phoneticPr fontId="2"/>
  </si>
  <si>
    <t>　※キャリアテープの底穴より裏面端子が上側に位置しているか下側に位置しているかで極性判断をお願いします（下記写真参照）</t>
    <rPh sb="10" eb="11">
      <t>ソコ</t>
    </rPh>
    <rPh sb="11" eb="12">
      <t>アナ</t>
    </rPh>
    <rPh sb="14" eb="16">
      <t>リメン</t>
    </rPh>
    <rPh sb="16" eb="18">
      <t>タンシ</t>
    </rPh>
    <rPh sb="19" eb="21">
      <t>ウエガワ</t>
    </rPh>
    <rPh sb="22" eb="24">
      <t>イチ</t>
    </rPh>
    <rPh sb="29" eb="31">
      <t>シタガワ</t>
    </rPh>
    <rPh sb="32" eb="34">
      <t>イチ</t>
    </rPh>
    <rPh sb="40" eb="42">
      <t>キョクセイ</t>
    </rPh>
    <rPh sb="42" eb="44">
      <t>ハンダン</t>
    </rPh>
    <rPh sb="46" eb="47">
      <t>ネガ</t>
    </rPh>
    <rPh sb="52" eb="54">
      <t>カキ</t>
    </rPh>
    <rPh sb="54" eb="56">
      <t>シャシン</t>
    </rPh>
    <rPh sb="56" eb="58">
      <t>サンショウ</t>
    </rPh>
    <phoneticPr fontId="2"/>
  </si>
  <si>
    <r>
      <t>改訂</t>
    </r>
    <r>
      <rPr>
        <sz val="11"/>
        <rFont val="ＭＳ Ｐゴシック"/>
        <family val="3"/>
        <charset val="128"/>
      </rPr>
      <t>版　発　行　日</t>
    </r>
    <rPh sb="0" eb="2">
      <t>カイテイ</t>
    </rPh>
    <rPh sb="2" eb="3">
      <t>ハン</t>
    </rPh>
    <rPh sb="4" eb="9">
      <t>ハッコウビ</t>
    </rPh>
    <phoneticPr fontId="2"/>
  </si>
  <si>
    <r>
      <t>有り （</t>
    </r>
    <r>
      <rPr>
        <b/>
        <sz val="11"/>
        <rFont val="ＭＳ Ｐゴシック"/>
        <family val="3"/>
        <charset val="128"/>
      </rPr>
      <t>CF4プラズマ）</t>
    </r>
    <phoneticPr fontId="2"/>
  </si>
  <si>
    <t>樹脂前処理</t>
    <rPh sb="0" eb="2">
      <t>ジュシ</t>
    </rPh>
    <rPh sb="2" eb="3">
      <t>マエ</t>
    </rPh>
    <rPh sb="3" eb="5">
      <t>ショリ</t>
    </rPh>
    <phoneticPr fontId="2"/>
  </si>
  <si>
    <t>ＶＬ制限：無</t>
    <rPh sb="2" eb="4">
      <t>セイゲン</t>
    </rPh>
    <rPh sb="5" eb="6">
      <t>ナシ</t>
    </rPh>
    <phoneticPr fontId="2"/>
  </si>
  <si>
    <t>Max.</t>
    <phoneticPr fontId="2"/>
  </si>
  <si>
    <t>Min.</t>
    <phoneticPr fontId="2"/>
  </si>
  <si>
    <t>客先仕様詳細</t>
    <rPh sb="0" eb="2">
      <t>キャクサキ</t>
    </rPh>
    <rPh sb="2" eb="4">
      <t>シヨウ</t>
    </rPh>
    <rPh sb="4" eb="6">
      <t>ショウサイ</t>
    </rPh>
    <phoneticPr fontId="2"/>
  </si>
  <si>
    <t>■規格別 客先仕様</t>
    <rPh sb="1" eb="3">
      <t>キカク</t>
    </rPh>
    <rPh sb="3" eb="4">
      <t>ベツ</t>
    </rPh>
    <rPh sb="5" eb="7">
      <t>キャクサキ</t>
    </rPh>
    <rPh sb="7" eb="9">
      <t>シヨウ</t>
    </rPh>
    <phoneticPr fontId="2"/>
  </si>
  <si>
    <r>
      <t>■</t>
    </r>
    <r>
      <rPr>
        <sz val="12"/>
        <rFont val="Arial"/>
        <family val="2"/>
      </rPr>
      <t xml:space="preserve">VF </t>
    </r>
    <r>
      <rPr>
        <sz val="12"/>
        <rFont val="ＭＳ Ｐゴシック"/>
        <family val="3"/>
        <charset val="128"/>
      </rPr>
      <t>ランク</t>
    </r>
    <r>
      <rPr>
        <sz val="12"/>
        <rFont val="Arial"/>
        <family val="2"/>
      </rPr>
      <t xml:space="preserve"> </t>
    </r>
    <r>
      <rPr>
        <sz val="12"/>
        <rFont val="ＭＳ Ｐゴシック"/>
        <family val="3"/>
        <charset val="128"/>
      </rPr>
      <t>（共通）</t>
    </r>
    <rPh sb="9" eb="11">
      <t>キョウツウ</t>
    </rPh>
    <phoneticPr fontId="2"/>
  </si>
  <si>
    <r>
      <t>測定公差：</t>
    </r>
    <r>
      <rPr>
        <sz val="12"/>
        <rFont val="Arial"/>
        <family val="2"/>
      </rPr>
      <t>±3%</t>
    </r>
  </si>
  <si>
    <t>■色度ランク詳細</t>
    <rPh sb="6" eb="8">
      <t>ショウサイ</t>
    </rPh>
    <phoneticPr fontId="2"/>
  </si>
  <si>
    <t>仕様書色度ランク</t>
    <rPh sb="0" eb="3">
      <t>シヨウショ</t>
    </rPh>
    <rPh sb="3" eb="4">
      <t>イロ</t>
    </rPh>
    <rPh sb="4" eb="5">
      <t>ド</t>
    </rPh>
    <phoneticPr fontId="2"/>
  </si>
  <si>
    <t xml:space="preserve">@IF=80mA </t>
    <phoneticPr fontId="2"/>
  </si>
  <si>
    <t>■色度ランク</t>
    <phoneticPr fontId="2"/>
  </si>
  <si>
    <t>x</t>
    <phoneticPr fontId="2"/>
  </si>
  <si>
    <t>y</t>
    <phoneticPr fontId="2"/>
  </si>
  <si>
    <t>VF@IF=1uA</t>
    <phoneticPr fontId="5"/>
  </si>
  <si>
    <t>VF@IF=10uA</t>
    <phoneticPr fontId="5"/>
  </si>
  <si>
    <t>Vr@IF=1mA</t>
    <phoneticPr fontId="5"/>
  </si>
  <si>
    <t>規格番号別色度狙い値</t>
    <rPh sb="0" eb="2">
      <t>キカク</t>
    </rPh>
    <rPh sb="2" eb="4">
      <t>バンゴウ</t>
    </rPh>
    <rPh sb="4" eb="5">
      <t>ベツ</t>
    </rPh>
    <rPh sb="5" eb="6">
      <t>イロ</t>
    </rPh>
    <rPh sb="6" eb="7">
      <t>ド</t>
    </rPh>
    <rPh sb="7" eb="8">
      <t>ネラ</t>
    </rPh>
    <rPh sb="9" eb="10">
      <t>チ</t>
    </rPh>
    <phoneticPr fontId="2"/>
  </si>
  <si>
    <t>■規格番号別色度狙い値表</t>
    <rPh sb="1" eb="3">
      <t>キカク</t>
    </rPh>
    <rPh sb="3" eb="5">
      <t>バンゴウ</t>
    </rPh>
    <rPh sb="5" eb="6">
      <t>ベツ</t>
    </rPh>
    <rPh sb="6" eb="7">
      <t>シキ</t>
    </rPh>
    <rPh sb="7" eb="8">
      <t>ド</t>
    </rPh>
    <rPh sb="8" eb="9">
      <t>ネラ</t>
    </rPh>
    <rPh sb="10" eb="11">
      <t>チ</t>
    </rPh>
    <rPh sb="11" eb="12">
      <t>ヒョウ</t>
    </rPh>
    <phoneticPr fontId="2"/>
  </si>
  <si>
    <t>項目</t>
    <rPh sb="0" eb="2">
      <t>コウモク</t>
    </rPh>
    <phoneticPr fontId="2"/>
  </si>
  <si>
    <t>記号</t>
    <rPh sb="0" eb="2">
      <t>キゴウ</t>
    </rPh>
    <phoneticPr fontId="2"/>
  </si>
  <si>
    <t>規格番号</t>
    <rPh sb="0" eb="2">
      <t>キカク</t>
    </rPh>
    <rPh sb="2" eb="4">
      <t>バンゴウ</t>
    </rPh>
    <phoneticPr fontId="2"/>
  </si>
  <si>
    <t>色度ランク</t>
    <rPh sb="0" eb="1">
      <t>シキ</t>
    </rPh>
    <rPh sb="1" eb="2">
      <t>ド</t>
    </rPh>
    <phoneticPr fontId="2"/>
  </si>
  <si>
    <t>Max.</t>
    <phoneticPr fontId="2"/>
  </si>
  <si>
    <t xml:space="preserve">@IF=80mA </t>
    <phoneticPr fontId="2"/>
  </si>
  <si>
    <r>
      <t>測定公差：</t>
    </r>
    <r>
      <rPr>
        <sz val="12"/>
        <rFont val="Arial"/>
        <family val="2"/>
      </rPr>
      <t>±</t>
    </r>
    <r>
      <rPr>
        <sz val="12"/>
        <rFont val="ＭＳ Ｐゴシック"/>
        <family val="3"/>
        <charset val="128"/>
      </rPr>
      <t>7</t>
    </r>
    <r>
      <rPr>
        <sz val="12"/>
        <rFont val="Arial"/>
        <family val="2"/>
      </rPr>
      <t>%</t>
    </r>
    <phoneticPr fontId="2"/>
  </si>
  <si>
    <t>Min.</t>
  </si>
  <si>
    <t>Max.</t>
  </si>
  <si>
    <t>分類色度ランク詳細</t>
    <rPh sb="0" eb="2">
      <t>ブンルイ</t>
    </rPh>
    <rPh sb="2" eb="3">
      <t>イロ</t>
    </rPh>
    <rPh sb="3" eb="4">
      <t>ド</t>
    </rPh>
    <rPh sb="7" eb="9">
      <t>ショウサイ</t>
    </rPh>
    <phoneticPr fontId="2"/>
  </si>
  <si>
    <t>規格番号別色度狙い値</t>
    <rPh sb="0" eb="4">
      <t>キカクバンゴウ</t>
    </rPh>
    <rPh sb="4" eb="5">
      <t>ベツ</t>
    </rPh>
    <rPh sb="5" eb="6">
      <t>イロ</t>
    </rPh>
    <rPh sb="6" eb="7">
      <t>ド</t>
    </rPh>
    <rPh sb="7" eb="8">
      <t>ネラ</t>
    </rPh>
    <rPh sb="9" eb="10">
      <t>チ</t>
    </rPh>
    <phoneticPr fontId="2"/>
  </si>
  <si>
    <t>製品図・実装図</t>
    <rPh sb="0" eb="2">
      <t>セイヒン</t>
    </rPh>
    <rPh sb="2" eb="3">
      <t>ズ</t>
    </rPh>
    <rPh sb="4" eb="6">
      <t>ジッソウ</t>
    </rPh>
    <rPh sb="6" eb="7">
      <t>ズ</t>
    </rPh>
    <phoneticPr fontId="2"/>
  </si>
  <si>
    <t>変換前機種</t>
    <rPh sb="0" eb="2">
      <t>ヘンカン</t>
    </rPh>
    <rPh sb="2" eb="3">
      <t>マエ</t>
    </rPh>
    <rPh sb="3" eb="5">
      <t>キシュ</t>
    </rPh>
    <phoneticPr fontId="2"/>
  </si>
  <si>
    <t>変換後機種</t>
    <rPh sb="0" eb="2">
      <t>ヘンカン</t>
    </rPh>
    <rPh sb="2" eb="3">
      <t>アト</t>
    </rPh>
    <rPh sb="3" eb="5">
      <t>キシュ</t>
    </rPh>
    <phoneticPr fontId="2"/>
  </si>
  <si>
    <t>得意先Rank</t>
    <rPh sb="0" eb="3">
      <t>トクイサキ</t>
    </rPh>
    <phoneticPr fontId="2"/>
  </si>
  <si>
    <t>機種切替一覧表</t>
    <rPh sb="0" eb="2">
      <t>キシュ</t>
    </rPh>
    <rPh sb="2" eb="3">
      <t>キ</t>
    </rPh>
    <rPh sb="3" eb="4">
      <t>カ</t>
    </rPh>
    <rPh sb="4" eb="6">
      <t>イチラン</t>
    </rPh>
    <rPh sb="6" eb="7">
      <t>ヒョウ</t>
    </rPh>
    <phoneticPr fontId="2"/>
  </si>
  <si>
    <r>
      <t>8</t>
    </r>
    <r>
      <rPr>
        <sz val="11"/>
        <rFont val="ＭＳ Ｐゴシック"/>
        <family val="3"/>
        <charset val="128"/>
      </rPr>
      <t>頁</t>
    </r>
    <rPh sb="1" eb="2">
      <t>ページ</t>
    </rPh>
    <phoneticPr fontId="2"/>
  </si>
  <si>
    <r>
      <t>9</t>
    </r>
    <r>
      <rPr>
        <sz val="11"/>
        <rFont val="ＭＳ Ｐ明朝"/>
        <family val="1"/>
        <charset val="128"/>
      </rPr>
      <t>頁</t>
    </r>
    <rPh sb="1" eb="2">
      <t>ページ</t>
    </rPh>
    <phoneticPr fontId="2"/>
  </si>
  <si>
    <r>
      <t>11</t>
    </r>
    <r>
      <rPr>
        <sz val="11"/>
        <rFont val="ＭＳ Ｐゴシック"/>
        <family val="3"/>
        <charset val="128"/>
      </rPr>
      <t>頁</t>
    </r>
    <rPh sb="2" eb="3">
      <t>ページ</t>
    </rPh>
    <phoneticPr fontId="2"/>
  </si>
  <si>
    <r>
      <t>12</t>
    </r>
    <r>
      <rPr>
        <sz val="11"/>
        <rFont val="ＭＳ Ｐゴシック"/>
        <family val="3"/>
        <charset val="128"/>
      </rPr>
      <t>頁</t>
    </r>
    <rPh sb="2" eb="3">
      <t>ページ</t>
    </rPh>
    <phoneticPr fontId="2"/>
  </si>
  <si>
    <r>
      <t>13</t>
    </r>
    <r>
      <rPr>
        <sz val="11"/>
        <rFont val="ＭＳ Ｐゴシック"/>
        <family val="3"/>
        <charset val="128"/>
      </rPr>
      <t>頁</t>
    </r>
    <rPh sb="2" eb="3">
      <t>ページ</t>
    </rPh>
    <phoneticPr fontId="2"/>
  </si>
  <si>
    <r>
      <t>シリアル番号　</t>
    </r>
    <r>
      <rPr>
        <sz val="11"/>
        <rFont val="Arial"/>
        <family val="2"/>
      </rPr>
      <t>01: 01</t>
    </r>
    <r>
      <rPr>
        <sz val="11"/>
        <rFont val="ＭＳ Ｐゴシック"/>
        <family val="3"/>
        <charset val="128"/>
      </rPr>
      <t>，</t>
    </r>
    <r>
      <rPr>
        <sz val="11"/>
        <rFont val="Arial"/>
        <family val="2"/>
      </rPr>
      <t>02: 02</t>
    </r>
    <r>
      <rPr>
        <sz val="11"/>
        <rFont val="ＭＳ Ｐゴシック"/>
        <family val="3"/>
        <charset val="128"/>
      </rPr>
      <t>…</t>
    </r>
    <r>
      <rPr>
        <sz val="11"/>
        <rFont val="Arial"/>
        <family val="2"/>
      </rPr>
      <t xml:space="preserve">10 : 10 </t>
    </r>
    <r>
      <rPr>
        <sz val="11"/>
        <rFont val="ＭＳ Ｐゴシック"/>
        <family val="3"/>
        <charset val="128"/>
      </rPr>
      <t>…</t>
    </r>
    <r>
      <rPr>
        <sz val="11"/>
        <rFont val="Arial"/>
        <family val="2"/>
      </rPr>
      <t xml:space="preserve"> 99: 99</t>
    </r>
    <r>
      <rPr>
        <sz val="11"/>
        <rFont val="ＭＳ Ｐゴシック"/>
        <family val="3"/>
        <charset val="128"/>
      </rPr>
      <t>，</t>
    </r>
    <r>
      <rPr>
        <sz val="11"/>
        <rFont val="Arial"/>
        <family val="2"/>
      </rPr>
      <t>100: A0</t>
    </r>
    <rPh sb="4" eb="6">
      <t>バンゴウ</t>
    </rPh>
    <phoneticPr fontId="2"/>
  </si>
  <si>
    <t>番号</t>
    <rPh sb="0" eb="2">
      <t>バンゴウ</t>
    </rPh>
    <phoneticPr fontId="2"/>
  </si>
  <si>
    <t>01</t>
    <phoneticPr fontId="2"/>
  </si>
  <si>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</si>
  <si>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</si>
  <si>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</si>
  <si>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</si>
  <si>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</si>
  <si>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</si>
  <si>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</si>
  <si>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</si>
  <si>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</si>
  <si>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</si>
  <si>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</si>
  <si>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</si>
  <si>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</si>
  <si>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</si>
  <si>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</si>
  <si>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</si>
  <si>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</si>
  <si>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</si>
  <si>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</si>
  <si>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</si>
  <si>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</si>
  <si>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</si>
  <si>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</si>
  <si>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</si>
  <si>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</si>
  <si>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</si>
  <si>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</si>
  <si>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</si>
  <si>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</si>
  <si>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</si>
  <si>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</si>
  <si>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</si>
  <si>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</si>
  <si>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</si>
  <si>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</si>
  <si>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</si>
  <si>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</si>
  <si>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</si>
  <si>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</si>
  <si>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</si>
  <si>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</si>
  <si>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</si>
  <si>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</si>
  <si>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</si>
  <si>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</si>
  <si>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</si>
  <si>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</si>
  <si>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</si>
  <si>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</si>
  <si>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</si>
  <si>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</si>
  <si>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</si>
  <si>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</si>
  <si>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</si>
  <si>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</si>
  <si>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</si>
  <si>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</si>
  <si>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</si>
  <si>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</si>
  <si>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</si>
  <si>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</si>
  <si>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</si>
  <si>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</si>
  <si>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</si>
  <si>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</si>
  <si>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</si>
  <si>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</si>
  <si>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</si>
  <si>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</si>
  <si>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</si>
  <si>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</si>
  <si>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</si>
  <si>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</si>
  <si>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</si>
  <si>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</si>
  <si>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</si>
  <si>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</si>
  <si>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</si>
  <si>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</si>
  <si>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</si>
  <si>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</si>
  <si>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</si>
  <si>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</si>
  <si>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</si>
  <si>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</si>
  <si>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</si>
  <si>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</si>
  <si>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</si>
  <si>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</si>
  <si>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</si>
  <si>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</si>
  <si>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</si>
  <si>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</si>
  <si>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</si>
  <si>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</si>
  <si>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</si>
  <si>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</si>
  <si>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</si>
  <si>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</si>
  <si>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</si>
  <si>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</si>
  <si>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</si>
  <si>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</si>
  <si>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</si>
  <si>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</si>
  <si>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</si>
  <si>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</si>
  <si>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</si>
  <si>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</si>
  <si>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</si>
  <si>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</si>
  <si>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</si>
  <si>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</si>
  <si>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</si>
  <si>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</si>
  <si>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</si>
  <si>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</si>
  <si>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</si>
  <si>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</si>
  <si>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</si>
  <si>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</si>
  <si>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</si>
  <si>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</si>
  <si>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</si>
  <si>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</si>
  <si>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</si>
  <si>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</si>
  <si>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</si>
  <si>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</si>
  <si>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</si>
  <si>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</si>
  <si>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</si>
  <si>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</si>
  <si>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</si>
  <si>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</si>
  <si>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</si>
  <si>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</si>
  <si>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</si>
  <si>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</si>
  <si>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</si>
  <si>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</si>
  <si>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</si>
  <si>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</si>
  <si>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</si>
  <si>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</si>
  <si>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</si>
  <si>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</si>
  <si>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</si>
  <si>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</si>
  <si>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</si>
  <si>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</si>
  <si>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</si>
  <si>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</si>
  <si>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</si>
  <si>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</si>
  <si>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</si>
  <si>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</si>
  <si>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</si>
  <si>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</si>
  <si>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</si>
  <si>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</si>
  <si>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</si>
  <si>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</si>
  <si>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</si>
  <si>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</si>
  <si>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</si>
  <si>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</si>
  <si>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</si>
  <si>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</si>
  <si>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</si>
  <si>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</si>
  <si>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A0</t>
    <phoneticPr fontId="2"/>
  </si>
  <si>
    <t>A1</t>
    <phoneticPr fontId="2"/>
  </si>
  <si>
    <t>A2</t>
  </si>
  <si>
    <t>A3</t>
  </si>
  <si>
    <t>A4</t>
  </si>
  <si>
    <t>A5</t>
  </si>
  <si>
    <t>A6</t>
  </si>
  <si>
    <t>A7</t>
  </si>
  <si>
    <t>A8</t>
  </si>
  <si>
    <t>A9</t>
  </si>
  <si>
    <t>B1</t>
  </si>
  <si>
    <t>B2</t>
  </si>
  <si>
    <t>B3</t>
  </si>
  <si>
    <t>B4</t>
  </si>
  <si>
    <t>B5</t>
  </si>
  <si>
    <t>B6</t>
  </si>
  <si>
    <t>B7</t>
  </si>
  <si>
    <t>B8</t>
  </si>
  <si>
    <t>B9</t>
  </si>
  <si>
    <t>B0</t>
    <phoneticPr fontId="2"/>
  </si>
  <si>
    <t>C0</t>
    <phoneticPr fontId="2"/>
  </si>
  <si>
    <t>C1</t>
  </si>
  <si>
    <t>C2</t>
  </si>
  <si>
    <t>C3</t>
  </si>
  <si>
    <t>C4</t>
  </si>
  <si>
    <t>C5</t>
  </si>
  <si>
    <t>C6</t>
  </si>
  <si>
    <t>C7</t>
  </si>
  <si>
    <t>C8</t>
  </si>
  <si>
    <t>C9</t>
  </si>
  <si>
    <t>D0</t>
    <phoneticPr fontId="2"/>
  </si>
  <si>
    <t>D1</t>
  </si>
  <si>
    <t>D2</t>
  </si>
  <si>
    <t>D3</t>
  </si>
  <si>
    <t>D4</t>
  </si>
  <si>
    <t>D5</t>
  </si>
  <si>
    <t>D6</t>
  </si>
  <si>
    <t>D7</t>
  </si>
  <si>
    <t>D8</t>
  </si>
  <si>
    <t>D9</t>
  </si>
  <si>
    <t>E0</t>
    <phoneticPr fontId="2"/>
  </si>
  <si>
    <t>E1</t>
  </si>
  <si>
    <t>E2</t>
  </si>
  <si>
    <t>E3</t>
  </si>
  <si>
    <t>E4</t>
  </si>
  <si>
    <t>E5</t>
  </si>
  <si>
    <t>E6</t>
  </si>
  <si>
    <t>E7</t>
  </si>
  <si>
    <t>E8</t>
  </si>
  <si>
    <t>E9</t>
  </si>
  <si>
    <t>F0</t>
    <phoneticPr fontId="2"/>
  </si>
  <si>
    <t>F1</t>
  </si>
  <si>
    <t>F2</t>
  </si>
  <si>
    <t>F3</t>
  </si>
  <si>
    <t>F4</t>
  </si>
  <si>
    <t>F5</t>
  </si>
  <si>
    <t>F6</t>
  </si>
  <si>
    <t>F7</t>
  </si>
  <si>
    <t>F8</t>
  </si>
  <si>
    <t>F9</t>
  </si>
  <si>
    <t>G0</t>
    <phoneticPr fontId="2"/>
  </si>
  <si>
    <t>G1</t>
  </si>
  <si>
    <t>G2</t>
  </si>
  <si>
    <t>G3</t>
  </si>
  <si>
    <t>G4</t>
  </si>
  <si>
    <t>G5</t>
  </si>
  <si>
    <t>G6</t>
  </si>
  <si>
    <t>G7</t>
  </si>
  <si>
    <t>G8</t>
  </si>
  <si>
    <t>G9</t>
  </si>
  <si>
    <t>H0</t>
    <phoneticPr fontId="2"/>
  </si>
  <si>
    <t>H1</t>
  </si>
  <si>
    <t>H2</t>
  </si>
  <si>
    <t>H3</t>
  </si>
  <si>
    <t>H4</t>
  </si>
  <si>
    <t>H5</t>
  </si>
  <si>
    <t>H6</t>
  </si>
  <si>
    <t>H7</t>
  </si>
  <si>
    <t>H8</t>
  </si>
  <si>
    <t>H9</t>
  </si>
  <si>
    <t>■マーキング仕様</t>
    <rPh sb="6" eb="8">
      <t>シヨウ</t>
    </rPh>
    <phoneticPr fontId="2"/>
  </si>
  <si>
    <t>短絡</t>
    <rPh sb="0" eb="2">
      <t>タンラク</t>
    </rPh>
    <phoneticPr fontId="2"/>
  </si>
  <si>
    <t>接触性不良</t>
    <rPh sb="0" eb="3">
      <t>セッショクセイ</t>
    </rPh>
    <rPh sb="3" eb="5">
      <t>フリョウ</t>
    </rPh>
    <phoneticPr fontId="2"/>
  </si>
  <si>
    <t>Rank 6</t>
    <phoneticPr fontId="2"/>
  </si>
  <si>
    <t>Rank s6</t>
    <phoneticPr fontId="2"/>
  </si>
  <si>
    <r>
      <t>[</t>
    </r>
    <r>
      <rPr>
        <sz val="11"/>
        <rFont val="ＭＳ Ｐゴシック"/>
        <family val="3"/>
        <charset val="128"/>
      </rPr>
      <t>機種識別ライン</t>
    </r>
    <r>
      <rPr>
        <sz val="11"/>
        <rFont val="Arial"/>
        <family val="2"/>
      </rPr>
      <t>]</t>
    </r>
    <rPh sb="1" eb="3">
      <t>キシュ</t>
    </rPh>
    <rPh sb="3" eb="5">
      <t>シキベツ</t>
    </rPh>
    <phoneticPr fontId="3"/>
  </si>
  <si>
    <t>下限(cd)</t>
    <rPh sb="0" eb="2">
      <t>カゲン</t>
    </rPh>
    <phoneticPr fontId="5"/>
  </si>
  <si>
    <t>上限(cd)</t>
    <rPh sb="0" eb="2">
      <t>ジョウゲン</t>
    </rPh>
    <phoneticPr fontId="5"/>
  </si>
  <si>
    <t>Color_Rank</t>
    <phoneticPr fontId="2"/>
  </si>
  <si>
    <t>ロットサイズ</t>
    <phoneticPr fontId="2"/>
  </si>
  <si>
    <t>基板枚数：</t>
    <rPh sb="0" eb="2">
      <t>キバン</t>
    </rPh>
    <rPh sb="2" eb="4">
      <t>マイスウ</t>
    </rPh>
    <phoneticPr fontId="2"/>
  </si>
  <si>
    <t>枚</t>
    <rPh sb="0" eb="1">
      <t>マイ</t>
    </rPh>
    <phoneticPr fontId="2"/>
  </si>
  <si>
    <t>PKG数：</t>
    <rPh sb="3" eb="4">
      <t>スウ</t>
    </rPh>
    <phoneticPr fontId="2"/>
  </si>
  <si>
    <t>pcs</t>
    <phoneticPr fontId="2"/>
  </si>
  <si>
    <t>※色度補正無し</t>
    <rPh sb="1" eb="2">
      <t>イロ</t>
    </rPh>
    <rPh sb="2" eb="3">
      <t>ド</t>
    </rPh>
    <rPh sb="3" eb="5">
      <t>ホセイ</t>
    </rPh>
    <rPh sb="5" eb="6">
      <t>ナ</t>
    </rPh>
    <phoneticPr fontId="2"/>
  </si>
  <si>
    <t>Max.</t>
    <phoneticPr fontId="2"/>
  </si>
  <si>
    <r>
      <t>測定公差：</t>
    </r>
    <r>
      <rPr>
        <sz val="12"/>
        <rFont val="Arial"/>
        <family val="2"/>
      </rPr>
      <t>±</t>
    </r>
    <r>
      <rPr>
        <sz val="12"/>
        <rFont val="ＭＳ Ｐゴシック"/>
        <family val="3"/>
        <charset val="128"/>
      </rPr>
      <t>7</t>
    </r>
    <r>
      <rPr>
        <sz val="12"/>
        <rFont val="Arial"/>
        <family val="2"/>
      </rPr>
      <t>%</t>
    </r>
    <phoneticPr fontId="2"/>
  </si>
  <si>
    <t>波長制限：有(車載LED 素子投入一覧表 最新版のとおり)</t>
    <rPh sb="0" eb="2">
      <t>ハチョウ</t>
    </rPh>
    <rPh sb="2" eb="4">
      <t>セイゲン</t>
    </rPh>
    <rPh sb="5" eb="6">
      <t>アリ</t>
    </rPh>
    <rPh sb="7" eb="9">
      <t>シャサイ</t>
    </rPh>
    <rPh sb="13" eb="15">
      <t>ソシ</t>
    </rPh>
    <rPh sb="15" eb="17">
      <t>トウニュウ</t>
    </rPh>
    <rPh sb="17" eb="19">
      <t>イチラン</t>
    </rPh>
    <rPh sb="19" eb="20">
      <t>ヒョウ</t>
    </rPh>
    <rPh sb="21" eb="24">
      <t>サイシンバン</t>
    </rPh>
    <phoneticPr fontId="2"/>
  </si>
  <si>
    <t>キット
梱包</t>
    <rPh sb="4" eb="6">
      <t>コンポウ</t>
    </rPh>
    <phoneticPr fontId="2"/>
  </si>
  <si>
    <t>対象</t>
    <rPh sb="0" eb="2">
      <t>タイショウ</t>
    </rPh>
    <phoneticPr fontId="2"/>
  </si>
  <si>
    <t>■キット梱包</t>
    <rPh sb="4" eb="6">
      <t>コンポウ</t>
    </rPh>
    <phoneticPr fontId="2"/>
  </si>
  <si>
    <t>キット梱包の定義</t>
    <rPh sb="3" eb="5">
      <t>コンポウ</t>
    </rPh>
    <rPh sb="6" eb="8">
      <t>テイギ</t>
    </rPh>
    <phoneticPr fontId="2"/>
  </si>
  <si>
    <t>対象出荷機種は、4ページ(客先仕様詳細)参照</t>
    <rPh sb="0" eb="2">
      <t>タイショウ</t>
    </rPh>
    <rPh sb="2" eb="4">
      <t>シュッカ</t>
    </rPh>
    <rPh sb="4" eb="6">
      <t>キシュ</t>
    </rPh>
    <rPh sb="20" eb="22">
      <t>サンショウ</t>
    </rPh>
    <phoneticPr fontId="2"/>
  </si>
  <si>
    <t>F</t>
  </si>
  <si>
    <t>Min.</t>
    <phoneticPr fontId="2"/>
  </si>
  <si>
    <t>Min.</t>
    <phoneticPr fontId="2"/>
  </si>
  <si>
    <t>1桁目</t>
    <rPh sb="1" eb="2">
      <t>ケタ</t>
    </rPh>
    <rPh sb="2" eb="3">
      <t>メ</t>
    </rPh>
    <phoneticPr fontId="2"/>
  </si>
  <si>
    <t>機種数</t>
    <rPh sb="0" eb="2">
      <t>キシュ</t>
    </rPh>
    <rPh sb="2" eb="3">
      <t>スウ</t>
    </rPh>
    <phoneticPr fontId="2"/>
  </si>
  <si>
    <t>内訳</t>
    <rPh sb="0" eb="1">
      <t>ウチ</t>
    </rPh>
    <rPh sb="1" eb="2">
      <t>ワケ</t>
    </rPh>
    <phoneticPr fontId="2"/>
  </si>
  <si>
    <t>総計</t>
    <rPh sb="0" eb="2">
      <t>ソウケイ</t>
    </rPh>
    <phoneticPr fontId="2"/>
  </si>
  <si>
    <t>組合せ数試算</t>
    <rPh sb="0" eb="2">
      <t>クミアワ</t>
    </rPh>
    <rPh sb="3" eb="4">
      <t>スウ</t>
    </rPh>
    <rPh sb="4" eb="6">
      <t>シサン</t>
    </rPh>
    <phoneticPr fontId="2"/>
  </si>
  <si>
    <t>入力</t>
    <rPh sb="0" eb="2">
      <t>ニュウリョク</t>
    </rPh>
    <phoneticPr fontId="2"/>
  </si>
  <si>
    <t>2桁目</t>
    <rPh sb="1" eb="2">
      <t>ケタ</t>
    </rPh>
    <rPh sb="2" eb="3">
      <t>メ</t>
    </rPh>
    <phoneticPr fontId="2"/>
  </si>
  <si>
    <r>
      <rPr>
        <sz val="10"/>
        <rFont val="ＭＳ Ｐゴシック"/>
        <family val="3"/>
        <charset val="128"/>
      </rPr>
      <t>変換前</t>
    </r>
    <r>
      <rPr>
        <sz val="10"/>
        <rFont val="Arial"/>
        <family val="2"/>
      </rPr>
      <t xml:space="preserve"> 1</t>
    </r>
    <r>
      <rPr>
        <sz val="10"/>
        <rFont val="ＭＳ Ｐゴシック"/>
        <family val="3"/>
        <charset val="128"/>
      </rPr>
      <t>機種用</t>
    </r>
    <rPh sb="0" eb="3">
      <t>ヘンカンマエ</t>
    </rPh>
    <rPh sb="5" eb="8">
      <t>キシュヨウ</t>
    </rPh>
    <phoneticPr fontId="2"/>
  </si>
  <si>
    <r>
      <t>N</t>
    </r>
    <r>
      <rPr>
        <sz val="11"/>
        <rFont val="ＭＳ Ｐゴシック"/>
        <family val="3"/>
        <charset val="128"/>
      </rPr>
      <t>o</t>
    </r>
    <phoneticPr fontId="2"/>
  </si>
  <si>
    <r>
      <t>Iv</t>
    </r>
    <r>
      <rPr>
        <sz val="10"/>
        <rFont val="ＭＳ Ｐゴシック"/>
        <family val="3"/>
        <charset val="128"/>
      </rPr>
      <t>ランク</t>
    </r>
    <phoneticPr fontId="2"/>
  </si>
  <si>
    <t>H</t>
    <phoneticPr fontId="2"/>
  </si>
  <si>
    <t>V</t>
    <phoneticPr fontId="2"/>
  </si>
  <si>
    <t>A</t>
    <phoneticPr fontId="2"/>
  </si>
  <si>
    <r>
      <t>VF</t>
    </r>
    <r>
      <rPr>
        <sz val="10"/>
        <rFont val="ＭＳ Ｐゴシック"/>
        <family val="3"/>
        <charset val="128"/>
      </rPr>
      <t>ランク</t>
    </r>
    <phoneticPr fontId="2"/>
  </si>
  <si>
    <t>W</t>
    <phoneticPr fontId="2"/>
  </si>
  <si>
    <t>W</t>
    <phoneticPr fontId="2"/>
  </si>
  <si>
    <t>B</t>
    <phoneticPr fontId="2"/>
  </si>
  <si>
    <t>W</t>
    <phoneticPr fontId="2"/>
  </si>
  <si>
    <t>Rank</t>
    <phoneticPr fontId="2"/>
  </si>
  <si>
    <t>X</t>
    <phoneticPr fontId="2"/>
  </si>
  <si>
    <t>C</t>
    <phoneticPr fontId="2"/>
  </si>
  <si>
    <t>X</t>
    <phoneticPr fontId="2"/>
  </si>
  <si>
    <t>Y</t>
    <phoneticPr fontId="2"/>
  </si>
  <si>
    <t>Y</t>
    <phoneticPr fontId="2"/>
  </si>
  <si>
    <t>D</t>
    <phoneticPr fontId="2"/>
  </si>
  <si>
    <t>⇒</t>
    <phoneticPr fontId="2"/>
  </si>
  <si>
    <r>
      <t>T</t>
    </r>
    <r>
      <rPr>
        <sz val="11"/>
        <rFont val="ＭＳ Ｐゴシック"/>
        <family val="3"/>
        <charset val="128"/>
      </rPr>
      <t>L</t>
    </r>
    <phoneticPr fontId="2"/>
  </si>
  <si>
    <t>Z</t>
    <phoneticPr fontId="2"/>
  </si>
  <si>
    <t>E</t>
    <phoneticPr fontId="2"/>
  </si>
  <si>
    <t>Z</t>
    <phoneticPr fontId="2"/>
  </si>
  <si>
    <t>B</t>
    <phoneticPr fontId="2"/>
  </si>
  <si>
    <t>F</t>
    <phoneticPr fontId="2"/>
  </si>
  <si>
    <t>G</t>
    <phoneticPr fontId="2"/>
  </si>
  <si>
    <r>
      <t>T</t>
    </r>
    <r>
      <rPr>
        <sz val="11"/>
        <rFont val="ＭＳ Ｐゴシック"/>
        <family val="3"/>
        <charset val="128"/>
      </rPr>
      <t>L</t>
    </r>
    <phoneticPr fontId="2"/>
  </si>
  <si>
    <t>H</t>
    <phoneticPr fontId="2"/>
  </si>
  <si>
    <t>C</t>
    <phoneticPr fontId="2"/>
  </si>
  <si>
    <t>A</t>
    <phoneticPr fontId="2"/>
  </si>
  <si>
    <t>I</t>
    <phoneticPr fontId="2"/>
  </si>
  <si>
    <t>J</t>
    <phoneticPr fontId="2"/>
  </si>
  <si>
    <r>
      <t>N</t>
    </r>
    <r>
      <rPr>
        <sz val="11"/>
        <rFont val="ＭＳ Ｐゴシック"/>
        <family val="3"/>
        <charset val="128"/>
      </rPr>
      <t>o</t>
    </r>
    <phoneticPr fontId="2"/>
  </si>
  <si>
    <t>C</t>
    <phoneticPr fontId="2"/>
  </si>
  <si>
    <t>⇒</t>
    <phoneticPr fontId="2"/>
  </si>
  <si>
    <r>
      <t>T</t>
    </r>
    <r>
      <rPr>
        <sz val="11"/>
        <rFont val="ＭＳ Ｐゴシック"/>
        <family val="3"/>
        <charset val="128"/>
      </rPr>
      <t>L</t>
    </r>
    <phoneticPr fontId="2"/>
  </si>
  <si>
    <t>D</t>
    <phoneticPr fontId="2"/>
  </si>
  <si>
    <t>A</t>
    <phoneticPr fontId="2"/>
  </si>
  <si>
    <t>B</t>
    <phoneticPr fontId="2"/>
  </si>
  <si>
    <t>E</t>
    <phoneticPr fontId="2"/>
  </si>
  <si>
    <t>F</t>
    <phoneticPr fontId="2"/>
  </si>
  <si>
    <t>G</t>
    <phoneticPr fontId="2"/>
  </si>
  <si>
    <t>H</t>
    <phoneticPr fontId="2"/>
  </si>
  <si>
    <t>I</t>
    <phoneticPr fontId="2"/>
  </si>
  <si>
    <r>
      <t>15</t>
    </r>
    <r>
      <rPr>
        <sz val="10"/>
        <rFont val="ＭＳ Ｐゴシック"/>
        <family val="3"/>
        <charset val="128"/>
      </rPr>
      <t>頁</t>
    </r>
    <rPh sb="2" eb="3">
      <t>ページ</t>
    </rPh>
    <phoneticPr fontId="2"/>
  </si>
  <si>
    <r>
      <t>4</t>
    </r>
    <r>
      <rPr>
        <sz val="11"/>
        <rFont val="ＭＳ Ｐゴシック"/>
        <family val="3"/>
        <charset val="128"/>
      </rPr>
      <t>頁</t>
    </r>
    <rPh sb="1" eb="2">
      <t>ページ</t>
    </rPh>
    <phoneticPr fontId="2"/>
  </si>
  <si>
    <t>W</t>
    <phoneticPr fontId="2"/>
  </si>
  <si>
    <t>X</t>
    <phoneticPr fontId="2"/>
  </si>
  <si>
    <t>Y</t>
    <phoneticPr fontId="2"/>
  </si>
  <si>
    <t>Z</t>
    <phoneticPr fontId="2"/>
  </si>
  <si>
    <r>
      <t>～</t>
    </r>
    <r>
      <rPr>
        <sz val="11"/>
        <rFont val="Arial"/>
        <family val="2"/>
      </rPr>
      <t>6</t>
    </r>
    <r>
      <rPr>
        <sz val="11"/>
        <rFont val="ＭＳ Ｐゴシック"/>
        <family val="3"/>
        <charset val="128"/>
      </rPr>
      <t>リール</t>
    </r>
    <phoneticPr fontId="2"/>
  </si>
  <si>
    <t>W</t>
    <phoneticPr fontId="2"/>
  </si>
  <si>
    <t>X</t>
    <phoneticPr fontId="2"/>
  </si>
  <si>
    <t>Y</t>
    <phoneticPr fontId="2"/>
  </si>
  <si>
    <t>Z</t>
    <phoneticPr fontId="2"/>
  </si>
  <si>
    <t>W</t>
    <phoneticPr fontId="2"/>
  </si>
  <si>
    <t>X</t>
    <phoneticPr fontId="2"/>
  </si>
  <si>
    <t>Y</t>
    <phoneticPr fontId="2"/>
  </si>
  <si>
    <t>Z</t>
    <phoneticPr fontId="2"/>
  </si>
  <si>
    <t>蛍光体1</t>
    <rPh sb="0" eb="2">
      <t>ケイコウ</t>
    </rPh>
    <rPh sb="2" eb="3">
      <t>タイ</t>
    </rPh>
    <phoneticPr fontId="2"/>
  </si>
  <si>
    <t>蛍光体2</t>
    <rPh sb="0" eb="2">
      <t>ケイコウ</t>
    </rPh>
    <rPh sb="2" eb="3">
      <t>タイ</t>
    </rPh>
    <phoneticPr fontId="2"/>
  </si>
  <si>
    <t>A</t>
    <phoneticPr fontId="2"/>
  </si>
  <si>
    <t>B</t>
  </si>
  <si>
    <t>AW</t>
    <phoneticPr fontId="2"/>
  </si>
  <si>
    <t>AX</t>
    <phoneticPr fontId="2"/>
  </si>
  <si>
    <t>AY</t>
    <phoneticPr fontId="2"/>
  </si>
  <si>
    <t>AZ</t>
    <phoneticPr fontId="2"/>
  </si>
  <si>
    <t>CW</t>
    <phoneticPr fontId="2"/>
  </si>
  <si>
    <t>CX</t>
    <phoneticPr fontId="2"/>
  </si>
  <si>
    <t>CY</t>
    <phoneticPr fontId="2"/>
  </si>
  <si>
    <t>DW</t>
    <phoneticPr fontId="2"/>
  </si>
  <si>
    <t>DY</t>
    <phoneticPr fontId="2"/>
  </si>
  <si>
    <t>DZ</t>
    <phoneticPr fontId="2"/>
  </si>
  <si>
    <t>EW</t>
    <phoneticPr fontId="2"/>
  </si>
  <si>
    <t>EX</t>
    <phoneticPr fontId="2"/>
  </si>
  <si>
    <t>EY</t>
    <phoneticPr fontId="2"/>
  </si>
  <si>
    <t>EZ</t>
    <phoneticPr fontId="2"/>
  </si>
  <si>
    <t>FW</t>
    <phoneticPr fontId="2"/>
  </si>
  <si>
    <t>FX</t>
    <phoneticPr fontId="2"/>
  </si>
  <si>
    <t>FY</t>
    <phoneticPr fontId="2"/>
  </si>
  <si>
    <t>FZ</t>
    <phoneticPr fontId="2"/>
  </si>
  <si>
    <t>A</t>
    <phoneticPr fontId="2"/>
  </si>
  <si>
    <t>A</t>
    <phoneticPr fontId="2"/>
  </si>
  <si>
    <t>W</t>
    <phoneticPr fontId="2"/>
  </si>
  <si>
    <t>X</t>
    <phoneticPr fontId="2"/>
  </si>
  <si>
    <t>Y</t>
    <phoneticPr fontId="2"/>
  </si>
  <si>
    <t>Z</t>
    <phoneticPr fontId="2"/>
  </si>
  <si>
    <t>A</t>
    <phoneticPr fontId="2"/>
  </si>
  <si>
    <t>A</t>
    <phoneticPr fontId="2"/>
  </si>
  <si>
    <t>B</t>
    <phoneticPr fontId="2"/>
  </si>
  <si>
    <r>
      <t>E2</t>
    </r>
    <r>
      <rPr>
        <sz val="11"/>
        <rFont val="ＭＳ Ｐゴシック"/>
        <family val="3"/>
        <charset val="128"/>
      </rPr>
      <t>フィラー</t>
    </r>
    <phoneticPr fontId="2"/>
  </si>
  <si>
    <t>素子波長</t>
    <rPh sb="0" eb="2">
      <t>ソシ</t>
    </rPh>
    <rPh sb="2" eb="4">
      <t>ハチョウ</t>
    </rPh>
    <phoneticPr fontId="2"/>
  </si>
  <si>
    <t>蛍光体量</t>
    <rPh sb="0" eb="3">
      <t>ケイコウタイ</t>
    </rPh>
    <rPh sb="3" eb="4">
      <t>リョウ</t>
    </rPh>
    <phoneticPr fontId="2"/>
  </si>
  <si>
    <r>
      <t>注</t>
    </r>
    <r>
      <rPr>
        <sz val="10"/>
        <color indexed="10"/>
        <rFont val="Arial"/>
        <family val="2"/>
      </rPr>
      <t>)</t>
    </r>
    <r>
      <rPr>
        <sz val="10"/>
        <color indexed="10"/>
        <rFont val="ＭＳ Ｐ明朝"/>
        <family val="1"/>
        <charset val="128"/>
      </rPr>
      <t>先行評価用の参考配合比として御使用下さい。</t>
    </r>
    <rPh sb="0" eb="1">
      <t>チュウ</t>
    </rPh>
    <rPh sb="2" eb="4">
      <t>センコウ</t>
    </rPh>
    <rPh sb="4" eb="6">
      <t>ヒョウカ</t>
    </rPh>
    <rPh sb="6" eb="7">
      <t>ヨウ</t>
    </rPh>
    <rPh sb="8" eb="10">
      <t>サンコウ</t>
    </rPh>
    <rPh sb="10" eb="12">
      <t>ハイゴウ</t>
    </rPh>
    <rPh sb="12" eb="13">
      <t>ヒ</t>
    </rPh>
    <rPh sb="16" eb="19">
      <t>ゴシヨウ</t>
    </rPh>
    <rPh sb="19" eb="20">
      <t>クダ</t>
    </rPh>
    <phoneticPr fontId="2"/>
  </si>
  <si>
    <r>
      <rPr>
        <sz val="11"/>
        <rFont val="ＭＳ Ｐゴシック"/>
        <family val="3"/>
        <charset val="128"/>
      </rPr>
      <t>蛍光体</t>
    </r>
    <r>
      <rPr>
        <sz val="11"/>
        <rFont val="Arial"/>
        <family val="2"/>
      </rPr>
      <t>2/</t>
    </r>
    <r>
      <rPr>
        <sz val="11"/>
        <rFont val="ＭＳ Ｐゴシック"/>
        <family val="3"/>
        <charset val="128"/>
      </rPr>
      <t>蛍光体</t>
    </r>
    <r>
      <rPr>
        <sz val="11"/>
        <rFont val="Arial"/>
        <family val="2"/>
      </rPr>
      <t>1</t>
    </r>
    <rPh sb="0" eb="3">
      <t>ケイコウタイ</t>
    </rPh>
    <rPh sb="5" eb="8">
      <t>ケイコウタイ</t>
    </rPh>
    <phoneticPr fontId="2"/>
  </si>
  <si>
    <t>G</t>
  </si>
  <si>
    <t>GX</t>
    <phoneticPr fontId="2"/>
  </si>
  <si>
    <t>GY</t>
    <phoneticPr fontId="2"/>
  </si>
  <si>
    <t>GZ</t>
    <phoneticPr fontId="2"/>
  </si>
  <si>
    <t>H</t>
  </si>
  <si>
    <t>H</t>
    <phoneticPr fontId="2"/>
  </si>
  <si>
    <t>色度</t>
    <rPh sb="0" eb="2">
      <t>シキド</t>
    </rPh>
    <phoneticPr fontId="2"/>
  </si>
  <si>
    <t>A</t>
    <phoneticPr fontId="2"/>
  </si>
  <si>
    <t>B</t>
    <phoneticPr fontId="2"/>
  </si>
  <si>
    <t>C</t>
    <phoneticPr fontId="2"/>
  </si>
  <si>
    <t>D</t>
    <phoneticPr fontId="2"/>
  </si>
  <si>
    <t>E</t>
    <phoneticPr fontId="2"/>
  </si>
  <si>
    <t>F</t>
    <phoneticPr fontId="2"/>
  </si>
  <si>
    <t>G</t>
    <phoneticPr fontId="2"/>
  </si>
  <si>
    <t>最新版コントロールプラン参照</t>
    <rPh sb="0" eb="3">
      <t>サイシンバン</t>
    </rPh>
    <rPh sb="12" eb="14">
      <t>サンショウ</t>
    </rPh>
    <phoneticPr fontId="2"/>
  </si>
  <si>
    <t>&lt;ランク組合せ &gt;</t>
    <rPh sb="4" eb="6">
      <t>クミアワ</t>
    </rPh>
    <phoneticPr fontId="2"/>
  </si>
  <si>
    <t>&lt;組合せ不問 &gt;</t>
    <rPh sb="1" eb="3">
      <t>クミアワ</t>
    </rPh>
    <rPh sb="4" eb="6">
      <t>フモン</t>
    </rPh>
    <phoneticPr fontId="2"/>
  </si>
  <si>
    <r>
      <rPr>
        <sz val="11"/>
        <rFont val="ＭＳ Ｐゴシック"/>
        <family val="3"/>
        <charset val="128"/>
      </rPr>
      <t>※</t>
    </r>
    <r>
      <rPr>
        <sz val="11"/>
        <rFont val="Arial"/>
        <family val="2"/>
      </rPr>
      <t>4</t>
    </r>
    <r>
      <rPr>
        <sz val="11"/>
        <rFont val="ＭＳ Ｐゴシック"/>
        <family val="3"/>
        <charset val="128"/>
      </rPr>
      <t>ランク</t>
    </r>
    <phoneticPr fontId="2"/>
  </si>
  <si>
    <t>D2</t>
    <phoneticPr fontId="2"/>
  </si>
  <si>
    <r>
      <t xml:space="preserve">■パテント </t>
    </r>
    <r>
      <rPr>
        <sz val="11"/>
        <rFont val="ＭＳ Ｐゴシック"/>
        <family val="3"/>
        <charset val="128"/>
      </rPr>
      <t>No</t>
    </r>
    <phoneticPr fontId="2"/>
  </si>
  <si>
    <t>JP patents  3,975,451</t>
  </si>
  <si>
    <t>US patents  7,497,973   7,847,309   7,358,542   7,453,195   7,648,649</t>
  </si>
  <si>
    <t>キット梱包組合せ相手ランク</t>
    <rPh sb="3" eb="5">
      <t>コンポウ</t>
    </rPh>
    <rPh sb="5" eb="7">
      <t>クミアワ</t>
    </rPh>
    <rPh sb="8" eb="10">
      <t>アイテ</t>
    </rPh>
    <phoneticPr fontId="2"/>
  </si>
  <si>
    <t>DX</t>
    <phoneticPr fontId="2"/>
  </si>
  <si>
    <t>ランク組合せが無い場合：1アルミパックに対し、リール1本を包装し、ラベル1枚貼付</t>
    <rPh sb="3" eb="4">
      <t>ク</t>
    </rPh>
    <rPh sb="4" eb="5">
      <t>ア</t>
    </rPh>
    <rPh sb="7" eb="8">
      <t>ナ</t>
    </rPh>
    <rPh sb="9" eb="11">
      <t>バアイ</t>
    </rPh>
    <rPh sb="20" eb="21">
      <t>タイ</t>
    </rPh>
    <rPh sb="27" eb="28">
      <t>ホン</t>
    </rPh>
    <rPh sb="29" eb="31">
      <t>ホウソウ</t>
    </rPh>
    <rPh sb="37" eb="38">
      <t>マイ</t>
    </rPh>
    <rPh sb="38" eb="39">
      <t>ハ</t>
    </rPh>
    <rPh sb="39" eb="40">
      <t>ツ</t>
    </rPh>
    <phoneticPr fontId="10"/>
  </si>
  <si>
    <t>ランク組合せが有る場合：1アルミパックに対し、組合せ可能な同数のリール2本を包装し、ラベル2枚貼付</t>
    <rPh sb="3" eb="4">
      <t>ク</t>
    </rPh>
    <rPh sb="4" eb="5">
      <t>ア</t>
    </rPh>
    <rPh sb="7" eb="8">
      <t>ア</t>
    </rPh>
    <rPh sb="9" eb="11">
      <t>バアイ</t>
    </rPh>
    <rPh sb="20" eb="21">
      <t>タイ</t>
    </rPh>
    <rPh sb="23" eb="24">
      <t>ク</t>
    </rPh>
    <rPh sb="24" eb="25">
      <t>ア</t>
    </rPh>
    <rPh sb="26" eb="28">
      <t>カノウ</t>
    </rPh>
    <rPh sb="29" eb="31">
      <t>ドウスウ</t>
    </rPh>
    <rPh sb="36" eb="37">
      <t>ホン</t>
    </rPh>
    <rPh sb="38" eb="40">
      <t>ホウソウ</t>
    </rPh>
    <rPh sb="46" eb="47">
      <t>マイ</t>
    </rPh>
    <rPh sb="47" eb="49">
      <t>チョウフ</t>
    </rPh>
    <phoneticPr fontId="10"/>
  </si>
  <si>
    <t>梱包箱には、上記２種類のどちらのアルミパックも同梱されます。</t>
    <rPh sb="0" eb="3">
      <t>コンポウハコ</t>
    </rPh>
    <rPh sb="6" eb="8">
      <t>ジョウキ</t>
    </rPh>
    <rPh sb="9" eb="11">
      <t>シュルイ</t>
    </rPh>
    <rPh sb="23" eb="25">
      <t>ドウコン</t>
    </rPh>
    <phoneticPr fontId="1"/>
  </si>
  <si>
    <t>②VFランクも合わせたうえで、同数をアルミパックに梱包すること</t>
    <rPh sb="7" eb="8">
      <t>ア</t>
    </rPh>
    <rPh sb="15" eb="17">
      <t>ドウスウ</t>
    </rPh>
    <rPh sb="25" eb="27">
      <t>コンポウ</t>
    </rPh>
    <phoneticPr fontId="2"/>
  </si>
  <si>
    <t>単独出荷可能</t>
    <rPh sb="0" eb="2">
      <t>タンドク</t>
    </rPh>
    <rPh sb="2" eb="4">
      <t>シュッカ</t>
    </rPh>
    <rPh sb="4" eb="6">
      <t>カノウ</t>
    </rPh>
    <phoneticPr fontId="2"/>
  </si>
  <si>
    <t>ロットナンバー特別管理</t>
    <rPh sb="7" eb="11">
      <t>トクベツカンリ</t>
    </rPh>
    <phoneticPr fontId="2"/>
  </si>
  <si>
    <t>対象</t>
    <rPh sb="0" eb="2">
      <t>タイショウ</t>
    </rPh>
    <phoneticPr fontId="2"/>
  </si>
  <si>
    <r>
      <rPr>
        <sz val="11"/>
        <rFont val="ＭＳ Ｐゴシック"/>
        <family val="3"/>
        <charset val="128"/>
      </rPr>
      <t>※車載</t>
    </r>
    <r>
      <rPr>
        <sz val="11"/>
        <rFont val="Arial"/>
        <family val="2"/>
      </rPr>
      <t>LED DB</t>
    </r>
    <r>
      <rPr>
        <sz val="11"/>
        <rFont val="ＭＳ Ｐゴシック"/>
        <family val="3"/>
        <charset val="128"/>
      </rPr>
      <t>ロットナンバー特別管理</t>
    </r>
    <r>
      <rPr>
        <sz val="11"/>
        <rFont val="Arial"/>
        <family val="2"/>
      </rPr>
      <t xml:space="preserve"> </t>
    </r>
    <r>
      <rPr>
        <sz val="11"/>
        <rFont val="ＭＳ Ｐゴシック"/>
        <family val="3"/>
        <charset val="128"/>
      </rPr>
      <t>機種一覧表　最新版参照</t>
    </r>
    <rPh sb="1" eb="3">
      <t>シャサイ</t>
    </rPh>
    <rPh sb="16" eb="20">
      <t>トクベツカンリ</t>
    </rPh>
    <rPh sb="21" eb="26">
      <t>キシュイチランヒョウ</t>
    </rPh>
    <rPh sb="27" eb="30">
      <t>サイシンバン</t>
    </rPh>
    <rPh sb="30" eb="32">
      <t>サンショウ</t>
    </rPh>
    <phoneticPr fontId="2"/>
  </si>
  <si>
    <t>備考</t>
    <rPh sb="0" eb="2">
      <t>ビコウ</t>
    </rPh>
    <phoneticPr fontId="2"/>
  </si>
  <si>
    <t>LED第二開発部</t>
    <rPh sb="3" eb="5">
      <t>ダイニ</t>
    </rPh>
    <rPh sb="5" eb="8">
      <t>カイハツブ</t>
    </rPh>
    <phoneticPr fontId="2"/>
  </si>
  <si>
    <t>品質保証部</t>
    <rPh sb="0" eb="2">
      <t>ヒンシツ</t>
    </rPh>
    <rPh sb="2" eb="4">
      <t>ホショウ</t>
    </rPh>
    <rPh sb="4" eb="5">
      <t>ブ</t>
    </rPh>
    <phoneticPr fontId="1"/>
  </si>
  <si>
    <t>生産統括部</t>
    <rPh sb="0" eb="2">
      <t>セイサン</t>
    </rPh>
    <rPh sb="2" eb="4">
      <t>トウカツ</t>
    </rPh>
    <rPh sb="4" eb="5">
      <t>ブ</t>
    </rPh>
    <phoneticPr fontId="1"/>
  </si>
  <si>
    <t>VF(1μAと10μA 両方)</t>
  </si>
  <si>
    <r>
      <rPr>
        <sz val="10"/>
        <rFont val="ＭＳ Ｐゴシック"/>
        <family val="3"/>
        <charset val="128"/>
      </rPr>
      <t>Δ</t>
    </r>
    <r>
      <rPr>
        <sz val="10"/>
        <rFont val="Arial"/>
        <family val="2"/>
      </rPr>
      <t>Vf</t>
    </r>
    <r>
      <rPr>
        <sz val="10"/>
        <rFont val="ＭＳ Ｐゴシック"/>
        <family val="3"/>
        <charset val="128"/>
      </rPr>
      <t>の値</t>
    </r>
    <rPh sb="4" eb="5">
      <t>アタイ</t>
    </rPh>
    <phoneticPr fontId="2"/>
  </si>
  <si>
    <t>ダム図</t>
    <rPh sb="2" eb="3">
      <t>ズ</t>
    </rPh>
    <phoneticPr fontId="2"/>
  </si>
  <si>
    <t>mm</t>
    <phoneticPr fontId="2"/>
  </si>
  <si>
    <t>ダム幅</t>
    <rPh sb="2" eb="3">
      <t>ハバ</t>
    </rPh>
    <phoneticPr fontId="2"/>
  </si>
  <si>
    <t>ダム高さ</t>
    <rPh sb="2" eb="3">
      <t>タカ</t>
    </rPh>
    <phoneticPr fontId="2"/>
  </si>
  <si>
    <t>【硬化後の狙い値】</t>
    <rPh sb="1" eb="3">
      <t>コウカ</t>
    </rPh>
    <rPh sb="3" eb="4">
      <t>ゴ</t>
    </rPh>
    <rPh sb="5" eb="6">
      <t>ネラ</t>
    </rPh>
    <rPh sb="7" eb="8">
      <t>チ</t>
    </rPh>
    <phoneticPr fontId="2"/>
  </si>
  <si>
    <t>【硬化前の狙い値】</t>
    <rPh sb="1" eb="3">
      <t>コウカ</t>
    </rPh>
    <rPh sb="3" eb="4">
      <t>マエ</t>
    </rPh>
    <rPh sb="5" eb="6">
      <t>ネラ</t>
    </rPh>
    <rPh sb="7" eb="8">
      <t>チ</t>
    </rPh>
    <phoneticPr fontId="2"/>
  </si>
  <si>
    <t>LED第二開発部</t>
    <rPh sb="3" eb="5">
      <t>ダイニ</t>
    </rPh>
    <rPh sb="5" eb="7">
      <t>カイハツ</t>
    </rPh>
    <rPh sb="7" eb="8">
      <t>ブ</t>
    </rPh>
    <phoneticPr fontId="1"/>
  </si>
  <si>
    <t>G</t>
    <phoneticPr fontId="2"/>
  </si>
  <si>
    <t>H</t>
    <phoneticPr fontId="2"/>
  </si>
  <si>
    <t>BG-601/E6</t>
    <phoneticPr fontId="2"/>
  </si>
  <si>
    <t>■</t>
    <phoneticPr fontId="2"/>
  </si>
  <si>
    <t>ダム樹脂</t>
    <rPh sb="2" eb="4">
      <t>ジュシ</t>
    </rPh>
    <phoneticPr fontId="2"/>
  </si>
  <si>
    <t>ASP-1111</t>
    <phoneticPr fontId="2"/>
  </si>
  <si>
    <t>F-400-H10 (ASP-1111A)</t>
    <phoneticPr fontId="2"/>
  </si>
  <si>
    <t>F-401-C70 (ASP-1111B)</t>
    <phoneticPr fontId="2"/>
  </si>
  <si>
    <t>TiO2</t>
    <phoneticPr fontId="2"/>
  </si>
  <si>
    <t>トロ</t>
    <phoneticPr fontId="2"/>
  </si>
  <si>
    <t>S12</t>
    <phoneticPr fontId="2"/>
  </si>
  <si>
    <t>A0001</t>
    <phoneticPr fontId="2"/>
  </si>
  <si>
    <t>B0002</t>
  </si>
  <si>
    <t>B0002</t>
    <phoneticPr fontId="2"/>
  </si>
  <si>
    <t>C0003</t>
    <phoneticPr fontId="2"/>
  </si>
  <si>
    <t>D0003</t>
    <phoneticPr fontId="2"/>
  </si>
  <si>
    <t>E0004</t>
    <phoneticPr fontId="2"/>
  </si>
  <si>
    <t>F0004</t>
    <phoneticPr fontId="2"/>
  </si>
  <si>
    <t>G0005</t>
    <phoneticPr fontId="2"/>
  </si>
  <si>
    <t>H0006</t>
    <phoneticPr fontId="2"/>
  </si>
  <si>
    <t>0001</t>
  </si>
  <si>
    <t>0001</t>
    <phoneticPr fontId="2"/>
  </si>
  <si>
    <t>0002</t>
  </si>
  <si>
    <t>0002</t>
    <phoneticPr fontId="2"/>
  </si>
  <si>
    <t>0003</t>
  </si>
  <si>
    <t>0003</t>
    <phoneticPr fontId="2"/>
  </si>
  <si>
    <t>0004</t>
  </si>
  <si>
    <t>0005</t>
  </si>
  <si>
    <t>0006</t>
  </si>
  <si>
    <t>全光束</t>
    <rPh sb="0" eb="1">
      <t>ゼン</t>
    </rPh>
    <rPh sb="1" eb="3">
      <t>コウソク</t>
    </rPh>
    <phoneticPr fontId="2"/>
  </si>
  <si>
    <r>
      <t>全光束、色調（色度）、ＶＦランク分け有無確認願います。（○、</t>
    </r>
    <r>
      <rPr>
        <sz val="11"/>
        <rFont val="Arial"/>
        <family val="2"/>
      </rPr>
      <t>×</t>
    </r>
    <r>
      <rPr>
        <sz val="11"/>
        <rFont val="ＭＳ Ｐゴシック"/>
        <family val="3"/>
        <charset val="128"/>
      </rPr>
      <t>記入）</t>
    </r>
    <rPh sb="0" eb="1">
      <t>ゼン</t>
    </rPh>
    <rPh sb="1" eb="3">
      <t>コウソク</t>
    </rPh>
    <rPh sb="4" eb="6">
      <t>シキチョウ</t>
    </rPh>
    <rPh sb="7" eb="8">
      <t>イロ</t>
    </rPh>
    <rPh sb="8" eb="9">
      <t>ド</t>
    </rPh>
    <rPh sb="16" eb="17">
      <t>ワ</t>
    </rPh>
    <rPh sb="18" eb="20">
      <t>ウム</t>
    </rPh>
    <rPh sb="20" eb="22">
      <t>カクニン</t>
    </rPh>
    <rPh sb="22" eb="23">
      <t>ネガ</t>
    </rPh>
    <rPh sb="31" eb="33">
      <t>キニュウ</t>
    </rPh>
    <phoneticPr fontId="2"/>
  </si>
  <si>
    <r>
      <t>全光束規格</t>
    </r>
    <r>
      <rPr>
        <sz val="11"/>
        <rFont val="Arial"/>
        <family val="2"/>
      </rPr>
      <t xml:space="preserve"> </t>
    </r>
    <r>
      <rPr>
        <sz val="11"/>
        <rFont val="ＭＳ Ｐゴシック"/>
        <family val="3"/>
        <charset val="128"/>
      </rPr>
      <t>（公差：</t>
    </r>
    <r>
      <rPr>
        <sz val="11"/>
        <rFont val="Arial"/>
        <family val="2"/>
      </rPr>
      <t>±7%</t>
    </r>
    <r>
      <rPr>
        <sz val="11"/>
        <rFont val="ＭＳ Ｐゴシック"/>
        <family val="3"/>
        <charset val="128"/>
      </rPr>
      <t>、単位：</t>
    </r>
    <r>
      <rPr>
        <sz val="11"/>
        <rFont val="Arial"/>
        <family val="2"/>
      </rPr>
      <t>lm</t>
    </r>
    <r>
      <rPr>
        <sz val="11"/>
        <rFont val="ＭＳ Ｐゴシック"/>
        <family val="3"/>
        <charset val="128"/>
      </rPr>
      <t>）</t>
    </r>
    <rPh sb="0" eb="1">
      <t>ゼン</t>
    </rPh>
    <rPh sb="1" eb="3">
      <t>コウソク</t>
    </rPh>
    <rPh sb="3" eb="5">
      <t>キカク</t>
    </rPh>
    <rPh sb="7" eb="9">
      <t>コウサ</t>
    </rPh>
    <rPh sb="14" eb="16">
      <t>タンイ</t>
    </rPh>
    <phoneticPr fontId="2"/>
  </si>
  <si>
    <r>
      <t>全光束分類規格</t>
    </r>
    <r>
      <rPr>
        <sz val="11"/>
        <rFont val="Arial"/>
        <family val="2"/>
      </rPr>
      <t xml:space="preserve"> </t>
    </r>
    <r>
      <rPr>
        <sz val="11"/>
        <rFont val="ＭＳ Ｐゴシック"/>
        <family val="3"/>
        <charset val="128"/>
      </rPr>
      <t>（単位：</t>
    </r>
    <r>
      <rPr>
        <sz val="11"/>
        <rFont val="Arial"/>
        <family val="2"/>
      </rPr>
      <t>lm</t>
    </r>
    <r>
      <rPr>
        <sz val="11"/>
        <rFont val="ＭＳ Ｐゴシック"/>
        <family val="3"/>
        <charset val="128"/>
      </rPr>
      <t>）</t>
    </r>
    <rPh sb="0" eb="1">
      <t>ゼン</t>
    </rPh>
    <rPh sb="1" eb="3">
      <t>コウソク</t>
    </rPh>
    <rPh sb="3" eb="5">
      <t>ブンルイ</t>
    </rPh>
    <rPh sb="5" eb="7">
      <t>キカク</t>
    </rPh>
    <phoneticPr fontId="2"/>
  </si>
  <si>
    <t>0004</t>
    <phoneticPr fontId="2"/>
  </si>
  <si>
    <t>(lm)</t>
    <phoneticPr fontId="2"/>
  </si>
  <si>
    <t>(lm)</t>
    <phoneticPr fontId="2"/>
  </si>
  <si>
    <t>アライメント</t>
  </si>
  <si>
    <t>ブレード</t>
  </si>
  <si>
    <t>t=0.08mm</t>
  </si>
  <si>
    <t>0001</t>
    <phoneticPr fontId="2"/>
  </si>
  <si>
    <t>BW</t>
    <phoneticPr fontId="2"/>
  </si>
  <si>
    <t>BX</t>
    <phoneticPr fontId="2"/>
  </si>
  <si>
    <t>BY</t>
    <phoneticPr fontId="2"/>
  </si>
  <si>
    <t>BZ</t>
    <phoneticPr fontId="2"/>
  </si>
  <si>
    <t>B</t>
    <phoneticPr fontId="2"/>
  </si>
  <si>
    <t>0002</t>
    <phoneticPr fontId="2"/>
  </si>
  <si>
    <t>CZ</t>
    <phoneticPr fontId="2"/>
  </si>
  <si>
    <t>C</t>
    <phoneticPr fontId="2"/>
  </si>
  <si>
    <t>0003</t>
    <phoneticPr fontId="2"/>
  </si>
  <si>
    <t>D</t>
    <phoneticPr fontId="2"/>
  </si>
  <si>
    <t>E</t>
    <phoneticPr fontId="2"/>
  </si>
  <si>
    <t>0004</t>
    <phoneticPr fontId="2"/>
  </si>
  <si>
    <t>F</t>
    <phoneticPr fontId="2"/>
  </si>
  <si>
    <t>GW</t>
    <phoneticPr fontId="2"/>
  </si>
  <si>
    <t>0005</t>
    <phoneticPr fontId="2"/>
  </si>
  <si>
    <t>G</t>
    <phoneticPr fontId="2"/>
  </si>
  <si>
    <t>HW</t>
    <phoneticPr fontId="2"/>
  </si>
  <si>
    <t>HX</t>
    <phoneticPr fontId="2"/>
  </si>
  <si>
    <t>HY</t>
    <phoneticPr fontId="2"/>
  </si>
  <si>
    <t>HZ</t>
    <phoneticPr fontId="2"/>
  </si>
  <si>
    <t>0006</t>
    <phoneticPr fontId="2"/>
  </si>
  <si>
    <t>A0001</t>
    <phoneticPr fontId="2"/>
  </si>
  <si>
    <t>H0006</t>
    <phoneticPr fontId="2"/>
  </si>
  <si>
    <t>G0005</t>
    <phoneticPr fontId="2"/>
  </si>
  <si>
    <t>A0001</t>
    <phoneticPr fontId="2"/>
  </si>
  <si>
    <t>E0004</t>
    <phoneticPr fontId="2"/>
  </si>
  <si>
    <t>C0003</t>
    <phoneticPr fontId="2"/>
  </si>
  <si>
    <t>D0003</t>
    <phoneticPr fontId="2"/>
  </si>
  <si>
    <t>E0004</t>
    <phoneticPr fontId="2"/>
  </si>
  <si>
    <t>F0004</t>
    <phoneticPr fontId="2"/>
  </si>
  <si>
    <t>H0006</t>
    <phoneticPr fontId="2"/>
  </si>
  <si>
    <t>D0003</t>
    <phoneticPr fontId="2"/>
  </si>
  <si>
    <t>※6組</t>
    <rPh sb="2" eb="3">
      <t>クミ</t>
    </rPh>
    <phoneticPr fontId="2"/>
  </si>
  <si>
    <t>B</t>
    <phoneticPr fontId="2"/>
  </si>
  <si>
    <t>C</t>
    <phoneticPr fontId="2"/>
  </si>
  <si>
    <t>D</t>
    <phoneticPr fontId="2"/>
  </si>
  <si>
    <t>E</t>
    <phoneticPr fontId="2"/>
  </si>
  <si>
    <t>F</t>
    <phoneticPr fontId="2"/>
  </si>
  <si>
    <t>G</t>
    <phoneticPr fontId="2"/>
  </si>
  <si>
    <t>G</t>
    <phoneticPr fontId="2"/>
  </si>
  <si>
    <t>H</t>
    <phoneticPr fontId="2"/>
  </si>
  <si>
    <t>A0001W</t>
    <phoneticPr fontId="2"/>
  </si>
  <si>
    <t>A0001X</t>
    <phoneticPr fontId="2"/>
  </si>
  <si>
    <t>A0001Y</t>
    <phoneticPr fontId="2"/>
  </si>
  <si>
    <t>A0001Z</t>
    <phoneticPr fontId="2"/>
  </si>
  <si>
    <t>B0002W</t>
    <phoneticPr fontId="2"/>
  </si>
  <si>
    <t>B0002X</t>
    <phoneticPr fontId="2"/>
  </si>
  <si>
    <t>B0002Y</t>
    <phoneticPr fontId="2"/>
  </si>
  <si>
    <t>B0002Z</t>
    <phoneticPr fontId="2"/>
  </si>
  <si>
    <t>C0003W</t>
    <phoneticPr fontId="2"/>
  </si>
  <si>
    <t>C0003X</t>
    <phoneticPr fontId="2"/>
  </si>
  <si>
    <t>C0003Y</t>
    <phoneticPr fontId="2"/>
  </si>
  <si>
    <t>C0003Z</t>
    <phoneticPr fontId="2"/>
  </si>
  <si>
    <t>D0003W</t>
    <phoneticPr fontId="2"/>
  </si>
  <si>
    <t>D0003X</t>
    <phoneticPr fontId="2"/>
  </si>
  <si>
    <t>D0003Y</t>
    <phoneticPr fontId="2"/>
  </si>
  <si>
    <t>D0003Z</t>
    <phoneticPr fontId="2"/>
  </si>
  <si>
    <t>E0004W</t>
    <phoneticPr fontId="2"/>
  </si>
  <si>
    <t>E0004X</t>
    <phoneticPr fontId="2"/>
  </si>
  <si>
    <t>E0004Y</t>
    <phoneticPr fontId="2"/>
  </si>
  <si>
    <r>
      <t>F0004</t>
    </r>
    <r>
      <rPr>
        <sz val="11"/>
        <rFont val="ＭＳ Ｐゴシック"/>
        <family val="3"/>
        <charset val="128"/>
      </rPr>
      <t>W</t>
    </r>
    <phoneticPr fontId="2"/>
  </si>
  <si>
    <r>
      <t>F0004</t>
    </r>
    <r>
      <rPr>
        <sz val="11"/>
        <rFont val="ＭＳ Ｐゴシック"/>
        <family val="3"/>
        <charset val="128"/>
      </rPr>
      <t>X</t>
    </r>
    <phoneticPr fontId="2"/>
  </si>
  <si>
    <t>F0004Y</t>
    <phoneticPr fontId="2"/>
  </si>
  <si>
    <t>F0004Z</t>
    <phoneticPr fontId="2"/>
  </si>
  <si>
    <r>
      <t>G0005</t>
    </r>
    <r>
      <rPr>
        <sz val="11"/>
        <rFont val="ＭＳ Ｐゴシック"/>
        <family val="3"/>
        <charset val="128"/>
      </rPr>
      <t>W</t>
    </r>
    <phoneticPr fontId="2"/>
  </si>
  <si>
    <r>
      <t>G0005</t>
    </r>
    <r>
      <rPr>
        <sz val="11"/>
        <rFont val="ＭＳ Ｐゴシック"/>
        <family val="3"/>
        <charset val="128"/>
      </rPr>
      <t>X</t>
    </r>
    <phoneticPr fontId="2"/>
  </si>
  <si>
    <t>G0005Y</t>
    <phoneticPr fontId="2"/>
  </si>
  <si>
    <t>G0005Z</t>
    <phoneticPr fontId="2"/>
  </si>
  <si>
    <r>
      <t>H0006</t>
    </r>
    <r>
      <rPr>
        <sz val="11"/>
        <rFont val="ＭＳ Ｐゴシック"/>
        <family val="3"/>
        <charset val="128"/>
      </rPr>
      <t>W</t>
    </r>
    <phoneticPr fontId="2"/>
  </si>
  <si>
    <r>
      <t>H0006</t>
    </r>
    <r>
      <rPr>
        <sz val="11"/>
        <rFont val="ＭＳ Ｐゴシック"/>
        <family val="3"/>
        <charset val="128"/>
      </rPr>
      <t>X</t>
    </r>
    <phoneticPr fontId="2"/>
  </si>
  <si>
    <t>H0006Y</t>
    <phoneticPr fontId="2"/>
  </si>
  <si>
    <t>H0006Z</t>
    <phoneticPr fontId="2"/>
  </si>
  <si>
    <r>
      <rPr>
        <sz val="10"/>
        <rFont val="ＭＳ Ｐ明朝"/>
        <family val="1"/>
        <charset val="128"/>
      </rPr>
      <t>φ</t>
    </r>
    <r>
      <rPr>
        <sz val="10"/>
        <rFont val="Century"/>
        <family val="1"/>
      </rPr>
      <t>v[lm]</t>
    </r>
    <phoneticPr fontId="2"/>
  </si>
  <si>
    <t>φv</t>
    <phoneticPr fontId="2"/>
  </si>
  <si>
    <t>lm</t>
    <phoneticPr fontId="2"/>
  </si>
  <si>
    <t>B</t>
    <phoneticPr fontId="2"/>
  </si>
  <si>
    <t>B</t>
    <phoneticPr fontId="2"/>
  </si>
  <si>
    <t>B</t>
    <phoneticPr fontId="2"/>
  </si>
  <si>
    <t>C</t>
    <phoneticPr fontId="2"/>
  </si>
  <si>
    <t>C</t>
    <phoneticPr fontId="2"/>
  </si>
  <si>
    <t>D</t>
    <phoneticPr fontId="2"/>
  </si>
  <si>
    <t>D</t>
    <phoneticPr fontId="2"/>
  </si>
  <si>
    <t>D</t>
    <phoneticPr fontId="2"/>
  </si>
  <si>
    <t>E</t>
    <phoneticPr fontId="2"/>
  </si>
  <si>
    <t>E</t>
    <phoneticPr fontId="2"/>
  </si>
  <si>
    <t>E</t>
    <phoneticPr fontId="2"/>
  </si>
  <si>
    <t>F</t>
    <phoneticPr fontId="2"/>
  </si>
  <si>
    <t>F</t>
    <phoneticPr fontId="2"/>
  </si>
  <si>
    <t>0001</t>
    <phoneticPr fontId="2"/>
  </si>
  <si>
    <t>0002</t>
    <phoneticPr fontId="2"/>
  </si>
  <si>
    <t>0005</t>
    <phoneticPr fontId="2"/>
  </si>
  <si>
    <t>0006</t>
    <phoneticPr fontId="2"/>
  </si>
  <si>
    <t>C</t>
    <phoneticPr fontId="2"/>
  </si>
  <si>
    <t>F</t>
    <phoneticPr fontId="2"/>
  </si>
  <si>
    <t>G</t>
    <phoneticPr fontId="2"/>
  </si>
  <si>
    <t>00</t>
    <phoneticPr fontId="2"/>
  </si>
  <si>
    <t>85</t>
    <phoneticPr fontId="2"/>
  </si>
  <si>
    <t>DVF</t>
    <phoneticPr fontId="2"/>
  </si>
  <si>
    <t>89</t>
    <phoneticPr fontId="2"/>
  </si>
  <si>
    <t>88</t>
    <phoneticPr fontId="2"/>
  </si>
  <si>
    <t>VR</t>
    <phoneticPr fontId="2"/>
  </si>
  <si>
    <t>VF(80mA)</t>
    <phoneticPr fontId="2"/>
  </si>
  <si>
    <t>設定外/OS</t>
    <phoneticPr fontId="2"/>
  </si>
  <si>
    <t>98</t>
    <phoneticPr fontId="2"/>
  </si>
  <si>
    <t>全光束ランク</t>
    <rPh sb="0" eb="1">
      <t>ゼン</t>
    </rPh>
    <rPh sb="1" eb="3">
      <t>コウソク</t>
    </rPh>
    <phoneticPr fontId="2"/>
  </si>
  <si>
    <t>公差：±10%、単位：lm</t>
    <phoneticPr fontId="2"/>
  </si>
  <si>
    <t>D3</t>
    <phoneticPr fontId="2"/>
  </si>
  <si>
    <t>D4</t>
    <phoneticPr fontId="2"/>
  </si>
  <si>
    <t>rank</t>
    <phoneticPr fontId="2"/>
  </si>
  <si>
    <t>■全光束ランク</t>
    <rPh sb="1" eb="2">
      <t>ゼン</t>
    </rPh>
    <rPh sb="2" eb="4">
      <t>コウソク</t>
    </rPh>
    <phoneticPr fontId="2"/>
  </si>
  <si>
    <r>
      <rPr>
        <sz val="10"/>
        <rFont val="ＭＳ Ｐ明朝"/>
        <family val="1"/>
        <charset val="128"/>
      </rPr>
      <t>φ</t>
    </r>
    <r>
      <rPr>
        <sz val="10"/>
        <rFont val="Century"/>
        <family val="1"/>
      </rPr>
      <t>v [lm]</t>
    </r>
    <phoneticPr fontId="2"/>
  </si>
  <si>
    <t>オプト技術部</t>
    <rPh sb="3" eb="5">
      <t>ギジュツ</t>
    </rPh>
    <rPh sb="5" eb="6">
      <t>ブ</t>
    </rPh>
    <phoneticPr fontId="1"/>
  </si>
  <si>
    <t>BG-601/E6</t>
  </si>
  <si>
    <t>TriGain HA Value</t>
    <phoneticPr fontId="2"/>
  </si>
  <si>
    <t>00</t>
    <phoneticPr fontId="2"/>
  </si>
  <si>
    <t>00</t>
    <phoneticPr fontId="2"/>
  </si>
  <si>
    <t>F-600-Q60</t>
  </si>
  <si>
    <r>
      <t>58.2D</t>
    </r>
    <r>
      <rPr>
        <sz val="11"/>
        <rFont val="ＭＳ Ｐ明朝"/>
        <family val="1"/>
        <charset val="128"/>
      </rPr>
      <t>／</t>
    </r>
    <r>
      <rPr>
        <sz val="11"/>
        <rFont val="Arial"/>
        <family val="2"/>
      </rPr>
      <t>2d</t>
    </r>
    <r>
      <rPr>
        <sz val="11"/>
        <rFont val="ＭＳ Ｐ明朝"/>
        <family val="1"/>
        <charset val="128"/>
      </rPr>
      <t>／</t>
    </r>
    <r>
      <rPr>
        <sz val="11"/>
        <rFont val="Arial"/>
        <family val="2"/>
      </rPr>
      <t>0.08T</t>
    </r>
    <r>
      <rPr>
        <sz val="11"/>
        <rFont val="ＭＳ Ｐ明朝"/>
        <family val="1"/>
        <charset val="128"/>
      </rPr>
      <t>／</t>
    </r>
    <r>
      <rPr>
        <sz val="11"/>
        <rFont val="Arial"/>
        <family val="2"/>
      </rPr>
      <t>3W</t>
    </r>
    <r>
      <rPr>
        <sz val="11"/>
        <rFont val="ＭＳ Ｐ明朝"/>
        <family val="1"/>
        <charset val="128"/>
      </rPr>
      <t>／</t>
    </r>
    <r>
      <rPr>
        <sz val="11"/>
        <rFont val="Arial"/>
        <family val="2"/>
      </rPr>
      <t>16N</t>
    </r>
    <r>
      <rPr>
        <sz val="11"/>
        <rFont val="ＭＳ Ｐ明朝"/>
        <family val="1"/>
        <charset val="128"/>
      </rPr>
      <t>／</t>
    </r>
    <r>
      <rPr>
        <sz val="11"/>
        <rFont val="Arial"/>
        <family val="2"/>
      </rPr>
      <t>40H</t>
    </r>
    <r>
      <rPr>
        <sz val="11"/>
        <rFont val="ＭＳ Ｐ明朝"/>
        <family val="1"/>
        <charset val="128"/>
      </rPr>
      <t>／</t>
    </r>
    <r>
      <rPr>
        <sz val="11"/>
        <rFont val="Arial"/>
        <family val="2"/>
      </rPr>
      <t xml:space="preserve">8-16MBV </t>
    </r>
    <phoneticPr fontId="2"/>
  </si>
  <si>
    <t>①上記色度ランクの組合せにて出荷 (※色度の組合せは全6仕様)</t>
    <rPh sb="1" eb="3">
      <t>ジョウキ</t>
    </rPh>
    <rPh sb="3" eb="4">
      <t>イロ</t>
    </rPh>
    <rPh sb="4" eb="5">
      <t>ド</t>
    </rPh>
    <rPh sb="9" eb="11">
      <t>クミアワ</t>
    </rPh>
    <rPh sb="14" eb="16">
      <t>シュッカ</t>
    </rPh>
    <rPh sb="19" eb="21">
      <t>シキド</t>
    </rPh>
    <rPh sb="22" eb="23">
      <t>ク</t>
    </rPh>
    <rPh sb="23" eb="24">
      <t>ア</t>
    </rPh>
    <rPh sb="26" eb="27">
      <t>ゼン</t>
    </rPh>
    <rPh sb="28" eb="30">
      <t>シヨウ</t>
    </rPh>
    <phoneticPr fontId="2"/>
  </si>
  <si>
    <t>※５　弊社品番・製造ロット番号等</t>
  </si>
  <si>
    <t>※６　パテント No</t>
    <phoneticPr fontId="2"/>
  </si>
  <si>
    <r>
      <t>10</t>
    </r>
    <r>
      <rPr>
        <sz val="11"/>
        <rFont val="ＭＳ Ｐ明朝"/>
        <family val="1"/>
        <charset val="128"/>
      </rPr>
      <t>頁</t>
    </r>
    <rPh sb="2" eb="3">
      <t>ページ</t>
    </rPh>
    <phoneticPr fontId="2"/>
  </si>
  <si>
    <r>
      <t>14</t>
    </r>
    <r>
      <rPr>
        <sz val="11"/>
        <rFont val="ＭＳ Ｐゴシック"/>
        <family val="3"/>
        <charset val="128"/>
      </rPr>
      <t>頁</t>
    </r>
    <rPh sb="2" eb="3">
      <t>ページ</t>
    </rPh>
    <phoneticPr fontId="2"/>
  </si>
  <si>
    <r>
      <t>16</t>
    </r>
    <r>
      <rPr>
        <sz val="10"/>
        <rFont val="ＭＳ Ｐゴシック"/>
        <family val="3"/>
        <charset val="128"/>
      </rPr>
      <t>頁</t>
    </r>
    <rPh sb="2" eb="3">
      <t>ページ</t>
    </rPh>
    <phoneticPr fontId="2"/>
  </si>
  <si>
    <r>
      <t>17</t>
    </r>
    <r>
      <rPr>
        <sz val="11"/>
        <rFont val="ＭＳ Ｐゴシック"/>
        <family val="3"/>
        <charset val="128"/>
      </rPr>
      <t>頁</t>
    </r>
    <rPh sb="2" eb="3">
      <t>ページ</t>
    </rPh>
    <phoneticPr fontId="2"/>
  </si>
  <si>
    <r>
      <t>全光束ランク＋色度ﾗﾝｸ＋</t>
    </r>
    <r>
      <rPr>
        <sz val="11"/>
        <rFont val="Arial"/>
        <family val="2"/>
      </rPr>
      <t>VF</t>
    </r>
    <r>
      <rPr>
        <sz val="11"/>
        <rFont val="ＭＳ Ｐゴシック"/>
        <family val="3"/>
        <charset val="128"/>
      </rPr>
      <t>ﾗﾝｸ（</t>
    </r>
    <r>
      <rPr>
        <sz val="11"/>
        <rFont val="Arial"/>
        <family val="2"/>
      </rPr>
      <t>6</t>
    </r>
    <r>
      <rPr>
        <sz val="11"/>
        <rFont val="ＭＳ Ｐゴシック"/>
        <family val="3"/>
        <charset val="128"/>
      </rPr>
      <t>桁）</t>
    </r>
    <rPh sb="0" eb="1">
      <t>ゼン</t>
    </rPh>
    <rPh sb="1" eb="3">
      <t>コウソク</t>
    </rPh>
    <rPh sb="7" eb="8">
      <t>シキ</t>
    </rPh>
    <rPh sb="8" eb="9">
      <t>ド</t>
    </rPh>
    <rPh sb="20" eb="21">
      <t>ケタ</t>
    </rPh>
    <phoneticPr fontId="2"/>
  </si>
  <si>
    <t>　　　例：全光束ランクA、色度ランク0001、VFランクWの場合</t>
    <rPh sb="3" eb="4">
      <t>レイ</t>
    </rPh>
    <rPh sb="5" eb="6">
      <t>ゼン</t>
    </rPh>
    <rPh sb="6" eb="8">
      <t>コウソク</t>
    </rPh>
    <rPh sb="13" eb="14">
      <t>シキ</t>
    </rPh>
    <rPh sb="14" eb="15">
      <t>ド</t>
    </rPh>
    <rPh sb="30" eb="32">
      <t>バアイ</t>
    </rPh>
    <phoneticPr fontId="2"/>
  </si>
  <si>
    <t>　　　『A0001W』</t>
    <phoneticPr fontId="2"/>
  </si>
  <si>
    <t>　　　全光束ランク、色度ランク、VFランクの順に</t>
    <rPh sb="3" eb="4">
      <t>ゼン</t>
    </rPh>
    <rPh sb="4" eb="6">
      <t>コウソク</t>
    </rPh>
    <rPh sb="10" eb="11">
      <t>シキ</t>
    </rPh>
    <rPh sb="11" eb="12">
      <t>ド</t>
    </rPh>
    <rPh sb="22" eb="23">
      <t>ジュン</t>
    </rPh>
    <phoneticPr fontId="2"/>
  </si>
  <si>
    <t>全光束/色度ﾗﾝｸ</t>
    <rPh sb="0" eb="3">
      <t>ゼンコウソク</t>
    </rPh>
    <rPh sb="4" eb="5">
      <t>イロ</t>
    </rPh>
    <rPh sb="5" eb="6">
      <t>ド</t>
    </rPh>
    <phoneticPr fontId="2"/>
  </si>
  <si>
    <t>全光束</t>
    <rPh sb="0" eb="3">
      <t>ゼンコウソク</t>
    </rPh>
    <phoneticPr fontId="2"/>
  </si>
  <si>
    <r>
      <t xml:space="preserve">1m </t>
    </r>
    <r>
      <rPr>
        <sz val="11"/>
        <rFont val="ＭＳ Ｐゴシック"/>
        <family val="3"/>
        <charset val="128"/>
      </rPr>
      <t>積分球</t>
    </r>
    <rPh sb="3" eb="5">
      <t>セキブン</t>
    </rPh>
    <rPh sb="5" eb="6">
      <t>キュウ</t>
    </rPh>
    <phoneticPr fontId="2"/>
  </si>
  <si>
    <t>積分球</t>
    <rPh sb="0" eb="2">
      <t>セキブン</t>
    </rPh>
    <rPh sb="2" eb="3">
      <t>キュウ</t>
    </rPh>
    <phoneticPr fontId="2"/>
  </si>
  <si>
    <t>全光束 (If=80mA)</t>
    <rPh sb="0" eb="1">
      <t>ゼン</t>
    </rPh>
    <rPh sb="1" eb="3">
      <t>コウソク</t>
    </rPh>
    <phoneticPr fontId="5"/>
  </si>
  <si>
    <r>
      <t>TriGain</t>
    </r>
    <r>
      <rPr>
        <vertAlign val="superscript"/>
        <sz val="9"/>
        <rFont val="Arial"/>
        <family val="2"/>
      </rPr>
      <t>TM</t>
    </r>
    <r>
      <rPr>
        <sz val="11"/>
        <rFont val="Arial"/>
        <family val="2"/>
      </rPr>
      <t xml:space="preserve"> HA Value  (KSF</t>
    </r>
    <r>
      <rPr>
        <sz val="11"/>
        <rFont val="ＭＳ Ｐゴシック"/>
        <family val="3"/>
        <charset val="128"/>
      </rPr>
      <t>蛍光体</t>
    </r>
    <r>
      <rPr>
        <sz val="11"/>
        <rFont val="Arial"/>
        <family val="2"/>
      </rPr>
      <t>)</t>
    </r>
    <rPh sb="24" eb="27">
      <t>ケイコウタイ</t>
    </rPh>
    <phoneticPr fontId="2"/>
  </si>
  <si>
    <t>***-******</t>
    <phoneticPr fontId="2"/>
  </si>
  <si>
    <t>-</t>
    <phoneticPr fontId="2"/>
  </si>
  <si>
    <t>-</t>
    <phoneticPr fontId="2"/>
  </si>
  <si>
    <t>CL-A160-1W9-HN1</t>
  </si>
  <si>
    <t>CL-A160-1W9-HN1</t>
    <phoneticPr fontId="2"/>
  </si>
  <si>
    <t>暫定版</t>
    <rPh sb="0" eb="2">
      <t>ザンテイ</t>
    </rPh>
    <rPh sb="2" eb="3">
      <t>バン</t>
    </rPh>
    <phoneticPr fontId="2"/>
  </si>
  <si>
    <r>
      <t>C</t>
    </r>
    <r>
      <rPr>
        <sz val="11"/>
        <rFont val="ＭＳ Ｐゴシック"/>
        <family val="3"/>
        <charset val="128"/>
      </rPr>
      <t>ET</t>
    </r>
    <phoneticPr fontId="2"/>
  </si>
  <si>
    <t>CL-A160-1W9-HN1-T-9600</t>
  </si>
  <si>
    <t>CL-A160-1W9-HN1-T-9600</t>
    <phoneticPr fontId="2"/>
  </si>
  <si>
    <t>***-***-01</t>
    <phoneticPr fontId="2"/>
  </si>
  <si>
    <t>299-A06750</t>
    <phoneticPr fontId="2"/>
  </si>
  <si>
    <r>
      <t>CW31</t>
    </r>
    <r>
      <rPr>
        <sz val="11"/>
        <rFont val="ＭＳ Ｐゴシック"/>
        <family val="3"/>
        <charset val="128"/>
      </rPr>
      <t>素子　</t>
    </r>
    <r>
      <rPr>
        <sz val="11"/>
        <color indexed="10"/>
        <rFont val="ＭＳ Ｐゴシック"/>
        <family val="3"/>
        <charset val="128"/>
      </rPr>
      <t/>
    </r>
    <phoneticPr fontId="2"/>
  </si>
  <si>
    <t>284-A0XXXX</t>
    <phoneticPr fontId="2"/>
  </si>
  <si>
    <r>
      <t>両面板</t>
    </r>
    <r>
      <rPr>
        <sz val="10"/>
        <rFont val="Arial"/>
        <family val="2"/>
      </rPr>
      <t>/</t>
    </r>
    <r>
      <rPr>
        <sz val="10"/>
        <rFont val="ＭＳ Ｐゴシック"/>
        <family val="3"/>
        <charset val="128"/>
      </rPr>
      <t>外形：</t>
    </r>
    <r>
      <rPr>
        <sz val="10"/>
        <rFont val="Arial"/>
        <family val="2"/>
      </rPr>
      <t>244</t>
    </r>
    <r>
      <rPr>
        <sz val="10"/>
        <rFont val="ＭＳ Ｐゴシック"/>
        <family val="3"/>
        <charset val="128"/>
      </rPr>
      <t>ｘ</t>
    </r>
    <r>
      <rPr>
        <sz val="10"/>
        <rFont val="Arial"/>
        <family val="2"/>
      </rPr>
      <t>75</t>
    </r>
    <r>
      <rPr>
        <sz val="10"/>
        <rFont val="ＭＳ Ｐゴシック"/>
        <family val="3"/>
        <charset val="128"/>
      </rPr>
      <t>ｘ</t>
    </r>
    <r>
      <rPr>
        <sz val="10"/>
        <rFont val="Arial"/>
        <family val="2"/>
      </rPr>
      <t>0.35t</t>
    </r>
    <r>
      <rPr>
        <sz val="10"/>
        <rFont val="ＭＳ Ｐゴシック"/>
        <family val="3"/>
        <charset val="128"/>
      </rPr>
      <t>（ｺｱ材</t>
    </r>
    <r>
      <rPr>
        <sz val="10"/>
        <rFont val="Arial"/>
        <family val="2"/>
      </rPr>
      <t>0.2t WDI</t>
    </r>
    <r>
      <rPr>
        <sz val="10"/>
        <rFont val="ＭＳ Ｐゴシック"/>
        <family val="3"/>
        <charset val="128"/>
      </rPr>
      <t>）</t>
    </r>
    <r>
      <rPr>
        <sz val="10"/>
        <rFont val="Arial"/>
        <family val="2"/>
      </rPr>
      <t>/2</t>
    </r>
    <r>
      <rPr>
        <sz val="10"/>
        <rFont val="ＭＳ Ｐゴシック"/>
        <family val="3"/>
        <charset val="128"/>
      </rPr>
      <t>色ﾒｯｷ</t>
    </r>
    <r>
      <rPr>
        <sz val="10"/>
        <rFont val="Arial"/>
        <family val="2"/>
      </rPr>
      <t xml:space="preserve"> L1</t>
    </r>
    <r>
      <rPr>
        <sz val="10"/>
        <rFont val="ＭＳ Ｐゴシック"/>
        <family val="3"/>
        <charset val="128"/>
      </rPr>
      <t>：</t>
    </r>
    <r>
      <rPr>
        <sz val="10"/>
        <rFont val="Arial"/>
        <family val="2"/>
      </rPr>
      <t>Ag/L2</t>
    </r>
    <r>
      <rPr>
        <sz val="10"/>
        <rFont val="ＭＳ Ｐゴシック"/>
        <family val="3"/>
        <charset val="128"/>
      </rPr>
      <t>：</t>
    </r>
    <r>
      <rPr>
        <sz val="10"/>
        <rFont val="Arial"/>
        <family val="2"/>
      </rPr>
      <t>Au</t>
    </r>
    <phoneticPr fontId="2"/>
  </si>
  <si>
    <t>F-***-***(LPS-8491)</t>
    <phoneticPr fontId="2"/>
  </si>
  <si>
    <t>なし</t>
    <phoneticPr fontId="2"/>
  </si>
  <si>
    <t>F-400-G30 (OE7660A)</t>
    <phoneticPr fontId="2"/>
  </si>
  <si>
    <t>F-400-G30 (OE7660B)</t>
    <phoneticPr fontId="2"/>
  </si>
  <si>
    <t>F-405-A6- (FUSELEX E-2)</t>
    <phoneticPr fontId="2"/>
  </si>
  <si>
    <t>フィラー</t>
    <phoneticPr fontId="2"/>
  </si>
  <si>
    <t>F-405-A90 (CR-90-2)</t>
    <phoneticPr fontId="2"/>
  </si>
  <si>
    <t>F-405-B20 (DM-30)</t>
    <phoneticPr fontId="2"/>
  </si>
  <si>
    <r>
      <t>F-405-A60 (E2</t>
    </r>
    <r>
      <rPr>
        <sz val="11"/>
        <color indexed="18"/>
        <rFont val="ＭＳ Ｐゴシック"/>
        <family val="3"/>
        <charset val="128"/>
      </rPr>
      <t>フィラー</t>
    </r>
    <r>
      <rPr>
        <sz val="11"/>
        <color indexed="18"/>
        <rFont val="Arial"/>
        <family val="2"/>
      </rPr>
      <t>)</t>
    </r>
    <phoneticPr fontId="2"/>
  </si>
  <si>
    <t>TiO2</t>
    <phoneticPr fontId="2"/>
  </si>
  <si>
    <t>トロ</t>
    <phoneticPr fontId="2"/>
  </si>
  <si>
    <t>フィラー</t>
    <phoneticPr fontId="2"/>
  </si>
  <si>
    <r>
      <t>A</t>
    </r>
    <r>
      <rPr>
        <sz val="11"/>
        <color indexed="18"/>
        <rFont val="ＭＳ Ｐゴシック"/>
        <family val="3"/>
        <charset val="128"/>
      </rPr>
      <t>：</t>
    </r>
    <r>
      <rPr>
        <sz val="11"/>
        <color indexed="18"/>
        <rFont val="Arial"/>
        <family val="2"/>
      </rPr>
      <t>B</t>
    </r>
    <r>
      <rPr>
        <sz val="11"/>
        <color indexed="18"/>
        <rFont val="ＭＳ Ｐゴシック"/>
        <family val="3"/>
        <charset val="128"/>
      </rPr>
      <t>：</t>
    </r>
    <r>
      <rPr>
        <sz val="11"/>
        <color indexed="18"/>
        <rFont val="Arial"/>
        <family val="2"/>
      </rPr>
      <t>TiO2</t>
    </r>
    <r>
      <rPr>
        <sz val="11"/>
        <color indexed="18"/>
        <rFont val="ＭＳ Ｐゴシック"/>
        <family val="3"/>
        <charset val="128"/>
      </rPr>
      <t>：トロ：</t>
    </r>
    <r>
      <rPr>
        <sz val="11"/>
        <color indexed="18"/>
        <rFont val="Arial"/>
        <family val="2"/>
      </rPr>
      <t>E2=100</t>
    </r>
    <r>
      <rPr>
        <sz val="11"/>
        <color indexed="18"/>
        <rFont val="ＭＳ Ｐゴシック"/>
        <family val="3"/>
        <charset val="128"/>
      </rPr>
      <t>：</t>
    </r>
    <r>
      <rPr>
        <sz val="11"/>
        <color indexed="18"/>
        <rFont val="Arial"/>
        <family val="2"/>
      </rPr>
      <t>100</t>
    </r>
    <r>
      <rPr>
        <sz val="11"/>
        <color indexed="18"/>
        <rFont val="ＭＳ Ｐゴシック"/>
        <family val="3"/>
        <charset val="128"/>
      </rPr>
      <t>：</t>
    </r>
    <r>
      <rPr>
        <sz val="11"/>
        <color indexed="18"/>
        <rFont val="Arial"/>
        <family val="2"/>
      </rPr>
      <t>120.0</t>
    </r>
    <r>
      <rPr>
        <sz val="11"/>
        <color indexed="18"/>
        <rFont val="ＭＳ Ｐゴシック"/>
        <family val="3"/>
        <charset val="128"/>
      </rPr>
      <t>：</t>
    </r>
    <r>
      <rPr>
        <sz val="11"/>
        <color indexed="18"/>
        <rFont val="Arial"/>
        <family val="2"/>
      </rPr>
      <t>15.6</t>
    </r>
    <r>
      <rPr>
        <sz val="11"/>
        <color indexed="18"/>
        <rFont val="ＭＳ Ｐゴシック"/>
        <family val="3"/>
        <charset val="128"/>
      </rPr>
      <t>：</t>
    </r>
    <r>
      <rPr>
        <sz val="11"/>
        <color indexed="18"/>
        <rFont val="Arial"/>
        <family val="2"/>
      </rPr>
      <t>40</t>
    </r>
    <phoneticPr fontId="2"/>
  </si>
  <si>
    <r>
      <t>CL-A160-1W9-HN1</t>
    </r>
    <r>
      <rPr>
        <b/>
        <sz val="11"/>
        <color indexed="10"/>
        <rFont val="ＭＳ Ｐゴシック"/>
        <family val="3"/>
        <charset val="128"/>
      </rPr>
      <t>拠点基準</t>
    </r>
    <r>
      <rPr>
        <b/>
        <sz val="11"/>
        <color indexed="10"/>
        <rFont val="Arial"/>
        <family val="2"/>
      </rPr>
      <t>LED</t>
    </r>
    <r>
      <rPr>
        <b/>
        <sz val="11"/>
        <color indexed="10"/>
        <rFont val="ＭＳ Ｐゴシック"/>
        <family val="3"/>
        <charset val="128"/>
      </rPr>
      <t>を基準にしてください。</t>
    </r>
    <rPh sb="23" eb="25">
      <t>キジュン</t>
    </rPh>
    <phoneticPr fontId="2"/>
  </si>
  <si>
    <r>
      <t xml:space="preserve"> 2021</t>
    </r>
    <r>
      <rPr>
        <sz val="11"/>
        <rFont val="ＭＳ Ｐゴシック"/>
        <family val="3"/>
        <charset val="128"/>
      </rPr>
      <t>年</t>
    </r>
    <r>
      <rPr>
        <sz val="11"/>
        <rFont val="Arial"/>
        <family val="2"/>
      </rPr>
      <t>: M, 2022</t>
    </r>
    <r>
      <rPr>
        <sz val="11"/>
        <rFont val="ＭＳ Ｐゴシック"/>
        <family val="3"/>
        <charset val="128"/>
      </rPr>
      <t>年</t>
    </r>
    <r>
      <rPr>
        <sz val="11"/>
        <rFont val="Arial"/>
        <family val="2"/>
      </rPr>
      <t>: N, 2023</t>
    </r>
    <r>
      <rPr>
        <sz val="11"/>
        <rFont val="ＭＳ Ｐゴシック"/>
        <family val="3"/>
        <charset val="128"/>
      </rPr>
      <t>年</t>
    </r>
    <r>
      <rPr>
        <sz val="11"/>
        <rFont val="Arial"/>
        <family val="2"/>
      </rPr>
      <t>: O</t>
    </r>
    <r>
      <rPr>
        <sz val="11"/>
        <rFont val="ＭＳ Ｐゴシック"/>
        <family val="3"/>
        <charset val="128"/>
      </rPr>
      <t>　・・・</t>
    </r>
    <rPh sb="5" eb="6">
      <t>ネン</t>
    </rPh>
    <rPh sb="15" eb="16">
      <t>ネン</t>
    </rPh>
    <rPh sb="25" eb="26">
      <t>ネン</t>
    </rPh>
    <phoneticPr fontId="2"/>
  </si>
  <si>
    <r>
      <t>ロット</t>
    </r>
    <r>
      <rPr>
        <sz val="11"/>
        <rFont val="Arial"/>
        <family val="2"/>
      </rPr>
      <t>No.</t>
    </r>
    <r>
      <rPr>
        <sz val="11"/>
        <rFont val="ＭＳ Ｐゴシック"/>
        <family val="3"/>
        <charset val="128"/>
      </rPr>
      <t>下の</t>
    </r>
    <r>
      <rPr>
        <sz val="11"/>
        <rFont val="Arial"/>
        <family val="2"/>
      </rPr>
      <t>XX</t>
    </r>
    <r>
      <rPr>
        <sz val="11"/>
        <rFont val="ＭＳ Ｐゴシック"/>
        <family val="3"/>
        <charset val="128"/>
      </rPr>
      <t>から</t>
    </r>
    <r>
      <rPr>
        <sz val="11"/>
        <rFont val="Arial"/>
        <family val="2"/>
      </rPr>
      <t>X</t>
    </r>
    <r>
      <rPr>
        <sz val="11"/>
        <rFont val="ＭＳ Ｐゴシック"/>
        <family val="3"/>
        <charset val="128"/>
      </rPr>
      <t>桁目までへライン付与</t>
    </r>
    <rPh sb="6" eb="7">
      <t>シタ</t>
    </rPh>
    <rPh sb="13" eb="14">
      <t>ケタ</t>
    </rPh>
    <rPh sb="14" eb="15">
      <t>メ</t>
    </rPh>
    <rPh sb="21" eb="23">
      <t>フヨ</t>
    </rPh>
    <phoneticPr fontId="3"/>
  </si>
  <si>
    <t>0.500±0.025</t>
    <phoneticPr fontId="2"/>
  </si>
  <si>
    <t>0.540±0.040</t>
    <phoneticPr fontId="2"/>
  </si>
  <si>
    <t>0.460±0.025</t>
    <phoneticPr fontId="2"/>
  </si>
  <si>
    <t>0.550±0.040</t>
    <phoneticPr fontId="2"/>
  </si>
  <si>
    <r>
      <t>フルダイシング</t>
    </r>
    <r>
      <rPr>
        <sz val="14"/>
        <rFont val="Arial"/>
        <family val="2"/>
      </rPr>
      <t>(</t>
    </r>
    <r>
      <rPr>
        <sz val="14"/>
        <rFont val="ＭＳ Ｐゴシック"/>
        <family val="3"/>
        <charset val="128"/>
      </rPr>
      <t>裏面ダイシング</t>
    </r>
    <r>
      <rPr>
        <sz val="14"/>
        <rFont val="Arial"/>
        <family val="2"/>
      </rPr>
      <t>)</t>
    </r>
  </si>
  <si>
    <t>アライメントマーク</t>
  </si>
  <si>
    <t>カット方法</t>
  </si>
  <si>
    <t>確認中</t>
    <rPh sb="0" eb="2">
      <t>カクニン</t>
    </rPh>
    <rPh sb="2" eb="3">
      <t>チュウ</t>
    </rPh>
    <phoneticPr fontId="2"/>
  </si>
  <si>
    <t>ハイト量</t>
  </si>
  <si>
    <t>確認中</t>
    <rPh sb="0" eb="3">
      <t>カクニンチュウ</t>
    </rPh>
    <phoneticPr fontId="2"/>
  </si>
  <si>
    <t>送り速度</t>
  </si>
  <si>
    <t>回転数</t>
  </si>
  <si>
    <r>
      <t>変換前機種：</t>
    </r>
    <r>
      <rPr>
        <sz val="10"/>
        <rFont val="Arial"/>
        <family val="2"/>
      </rPr>
      <t>CL-A160-1W9-HN1</t>
    </r>
    <rPh sb="0" eb="2">
      <t>ヘンカン</t>
    </rPh>
    <rPh sb="2" eb="3">
      <t>マエ</t>
    </rPh>
    <rPh sb="3" eb="5">
      <t>キシュ</t>
    </rPh>
    <phoneticPr fontId="2"/>
  </si>
  <si>
    <r>
      <t>変換後機種：</t>
    </r>
    <r>
      <rPr>
        <sz val="10"/>
        <rFont val="Arial"/>
        <family val="2"/>
      </rPr>
      <t>CL-A160-1W9-HN1-T-9600</t>
    </r>
    <rPh sb="0" eb="2">
      <t>ヘンカン</t>
    </rPh>
    <rPh sb="2" eb="3">
      <t>ゴ</t>
    </rPh>
    <rPh sb="3" eb="5">
      <t>キシュ</t>
    </rPh>
    <phoneticPr fontId="2"/>
  </si>
  <si>
    <r>
      <t>CL-A160-1W9-HN1</t>
    </r>
    <r>
      <rPr>
        <sz val="11"/>
        <rFont val="ＭＳ Ｐゴシック"/>
        <family val="3"/>
        <charset val="128"/>
      </rPr>
      <t>拠点基準</t>
    </r>
    <r>
      <rPr>
        <sz val="11"/>
        <rFont val="Arial"/>
        <family val="2"/>
      </rPr>
      <t>LED</t>
    </r>
    <rPh sb="15" eb="17">
      <t>キョテン</t>
    </rPh>
    <rPh sb="17" eb="19">
      <t>キジュン</t>
    </rPh>
    <phoneticPr fontId="2"/>
  </si>
  <si>
    <r>
      <t>CL-A160</t>
    </r>
    <r>
      <rPr>
        <sz val="10"/>
        <rFont val="ＭＳ Ｐゴシック"/>
        <family val="3"/>
        <charset val="128"/>
      </rPr>
      <t>【</t>
    </r>
    <r>
      <rPr>
        <sz val="10"/>
        <rFont val="Arial"/>
        <family val="2"/>
      </rPr>
      <t>1W9</t>
    </r>
    <r>
      <rPr>
        <sz val="10"/>
        <rFont val="ＭＳ Ｐゴシック"/>
        <family val="3"/>
        <charset val="128"/>
      </rPr>
      <t>】</t>
    </r>
    <r>
      <rPr>
        <sz val="10"/>
        <rFont val="Arial"/>
        <family val="2"/>
      </rPr>
      <t>_20XXXX.SET</t>
    </r>
    <phoneticPr fontId="2"/>
  </si>
  <si>
    <t>If=***mA</t>
    <phoneticPr fontId="2"/>
  </si>
  <si>
    <t>印加　**msec×* 後</t>
    <rPh sb="0" eb="2">
      <t>インカ</t>
    </rPh>
    <phoneticPr fontId="2"/>
  </si>
  <si>
    <t>CL-A160-1W9-HN1_機種切替一覧表</t>
    <rPh sb="16" eb="18">
      <t>キシュ</t>
    </rPh>
    <rPh sb="18" eb="20">
      <t>キリカエ</t>
    </rPh>
    <rPh sb="20" eb="22">
      <t>イチラン</t>
    </rPh>
    <rPh sb="22" eb="23">
      <t>ヒョウ</t>
    </rPh>
    <phoneticPr fontId="2"/>
  </si>
  <si>
    <t>CL-A160-1W9-HN1-T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</si>
</sst>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
    <numFmt numFmtId="177" formatCode="0.000"/>
    <numFmt numFmtId="178" formatCode="0.0000"/>
    <numFmt numFmtId="179" formatCode="0.00_ "/>
    <numFmt numFmtId="180" formatCode="0_ "/>
    <numFmt numFmtId="181" formatCode="0.000_);[Red]\(0.000\)"/>
    <numFmt numFmtId="182" formatCode="0.000_ "/>
    <numFmt numFmtId="183" formatCode="0.0000_);[Red]\(0.0000\)"/>
    <numFmt numFmtId="184" formatCode="0.00000_ "/>
    <numFmt numFmtId="185" formatCode="0000"/>
    <numFmt numFmtId="186" formatCode="#&quot;pcs&quot;"/>
  </numFmts>
  <fonts count="83">
    <font>
      <sz val="11"/>
      <name val="ＭＳ Ｐゴシック"/>
      <family val="3"/>
      <charset val="128"/>
    </font>
    <font>
      <sz val="11"/>
      <name val="ＭＳ Ｐゴシック"/>
      <family val="3"/>
      <charset val="128"/>
    </font>
    <font>
      <sz val="6"/>
      <name val="ＭＳ Ｐゴシック"/>
      <family val="3"/>
      <charset val="128"/>
    </font>
    <font>
      <u/>
      <sz val="11"/>
      <color indexed="36"/>
      <name val="ＭＳ Ｐゴシック"/>
      <family val="3"/>
      <charset val="128"/>
    </font>
    <font>
      <sz val="11"/>
      <name val="ＭＳ Ｐゴシック"/>
      <family val="3"/>
      <charset val="128"/>
    </font>
    <font>
      <sz val="6"/>
      <name val="ＭＳ Ｐ明朝"/>
      <family val="1"/>
      <charset val="128"/>
    </font>
    <font>
      <sz val="10"/>
      <name val="ＭＳ Ｐゴシック"/>
      <family val="3"/>
      <charset val="128"/>
    </font>
    <font>
      <sz val="8"/>
      <name val="Arial"/>
      <family val="2"/>
    </font>
    <font>
      <sz val="9"/>
      <name val="Arial"/>
      <family val="2"/>
    </font>
    <font>
      <sz val="8"/>
      <color indexed="9"/>
      <name val="Arial"/>
      <family val="2"/>
    </font>
    <font>
      <b/>
      <sz val="11"/>
      <name val="Arial"/>
      <family val="2"/>
    </font>
    <font>
      <b/>
      <sz val="11"/>
      <color indexed="12"/>
      <name val="ＭＳ Ｐゴシック"/>
      <family val="3"/>
      <charset val="128"/>
    </font>
    <font>
      <sz val="11"/>
      <name val="Arial"/>
      <family val="2"/>
    </font>
    <font>
      <sz val="10"/>
      <name val="Arial"/>
      <family val="2"/>
    </font>
    <font>
      <b/>
      <sz val="11"/>
      <color indexed="12"/>
      <name val="Arial"/>
      <family val="2"/>
    </font>
    <font>
      <sz val="11"/>
      <color indexed="10"/>
      <name val="Arial"/>
      <family val="2"/>
    </font>
    <font>
      <b/>
      <sz val="11"/>
      <color indexed="10"/>
      <name val="Arial"/>
      <family val="2"/>
    </font>
    <font>
      <sz val="11"/>
      <color indexed="9"/>
      <name val="Arial"/>
      <family val="2"/>
    </font>
    <font>
      <sz val="10.5"/>
      <name val="Arial"/>
      <family val="2"/>
    </font>
    <font>
      <u/>
      <sz val="11"/>
      <name val="Arial"/>
      <family val="2"/>
    </font>
    <font>
      <sz val="9"/>
      <color indexed="12"/>
      <name val="Arial"/>
      <family val="2"/>
    </font>
    <font>
      <sz val="16"/>
      <name val="Arial"/>
      <family val="2"/>
    </font>
    <font>
      <sz val="12"/>
      <name val="Arial"/>
      <family val="2"/>
    </font>
    <font>
      <b/>
      <sz val="18"/>
      <name val="Arial"/>
      <family val="2"/>
    </font>
    <font>
      <sz val="9"/>
      <name val="ＭＳ Ｐゴシック"/>
      <family val="3"/>
      <charset val="128"/>
    </font>
    <font>
      <sz val="11"/>
      <color indexed="10"/>
      <name val="ＭＳ Ｐゴシック"/>
      <family val="3"/>
      <charset val="128"/>
    </font>
    <font>
      <b/>
      <sz val="11"/>
      <color indexed="10"/>
      <name val="ＭＳ Ｐゴシック"/>
      <family val="3"/>
      <charset val="128"/>
    </font>
    <font>
      <b/>
      <sz val="11"/>
      <name val="ＭＳ Ｐゴシック"/>
      <family val="3"/>
      <charset val="128"/>
    </font>
    <font>
      <b/>
      <sz val="18"/>
      <name val="ＭＳ Ｐゴシック"/>
      <family val="3"/>
      <charset val="128"/>
    </font>
    <font>
      <sz val="11"/>
      <name val="ＭＳ Ｐゴシック"/>
      <family val="3"/>
      <charset val="128"/>
    </font>
    <font>
      <b/>
      <sz val="16"/>
      <name val="ＭＳ Ｐゴシック"/>
      <family val="3"/>
      <charset val="128"/>
    </font>
    <font>
      <sz val="16"/>
      <name val="ＭＳ Ｐゴシック"/>
      <family val="3"/>
      <charset val="128"/>
    </font>
    <font>
      <sz val="12"/>
      <name val="ＭＳ Ｐゴシック"/>
      <family val="3"/>
      <charset val="128"/>
    </font>
    <font>
      <b/>
      <sz val="12"/>
      <name val="ＭＳ Ｐゴシック"/>
      <family val="3"/>
      <charset val="128"/>
    </font>
    <font>
      <b/>
      <sz val="11"/>
      <color indexed="18"/>
      <name val="Arial"/>
      <family val="2"/>
    </font>
    <font>
      <sz val="11"/>
      <color indexed="18"/>
      <name val="ＭＳ Ｐゴシック"/>
      <family val="3"/>
      <charset val="128"/>
    </font>
    <font>
      <sz val="11"/>
      <color indexed="18"/>
      <name val="Arial"/>
      <family val="2"/>
    </font>
    <font>
      <u/>
      <sz val="11"/>
      <name val="ＭＳ Ｐゴシック"/>
      <family val="3"/>
      <charset val="128"/>
    </font>
    <font>
      <sz val="10"/>
      <name val="Century"/>
      <family val="1"/>
    </font>
    <font>
      <sz val="9"/>
      <color indexed="10"/>
      <name val="ＭＳ Ｐゴシック"/>
      <family val="3"/>
      <charset val="128"/>
    </font>
    <font>
      <sz val="10"/>
      <color indexed="10"/>
      <name val="ＭＳ Ｐ明朝"/>
      <family val="1"/>
      <charset val="128"/>
    </font>
    <font>
      <sz val="10"/>
      <color indexed="10"/>
      <name val="Arial"/>
      <family val="2"/>
    </font>
    <font>
      <sz val="11"/>
      <name val="ＭＳ Ｐ明朝"/>
      <family val="1"/>
      <charset val="128"/>
    </font>
    <font>
      <sz val="11"/>
      <color indexed="12"/>
      <name val="ＭＳ Ｐゴシック"/>
      <family val="3"/>
      <charset val="128"/>
    </font>
    <font>
      <sz val="11"/>
      <color indexed="12"/>
      <name val="Arial"/>
      <family val="2"/>
    </font>
    <font>
      <sz val="11"/>
      <name val="ＭＳ 明朝"/>
      <family val="1"/>
      <charset val="128"/>
    </font>
    <font>
      <sz val="8"/>
      <name val="ＭＳ Ｐゴシック"/>
      <family val="3"/>
      <charset val="128"/>
    </font>
    <font>
      <b/>
      <sz val="12"/>
      <name val="Century"/>
      <family val="1"/>
    </font>
    <font>
      <sz val="9"/>
      <name val="Century"/>
      <family val="1"/>
    </font>
    <font>
      <b/>
      <sz val="24"/>
      <name val="ＭＳ Ｐ明朝"/>
      <family val="1"/>
      <charset val="128"/>
    </font>
    <font>
      <b/>
      <sz val="24"/>
      <name val="Century"/>
      <family val="1"/>
    </font>
    <font>
      <sz val="10"/>
      <name val="ＭＳ Ｐ明朝"/>
      <family val="1"/>
      <charset val="128"/>
    </font>
    <font>
      <u/>
      <sz val="10"/>
      <name val="ＭＳ Ｐゴシック"/>
      <family val="3"/>
      <charset val="128"/>
    </font>
    <font>
      <sz val="10"/>
      <color indexed="9"/>
      <name val="Century"/>
      <family val="1"/>
    </font>
    <font>
      <b/>
      <sz val="11"/>
      <name val="ＭＳ Ｐ明朝"/>
      <family val="1"/>
      <charset val="128"/>
    </font>
    <font>
      <sz val="9.5"/>
      <name val="Arial"/>
      <family val="2"/>
    </font>
    <font>
      <b/>
      <sz val="9"/>
      <color indexed="81"/>
      <name val="ＭＳ Ｐゴシック"/>
      <family val="3"/>
      <charset val="128"/>
    </font>
    <font>
      <b/>
      <sz val="12"/>
      <color indexed="10"/>
      <name val="ＭＳ Ｐゴシック"/>
      <family val="3"/>
      <charset val="128"/>
    </font>
    <font>
      <b/>
      <sz val="10"/>
      <name val="ＭＳ Ｐゴシック"/>
      <family val="3"/>
      <charset val="128"/>
    </font>
    <font>
      <b/>
      <sz val="10"/>
      <color indexed="10"/>
      <name val="ＭＳ Ｐゴシック"/>
      <family val="3"/>
      <charset val="128"/>
    </font>
    <font>
      <b/>
      <sz val="10"/>
      <color indexed="10"/>
      <name val="Arial"/>
      <family val="2"/>
    </font>
    <font>
      <b/>
      <sz val="11"/>
      <color indexed="10"/>
      <name val="ＭＳ Ｐ明朝"/>
      <family val="1"/>
      <charset val="128"/>
    </font>
    <font>
      <sz val="5"/>
      <name val="ＭＳ Ｐゴシック"/>
      <family val="3"/>
      <charset val="128"/>
    </font>
    <font>
      <b/>
      <sz val="11"/>
      <name val="ＭＳ Ｐゴシック"/>
      <family val="3"/>
      <charset val="128"/>
    </font>
    <font>
      <sz val="14"/>
      <name val="Arial"/>
      <family val="2"/>
    </font>
    <font>
      <sz val="11"/>
      <color indexed="14"/>
      <name val="ＭＳ Ｐゴシック"/>
      <family val="3"/>
      <charset val="128"/>
    </font>
    <font>
      <sz val="14"/>
      <name val="ＭＳ Ｐゴシック"/>
      <family val="3"/>
      <charset val="128"/>
    </font>
    <font>
      <sz val="9"/>
      <name val="ＭＳ Ｐ明朝"/>
      <family val="1"/>
      <charset val="128"/>
    </font>
    <font>
      <b/>
      <sz val="12"/>
      <name val="Arial"/>
      <family val="2"/>
    </font>
    <font>
      <vertAlign val="superscript"/>
      <sz val="9"/>
      <name val="Arial"/>
      <family val="2"/>
    </font>
    <font>
      <sz val="12"/>
      <color indexed="10"/>
      <name val="ＭＳ Ｐゴシック"/>
      <family val="3"/>
      <charset val="128"/>
    </font>
    <font>
      <sz val="11"/>
      <color rgb="FFFF0000"/>
      <name val="ＭＳ Ｐゴシック"/>
      <family val="3"/>
      <charset val="128"/>
    </font>
    <font>
      <b/>
      <sz val="14"/>
      <color rgb="FFFF0000"/>
      <name val="ＭＳ Ｐゴシック"/>
      <family val="3"/>
      <charset val="128"/>
    </font>
    <font>
      <sz val="11"/>
      <color theme="0"/>
      <name val="Arial"/>
      <family val="2"/>
    </font>
    <font>
      <sz val="12"/>
      <name val="ＭＳ Ｐゴシック"/>
      <family val="3"/>
      <charset val="128"/>
      <scheme val="major"/>
    </font>
    <font>
      <sz val="10"/>
      <color rgb="FFFF0000"/>
      <name val="Arial"/>
      <family val="2"/>
    </font>
    <font>
      <b/>
      <sz val="11"/>
      <color rgb="FFFF0000"/>
      <name val="ＭＳ Ｐゴシック"/>
      <family val="3"/>
      <charset val="128"/>
    </font>
    <font>
      <b/>
      <sz val="11"/>
      <color rgb="FFFF0000"/>
      <name val="ＭＳ Ｐ明朝"/>
      <family val="1"/>
      <charset val="128"/>
    </font>
    <font>
      <b/>
      <sz val="11"/>
      <color rgb="FFFF0000"/>
      <name val="Arial"/>
      <family val="2"/>
    </font>
    <font>
      <sz val="9"/>
      <color rgb="FFFF0000"/>
      <name val="ＭＳ Ｐゴシック"/>
      <family val="3"/>
      <charset val="128"/>
    </font>
    <font>
      <sz val="12"/>
      <name val="新細明體"/>
      <family val="1"/>
      <charset val="128"/>
    </font>
    <font>
      <sz val="10"/>
      <name val="MingLiU"/>
      <family val="1"/>
      <charset val="136"/>
    </font>
    <font>
      <sz val="11"/>
      <color theme="1"/>
      <name val="ＭＳ Ｐゴシック"/>
      <family val="3"/>
      <charset val="128"/>
      <scheme val="minor"/>
    </font>
  </fonts>
  <fills count="9">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s>
  <borders count="16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medium">
        <color indexed="64"/>
      </bottom>
      <diagonal/>
    </border>
    <border>
      <left style="hair">
        <color indexed="64"/>
      </left>
      <right/>
      <top/>
      <bottom style="medium">
        <color indexed="64"/>
      </bottom>
      <diagonal/>
    </border>
    <border>
      <left/>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double">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ck">
        <color indexed="52"/>
      </left>
      <right style="thin">
        <color indexed="64"/>
      </right>
      <top/>
      <bottom style="thin">
        <color indexed="64"/>
      </bottom>
      <diagonal/>
    </border>
    <border>
      <left style="thin">
        <color indexed="64"/>
      </left>
      <right style="thick">
        <color indexed="52"/>
      </right>
      <top/>
      <bottom style="thin">
        <color indexed="64"/>
      </bottom>
      <diagonal/>
    </border>
    <border>
      <left style="thin">
        <color indexed="64"/>
      </left>
      <right style="hair">
        <color indexed="64"/>
      </right>
      <top style="thin">
        <color indexed="64"/>
      </top>
      <bottom/>
      <diagonal/>
    </border>
    <border>
      <left/>
      <right style="thin">
        <color indexed="64"/>
      </right>
      <top style="thin">
        <color indexed="64"/>
      </top>
      <bottom/>
      <diagonal/>
    </border>
    <border>
      <left style="hair">
        <color indexed="64"/>
      </left>
      <right/>
      <top style="thin">
        <color indexed="64"/>
      </top>
      <bottom/>
      <diagonal/>
    </border>
    <border>
      <left style="thick">
        <color indexed="52"/>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ck">
        <color indexed="52"/>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dotted">
        <color indexed="64"/>
      </top>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diagonal/>
    </border>
    <border>
      <left style="double">
        <color indexed="64"/>
      </left>
      <right/>
      <top style="thin">
        <color indexed="64"/>
      </top>
      <bottom style="thin">
        <color indexed="64"/>
      </bottom>
      <diagonal/>
    </border>
    <border>
      <left style="double">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dotted">
        <color indexed="64"/>
      </bottom>
      <diagonal/>
    </border>
    <border>
      <left style="thin">
        <color indexed="64"/>
      </left>
      <right/>
      <top style="dotted">
        <color indexed="64"/>
      </top>
      <bottom/>
      <diagonal/>
    </border>
    <border>
      <left style="thin">
        <color indexed="64"/>
      </left>
      <right/>
      <top style="dotted">
        <color indexed="64"/>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thin">
        <color indexed="64"/>
      </top>
      <bottom style="hair">
        <color indexed="64"/>
      </bottom>
      <diagonal/>
    </border>
    <border>
      <left style="thick">
        <color indexed="52"/>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ck">
        <color indexed="52"/>
      </right>
      <top style="hair">
        <color indexed="64"/>
      </top>
      <bottom style="hair">
        <color indexed="64"/>
      </bottom>
      <diagonal/>
    </border>
    <border>
      <left/>
      <right style="hair">
        <color indexed="64"/>
      </right>
      <top style="thin">
        <color indexed="64"/>
      </top>
      <bottom style="hair">
        <color indexed="64"/>
      </bottom>
      <diagonal/>
    </border>
    <border>
      <left style="thick">
        <color indexed="52"/>
      </left>
      <right style="hair">
        <color indexed="64"/>
      </right>
      <top style="hair">
        <color indexed="64"/>
      </top>
      <bottom style="hair">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top/>
      <bottom style="thin">
        <color indexed="64"/>
      </bottom>
      <diagonal/>
    </border>
    <border>
      <left style="thin">
        <color indexed="64"/>
      </left>
      <right/>
      <top style="hair">
        <color indexed="64"/>
      </top>
      <bottom style="thin">
        <color indexed="64"/>
      </bottom>
      <diagonal/>
    </border>
    <border>
      <left style="medium">
        <color indexed="64"/>
      </left>
      <right style="double">
        <color indexed="64"/>
      </right>
      <top/>
      <bottom style="medium">
        <color indexed="64"/>
      </bottom>
      <diagonal/>
    </border>
    <border>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bottom style="hair">
        <color indexed="64"/>
      </bottom>
      <diagonal/>
    </border>
    <border>
      <left style="thin">
        <color indexed="64"/>
      </left>
      <right/>
      <top style="hair">
        <color indexed="64"/>
      </top>
      <bottom/>
      <diagonal/>
    </border>
    <border>
      <left style="hair">
        <color indexed="64"/>
      </left>
      <right style="hair">
        <color indexed="64"/>
      </right>
      <top/>
      <bottom style="hair">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right style="thick">
        <color indexed="52"/>
      </right>
      <top style="thin">
        <color indexed="64"/>
      </top>
      <bottom style="thin">
        <color indexed="64"/>
      </bottom>
      <diagonal/>
    </border>
    <border>
      <left style="thin">
        <color indexed="64"/>
      </left>
      <right style="thin">
        <color indexed="64"/>
      </right>
      <top style="thick">
        <color indexed="52"/>
      </top>
      <bottom style="thin">
        <color indexed="64"/>
      </bottom>
      <diagonal/>
    </border>
    <border>
      <left style="thin">
        <color indexed="64"/>
      </left>
      <right style="thick">
        <color indexed="52"/>
      </right>
      <top style="thick">
        <color indexed="52"/>
      </top>
      <bottom style="thin">
        <color indexed="64"/>
      </bottom>
      <diagonal/>
    </border>
    <border>
      <left style="thick">
        <color indexed="52"/>
      </left>
      <right style="thin">
        <color indexed="64"/>
      </right>
      <top style="thick">
        <color indexed="52"/>
      </top>
      <bottom style="thin">
        <color indexed="64"/>
      </bottom>
      <diagonal/>
    </border>
    <border>
      <left style="thick">
        <color indexed="52"/>
      </left>
      <right/>
      <top style="thin">
        <color indexed="64"/>
      </top>
      <bottom style="thin">
        <color indexed="64"/>
      </bottom>
      <diagonal/>
    </border>
    <border>
      <left style="thick">
        <color rgb="FFFFC000"/>
      </left>
      <right style="hair">
        <color indexed="64"/>
      </right>
      <top style="hair">
        <color indexed="64"/>
      </top>
      <bottom style="hair">
        <color indexed="64"/>
      </bottom>
      <diagonal/>
    </border>
    <border>
      <left style="thick">
        <color rgb="FFFFC000"/>
      </left>
      <right style="hair">
        <color indexed="64"/>
      </right>
      <top/>
      <bottom style="hair">
        <color indexed="64"/>
      </bottom>
      <diagonal/>
    </border>
    <border>
      <left style="hair">
        <color indexed="64"/>
      </left>
      <right style="thick">
        <color rgb="FFFFC000"/>
      </right>
      <top style="hair">
        <color indexed="64"/>
      </top>
      <bottom style="hair">
        <color indexed="64"/>
      </bottom>
      <diagonal/>
    </border>
    <border>
      <left style="thick">
        <color rgb="FFFFC000"/>
      </left>
      <right style="hair">
        <color indexed="64"/>
      </right>
      <top style="hair">
        <color indexed="64"/>
      </top>
      <bottom style="thick">
        <color rgb="FFFFC000"/>
      </bottom>
      <diagonal/>
    </border>
    <border>
      <left style="hair">
        <color indexed="64"/>
      </left>
      <right style="thin">
        <color indexed="64"/>
      </right>
      <top style="hair">
        <color indexed="64"/>
      </top>
      <bottom style="thick">
        <color rgb="FFFFC000"/>
      </bottom>
      <diagonal/>
    </border>
    <border>
      <left style="thin">
        <color indexed="64"/>
      </left>
      <right style="hair">
        <color indexed="64"/>
      </right>
      <top style="hair">
        <color indexed="64"/>
      </top>
      <bottom style="thick">
        <color rgb="FFFFC000"/>
      </bottom>
      <diagonal/>
    </border>
    <border>
      <left style="hair">
        <color indexed="64"/>
      </left>
      <right style="thick">
        <color rgb="FFFFC000"/>
      </right>
      <top style="hair">
        <color indexed="64"/>
      </top>
      <bottom style="thick">
        <color rgb="FFFFC000"/>
      </bottom>
      <diagonal/>
    </border>
    <border>
      <left style="thin">
        <color indexed="64"/>
      </left>
      <right/>
      <top style="hair">
        <color indexed="64"/>
      </top>
      <bottom style="thick">
        <color rgb="FFFFC000"/>
      </bottom>
      <diagonal/>
    </border>
    <border>
      <left style="medium">
        <color indexed="64"/>
      </left>
      <right/>
      <top style="thin">
        <color indexed="64"/>
      </top>
      <bottom/>
      <diagonal/>
    </border>
    <border>
      <left/>
      <right style="medium">
        <color indexed="64"/>
      </right>
      <top style="thin">
        <color indexed="64"/>
      </top>
      <bottom/>
      <diagonal/>
    </border>
  </borders>
  <cellStyleXfs count="22">
    <xf numFmtId="0" fontId="0" fillId="0" borderId="0"/>
    <xf numFmtId="38" fontId="1" fillId="0" borderId="0" applyFont="0" applyFill="0" applyBorder="0" applyAlignment="0" applyProtection="0"/>
    <xf numFmtId="0" fontId="13" fillId="0" borderId="0"/>
    <xf numFmtId="9" fontId="1" fillId="0" borderId="0" applyFont="0" applyFill="0" applyBorder="0" applyAlignment="0" applyProtection="0"/>
    <xf numFmtId="0" fontId="81" fillId="0" borderId="0"/>
    <xf numFmtId="38" fontId="1" fillId="0" borderId="0" applyFont="0" applyFill="0" applyBorder="0" applyAlignment="0" applyProtection="0"/>
    <xf numFmtId="0" fontId="80" fillId="0" borderId="0"/>
    <xf numFmtId="0" fontId="1" fillId="0" borderId="0"/>
    <xf numFmtId="0" fontId="1" fillId="0" borderId="0"/>
    <xf numFmtId="0" fontId="1" fillId="0" borderId="0"/>
    <xf numFmtId="0" fontId="82" fillId="0" borderId="0">
      <alignment vertical="center"/>
    </xf>
    <xf numFmtId="0" fontId="1" fillId="0" borderId="0"/>
    <xf numFmtId="0" fontId="1" fillId="0" borderId="0"/>
    <xf numFmtId="0" fontId="82" fillId="0" borderId="0">
      <alignment vertical="center"/>
    </xf>
    <xf numFmtId="0" fontId="1" fillId="0" borderId="0"/>
    <xf numFmtId="0" fontId="1" fillId="0" borderId="0"/>
    <xf numFmtId="0" fontId="82" fillId="0" borderId="0">
      <alignment vertical="center"/>
    </xf>
    <xf numFmtId="0" fontId="82" fillId="0" borderId="0">
      <alignment vertical="center"/>
    </xf>
    <xf numFmtId="0" fontId="1" fillId="0" borderId="0"/>
    <xf numFmtId="0" fontId="1" fillId="0" borderId="0"/>
    <xf numFmtId="0" fontId="1" fillId="0" borderId="0"/>
    <xf numFmtId="0" fontId="1" fillId="0" borderId="0"/>
  </cellStyleXfs>
  <cellXfs count="1179">
    <xf numFmtId="0" fontId="0" fillId="0" borderId="0" xfId="0"/>
    <xf numFmtId="0" fontId="12" fillId="0" borderId="1"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0" xfId="0" applyFont="1" applyFill="1" applyAlignment="1">
      <alignment vertical="center"/>
    </xf>
    <xf numFmtId="0" fontId="13" fillId="0" borderId="0" xfId="0" applyFont="1" applyFill="1" applyAlignment="1">
      <alignment vertical="center"/>
    </xf>
    <xf numFmtId="0" fontId="10" fillId="0" borderId="0" xfId="0" applyFont="1" applyFill="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2" fillId="0" borderId="4" xfId="0" applyFont="1" applyFill="1" applyBorder="1" applyAlignment="1">
      <alignment vertical="center"/>
    </xf>
    <xf numFmtId="0" fontId="12" fillId="0" borderId="5" xfId="0" applyFont="1" applyFill="1" applyBorder="1" applyAlignment="1">
      <alignment vertical="center"/>
    </xf>
    <xf numFmtId="0" fontId="12" fillId="0" borderId="6" xfId="0" applyFont="1" applyFill="1" applyBorder="1" applyAlignment="1">
      <alignment vertical="center"/>
    </xf>
    <xf numFmtId="0" fontId="12" fillId="0" borderId="7"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0" fontId="12" fillId="0" borderId="10" xfId="0" applyFont="1" applyFill="1" applyBorder="1" applyAlignment="1">
      <alignment vertical="center"/>
    </xf>
    <xf numFmtId="0" fontId="12" fillId="0" borderId="0" xfId="0" applyFont="1" applyFill="1" applyBorder="1" applyAlignment="1">
      <alignment vertical="center"/>
    </xf>
    <xf numFmtId="0" fontId="12" fillId="0" borderId="11" xfId="0" applyFont="1" applyFill="1" applyBorder="1" applyAlignment="1">
      <alignment vertical="center"/>
    </xf>
    <xf numFmtId="0" fontId="12" fillId="0" borderId="1" xfId="0" applyFont="1" applyFill="1" applyBorder="1" applyAlignment="1">
      <alignment vertical="center"/>
    </xf>
    <xf numFmtId="0" fontId="12" fillId="0" borderId="2" xfId="0" applyFont="1" applyFill="1" applyBorder="1" applyAlignment="1">
      <alignment vertical="center"/>
    </xf>
    <xf numFmtId="0" fontId="12" fillId="0" borderId="3" xfId="0" applyFont="1" applyFill="1" applyBorder="1" applyAlignment="1">
      <alignment vertical="center"/>
    </xf>
    <xf numFmtId="0" fontId="15" fillId="0" borderId="0" xfId="0" applyFont="1" applyFill="1" applyBorder="1" applyAlignment="1">
      <alignment vertical="center"/>
    </xf>
    <xf numFmtId="0" fontId="12" fillId="0" borderId="0" xfId="0" applyFont="1" applyFill="1" applyBorder="1" applyAlignment="1">
      <alignment horizontal="right" vertical="center"/>
    </xf>
    <xf numFmtId="0" fontId="12" fillId="0" borderId="12" xfId="0" applyFont="1" applyFill="1" applyBorder="1" applyAlignment="1">
      <alignment horizontal="center" vertical="center"/>
    </xf>
    <xf numFmtId="176" fontId="12" fillId="0" borderId="0" xfId="0" applyNumberFormat="1" applyFont="1" applyFill="1" applyBorder="1" applyAlignment="1">
      <alignment horizontal="center" vertical="center"/>
    </xf>
    <xf numFmtId="178" fontId="12" fillId="0" borderId="0" xfId="0" applyNumberFormat="1" applyFont="1" applyFill="1" applyBorder="1" applyAlignment="1">
      <alignment horizontal="center" vertical="center"/>
    </xf>
    <xf numFmtId="176" fontId="12" fillId="0" borderId="0" xfId="0" applyNumberFormat="1" applyFont="1" applyFill="1" applyBorder="1" applyAlignment="1">
      <alignment horizontal="right" vertical="center"/>
    </xf>
    <xf numFmtId="0" fontId="12" fillId="0" borderId="13" xfId="0" applyFont="1" applyFill="1" applyBorder="1" applyAlignment="1">
      <alignment horizontal="center" vertical="center"/>
    </xf>
    <xf numFmtId="2" fontId="12" fillId="0" borderId="11" xfId="0" applyNumberFormat="1" applyFont="1" applyFill="1" applyBorder="1" applyAlignment="1">
      <alignment horizontal="center" vertical="center"/>
    </xf>
    <xf numFmtId="0" fontId="12" fillId="0" borderId="11" xfId="0" applyFont="1" applyFill="1" applyBorder="1" applyAlignment="1">
      <alignment horizontal="center" vertical="center"/>
    </xf>
    <xf numFmtId="2" fontId="12" fillId="0" borderId="11" xfId="0" applyNumberFormat="1" applyFont="1" applyFill="1" applyBorder="1" applyAlignment="1">
      <alignment vertical="center"/>
    </xf>
    <xf numFmtId="0" fontId="12" fillId="0" borderId="14" xfId="0"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4" fillId="0" borderId="5" xfId="0" applyFont="1" applyFill="1" applyBorder="1" applyAlignment="1">
      <alignment vertical="center"/>
    </xf>
    <xf numFmtId="2" fontId="12" fillId="0"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2" fontId="12" fillId="0" borderId="0" xfId="0" applyNumberFormat="1" applyFont="1" applyFill="1" applyBorder="1" applyAlignment="1">
      <alignment horizontal="left" vertical="center"/>
    </xf>
    <xf numFmtId="0" fontId="14" fillId="0" borderId="0" xfId="0" applyFont="1" applyFill="1" applyBorder="1" applyAlignment="1">
      <alignment vertical="center"/>
    </xf>
    <xf numFmtId="0" fontId="14" fillId="0" borderId="11" xfId="0" applyFont="1" applyFill="1" applyBorder="1" applyAlignment="1">
      <alignment vertical="center"/>
    </xf>
    <xf numFmtId="2" fontId="16" fillId="0" borderId="0" xfId="0" applyNumberFormat="1" applyFont="1" applyFill="1" applyBorder="1" applyAlignment="1">
      <alignment horizontal="center" vertical="center"/>
    </xf>
    <xf numFmtId="0" fontId="12" fillId="0" borderId="8" xfId="0" applyFont="1" applyFill="1" applyBorder="1" applyAlignment="1">
      <alignment horizontal="left" vertical="center"/>
    </xf>
    <xf numFmtId="0" fontId="12" fillId="0" borderId="6" xfId="0" applyFont="1" applyFill="1" applyBorder="1" applyAlignment="1">
      <alignment horizontal="left" vertical="center"/>
    </xf>
    <xf numFmtId="0" fontId="12" fillId="0" borderId="10" xfId="0" applyFont="1" applyFill="1" applyBorder="1" applyAlignment="1">
      <alignment horizontal="left" vertical="center"/>
    </xf>
    <xf numFmtId="0" fontId="12" fillId="0" borderId="15" xfId="0" applyFont="1" applyFill="1" applyBorder="1" applyAlignment="1">
      <alignment vertical="center"/>
    </xf>
    <xf numFmtId="0" fontId="12" fillId="0" borderId="16" xfId="0" applyFont="1" applyFill="1" applyBorder="1" applyAlignment="1">
      <alignment vertical="center"/>
    </xf>
    <xf numFmtId="0" fontId="12" fillId="0" borderId="17" xfId="0" applyFont="1" applyFill="1" applyBorder="1" applyAlignment="1">
      <alignment vertical="center"/>
    </xf>
    <xf numFmtId="0" fontId="12" fillId="0" borderId="18" xfId="0" applyFont="1" applyFill="1" applyBorder="1" applyAlignment="1">
      <alignment vertical="center"/>
    </xf>
    <xf numFmtId="0" fontId="12" fillId="0" borderId="19" xfId="0" applyFont="1" applyFill="1" applyBorder="1" applyAlignment="1">
      <alignment vertical="center"/>
    </xf>
    <xf numFmtId="0" fontId="12" fillId="0" borderId="20" xfId="0" applyFont="1" applyFill="1" applyBorder="1" applyAlignment="1">
      <alignment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5" fillId="0" borderId="8" xfId="0" applyFont="1" applyFill="1" applyBorder="1" applyAlignment="1">
      <alignment vertical="center"/>
    </xf>
    <xf numFmtId="0" fontId="12" fillId="0" borderId="0" xfId="0" applyFont="1" applyFill="1" applyBorder="1" applyAlignment="1">
      <alignment horizontal="center"/>
    </xf>
    <xf numFmtId="0" fontId="12" fillId="0" borderId="0" xfId="0" applyFont="1" applyFill="1"/>
    <xf numFmtId="0" fontId="12" fillId="0" borderId="4" xfId="0" applyFont="1" applyFill="1" applyBorder="1"/>
    <xf numFmtId="0" fontId="12" fillId="0" borderId="5" xfId="0" applyFont="1" applyFill="1" applyBorder="1"/>
    <xf numFmtId="0" fontId="12" fillId="0" borderId="7" xfId="0" applyFont="1" applyFill="1" applyBorder="1"/>
    <xf numFmtId="0" fontId="12" fillId="0" borderId="8" xfId="0" applyFont="1" applyFill="1" applyBorder="1"/>
    <xf numFmtId="0" fontId="12" fillId="0" borderId="9" xfId="0" applyFont="1" applyFill="1" applyBorder="1"/>
    <xf numFmtId="0" fontId="12" fillId="0" borderId="10" xfId="0" applyFont="1" applyFill="1" applyBorder="1"/>
    <xf numFmtId="0" fontId="12" fillId="0" borderId="0" xfId="0" applyFont="1" applyFill="1" applyBorder="1"/>
    <xf numFmtId="0" fontId="12" fillId="0" borderId="11" xfId="0" applyFont="1" applyFill="1" applyBorder="1"/>
    <xf numFmtId="0" fontId="12" fillId="0" borderId="21" xfId="0" applyFont="1" applyFill="1" applyBorder="1" applyAlignment="1">
      <alignment horizontal="center" vertical="center"/>
    </xf>
    <xf numFmtId="0" fontId="18" fillId="0" borderId="0" xfId="0" applyFont="1" applyFill="1" applyBorder="1" applyAlignment="1">
      <alignment vertical="center"/>
    </xf>
    <xf numFmtId="0" fontId="12" fillId="0" borderId="0" xfId="0" applyFont="1" applyBorder="1"/>
    <xf numFmtId="0" fontId="12" fillId="0" borderId="0" xfId="0" applyFont="1" applyFill="1" applyBorder="1" applyAlignment="1">
      <alignment horizontal="centerContinuous" vertical="center"/>
    </xf>
    <xf numFmtId="0" fontId="12" fillId="0" borderId="0" xfId="0" quotePrefix="1" applyFont="1" applyFill="1" applyBorder="1" applyAlignment="1">
      <alignment horizontal="center" vertical="center"/>
    </xf>
    <xf numFmtId="178" fontId="12" fillId="0" borderId="0" xfId="0" applyNumberFormat="1" applyFont="1" applyFill="1" applyBorder="1" applyAlignment="1">
      <alignment horizontal="centerContinuous" vertical="center"/>
    </xf>
    <xf numFmtId="178" fontId="12" fillId="0" borderId="0" xfId="0" applyNumberFormat="1" applyFont="1" applyFill="1" applyBorder="1" applyAlignment="1">
      <alignment vertical="center"/>
    </xf>
    <xf numFmtId="2" fontId="12" fillId="0" borderId="3" xfId="0" applyNumberFormat="1" applyFont="1" applyFill="1" applyBorder="1" applyAlignment="1">
      <alignment vertical="center"/>
    </xf>
    <xf numFmtId="0" fontId="16" fillId="0" borderId="0" xfId="0" applyFont="1" applyFill="1" applyBorder="1" applyAlignment="1">
      <alignment horizontal="left" vertical="center"/>
    </xf>
    <xf numFmtId="2" fontId="16" fillId="0" borderId="0" xfId="0" applyNumberFormat="1" applyFont="1" applyFill="1" applyBorder="1" applyAlignment="1">
      <alignment horizontal="left" vertical="center"/>
    </xf>
    <xf numFmtId="0" fontId="20" fillId="0" borderId="0" xfId="0" applyFont="1" applyFill="1" applyBorder="1" applyAlignment="1">
      <alignment vertical="center"/>
    </xf>
    <xf numFmtId="0" fontId="10" fillId="0" borderId="0" xfId="0" applyFont="1" applyFill="1" applyBorder="1" applyAlignment="1">
      <alignment horizontal="right" vertical="center"/>
    </xf>
    <xf numFmtId="2" fontId="12" fillId="0" borderId="0" xfId="0" applyNumberFormat="1" applyFont="1" applyFill="1" applyBorder="1" applyAlignment="1">
      <alignment horizontal="centerContinuous" vertical="center"/>
    </xf>
    <xf numFmtId="0" fontId="16" fillId="0" borderId="0" xfId="0" applyFont="1" applyFill="1" applyBorder="1" applyAlignment="1">
      <alignment horizontal="center" vertical="center"/>
    </xf>
    <xf numFmtId="0" fontId="12" fillId="0" borderId="0" xfId="0" applyFont="1" applyAlignment="1">
      <alignment vertical="center"/>
    </xf>
    <xf numFmtId="0" fontId="12" fillId="0" borderId="10" xfId="0" applyFont="1" applyBorder="1"/>
    <xf numFmtId="0" fontId="12" fillId="0" borderId="0" xfId="0" applyFont="1" applyBorder="1" applyAlignment="1">
      <alignment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22" fillId="0" borderId="0" xfId="0" applyFont="1" applyFill="1" applyAlignment="1">
      <alignment horizontal="left" vertical="center"/>
    </xf>
    <xf numFmtId="0" fontId="12" fillId="0" borderId="23" xfId="0" applyFont="1" applyFill="1" applyBorder="1" applyAlignment="1">
      <alignment horizontal="center" vertical="center"/>
    </xf>
    <xf numFmtId="0" fontId="7" fillId="0" borderId="0" xfId="0" applyFont="1" applyFill="1" applyAlignment="1">
      <alignment horizontal="center" vertical="center"/>
    </xf>
    <xf numFmtId="0" fontId="21" fillId="0" borderId="0" xfId="0" applyFont="1" applyFill="1" applyAlignment="1">
      <alignment vertical="center"/>
    </xf>
    <xf numFmtId="0" fontId="12" fillId="0" borderId="0" xfId="0" applyFont="1" applyBorder="1" applyAlignment="1">
      <alignment horizontal="center" vertical="center"/>
    </xf>
    <xf numFmtId="0" fontId="13" fillId="0" borderId="0" xfId="0" applyFont="1" applyBorder="1" applyAlignment="1">
      <alignment horizontal="center" vertical="center"/>
    </xf>
    <xf numFmtId="0" fontId="12" fillId="0" borderId="6" xfId="0" applyFont="1" applyBorder="1" applyAlignment="1">
      <alignment horizontal="left" vertical="center"/>
    </xf>
    <xf numFmtId="0" fontId="12" fillId="0" borderId="4" xfId="0" applyFont="1" applyBorder="1" applyAlignment="1">
      <alignment vertical="center"/>
    </xf>
    <xf numFmtId="0" fontId="12" fillId="0" borderId="6" xfId="0" applyFont="1" applyBorder="1" applyAlignment="1">
      <alignment vertical="center"/>
    </xf>
    <xf numFmtId="0" fontId="12" fillId="0" borderId="5" xfId="0" applyFont="1" applyBorder="1" applyAlignment="1">
      <alignment vertical="center"/>
    </xf>
    <xf numFmtId="0" fontId="12" fillId="0" borderId="10" xfId="0" applyFont="1" applyBorder="1" applyAlignment="1">
      <alignment horizontal="left" vertical="center"/>
    </xf>
    <xf numFmtId="0" fontId="12" fillId="0" borderId="11" xfId="0" applyFont="1" applyBorder="1" applyAlignment="1">
      <alignment vertical="center"/>
    </xf>
    <xf numFmtId="0" fontId="12" fillId="0" borderId="10" xfId="0" applyFont="1" applyBorder="1" applyAlignment="1">
      <alignment vertical="center"/>
    </xf>
    <xf numFmtId="0" fontId="12" fillId="0" borderId="7" xfId="0" applyFont="1" applyBorder="1" applyAlignment="1">
      <alignment horizontal="left" vertical="center"/>
    </xf>
    <xf numFmtId="0" fontId="12" fillId="0" borderId="9" xfId="0" applyFont="1" applyBorder="1" applyAlignment="1">
      <alignment vertical="center"/>
    </xf>
    <xf numFmtId="0" fontId="12" fillId="0" borderId="8" xfId="0" applyFont="1" applyBorder="1" applyAlignment="1">
      <alignment vertical="center"/>
    </xf>
    <xf numFmtId="0" fontId="12" fillId="0" borderId="7" xfId="0" applyFont="1" applyBorder="1" applyAlignment="1">
      <alignment vertical="center"/>
    </xf>
    <xf numFmtId="0" fontId="12" fillId="0" borderId="24" xfId="0" applyFont="1" applyBorder="1" applyAlignment="1">
      <alignment horizontal="center" vertical="center"/>
    </xf>
    <xf numFmtId="0" fontId="15" fillId="0" borderId="6" xfId="0" applyFont="1" applyBorder="1" applyAlignment="1">
      <alignment vertical="center"/>
    </xf>
    <xf numFmtId="0" fontId="15" fillId="0" borderId="5" xfId="0" applyFont="1" applyBorder="1" applyAlignment="1">
      <alignment vertical="center"/>
    </xf>
    <xf numFmtId="0" fontId="15" fillId="0" borderId="4" xfId="0" applyFont="1" applyBorder="1" applyAlignment="1">
      <alignment vertical="center"/>
    </xf>
    <xf numFmtId="0" fontId="15" fillId="0" borderId="10" xfId="0" applyFont="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10" xfId="0" applyFont="1" applyFill="1" applyBorder="1" applyAlignment="1">
      <alignment vertical="center"/>
    </xf>
    <xf numFmtId="0" fontId="15" fillId="0" borderId="0"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0" xfId="0" applyFont="1" applyFill="1" applyBorder="1" applyAlignment="1">
      <alignment horizontal="center" vertical="center"/>
    </xf>
    <xf numFmtId="178" fontId="7" fillId="0" borderId="23"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78" fontId="9" fillId="0" borderId="0" xfId="0" applyNumberFormat="1" applyFont="1" applyFill="1" applyAlignment="1">
      <alignment horizontal="center" vertical="center"/>
    </xf>
    <xf numFmtId="0" fontId="17" fillId="0" borderId="0" xfId="0" applyFont="1" applyFill="1" applyAlignment="1">
      <alignment vertical="center"/>
    </xf>
    <xf numFmtId="0" fontId="17" fillId="0" borderId="0" xfId="0" applyFont="1" applyAlignment="1">
      <alignment vertical="center"/>
    </xf>
    <xf numFmtId="0" fontId="17" fillId="0" borderId="0" xfId="0" applyFont="1" applyFill="1" applyBorder="1" applyAlignment="1">
      <alignment vertical="center"/>
    </xf>
    <xf numFmtId="181" fontId="12" fillId="0" borderId="0" xfId="0" applyNumberFormat="1" applyFont="1" applyFill="1" applyBorder="1" applyAlignment="1">
      <alignment vertical="center"/>
    </xf>
    <xf numFmtId="0" fontId="16" fillId="0" borderId="16" xfId="0" applyFont="1" applyFill="1" applyBorder="1" applyAlignment="1">
      <alignment vertical="center"/>
    </xf>
    <xf numFmtId="0" fontId="12" fillId="0" borderId="1" xfId="0" applyFont="1" applyBorder="1" applyAlignment="1">
      <alignment vertical="center"/>
    </xf>
    <xf numFmtId="0" fontId="4" fillId="0" borderId="0" xfId="0" applyFont="1" applyFill="1" applyAlignment="1">
      <alignment vertical="center"/>
    </xf>
    <xf numFmtId="0" fontId="29" fillId="0" borderId="10" xfId="0" applyFont="1" applyFill="1" applyBorder="1" applyAlignment="1">
      <alignment vertical="center"/>
    </xf>
    <xf numFmtId="0" fontId="29" fillId="0" borderId="0" xfId="0" applyFont="1" applyFill="1" applyBorder="1" applyAlignment="1">
      <alignment vertical="center"/>
    </xf>
    <xf numFmtId="0" fontId="29" fillId="0" borderId="7" xfId="0" applyFont="1" applyFill="1" applyBorder="1" applyAlignment="1">
      <alignment vertical="center"/>
    </xf>
    <xf numFmtId="0" fontId="29" fillId="0" borderId="25" xfId="0" applyFont="1" applyFill="1" applyBorder="1" applyAlignment="1">
      <alignment horizontal="center" vertical="center"/>
    </xf>
    <xf numFmtId="0" fontId="29" fillId="0" borderId="26" xfId="0" applyFont="1" applyFill="1" applyBorder="1" applyAlignment="1">
      <alignment horizontal="center" vertical="center"/>
    </xf>
    <xf numFmtId="0" fontId="29" fillId="0" borderId="13" xfId="0" applyFont="1" applyFill="1" applyBorder="1" applyAlignment="1">
      <alignment horizontal="center" vertical="center"/>
    </xf>
    <xf numFmtId="0" fontId="30" fillId="0" borderId="0" xfId="0" applyFont="1" applyFill="1" applyAlignment="1">
      <alignment vertical="center"/>
    </xf>
    <xf numFmtId="0" fontId="12" fillId="0" borderId="26" xfId="0" applyFont="1" applyFill="1" applyBorder="1" applyAlignment="1">
      <alignment horizontal="center" vertical="center"/>
    </xf>
    <xf numFmtId="0" fontId="12" fillId="0" borderId="27" xfId="0" applyFont="1" applyFill="1" applyBorder="1" applyAlignment="1">
      <alignment vertical="center"/>
    </xf>
    <xf numFmtId="0" fontId="4" fillId="0" borderId="28" xfId="0" applyFont="1" applyFill="1" applyBorder="1" applyAlignment="1">
      <alignment horizontal="center" vertical="center"/>
    </xf>
    <xf numFmtId="0" fontId="4" fillId="0" borderId="21" xfId="0" applyFont="1" applyFill="1" applyBorder="1" applyAlignment="1">
      <alignment horizontal="center" vertical="center"/>
    </xf>
    <xf numFmtId="0" fontId="12" fillId="0" borderId="29" xfId="0" applyFont="1" applyFill="1" applyBorder="1" applyAlignment="1">
      <alignment vertical="center"/>
    </xf>
    <xf numFmtId="0" fontId="12" fillId="0" borderId="30" xfId="0" applyFont="1" applyFill="1" applyBorder="1" applyAlignment="1">
      <alignment vertical="center"/>
    </xf>
    <xf numFmtId="0" fontId="12" fillId="0" borderId="31" xfId="0" applyFont="1" applyFill="1" applyBorder="1" applyAlignment="1">
      <alignment vertical="center"/>
    </xf>
    <xf numFmtId="0" fontId="12" fillId="0" borderId="32" xfId="0" applyFont="1" applyFill="1" applyBorder="1" applyAlignment="1">
      <alignment vertical="center"/>
    </xf>
    <xf numFmtId="0" fontId="12" fillId="0" borderId="33" xfId="0" applyFont="1" applyFill="1" applyBorder="1" applyAlignment="1">
      <alignment vertical="center"/>
    </xf>
    <xf numFmtId="0" fontId="12" fillId="0" borderId="34" xfId="0" applyFont="1" applyFill="1" applyBorder="1" applyAlignment="1">
      <alignment vertical="center"/>
    </xf>
    <xf numFmtId="0" fontId="12" fillId="0" borderId="35" xfId="0" applyFont="1" applyFill="1" applyBorder="1" applyAlignment="1">
      <alignment vertical="center"/>
    </xf>
    <xf numFmtId="0" fontId="12" fillId="0" borderId="36" xfId="0" applyFont="1" applyFill="1" applyBorder="1" applyAlignment="1">
      <alignment vertical="center"/>
    </xf>
    <xf numFmtId="0" fontId="12" fillId="0" borderId="37" xfId="0" applyFont="1" applyFill="1" applyBorder="1" applyAlignment="1">
      <alignment vertical="center"/>
    </xf>
    <xf numFmtId="0" fontId="27" fillId="0" borderId="0" xfId="0" applyFont="1" applyFill="1" applyAlignment="1">
      <alignment vertical="center"/>
    </xf>
    <xf numFmtId="0" fontId="29" fillId="0" borderId="28"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21" xfId="0" applyFont="1" applyFill="1" applyBorder="1" applyAlignment="1">
      <alignment horizontal="center" vertical="center"/>
    </xf>
    <xf numFmtId="0" fontId="29" fillId="0" borderId="3" xfId="0" applyFont="1" applyFill="1" applyBorder="1" applyAlignment="1">
      <alignment horizontal="center" vertical="center"/>
    </xf>
    <xf numFmtId="0" fontId="29" fillId="0" borderId="6" xfId="0" applyFont="1" applyFill="1" applyBorder="1" applyAlignment="1">
      <alignment vertical="center"/>
    </xf>
    <xf numFmtId="0" fontId="29" fillId="0" borderId="1" xfId="0" applyFont="1" applyFill="1" applyBorder="1" applyAlignment="1">
      <alignment horizontal="center" vertical="center"/>
    </xf>
    <xf numFmtId="0" fontId="29" fillId="0" borderId="7" xfId="0" applyFont="1" applyFill="1" applyBorder="1" applyAlignment="1">
      <alignment horizontal="center" vertical="center"/>
    </xf>
    <xf numFmtId="0" fontId="29" fillId="0" borderId="38" xfId="0" applyFont="1" applyFill="1" applyBorder="1" applyAlignment="1">
      <alignment horizontal="center" vertical="center"/>
    </xf>
    <xf numFmtId="0" fontId="6" fillId="0" borderId="2" xfId="0" applyFont="1" applyFill="1" applyBorder="1" applyAlignment="1">
      <alignment vertical="center"/>
    </xf>
    <xf numFmtId="0" fontId="11" fillId="0" borderId="5" xfId="0" applyFont="1" applyFill="1" applyBorder="1" applyAlignment="1">
      <alignment vertical="center"/>
    </xf>
    <xf numFmtId="0" fontId="29" fillId="0" borderId="0" xfId="0" applyFont="1" applyFill="1" applyBorder="1" applyAlignment="1">
      <alignment horizontal="right" vertical="center"/>
    </xf>
    <xf numFmtId="0" fontId="29" fillId="0" borderId="2" xfId="0" applyFont="1" applyFill="1" applyBorder="1" applyAlignment="1">
      <alignment horizontal="center" vertical="center"/>
    </xf>
    <xf numFmtId="0" fontId="29" fillId="0" borderId="39" xfId="0" applyFont="1" applyFill="1" applyBorder="1" applyAlignment="1">
      <alignment horizontal="center" vertical="center"/>
    </xf>
    <xf numFmtId="0" fontId="27" fillId="0" borderId="0" xfId="0" applyFont="1" applyFill="1" applyBorder="1" applyAlignment="1">
      <alignment horizontal="right" vertical="center"/>
    </xf>
    <xf numFmtId="2" fontId="29" fillId="0" borderId="40" xfId="0" applyNumberFormat="1" applyFont="1" applyFill="1" applyBorder="1" applyAlignment="1">
      <alignment horizontal="centerContinuous" vertical="center"/>
    </xf>
    <xf numFmtId="2" fontId="29" fillId="0" borderId="40" xfId="0" applyNumberFormat="1" applyFont="1" applyFill="1" applyBorder="1" applyAlignment="1">
      <alignment horizontal="center" vertical="center"/>
    </xf>
    <xf numFmtId="0" fontId="29" fillId="0" borderId="41" xfId="0" applyFont="1" applyFill="1" applyBorder="1" applyAlignment="1">
      <alignment vertical="center"/>
    </xf>
    <xf numFmtId="0" fontId="29" fillId="0" borderId="42" xfId="0" applyFont="1" applyFill="1" applyBorder="1" applyAlignment="1">
      <alignment vertical="center"/>
    </xf>
    <xf numFmtId="0" fontId="29" fillId="0" borderId="0" xfId="0" applyFont="1" applyFill="1" applyAlignment="1">
      <alignment horizontal="right" vertical="center"/>
    </xf>
    <xf numFmtId="0" fontId="31" fillId="0" borderId="0" xfId="0" applyFont="1" applyFill="1" applyAlignment="1">
      <alignment vertical="center"/>
    </xf>
    <xf numFmtId="0" fontId="32" fillId="0" borderId="0" xfId="0" applyFont="1" applyFill="1" applyAlignment="1">
      <alignment horizontal="left" vertical="center"/>
    </xf>
    <xf numFmtId="0" fontId="29" fillId="0" borderId="0" xfId="0" applyFont="1" applyAlignment="1">
      <alignment vertical="center"/>
    </xf>
    <xf numFmtId="0" fontId="29" fillId="0" borderId="0" xfId="0" applyFont="1" applyBorder="1" applyAlignment="1">
      <alignment vertical="center"/>
    </xf>
    <xf numFmtId="0" fontId="29" fillId="0" borderId="10" xfId="0" applyFont="1" applyBorder="1" applyAlignment="1">
      <alignment vertical="center"/>
    </xf>
    <xf numFmtId="0" fontId="27" fillId="0" borderId="0" xfId="0" applyFont="1" applyAlignment="1">
      <alignment vertical="center"/>
    </xf>
    <xf numFmtId="0" fontId="29" fillId="0" borderId="28" xfId="0" applyFont="1" applyBorder="1" applyAlignment="1">
      <alignment horizontal="center" vertical="center"/>
    </xf>
    <xf numFmtId="0" fontId="29" fillId="0" borderId="22" xfId="0" applyFont="1" applyBorder="1" applyAlignment="1">
      <alignment horizontal="center" vertical="center"/>
    </xf>
    <xf numFmtId="0" fontId="29" fillId="0" borderId="21" xfId="0" applyFont="1" applyBorder="1" applyAlignment="1">
      <alignment horizontal="center" vertical="center"/>
    </xf>
    <xf numFmtId="0" fontId="29" fillId="0" borderId="10" xfId="0" applyFont="1" applyBorder="1" applyAlignment="1">
      <alignment horizontal="left" vertical="center"/>
    </xf>
    <xf numFmtId="0" fontId="26" fillId="0" borderId="10" xfId="0" applyFont="1" applyBorder="1" applyAlignment="1">
      <alignment vertical="center"/>
    </xf>
    <xf numFmtId="0" fontId="29" fillId="0" borderId="11" xfId="0" applyFont="1" applyBorder="1" applyAlignment="1">
      <alignment horizontal="left" vertical="center"/>
    </xf>
    <xf numFmtId="0" fontId="29" fillId="0" borderId="0" xfId="0" applyFont="1" applyAlignment="1">
      <alignment horizontal="right" vertical="center"/>
    </xf>
    <xf numFmtId="0" fontId="33" fillId="0" borderId="0" xfId="0" applyFont="1" applyFill="1" applyAlignment="1">
      <alignment horizontal="left" vertical="center"/>
    </xf>
    <xf numFmtId="0" fontId="12" fillId="0" borderId="0" xfId="0" applyFont="1" applyBorder="1" applyAlignment="1">
      <alignment horizontal="centerContinuous" vertical="center"/>
    </xf>
    <xf numFmtId="0" fontId="10" fillId="0" borderId="0" xfId="0" applyFont="1" applyBorder="1" applyAlignment="1">
      <alignment horizontal="left" vertical="center"/>
    </xf>
    <xf numFmtId="0" fontId="29" fillId="0" borderId="43" xfId="0" applyFont="1" applyFill="1" applyBorder="1" applyAlignment="1">
      <alignment horizontal="center" vertical="center"/>
    </xf>
    <xf numFmtId="0" fontId="29" fillId="0" borderId="44" xfId="0" applyFont="1" applyFill="1" applyBorder="1" applyAlignment="1">
      <alignment horizontal="center" vertical="center"/>
    </xf>
    <xf numFmtId="0" fontId="29" fillId="0" borderId="24" xfId="0" applyFont="1" applyFill="1" applyBorder="1" applyAlignment="1">
      <alignment horizontal="center" vertical="center"/>
    </xf>
    <xf numFmtId="0" fontId="29" fillId="0" borderId="0" xfId="0" applyFont="1" applyFill="1" applyAlignment="1">
      <alignment vertical="center"/>
    </xf>
    <xf numFmtId="0" fontId="12" fillId="0" borderId="24" xfId="0" applyFont="1" applyFill="1" applyBorder="1" applyAlignment="1">
      <alignment horizontal="center" vertical="center"/>
    </xf>
    <xf numFmtId="0" fontId="26" fillId="0" borderId="0" xfId="0" applyFont="1" applyBorder="1" applyAlignment="1">
      <alignment vertical="center"/>
    </xf>
    <xf numFmtId="0" fontId="34" fillId="0" borderId="0" xfId="0" applyFont="1" applyFill="1" applyBorder="1" applyAlignment="1">
      <alignment vertical="center"/>
    </xf>
    <xf numFmtId="0" fontId="34" fillId="0" borderId="0" xfId="0" quotePrefix="1" applyFont="1" applyFill="1" applyBorder="1" applyAlignment="1">
      <alignment horizontal="right" vertical="center"/>
    </xf>
    <xf numFmtId="0" fontId="36" fillId="0" borderId="1" xfId="0" applyFont="1" applyFill="1" applyBorder="1" applyAlignment="1">
      <alignment horizontal="center" vertical="center"/>
    </xf>
    <xf numFmtId="0" fontId="35" fillId="0" borderId="45" xfId="0" applyFont="1" applyFill="1" applyBorder="1" applyAlignment="1">
      <alignment horizontal="center" vertical="center"/>
    </xf>
    <xf numFmtId="2" fontId="12" fillId="0" borderId="23" xfId="0" applyNumberFormat="1" applyFont="1" applyFill="1" applyBorder="1" applyAlignment="1">
      <alignment horizontal="center" vertical="center"/>
    </xf>
    <xf numFmtId="0" fontId="4" fillId="0" borderId="0" xfId="0" applyFont="1" applyFill="1" applyBorder="1" applyAlignment="1">
      <alignment vertical="center"/>
    </xf>
    <xf numFmtId="0" fontId="4" fillId="0" borderId="0" xfId="0" applyFont="1" applyBorder="1"/>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2" fillId="0" borderId="0" xfId="0" applyFont="1"/>
    <xf numFmtId="0" fontId="12" fillId="0" borderId="23" xfId="0" applyFont="1" applyBorder="1" applyAlignment="1">
      <alignment horizontal="center" vertical="center"/>
    </xf>
    <xf numFmtId="178" fontId="12" fillId="0" borderId="2" xfId="0" applyNumberFormat="1" applyFont="1" applyFill="1" applyBorder="1" applyAlignment="1">
      <alignment vertical="center"/>
    </xf>
    <xf numFmtId="178" fontId="12" fillId="0" borderId="2" xfId="0" applyNumberFormat="1" applyFont="1" applyFill="1" applyBorder="1" applyAlignment="1">
      <alignment horizontal="center" vertical="center"/>
    </xf>
    <xf numFmtId="0" fontId="19" fillId="0" borderId="0" xfId="0" applyFont="1" applyFill="1" applyBorder="1" applyAlignment="1"/>
    <xf numFmtId="0" fontId="12" fillId="0" borderId="0" xfId="0" applyFont="1" applyFill="1" applyBorder="1" applyAlignment="1"/>
    <xf numFmtId="0" fontId="12" fillId="0" borderId="0" xfId="0" applyFont="1" applyFill="1" applyBorder="1" applyAlignment="1">
      <alignment horizontal="left"/>
    </xf>
    <xf numFmtId="0" fontId="4" fillId="0" borderId="0" xfId="0" applyFont="1" applyFill="1" applyBorder="1" applyAlignment="1">
      <alignment horizontal="left"/>
    </xf>
    <xf numFmtId="0" fontId="4" fillId="0" borderId="0" xfId="0" applyFont="1" applyFill="1" applyBorder="1" applyAlignment="1"/>
    <xf numFmtId="0" fontId="12" fillId="0" borderId="8" xfId="0" applyFont="1" applyFill="1" applyBorder="1" applyAlignment="1">
      <alignment horizontal="center" vertical="center"/>
    </xf>
    <xf numFmtId="0" fontId="12" fillId="0" borderId="8" xfId="0" applyFont="1" applyFill="1" applyBorder="1" applyAlignment="1">
      <alignment horizontal="centerContinuous" vertical="center"/>
    </xf>
    <xf numFmtId="0" fontId="12" fillId="0" borderId="9" xfId="0" applyFont="1" applyFill="1" applyBorder="1" applyAlignment="1">
      <alignment horizontal="center" vertical="center"/>
    </xf>
    <xf numFmtId="0" fontId="15" fillId="0" borderId="0" xfId="0" applyFont="1" applyFill="1" applyAlignment="1">
      <alignment vertical="center"/>
    </xf>
    <xf numFmtId="176" fontId="4" fillId="0" borderId="0" xfId="0" applyNumberFormat="1" applyFont="1" applyFill="1" applyBorder="1" applyAlignment="1">
      <alignment horizontal="right" vertical="center"/>
    </xf>
    <xf numFmtId="0" fontId="4" fillId="0" borderId="23" xfId="0" applyFont="1" applyFill="1" applyBorder="1" applyAlignment="1">
      <alignment horizontal="center" shrinkToFit="1"/>
    </xf>
    <xf numFmtId="0" fontId="12" fillId="0" borderId="23" xfId="0" applyFont="1" applyFill="1" applyBorder="1" applyAlignment="1">
      <alignment horizontal="center" shrinkToFit="1"/>
    </xf>
    <xf numFmtId="0" fontId="12" fillId="0" borderId="46" xfId="0" applyFont="1" applyFill="1" applyBorder="1" applyAlignment="1">
      <alignment vertical="center"/>
    </xf>
    <xf numFmtId="0" fontId="12" fillId="0" borderId="47" xfId="0" applyFont="1" applyFill="1" applyBorder="1" applyAlignment="1">
      <alignment vertical="center"/>
    </xf>
    <xf numFmtId="0" fontId="12" fillId="0" borderId="48" xfId="0" applyFont="1" applyFill="1" applyBorder="1" applyAlignment="1">
      <alignment vertical="center"/>
    </xf>
    <xf numFmtId="0" fontId="6" fillId="0" borderId="25" xfId="0" applyFont="1" applyFill="1" applyBorder="1" applyAlignment="1">
      <alignment horizontal="center" shrinkToFit="1"/>
    </xf>
    <xf numFmtId="0" fontId="6" fillId="0" borderId="49" xfId="0" applyFont="1" applyFill="1" applyBorder="1" applyAlignment="1">
      <alignment horizontal="center" shrinkToFit="1"/>
    </xf>
    <xf numFmtId="0" fontId="13" fillId="0" borderId="25" xfId="0" applyFont="1" applyFill="1" applyBorder="1" applyAlignment="1">
      <alignment horizontal="center" shrinkToFit="1"/>
    </xf>
    <xf numFmtId="0" fontId="12" fillId="0" borderId="2" xfId="0" applyFont="1" applyFill="1" applyBorder="1"/>
    <xf numFmtId="0" fontId="12" fillId="0" borderId="3" xfId="0" applyFont="1" applyFill="1" applyBorder="1"/>
    <xf numFmtId="0" fontId="13" fillId="0" borderId="49" xfId="0" applyFont="1" applyFill="1" applyBorder="1" applyAlignment="1">
      <alignment horizontal="center" shrinkToFit="1"/>
    </xf>
    <xf numFmtId="0" fontId="29" fillId="0" borderId="8" xfId="0" applyFont="1" applyFill="1" applyBorder="1"/>
    <xf numFmtId="2" fontId="16" fillId="0" borderId="0" xfId="0" applyNumberFormat="1" applyFont="1" applyFill="1" applyBorder="1" applyAlignment="1">
      <alignment vertical="center"/>
    </xf>
    <xf numFmtId="0" fontId="13" fillId="0" borderId="49" xfId="0" applyFont="1" applyFill="1" applyBorder="1" applyAlignment="1">
      <alignment horizontal="center" vertical="center" shrinkToFit="1"/>
    </xf>
    <xf numFmtId="0" fontId="0" fillId="0" borderId="0" xfId="0" applyAlignment="1">
      <alignment vertical="center"/>
    </xf>
    <xf numFmtId="0" fontId="12" fillId="0" borderId="25" xfId="0" applyFont="1" applyFill="1" applyBorder="1" applyAlignment="1">
      <alignment horizontal="center" vertical="center" shrinkToFit="1"/>
    </xf>
    <xf numFmtId="0" fontId="13" fillId="0" borderId="39" xfId="0" applyFont="1" applyFill="1" applyBorder="1" applyAlignment="1">
      <alignment horizontal="center" vertical="center" shrinkToFit="1"/>
    </xf>
    <xf numFmtId="0" fontId="29" fillId="0" borderId="2" xfId="0" applyFont="1" applyFill="1" applyBorder="1"/>
    <xf numFmtId="0" fontId="12" fillId="0" borderId="5" xfId="0" applyFont="1" applyFill="1" applyBorder="1" applyAlignment="1">
      <alignment horizontal="left" vertical="center"/>
    </xf>
    <xf numFmtId="0" fontId="38" fillId="0" borderId="23" xfId="0" applyFont="1" applyBorder="1" applyAlignment="1">
      <alignment horizontal="center" vertical="center"/>
    </xf>
    <xf numFmtId="0" fontId="38" fillId="0" borderId="50" xfId="0" applyFont="1" applyBorder="1" applyAlignment="1">
      <alignment horizontal="center" vertical="center"/>
    </xf>
    <xf numFmtId="0" fontId="12" fillId="0" borderId="0" xfId="0" applyFont="1" applyFill="1" applyBorder="1" applyAlignment="1">
      <alignment horizontal="left" vertical="center" shrinkToFit="1"/>
    </xf>
    <xf numFmtId="0" fontId="40" fillId="0" borderId="0" xfId="0" applyFont="1" applyFill="1" applyBorder="1"/>
    <xf numFmtId="0" fontId="12" fillId="0" borderId="23" xfId="0" applyFont="1" applyBorder="1" applyAlignment="1">
      <alignment horizontal="center"/>
    </xf>
    <xf numFmtId="0" fontId="0" fillId="0" borderId="23" xfId="0" applyFont="1" applyBorder="1" applyAlignment="1">
      <alignment horizontal="center"/>
    </xf>
    <xf numFmtId="0" fontId="0" fillId="0" borderId="51" xfId="0" applyFont="1" applyBorder="1" applyAlignment="1">
      <alignment horizontal="center"/>
    </xf>
    <xf numFmtId="0" fontId="0" fillId="0" borderId="0" xfId="0" applyFill="1" applyAlignment="1">
      <alignment vertical="center"/>
    </xf>
    <xf numFmtId="0" fontId="16" fillId="2" borderId="23" xfId="0" applyFont="1" applyFill="1" applyBorder="1" applyAlignment="1">
      <alignment horizontal="center"/>
    </xf>
    <xf numFmtId="0" fontId="12" fillId="0" borderId="23" xfId="0" applyFont="1" applyBorder="1"/>
    <xf numFmtId="0" fontId="0" fillId="0" borderId="23" xfId="0" applyFont="1" applyFill="1" applyBorder="1" applyAlignment="1">
      <alignment horizontal="center"/>
    </xf>
    <xf numFmtId="0" fontId="45" fillId="3" borderId="0" xfId="0" applyFont="1" applyFill="1" applyBorder="1" applyAlignment="1"/>
    <xf numFmtId="0" fontId="45" fillId="3" borderId="0" xfId="0" applyFont="1" applyFill="1" applyAlignment="1"/>
    <xf numFmtId="0" fontId="45" fillId="3" borderId="0" xfId="0" applyFont="1" applyFill="1" applyBorder="1" applyAlignment="1">
      <alignment horizontal="center"/>
    </xf>
    <xf numFmtId="0" fontId="47" fillId="0" borderId="0" xfId="0" applyFont="1" applyBorder="1" applyAlignment="1">
      <alignment horizontal="center" vertical="center"/>
    </xf>
    <xf numFmtId="0" fontId="4" fillId="0" borderId="21" xfId="0" applyFont="1" applyBorder="1" applyAlignment="1">
      <alignment horizontal="center" vertical="center"/>
    </xf>
    <xf numFmtId="0" fontId="4" fillId="0" borderId="28" xfId="0" applyFont="1" applyBorder="1" applyAlignment="1">
      <alignment horizontal="center" vertical="center"/>
    </xf>
    <xf numFmtId="0" fontId="38" fillId="0" borderId="0" xfId="0" applyFont="1" applyAlignment="1">
      <alignment vertical="center"/>
    </xf>
    <xf numFmtId="0" fontId="6" fillId="0" borderId="0" xfId="0" applyFont="1" applyAlignment="1">
      <alignment horizontal="right" vertical="center"/>
    </xf>
    <xf numFmtId="0" fontId="6" fillId="0" borderId="23" xfId="0" applyFont="1" applyBorder="1" applyAlignment="1">
      <alignment horizontal="center" vertical="center"/>
    </xf>
    <xf numFmtId="0" fontId="38" fillId="0" borderId="0" xfId="0" applyFont="1" applyBorder="1" applyAlignment="1">
      <alignment vertical="center"/>
    </xf>
    <xf numFmtId="0" fontId="6" fillId="0" borderId="0" xfId="0" applyFont="1" applyAlignment="1">
      <alignment vertical="center"/>
    </xf>
    <xf numFmtId="0" fontId="38" fillId="0" borderId="52" xfId="0" applyFont="1" applyBorder="1" applyAlignment="1">
      <alignment horizontal="center" vertical="center"/>
    </xf>
    <xf numFmtId="0" fontId="6" fillId="0" borderId="52" xfId="0" applyFont="1" applyBorder="1" applyAlignment="1">
      <alignment horizontal="center" vertical="center"/>
    </xf>
    <xf numFmtId="0" fontId="6" fillId="0" borderId="53" xfId="0" applyFont="1" applyBorder="1" applyAlignment="1">
      <alignment horizontal="center" vertical="center"/>
    </xf>
    <xf numFmtId="0" fontId="38" fillId="0" borderId="54" xfId="0" applyFont="1" applyBorder="1" applyAlignment="1">
      <alignment horizontal="center" vertical="center"/>
    </xf>
    <xf numFmtId="0" fontId="6" fillId="0" borderId="55" xfId="0" applyFont="1" applyBorder="1" applyAlignment="1">
      <alignment horizontal="center" vertical="center"/>
    </xf>
    <xf numFmtId="0" fontId="38" fillId="0" borderId="56" xfId="0" applyFont="1" applyBorder="1" applyAlignment="1">
      <alignment horizontal="center" vertical="center"/>
    </xf>
    <xf numFmtId="0" fontId="38" fillId="0" borderId="57" xfId="0" applyFont="1" applyBorder="1" applyAlignment="1">
      <alignment horizontal="center" vertical="center"/>
    </xf>
    <xf numFmtId="0" fontId="38" fillId="0" borderId="35" xfId="0" applyFont="1" applyBorder="1" applyAlignment="1">
      <alignment vertical="center"/>
    </xf>
    <xf numFmtId="0" fontId="38" fillId="0" borderId="58" xfId="0" applyFont="1" applyBorder="1" applyAlignment="1">
      <alignment horizontal="center" vertical="center"/>
    </xf>
    <xf numFmtId="0" fontId="38" fillId="0" borderId="34" xfId="0" applyFont="1" applyBorder="1" applyAlignment="1">
      <alignment vertical="center"/>
    </xf>
    <xf numFmtId="0" fontId="38" fillId="0" borderId="59" xfId="0" applyFont="1" applyBorder="1" applyAlignment="1">
      <alignment horizontal="center" vertical="center"/>
    </xf>
    <xf numFmtId="0" fontId="38" fillId="0" borderId="57" xfId="0" applyFont="1" applyBorder="1" applyAlignment="1">
      <alignment vertical="center"/>
    </xf>
    <xf numFmtId="0" fontId="38" fillId="0" borderId="51" xfId="0" applyFont="1" applyBorder="1" applyAlignment="1">
      <alignment vertical="center"/>
    </xf>
    <xf numFmtId="0" fontId="38" fillId="0" borderId="47" xfId="0" applyFont="1" applyBorder="1" applyAlignment="1">
      <alignment horizontal="center" vertical="center"/>
    </xf>
    <xf numFmtId="0" fontId="38" fillId="0" borderId="48" xfId="0" applyFont="1" applyBorder="1" applyAlignment="1">
      <alignment vertical="center"/>
    </xf>
    <xf numFmtId="0" fontId="38" fillId="0" borderId="23" xfId="0" applyFont="1" applyBorder="1" applyAlignment="1">
      <alignment vertical="center"/>
    </xf>
    <xf numFmtId="0" fontId="38" fillId="0" borderId="57" xfId="0" quotePrefix="1" applyFont="1" applyBorder="1" applyAlignment="1">
      <alignment horizontal="center" vertical="center"/>
    </xf>
    <xf numFmtId="2" fontId="38" fillId="0" borderId="57" xfId="0" applyNumberFormat="1" applyFont="1" applyBorder="1" applyAlignment="1">
      <alignment horizontal="center" vertical="center"/>
    </xf>
    <xf numFmtId="177" fontId="38" fillId="0" borderId="57" xfId="0" applyNumberFormat="1" applyFont="1" applyBorder="1" applyAlignment="1">
      <alignment horizontal="center" vertical="center"/>
    </xf>
    <xf numFmtId="181" fontId="38" fillId="0" borderId="57" xfId="0" applyNumberFormat="1" applyFont="1" applyBorder="1" applyAlignment="1">
      <alignment horizontal="center" vertical="center"/>
    </xf>
    <xf numFmtId="2" fontId="38" fillId="0" borderId="23" xfId="0" applyNumberFormat="1" applyFont="1" applyBorder="1" applyAlignment="1">
      <alignment horizontal="center" vertical="center"/>
    </xf>
    <xf numFmtId="177" fontId="38" fillId="0" borderId="23" xfId="0" applyNumberFormat="1" applyFont="1" applyBorder="1" applyAlignment="1">
      <alignment horizontal="center" vertical="center"/>
    </xf>
    <xf numFmtId="49" fontId="38" fillId="0" borderId="57" xfId="0" applyNumberFormat="1" applyFont="1" applyBorder="1" applyAlignment="1">
      <alignment horizontal="center" vertical="center"/>
    </xf>
    <xf numFmtId="179" fontId="38" fillId="0" borderId="57" xfId="0" applyNumberFormat="1" applyFont="1" applyBorder="1" applyAlignment="1">
      <alignment horizontal="center" vertical="center"/>
    </xf>
    <xf numFmtId="182" fontId="38" fillId="0" borderId="57" xfId="0" applyNumberFormat="1" applyFont="1" applyBorder="1" applyAlignment="1">
      <alignment vertical="center"/>
    </xf>
    <xf numFmtId="0" fontId="51" fillId="0" borderId="57" xfId="0" applyFont="1" applyBorder="1" applyAlignment="1">
      <alignment horizontal="center" vertical="center"/>
    </xf>
    <xf numFmtId="49" fontId="38" fillId="0" borderId="23" xfId="0" applyNumberFormat="1" applyFont="1" applyBorder="1" applyAlignment="1">
      <alignment horizontal="center" vertical="center"/>
    </xf>
    <xf numFmtId="179" fontId="38" fillId="0" borderId="23" xfId="0" applyNumberFormat="1" applyFont="1" applyBorder="1" applyAlignment="1">
      <alignment horizontal="center" vertical="center"/>
    </xf>
    <xf numFmtId="182" fontId="38" fillId="0" borderId="23" xfId="0" applyNumberFormat="1" applyFont="1" applyBorder="1" applyAlignment="1">
      <alignment vertical="center"/>
    </xf>
    <xf numFmtId="0" fontId="51" fillId="0" borderId="23" xfId="0" applyFont="1" applyBorder="1" applyAlignment="1">
      <alignment horizontal="center" vertical="center"/>
    </xf>
    <xf numFmtId="0" fontId="52" fillId="0" borderId="0" xfId="0" applyFont="1" applyAlignment="1">
      <alignment vertical="center"/>
    </xf>
    <xf numFmtId="181" fontId="8" fillId="0" borderId="23" xfId="0" applyNumberFormat="1" applyFont="1" applyFill="1" applyBorder="1" applyAlignment="1">
      <alignment horizontal="center" vertical="center" wrapText="1"/>
    </xf>
    <xf numFmtId="0" fontId="53" fillId="0" borderId="0" xfId="0" applyFont="1" applyAlignment="1">
      <alignment vertical="center"/>
    </xf>
    <xf numFmtId="0" fontId="30" fillId="0" borderId="0" xfId="0" applyFont="1" applyFill="1" applyAlignment="1">
      <alignment horizontal="left" vertical="center"/>
    </xf>
    <xf numFmtId="0" fontId="0" fillId="0" borderId="13" xfId="0" applyFill="1" applyBorder="1" applyAlignment="1">
      <alignment horizontal="center" vertical="center"/>
    </xf>
    <xf numFmtId="0" fontId="54" fillId="0" borderId="0" xfId="0" applyFont="1" applyFill="1"/>
    <xf numFmtId="0" fontId="42" fillId="0" borderId="28" xfId="0" applyFont="1" applyFill="1" applyBorder="1" applyAlignment="1">
      <alignment horizontal="center"/>
    </xf>
    <xf numFmtId="0" fontId="42" fillId="0" borderId="22" xfId="0" applyFont="1" applyFill="1" applyBorder="1" applyAlignment="1">
      <alignment horizontal="center"/>
    </xf>
    <xf numFmtId="0" fontId="42" fillId="0" borderId="21" xfId="0" applyFont="1" applyFill="1" applyBorder="1" applyAlignment="1">
      <alignment horizontal="center"/>
    </xf>
    <xf numFmtId="0" fontId="42" fillId="0" borderId="0" xfId="0" applyFont="1" applyFill="1" applyBorder="1"/>
    <xf numFmtId="0" fontId="42" fillId="0" borderId="10" xfId="0" applyFont="1" applyFill="1" applyBorder="1" applyAlignment="1">
      <alignment horizontal="right"/>
    </xf>
    <xf numFmtId="0" fontId="42" fillId="0" borderId="0" xfId="0" applyFont="1" applyFill="1" applyAlignment="1">
      <alignment horizontal="right"/>
    </xf>
    <xf numFmtId="0" fontId="13" fillId="0" borderId="0" xfId="0" applyFont="1" applyFill="1"/>
    <xf numFmtId="0" fontId="10" fillId="0" borderId="0" xfId="0" applyFont="1" applyFill="1"/>
    <xf numFmtId="0" fontId="12" fillId="0" borderId="21" xfId="0" applyFont="1" applyFill="1" applyBorder="1" applyAlignment="1">
      <alignment horizontal="center"/>
    </xf>
    <xf numFmtId="0" fontId="12" fillId="0" borderId="3" xfId="0" applyFont="1" applyFill="1" applyBorder="1" applyAlignment="1">
      <alignment horizontal="center"/>
    </xf>
    <xf numFmtId="0" fontId="13" fillId="0" borderId="0" xfId="0" applyFont="1" applyFill="1" applyBorder="1" applyAlignment="1">
      <alignment horizontal="center"/>
    </xf>
    <xf numFmtId="0" fontId="12" fillId="0" borderId="1" xfId="0" applyFont="1" applyFill="1" applyBorder="1"/>
    <xf numFmtId="0" fontId="12" fillId="0" borderId="6" xfId="0" applyFont="1" applyFill="1" applyBorder="1"/>
    <xf numFmtId="0" fontId="18" fillId="0" borderId="0" xfId="0" applyFont="1" applyFill="1" applyBorder="1"/>
    <xf numFmtId="0" fontId="14" fillId="0" borderId="0" xfId="0" applyFont="1" applyFill="1" applyBorder="1"/>
    <xf numFmtId="0" fontId="12" fillId="0" borderId="11" xfId="0" applyFont="1" applyFill="1" applyBorder="1" applyAlignment="1">
      <alignment horizontal="right"/>
    </xf>
    <xf numFmtId="0" fontId="15" fillId="0" borderId="0" xfId="0" applyFont="1" applyFill="1" applyBorder="1"/>
    <xf numFmtId="0" fontId="12" fillId="0" borderId="0" xfId="0" applyFont="1" applyFill="1" applyBorder="1" applyAlignment="1">
      <alignment horizontal="right"/>
    </xf>
    <xf numFmtId="0" fontId="12" fillId="0" borderId="0" xfId="0" applyFont="1" applyFill="1" applyBorder="1" applyAlignment="1">
      <alignment horizontal="centerContinuous"/>
    </xf>
    <xf numFmtId="0" fontId="12" fillId="0" borderId="11" xfId="0" applyFont="1" applyFill="1" applyBorder="1" applyAlignment="1">
      <alignment horizontal="centerContinuous"/>
    </xf>
    <xf numFmtId="0" fontId="12" fillId="0" borderId="11" xfId="0" applyFont="1" applyFill="1" applyBorder="1" applyAlignment="1">
      <alignment horizontal="center"/>
    </xf>
    <xf numFmtId="176" fontId="12" fillId="0" borderId="0" xfId="0" applyNumberFormat="1" applyFont="1" applyFill="1" applyBorder="1" applyAlignment="1">
      <alignment horizontal="center"/>
    </xf>
    <xf numFmtId="176" fontId="12" fillId="0" borderId="11" xfId="0" applyNumberFormat="1" applyFont="1" applyFill="1" applyBorder="1" applyAlignment="1">
      <alignment horizontal="center"/>
    </xf>
    <xf numFmtId="176" fontId="12" fillId="0" borderId="0" xfId="0" applyNumberFormat="1" applyFont="1" applyFill="1" applyBorder="1" applyAlignment="1">
      <alignment horizontal="right"/>
    </xf>
    <xf numFmtId="0" fontId="15" fillId="0" borderId="8" xfId="0" applyFont="1" applyFill="1" applyBorder="1"/>
    <xf numFmtId="0" fontId="12" fillId="0" borderId="8" xfId="0" applyFont="1" applyFill="1" applyBorder="1" applyAlignment="1">
      <alignment horizontal="center"/>
    </xf>
    <xf numFmtId="0" fontId="12" fillId="0" borderId="8" xfId="0" applyFont="1" applyFill="1" applyBorder="1" applyAlignment="1">
      <alignment horizontal="centerContinuous"/>
    </xf>
    <xf numFmtId="0" fontId="12" fillId="0" borderId="9" xfId="0" applyFont="1" applyFill="1" applyBorder="1" applyAlignment="1">
      <alignment horizontal="centerContinuous"/>
    </xf>
    <xf numFmtId="0" fontId="12" fillId="0" borderId="2" xfId="0" applyFont="1" applyFill="1" applyBorder="1" applyAlignment="1">
      <alignment horizontal="center"/>
    </xf>
    <xf numFmtId="0" fontId="12" fillId="0" borderId="6" xfId="0" applyFont="1" applyBorder="1"/>
    <xf numFmtId="177" fontId="12" fillId="0" borderId="0" xfId="0" applyNumberFormat="1" applyFont="1" applyFill="1" applyBorder="1" applyAlignment="1">
      <alignment horizontal="center"/>
    </xf>
    <xf numFmtId="2" fontId="12" fillId="0" borderId="0" xfId="0" applyNumberFormat="1" applyFont="1" applyFill="1" applyBorder="1" applyAlignment="1">
      <alignment horizontal="center"/>
    </xf>
    <xf numFmtId="2" fontId="12" fillId="0" borderId="11" xfId="0" applyNumberFormat="1" applyFont="1" applyFill="1" applyBorder="1" applyAlignment="1">
      <alignment horizontal="center"/>
    </xf>
    <xf numFmtId="2" fontId="16" fillId="0" borderId="0" xfId="0" applyNumberFormat="1" applyFont="1" applyFill="1" applyBorder="1" applyAlignment="1">
      <alignment horizontal="left"/>
    </xf>
    <xf numFmtId="178" fontId="12" fillId="0" borderId="0" xfId="0" applyNumberFormat="1" applyFont="1" applyFill="1" applyBorder="1" applyAlignment="1">
      <alignment horizontal="center"/>
    </xf>
    <xf numFmtId="178" fontId="12" fillId="0" borderId="11" xfId="0" applyNumberFormat="1" applyFont="1" applyFill="1" applyBorder="1" applyAlignment="1"/>
    <xf numFmtId="0" fontId="25" fillId="0" borderId="10" xfId="0" applyFont="1" applyFill="1" applyBorder="1" applyAlignment="1">
      <alignment vertical="center"/>
    </xf>
    <xf numFmtId="0" fontId="28" fillId="0" borderId="0" xfId="0" applyFont="1" applyFill="1" applyBorder="1" applyAlignment="1">
      <alignment horizontal="left" vertical="top"/>
    </xf>
    <xf numFmtId="0" fontId="55" fillId="0" borderId="0" xfId="0" applyFont="1" applyFill="1" applyBorder="1" applyAlignment="1">
      <alignment horizontal="center"/>
    </xf>
    <xf numFmtId="0" fontId="51" fillId="0" borderId="0" xfId="0" applyFont="1" applyFill="1" applyBorder="1" applyAlignment="1">
      <alignment horizontal="left" vertical="top"/>
    </xf>
    <xf numFmtId="0" fontId="51" fillId="4" borderId="1" xfId="0" applyFont="1" applyFill="1" applyBorder="1" applyAlignment="1">
      <alignment horizontal="left" vertical="top"/>
    </xf>
    <xf numFmtId="0" fontId="12" fillId="0" borderId="29" xfId="0" applyFont="1" applyBorder="1" applyAlignment="1">
      <alignment vertical="center"/>
    </xf>
    <xf numFmtId="0" fontId="13" fillId="0" borderId="0" xfId="0" applyFont="1" applyFill="1" applyBorder="1" applyAlignment="1">
      <alignment horizontal="left" vertical="top"/>
    </xf>
    <xf numFmtId="0" fontId="13" fillId="0" borderId="0" xfId="0" applyFont="1" applyFill="1" applyBorder="1" applyAlignment="1">
      <alignment horizontal="center" vertical="top"/>
    </xf>
    <xf numFmtId="0" fontId="13" fillId="4" borderId="2" xfId="0" applyFont="1" applyFill="1" applyBorder="1" applyAlignment="1">
      <alignment horizontal="left" vertical="top"/>
    </xf>
    <xf numFmtId="0" fontId="13" fillId="4" borderId="2" xfId="0" applyFont="1" applyFill="1" applyBorder="1" applyAlignment="1">
      <alignment horizontal="center" vertical="top"/>
    </xf>
    <xf numFmtId="0" fontId="13" fillId="4" borderId="3" xfId="0" applyFont="1" applyFill="1" applyBorder="1" applyAlignment="1">
      <alignment horizontal="left" vertical="top"/>
    </xf>
    <xf numFmtId="0" fontId="12" fillId="0" borderId="0" xfId="0" applyFont="1" applyFill="1" applyBorder="1" applyAlignment="1">
      <alignment vertical="top"/>
    </xf>
    <xf numFmtId="0" fontId="7" fillId="0" borderId="0" xfId="0" applyFont="1" applyFill="1" applyBorder="1" applyAlignment="1">
      <alignment horizontal="center"/>
    </xf>
    <xf numFmtId="0" fontId="4" fillId="3" borderId="23" xfId="0" applyFont="1" applyFill="1" applyBorder="1" applyAlignment="1">
      <alignment horizontal="center" vertical="center"/>
    </xf>
    <xf numFmtId="0" fontId="13" fillId="0" borderId="0" xfId="0" applyFont="1" applyAlignment="1">
      <alignment vertical="center"/>
    </xf>
    <xf numFmtId="0" fontId="58" fillId="0" borderId="0" xfId="0" applyFont="1" applyAlignment="1">
      <alignment vertical="center"/>
    </xf>
    <xf numFmtId="0" fontId="6" fillId="0" borderId="28" xfId="0" applyFont="1" applyBorder="1" applyAlignment="1">
      <alignment horizontal="center" vertical="center"/>
    </xf>
    <xf numFmtId="0" fontId="6" fillId="0" borderId="21" xfId="0" applyFont="1" applyBorder="1" applyAlignment="1">
      <alignment horizontal="center" vertical="center"/>
    </xf>
    <xf numFmtId="0" fontId="6" fillId="0" borderId="25" xfId="0" applyFont="1" applyBorder="1" applyAlignment="1">
      <alignment horizontal="center" vertical="center" shrinkToFit="1"/>
    </xf>
    <xf numFmtId="0" fontId="13" fillId="0" borderId="62" xfId="0" applyFont="1" applyFill="1" applyBorder="1" applyAlignment="1">
      <alignment horizontal="center" vertical="center"/>
    </xf>
    <xf numFmtId="0" fontId="6" fillId="3" borderId="23" xfId="0" applyFont="1" applyFill="1" applyBorder="1" applyAlignment="1">
      <alignment horizontal="center" vertical="center"/>
    </xf>
    <xf numFmtId="0" fontId="13" fillId="0" borderId="0" xfId="0" applyFont="1" applyBorder="1" applyAlignment="1">
      <alignment vertical="center"/>
    </xf>
    <xf numFmtId="0" fontId="57" fillId="3" borderId="0" xfId="0" applyFont="1" applyFill="1" applyAlignment="1">
      <alignment horizontal="left" vertical="center"/>
    </xf>
    <xf numFmtId="0" fontId="59" fillId="3" borderId="0" xfId="0" applyFont="1" applyFill="1" applyAlignment="1">
      <alignment vertical="center"/>
    </xf>
    <xf numFmtId="0" fontId="6" fillId="3" borderId="0" xfId="0" applyFont="1" applyFill="1" applyAlignment="1">
      <alignment vertical="center"/>
    </xf>
    <xf numFmtId="0" fontId="57" fillId="3" borderId="0" xfId="0" applyFont="1" applyFill="1" applyAlignment="1">
      <alignment vertical="center"/>
    </xf>
    <xf numFmtId="0" fontId="0" fillId="3" borderId="0" xfId="0" applyFill="1" applyAlignment="1">
      <alignment horizontal="center"/>
    </xf>
    <xf numFmtId="0" fontId="32" fillId="3" borderId="0" xfId="0" applyFont="1" applyFill="1"/>
    <xf numFmtId="0" fontId="32" fillId="3" borderId="0" xfId="0" applyFont="1" applyFill="1" applyAlignment="1">
      <alignment vertical="center"/>
    </xf>
    <xf numFmtId="0" fontId="32" fillId="3" borderId="0" xfId="0" applyFont="1" applyFill="1" applyAlignment="1">
      <alignment horizontal="center" vertical="center"/>
    </xf>
    <xf numFmtId="0" fontId="32" fillId="3" borderId="0" xfId="0" applyFont="1" applyFill="1" applyAlignment="1">
      <alignment horizontal="left" vertical="center"/>
    </xf>
    <xf numFmtId="0" fontId="6" fillId="3" borderId="0" xfId="0" applyFont="1" applyFill="1" applyBorder="1" applyAlignment="1">
      <alignment vertical="center"/>
    </xf>
    <xf numFmtId="0" fontId="32" fillId="3" borderId="23" xfId="0" applyFont="1" applyFill="1" applyBorder="1" applyAlignment="1">
      <alignment horizontal="center" vertical="center"/>
    </xf>
    <xf numFmtId="2" fontId="12" fillId="0" borderId="5" xfId="0" applyNumberFormat="1" applyFont="1" applyFill="1" applyBorder="1" applyAlignment="1">
      <alignment horizontal="center" vertical="center"/>
    </xf>
    <xf numFmtId="0" fontId="13" fillId="0" borderId="0" xfId="0" applyFont="1" applyBorder="1" applyAlignment="1">
      <alignment horizontal="left" vertical="center"/>
    </xf>
    <xf numFmtId="0" fontId="6" fillId="3" borderId="23" xfId="0" applyFont="1" applyFill="1" applyBorder="1" applyAlignment="1">
      <alignment vertical="center"/>
    </xf>
    <xf numFmtId="0" fontId="24" fillId="3" borderId="63" xfId="0" applyFont="1" applyFill="1" applyBorder="1" applyAlignment="1">
      <alignment horizontal="centerContinuous" vertical="center" wrapText="1"/>
    </xf>
    <xf numFmtId="0" fontId="24" fillId="3" borderId="57" xfId="0" applyFont="1" applyFill="1" applyBorder="1" applyAlignment="1">
      <alignment horizontal="centerContinuous" vertical="center" wrapText="1"/>
    </xf>
    <xf numFmtId="0" fontId="46" fillId="3" borderId="57" xfId="0" applyFont="1" applyFill="1" applyBorder="1" applyAlignment="1">
      <alignment horizontal="centerContinuous" vertical="center" wrapText="1"/>
    </xf>
    <xf numFmtId="0" fontId="46" fillId="3" borderId="64" xfId="0" applyFont="1" applyFill="1" applyBorder="1" applyAlignment="1">
      <alignment horizontal="centerContinuous" vertical="center" wrapText="1"/>
    </xf>
    <xf numFmtId="0" fontId="46" fillId="3" borderId="65" xfId="0" applyFont="1" applyFill="1" applyBorder="1" applyAlignment="1">
      <alignment horizontal="center" vertical="center" wrapText="1"/>
    </xf>
    <xf numFmtId="0" fontId="46" fillId="3" borderId="66" xfId="0" applyFont="1" applyFill="1" applyBorder="1" applyAlignment="1">
      <alignment horizontal="center" vertical="center" wrapText="1"/>
    </xf>
    <xf numFmtId="0" fontId="46" fillId="3" borderId="23" xfId="0" applyFont="1" applyFill="1" applyBorder="1" applyAlignment="1">
      <alignment horizontal="center" vertical="center" wrapText="1"/>
    </xf>
    <xf numFmtId="0" fontId="46" fillId="3" borderId="67" xfId="0" applyFont="1" applyFill="1" applyBorder="1" applyAlignment="1">
      <alignment horizontal="center" vertical="center" wrapText="1"/>
    </xf>
    <xf numFmtId="0" fontId="46" fillId="3" borderId="68" xfId="0" applyFont="1" applyFill="1" applyBorder="1" applyAlignment="1">
      <alignment horizontal="center" vertical="center" wrapText="1"/>
    </xf>
    <xf numFmtId="0" fontId="46" fillId="3" borderId="69" xfId="0" applyFont="1" applyFill="1" applyBorder="1" applyAlignment="1">
      <alignment horizontal="center" vertical="center" wrapText="1"/>
    </xf>
    <xf numFmtId="0" fontId="46" fillId="3" borderId="70" xfId="0" applyFont="1" applyFill="1" applyBorder="1" applyAlignment="1">
      <alignment horizontal="center" vertical="center" wrapText="1"/>
    </xf>
    <xf numFmtId="0" fontId="24" fillId="3" borderId="65" xfId="0" applyFont="1" applyFill="1" applyBorder="1" applyAlignment="1">
      <alignment horizontal="center" vertical="center" wrapText="1"/>
    </xf>
    <xf numFmtId="0" fontId="24" fillId="3" borderId="71" xfId="0" applyFont="1" applyFill="1" applyBorder="1" applyAlignment="1">
      <alignment horizontal="center" vertical="center" wrapText="1"/>
    </xf>
    <xf numFmtId="0" fontId="24" fillId="3" borderId="69" xfId="0" applyFont="1" applyFill="1" applyBorder="1" applyAlignment="1">
      <alignment horizontal="center" vertical="center" wrapText="1"/>
    </xf>
    <xf numFmtId="0" fontId="24" fillId="3" borderId="72" xfId="0" applyFont="1" applyFill="1" applyBorder="1" applyAlignment="1">
      <alignment horizontal="center" vertical="center" wrapText="1"/>
    </xf>
    <xf numFmtId="0" fontId="46" fillId="3" borderId="50" xfId="0" applyFont="1" applyFill="1" applyBorder="1" applyAlignment="1">
      <alignment horizontal="center" vertical="center" wrapText="1"/>
    </xf>
    <xf numFmtId="0" fontId="24" fillId="3" borderId="73" xfId="0" applyFont="1" applyFill="1" applyBorder="1" applyAlignment="1">
      <alignment horizontal="center" vertical="center" wrapText="1"/>
    </xf>
    <xf numFmtId="0" fontId="24" fillId="3" borderId="74" xfId="0" applyFont="1" applyFill="1" applyBorder="1" applyAlignment="1">
      <alignment horizontal="center" vertical="center" wrapText="1"/>
    </xf>
    <xf numFmtId="0" fontId="24" fillId="3" borderId="75" xfId="0" applyNumberFormat="1" applyFont="1" applyFill="1" applyBorder="1" applyAlignment="1">
      <alignment horizontal="center" vertical="center" wrapText="1"/>
    </xf>
    <xf numFmtId="2" fontId="24" fillId="3" borderId="76" xfId="0" applyNumberFormat="1" applyFont="1" applyFill="1" applyBorder="1" applyAlignment="1">
      <alignment horizontal="center" vertical="center" wrapText="1"/>
    </xf>
    <xf numFmtId="2" fontId="24" fillId="3" borderId="77" xfId="0" applyNumberFormat="1" applyFont="1" applyFill="1" applyBorder="1" applyAlignment="1">
      <alignment horizontal="center" vertical="center" wrapText="1"/>
    </xf>
    <xf numFmtId="2" fontId="24" fillId="3" borderId="78" xfId="0" applyNumberFormat="1" applyFont="1" applyFill="1" applyBorder="1" applyAlignment="1">
      <alignment horizontal="center" vertical="center" wrapText="1"/>
    </xf>
    <xf numFmtId="0" fontId="24" fillId="3" borderId="79" xfId="0" applyFont="1" applyFill="1" applyBorder="1" applyAlignment="1">
      <alignment horizontal="center" vertical="center" wrapText="1"/>
    </xf>
    <xf numFmtId="1" fontId="24" fillId="3" borderId="76" xfId="0" applyNumberFormat="1" applyFont="1" applyFill="1" applyBorder="1" applyAlignment="1">
      <alignment horizontal="center" vertical="center" wrapText="1"/>
    </xf>
    <xf numFmtId="1" fontId="24" fillId="3" borderId="79" xfId="0" applyNumberFormat="1" applyFont="1" applyFill="1" applyBorder="1" applyAlignment="1">
      <alignment horizontal="center" vertical="center" wrapText="1"/>
    </xf>
    <xf numFmtId="183" fontId="24" fillId="3" borderId="76" xfId="0" applyNumberFormat="1" applyFont="1" applyFill="1" applyBorder="1" applyAlignment="1">
      <alignment horizontal="center" vertical="center"/>
    </xf>
    <xf numFmtId="183" fontId="24" fillId="3" borderId="79" xfId="0" applyNumberFormat="1" applyFont="1" applyFill="1" applyBorder="1" applyAlignment="1">
      <alignment horizontal="center" vertical="center"/>
    </xf>
    <xf numFmtId="0" fontId="6" fillId="3" borderId="80" xfId="0" applyFont="1" applyFill="1" applyBorder="1" applyAlignment="1">
      <alignment vertical="center"/>
    </xf>
    <xf numFmtId="0" fontId="6" fillId="3" borderId="79" xfId="0" applyFont="1" applyFill="1" applyBorder="1" applyAlignment="1">
      <alignment vertical="center"/>
    </xf>
    <xf numFmtId="49" fontId="24" fillId="3" borderId="77" xfId="0" applyNumberFormat="1" applyFont="1" applyFill="1" applyBorder="1" applyAlignment="1">
      <alignment horizontal="left" vertical="center" wrapText="1"/>
    </xf>
    <xf numFmtId="49" fontId="24" fillId="3" borderId="77" xfId="0" applyNumberFormat="1" applyFont="1" applyFill="1" applyBorder="1" applyAlignment="1">
      <alignment horizontal="center" vertical="center" wrapText="1"/>
    </xf>
    <xf numFmtId="49" fontId="24" fillId="3" borderId="74" xfId="0" applyNumberFormat="1" applyFont="1" applyFill="1" applyBorder="1" applyAlignment="1">
      <alignment horizontal="right" vertical="center" wrapText="1"/>
    </xf>
    <xf numFmtId="0" fontId="24" fillId="3" borderId="73" xfId="0" applyFont="1" applyFill="1" applyBorder="1" applyAlignment="1">
      <alignment horizontal="center" vertical="center"/>
    </xf>
    <xf numFmtId="0" fontId="24" fillId="3" borderId="76" xfId="0" applyFont="1" applyFill="1" applyBorder="1" applyAlignment="1">
      <alignment horizontal="center" vertical="center" wrapText="1"/>
    </xf>
    <xf numFmtId="49" fontId="24" fillId="5" borderId="75" xfId="0" applyNumberFormat="1" applyFont="1" applyFill="1" applyBorder="1" applyAlignment="1">
      <alignment horizontal="center" vertical="center"/>
    </xf>
    <xf numFmtId="0" fontId="24" fillId="5" borderId="77" xfId="0" applyFont="1" applyFill="1" applyBorder="1" applyAlignment="1">
      <alignment horizontal="center" vertical="center"/>
    </xf>
    <xf numFmtId="0" fontId="24" fillId="5" borderId="73" xfId="0" applyFont="1" applyFill="1" applyBorder="1" applyAlignment="1">
      <alignment horizontal="center" vertical="center" wrapText="1"/>
    </xf>
    <xf numFmtId="176" fontId="62" fillId="5" borderId="76" xfId="0" applyNumberFormat="1" applyFont="1" applyFill="1" applyBorder="1" applyAlignment="1">
      <alignment horizontal="center" vertical="center"/>
    </xf>
    <xf numFmtId="176" fontId="62" fillId="5" borderId="79" xfId="0" applyNumberFormat="1" applyFont="1" applyFill="1" applyBorder="1" applyAlignment="1">
      <alignment horizontal="center" vertical="center"/>
    </xf>
    <xf numFmtId="2" fontId="62" fillId="5" borderId="76" xfId="0" applyNumberFormat="1" applyFont="1" applyFill="1" applyBorder="1" applyAlignment="1">
      <alignment horizontal="center" vertical="center"/>
    </xf>
    <xf numFmtId="2" fontId="62" fillId="5" borderId="79" xfId="0" applyNumberFormat="1" applyFont="1" applyFill="1" applyBorder="1" applyAlignment="1">
      <alignment horizontal="center" vertical="center"/>
    </xf>
    <xf numFmtId="2" fontId="62" fillId="5" borderId="78" xfId="0" applyNumberFormat="1" applyFont="1" applyFill="1" applyBorder="1" applyAlignment="1">
      <alignment horizontal="center" vertical="center"/>
    </xf>
    <xf numFmtId="0" fontId="24" fillId="5" borderId="76" xfId="0" applyFont="1" applyFill="1" applyBorder="1" applyAlignment="1">
      <alignment horizontal="center" vertical="center" wrapText="1"/>
    </xf>
    <xf numFmtId="0" fontId="24" fillId="5" borderId="79" xfId="0" applyFont="1" applyFill="1" applyBorder="1" applyAlignment="1">
      <alignment horizontal="center" vertical="center" wrapText="1"/>
    </xf>
    <xf numFmtId="2" fontId="24" fillId="5" borderId="76" xfId="0" applyNumberFormat="1" applyFont="1" applyFill="1" applyBorder="1" applyAlignment="1">
      <alignment horizontal="center" vertical="center" wrapText="1"/>
    </xf>
    <xf numFmtId="2" fontId="24" fillId="5" borderId="79" xfId="0" applyNumberFormat="1" applyFont="1" applyFill="1" applyBorder="1" applyAlignment="1">
      <alignment horizontal="center" vertical="center" wrapText="1"/>
    </xf>
    <xf numFmtId="183" fontId="24" fillId="5" borderId="76" xfId="0" applyNumberFormat="1" applyFont="1" applyFill="1" applyBorder="1" applyAlignment="1">
      <alignment horizontal="center" vertical="center"/>
    </xf>
    <xf numFmtId="183" fontId="24" fillId="5" borderId="79" xfId="0" applyNumberFormat="1" applyFont="1" applyFill="1" applyBorder="1" applyAlignment="1">
      <alignment horizontal="center" vertical="center"/>
    </xf>
    <xf numFmtId="0" fontId="6" fillId="5" borderId="80" xfId="0" applyFont="1" applyFill="1" applyBorder="1" applyAlignment="1">
      <alignment vertical="center"/>
    </xf>
    <xf numFmtId="0" fontId="6" fillId="5" borderId="79" xfId="0" applyFont="1" applyFill="1" applyBorder="1" applyAlignment="1">
      <alignment vertical="center"/>
    </xf>
    <xf numFmtId="0" fontId="6" fillId="5" borderId="76" xfId="0" applyFont="1" applyFill="1" applyBorder="1" applyAlignment="1">
      <alignment vertical="center"/>
    </xf>
    <xf numFmtId="0" fontId="24" fillId="3" borderId="81" xfId="0" applyFont="1" applyFill="1" applyBorder="1" applyAlignment="1">
      <alignment horizontal="center" vertical="center"/>
    </xf>
    <xf numFmtId="49" fontId="24" fillId="3" borderId="82" xfId="0" applyNumberFormat="1" applyFont="1" applyFill="1" applyBorder="1" applyAlignment="1">
      <alignment horizontal="center" vertical="center"/>
    </xf>
    <xf numFmtId="0" fontId="24" fillId="3" borderId="83" xfId="0" applyFont="1" applyFill="1" applyBorder="1" applyAlignment="1">
      <alignment horizontal="center" vertical="center"/>
    </xf>
    <xf numFmtId="0" fontId="24" fillId="3" borderId="81" xfId="0" applyFont="1" applyFill="1" applyBorder="1" applyAlignment="1">
      <alignment horizontal="center" vertical="center" wrapText="1"/>
    </xf>
    <xf numFmtId="176" fontId="62" fillId="3" borderId="84" xfId="0" applyNumberFormat="1" applyFont="1" applyFill="1" applyBorder="1" applyAlignment="1">
      <alignment horizontal="center" vertical="center"/>
    </xf>
    <xf numFmtId="176" fontId="62" fillId="3" borderId="85" xfId="0" applyNumberFormat="1" applyFont="1" applyFill="1" applyBorder="1" applyAlignment="1">
      <alignment horizontal="center" vertical="center"/>
    </xf>
    <xf numFmtId="2" fontId="62" fillId="3" borderId="84" xfId="0" applyNumberFormat="1" applyFont="1" applyFill="1" applyBorder="1" applyAlignment="1">
      <alignment horizontal="center" vertical="center"/>
    </xf>
    <xf numFmtId="2" fontId="62" fillId="3" borderId="85" xfId="0" applyNumberFormat="1" applyFont="1" applyFill="1" applyBorder="1" applyAlignment="1">
      <alignment horizontal="center" vertical="center"/>
    </xf>
    <xf numFmtId="2" fontId="62" fillId="3" borderId="86" xfId="0" applyNumberFormat="1" applyFont="1" applyFill="1" applyBorder="1" applyAlignment="1">
      <alignment horizontal="center" vertical="center"/>
    </xf>
    <xf numFmtId="0" fontId="24" fillId="3" borderId="84" xfId="0" applyFont="1" applyFill="1" applyBorder="1" applyAlignment="1">
      <alignment horizontal="center" vertical="center" wrapText="1"/>
    </xf>
    <xf numFmtId="0" fontId="24" fillId="3" borderId="85" xfId="0" applyFont="1" applyFill="1" applyBorder="1" applyAlignment="1">
      <alignment horizontal="center" vertical="center" wrapText="1"/>
    </xf>
    <xf numFmtId="2" fontId="24" fillId="3" borderId="84" xfId="0" applyNumberFormat="1" applyFont="1" applyFill="1" applyBorder="1" applyAlignment="1">
      <alignment horizontal="center" vertical="center" wrapText="1"/>
    </xf>
    <xf numFmtId="2" fontId="24" fillId="3" borderId="85" xfId="0" applyNumberFormat="1" applyFont="1" applyFill="1" applyBorder="1" applyAlignment="1">
      <alignment horizontal="center" vertical="center" wrapText="1"/>
    </xf>
    <xf numFmtId="183" fontId="24" fillId="3" borderId="84" xfId="0" applyNumberFormat="1" applyFont="1" applyFill="1" applyBorder="1" applyAlignment="1">
      <alignment horizontal="center" vertical="center"/>
    </xf>
    <xf numFmtId="183" fontId="24" fillId="3" borderId="85" xfId="0" applyNumberFormat="1" applyFont="1" applyFill="1" applyBorder="1" applyAlignment="1">
      <alignment horizontal="center" vertical="center"/>
    </xf>
    <xf numFmtId="0" fontId="6" fillId="3" borderId="84" xfId="0" applyFont="1" applyFill="1" applyBorder="1" applyAlignment="1">
      <alignment vertical="center"/>
    </xf>
    <xf numFmtId="0" fontId="6" fillId="3" borderId="85" xfId="0" applyFont="1" applyFill="1" applyBorder="1" applyAlignment="1">
      <alignment vertical="center"/>
    </xf>
    <xf numFmtId="1" fontId="39" fillId="3" borderId="76" xfId="0" applyNumberFormat="1" applyFont="1" applyFill="1" applyBorder="1" applyAlignment="1">
      <alignment horizontal="center" vertical="center" wrapText="1"/>
    </xf>
    <xf numFmtId="1" fontId="39" fillId="3" borderId="79" xfId="0" applyNumberFormat="1" applyFont="1" applyFill="1" applyBorder="1" applyAlignment="1">
      <alignment horizontal="center" vertical="center" wrapText="1"/>
    </xf>
    <xf numFmtId="0" fontId="12" fillId="0" borderId="87" xfId="0" applyFont="1" applyFill="1" applyBorder="1" applyAlignment="1">
      <alignment horizontal="center" vertical="center"/>
    </xf>
    <xf numFmtId="0" fontId="0" fillId="0" borderId="8" xfId="0" applyFill="1" applyBorder="1" applyAlignment="1">
      <alignment vertical="center"/>
    </xf>
    <xf numFmtId="0" fontId="4" fillId="0" borderId="87" xfId="0" applyFont="1" applyFill="1" applyBorder="1" applyAlignment="1">
      <alignment horizontal="center" vertical="center"/>
    </xf>
    <xf numFmtId="0" fontId="4" fillId="0" borderId="9" xfId="0" applyFont="1" applyFill="1" applyBorder="1" applyAlignment="1">
      <alignment horizontal="center" vertical="center"/>
    </xf>
    <xf numFmtId="0" fontId="12" fillId="0" borderId="7" xfId="0" applyFont="1" applyFill="1" applyBorder="1" applyAlignment="1">
      <alignment horizontal="center" vertical="center"/>
    </xf>
    <xf numFmtId="0" fontId="63" fillId="0" borderId="2" xfId="0" applyFont="1" applyFill="1" applyBorder="1"/>
    <xf numFmtId="0" fontId="64" fillId="0" borderId="0" xfId="0" applyFont="1" applyFill="1" applyBorder="1" applyAlignment="1">
      <alignment vertical="center"/>
    </xf>
    <xf numFmtId="0" fontId="12" fillId="0" borderId="0" xfId="0" quotePrefix="1" applyFont="1" applyFill="1" applyBorder="1" applyAlignment="1">
      <alignment horizontal="right" vertical="center"/>
    </xf>
    <xf numFmtId="0" fontId="22" fillId="0" borderId="0" xfId="0" applyFont="1" applyFill="1" applyAlignment="1">
      <alignment vertical="center"/>
    </xf>
    <xf numFmtId="0" fontId="22" fillId="0" borderId="52" xfId="0" applyFont="1" applyFill="1" applyBorder="1" applyAlignment="1">
      <alignment horizontal="center" vertical="center"/>
    </xf>
    <xf numFmtId="0" fontId="22" fillId="0" borderId="0" xfId="0" applyFont="1" applyFill="1" applyBorder="1" applyAlignment="1">
      <alignment horizontal="left" vertical="center" shrinkToFit="1"/>
    </xf>
    <xf numFmtId="2" fontId="22" fillId="0" borderId="0" xfId="0" applyNumberFormat="1" applyFont="1" applyFill="1" applyBorder="1" applyAlignment="1">
      <alignment horizontal="center"/>
    </xf>
    <xf numFmtId="0" fontId="32" fillId="0" borderId="0" xfId="0" applyFont="1" applyFill="1" applyAlignment="1">
      <alignment vertical="center"/>
    </xf>
    <xf numFmtId="0" fontId="22" fillId="0" borderId="0" xfId="0" applyFont="1" applyFill="1" applyAlignment="1">
      <alignment horizontal="center" vertical="center"/>
    </xf>
    <xf numFmtId="0" fontId="22" fillId="0" borderId="0" xfId="0" applyFont="1" applyFill="1" applyBorder="1" applyAlignment="1">
      <alignment horizontal="center" vertical="center"/>
    </xf>
    <xf numFmtId="0" fontId="17" fillId="0" borderId="0" xfId="0" applyFont="1" applyFill="1" applyAlignment="1">
      <alignment horizontal="center" vertical="center"/>
    </xf>
    <xf numFmtId="0" fontId="12" fillId="0" borderId="23" xfId="0" applyFont="1" applyFill="1" applyBorder="1" applyAlignment="1">
      <alignment horizontal="center"/>
    </xf>
    <xf numFmtId="0" fontId="12" fillId="0" borderId="0" xfId="0" applyFont="1" applyFill="1" applyAlignment="1">
      <alignment horizontal="center"/>
    </xf>
    <xf numFmtId="178" fontId="12" fillId="0" borderId="21" xfId="0" applyNumberFormat="1" applyFont="1" applyFill="1" applyBorder="1" applyAlignment="1">
      <alignment horizontal="center" vertical="center"/>
    </xf>
    <xf numFmtId="0" fontId="65" fillId="0" borderId="0" xfId="0" applyFont="1" applyAlignment="1">
      <alignment vertical="center"/>
    </xf>
    <xf numFmtId="178"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0" fontId="22" fillId="0" borderId="52" xfId="0" applyFont="1" applyFill="1" applyBorder="1" applyAlignment="1">
      <alignment horizontal="center"/>
    </xf>
    <xf numFmtId="0" fontId="22" fillId="0" borderId="51" xfId="0" applyFont="1" applyFill="1" applyBorder="1" applyAlignment="1">
      <alignment horizontal="center" vertical="center"/>
    </xf>
    <xf numFmtId="2" fontId="12" fillId="0" borderId="88" xfId="0" applyNumberFormat="1" applyFont="1" applyFill="1" applyBorder="1" applyAlignment="1">
      <alignment horizontal="center" vertical="center"/>
    </xf>
    <xf numFmtId="0" fontId="0" fillId="0" borderId="0" xfId="0" applyFont="1" applyFill="1" applyBorder="1" applyAlignment="1">
      <alignment vertical="center"/>
    </xf>
    <xf numFmtId="0" fontId="66" fillId="0" borderId="5" xfId="0" applyFont="1" applyFill="1" applyBorder="1" applyAlignment="1">
      <alignment horizontal="center"/>
    </xf>
    <xf numFmtId="0" fontId="66" fillId="0" borderId="0" xfId="0" applyFont="1" applyFill="1" applyBorder="1" applyAlignment="1">
      <alignment horizontal="center"/>
    </xf>
    <xf numFmtId="0" fontId="0" fillId="0" borderId="23" xfId="0" applyFont="1" applyBorder="1" applyAlignment="1">
      <alignment horizontal="center" vertical="center"/>
    </xf>
    <xf numFmtId="0" fontId="4" fillId="3" borderId="0" xfId="0" applyFont="1" applyFill="1" applyBorder="1" applyAlignment="1">
      <alignment horizontal="center" vertical="center"/>
    </xf>
    <xf numFmtId="179" fontId="26" fillId="3" borderId="0" xfId="0" applyNumberFormat="1" applyFont="1" applyFill="1" applyBorder="1" applyAlignment="1">
      <alignment horizontal="center" vertical="center"/>
    </xf>
    <xf numFmtId="179" fontId="4" fillId="3" borderId="0" xfId="0" applyNumberFormat="1" applyFont="1" applyFill="1" applyBorder="1" applyAlignment="1">
      <alignment horizontal="center" vertical="center"/>
    </xf>
    <xf numFmtId="0" fontId="0" fillId="3" borderId="23" xfId="0" applyFont="1" applyFill="1" applyBorder="1" applyAlignment="1">
      <alignment horizontal="center" vertical="center"/>
    </xf>
    <xf numFmtId="180" fontId="0" fillId="3" borderId="23" xfId="0" applyNumberFormat="1" applyFont="1" applyFill="1" applyBorder="1" applyAlignment="1">
      <alignment horizontal="center" vertical="center"/>
    </xf>
    <xf numFmtId="183" fontId="12" fillId="0" borderId="23" xfId="0" applyNumberFormat="1" applyFont="1" applyFill="1" applyBorder="1" applyAlignment="1">
      <alignment horizontal="center" vertical="center"/>
    </xf>
    <xf numFmtId="183" fontId="17" fillId="0" borderId="0" xfId="0" applyNumberFormat="1" applyFont="1" applyFill="1" applyAlignment="1">
      <alignment horizontal="center" vertical="center"/>
    </xf>
    <xf numFmtId="183" fontId="12" fillId="0" borderId="23" xfId="0" applyNumberFormat="1" applyFont="1" applyFill="1" applyBorder="1" applyAlignment="1">
      <alignment horizontal="center"/>
    </xf>
    <xf numFmtId="183" fontId="17" fillId="0" borderId="89" xfId="0" applyNumberFormat="1" applyFont="1" applyFill="1" applyBorder="1" applyAlignment="1">
      <alignment horizontal="center"/>
    </xf>
    <xf numFmtId="0" fontId="24" fillId="0" borderId="0" xfId="0" applyFont="1" applyAlignment="1">
      <alignment horizontal="center" vertical="center"/>
    </xf>
    <xf numFmtId="0" fontId="24" fillId="0" borderId="51" xfId="0" applyFont="1" applyFill="1" applyBorder="1" applyAlignment="1">
      <alignment horizontal="center" vertical="center"/>
    </xf>
    <xf numFmtId="0" fontId="24" fillId="0" borderId="50" xfId="0" applyFont="1" applyFill="1" applyBorder="1" applyAlignment="1">
      <alignment horizontal="center" vertical="center"/>
    </xf>
    <xf numFmtId="0" fontId="29" fillId="0" borderId="14" xfId="0" applyFont="1" applyFill="1" applyBorder="1" applyAlignment="1">
      <alignment horizontal="center" vertical="center"/>
    </xf>
    <xf numFmtId="0" fontId="0" fillId="0" borderId="0" xfId="0" applyFont="1" applyAlignment="1">
      <alignment horizontal="left" vertical="center"/>
    </xf>
    <xf numFmtId="0" fontId="67" fillId="0" borderId="50" xfId="0" applyFont="1" applyFill="1" applyBorder="1" applyAlignment="1">
      <alignment horizontal="center" vertical="center"/>
    </xf>
    <xf numFmtId="0" fontId="0" fillId="0" borderId="0" xfId="0" applyFont="1" applyFill="1" applyBorder="1" applyAlignment="1"/>
    <xf numFmtId="49" fontId="12" fillId="0" borderId="23" xfId="0" applyNumberFormat="1" applyFont="1" applyBorder="1" applyAlignment="1">
      <alignment horizontal="center"/>
    </xf>
    <xf numFmtId="49" fontId="16" fillId="2" borderId="23" xfId="0" applyNumberFormat="1" applyFont="1" applyFill="1" applyBorder="1" applyAlignment="1">
      <alignment horizontal="center"/>
    </xf>
    <xf numFmtId="0" fontId="24" fillId="0" borderId="73" xfId="0" applyFont="1" applyFill="1" applyBorder="1" applyAlignment="1">
      <alignment horizontal="center" vertical="center"/>
    </xf>
    <xf numFmtId="0" fontId="24" fillId="0" borderId="73" xfId="0" applyFont="1" applyFill="1" applyBorder="1" applyAlignment="1">
      <alignment horizontal="center" vertical="center" wrapText="1"/>
    </xf>
    <xf numFmtId="49" fontId="24" fillId="0" borderId="75" xfId="0" applyNumberFormat="1" applyFont="1" applyFill="1" applyBorder="1" applyAlignment="1">
      <alignment horizontal="center" vertical="center"/>
    </xf>
    <xf numFmtId="0" fontId="24" fillId="0" borderId="77" xfId="0" applyFont="1" applyFill="1" applyBorder="1" applyAlignment="1">
      <alignment horizontal="center" vertical="center"/>
    </xf>
    <xf numFmtId="176" fontId="62" fillId="0" borderId="76" xfId="0" applyNumberFormat="1" applyFont="1" applyFill="1" applyBorder="1" applyAlignment="1">
      <alignment horizontal="center" vertical="center"/>
    </xf>
    <xf numFmtId="176" fontId="62" fillId="0" borderId="79" xfId="0" applyNumberFormat="1" applyFont="1" applyFill="1" applyBorder="1" applyAlignment="1">
      <alignment horizontal="center" vertical="center"/>
    </xf>
    <xf numFmtId="2" fontId="62" fillId="0" borderId="76" xfId="0" applyNumberFormat="1" applyFont="1" applyFill="1" applyBorder="1" applyAlignment="1">
      <alignment horizontal="center" vertical="center"/>
    </xf>
    <xf numFmtId="2" fontId="62" fillId="0" borderId="79" xfId="0" applyNumberFormat="1" applyFont="1" applyFill="1" applyBorder="1" applyAlignment="1">
      <alignment horizontal="center" vertical="center"/>
    </xf>
    <xf numFmtId="2" fontId="62" fillId="0" borderId="78" xfId="0" applyNumberFormat="1" applyFont="1" applyFill="1" applyBorder="1" applyAlignment="1">
      <alignment horizontal="center" vertical="center"/>
    </xf>
    <xf numFmtId="0" fontId="24" fillId="0" borderId="76" xfId="0" applyFont="1" applyFill="1" applyBorder="1" applyAlignment="1">
      <alignment horizontal="center" vertical="center" wrapText="1"/>
    </xf>
    <xf numFmtId="0" fontId="24" fillId="0" borderId="79" xfId="0" applyFont="1" applyFill="1" applyBorder="1" applyAlignment="1">
      <alignment horizontal="center" vertical="center" wrapText="1"/>
    </xf>
    <xf numFmtId="2" fontId="24" fillId="0" borderId="76" xfId="0" applyNumberFormat="1" applyFont="1" applyFill="1" applyBorder="1" applyAlignment="1">
      <alignment horizontal="center" vertical="center" wrapText="1"/>
    </xf>
    <xf numFmtId="2" fontId="24" fillId="0" borderId="79" xfId="0" applyNumberFormat="1" applyFont="1" applyFill="1" applyBorder="1" applyAlignment="1">
      <alignment horizontal="center" vertical="center" wrapText="1"/>
    </xf>
    <xf numFmtId="183" fontId="24" fillId="0" borderId="76" xfId="0" applyNumberFormat="1" applyFont="1" applyFill="1" applyBorder="1" applyAlignment="1">
      <alignment horizontal="center" vertical="center"/>
    </xf>
    <xf numFmtId="183" fontId="24" fillId="0" borderId="79" xfId="0" applyNumberFormat="1" applyFont="1" applyFill="1" applyBorder="1" applyAlignment="1">
      <alignment horizontal="center" vertical="center"/>
    </xf>
    <xf numFmtId="0" fontId="6" fillId="0" borderId="80" xfId="0" applyFont="1" applyFill="1" applyBorder="1" applyAlignment="1">
      <alignment vertical="center"/>
    </xf>
    <xf numFmtId="0" fontId="6" fillId="0" borderId="79" xfId="0" applyFont="1" applyFill="1" applyBorder="1" applyAlignment="1">
      <alignment vertical="center"/>
    </xf>
    <xf numFmtId="0" fontId="9" fillId="0" borderId="89" xfId="0" applyFont="1" applyFill="1" applyBorder="1" applyAlignment="1">
      <alignment horizontal="center" vertical="center"/>
    </xf>
    <xf numFmtId="184" fontId="12" fillId="0" borderId="0" xfId="0" applyNumberFormat="1" applyFont="1" applyAlignment="1">
      <alignment vertical="center"/>
    </xf>
    <xf numFmtId="0" fontId="0" fillId="0" borderId="23" xfId="0" applyFill="1" applyBorder="1" applyAlignment="1">
      <alignment horizontal="center" vertical="center"/>
    </xf>
    <xf numFmtId="0" fontId="0" fillId="0" borderId="8" xfId="0" applyFont="1" applyFill="1" applyBorder="1" applyAlignment="1">
      <alignment vertical="center"/>
    </xf>
    <xf numFmtId="2" fontId="12" fillId="0" borderId="23" xfId="0" applyNumberFormat="1" applyFont="1" applyBorder="1" applyAlignment="1">
      <alignment vertical="center"/>
    </xf>
    <xf numFmtId="2" fontId="4" fillId="3" borderId="23" xfId="0" applyNumberFormat="1" applyFont="1" applyFill="1" applyBorder="1" applyAlignment="1">
      <alignment horizontal="center" vertical="center"/>
    </xf>
    <xf numFmtId="0" fontId="38" fillId="0" borderId="23" xfId="0" applyFont="1" applyBorder="1" applyAlignment="1">
      <alignment horizontal="center" vertical="center" shrinkToFit="1"/>
    </xf>
    <xf numFmtId="0" fontId="38" fillId="0" borderId="23" xfId="0" quotePrefix="1" applyFont="1" applyBorder="1" applyAlignment="1">
      <alignment horizontal="center" vertical="center"/>
    </xf>
    <xf numFmtId="0" fontId="71" fillId="7" borderId="0" xfId="0" applyFont="1" applyFill="1" applyAlignment="1">
      <alignment vertical="center"/>
    </xf>
    <xf numFmtId="2" fontId="0" fillId="3" borderId="23" xfId="0" applyNumberFormat="1" applyFont="1" applyFill="1" applyBorder="1" applyAlignment="1">
      <alignment horizontal="right" vertical="center"/>
    </xf>
    <xf numFmtId="2" fontId="22" fillId="0" borderId="90" xfId="0" applyNumberFormat="1" applyFont="1" applyFill="1" applyBorder="1" applyAlignment="1"/>
    <xf numFmtId="2" fontId="22" fillId="0" borderId="91" xfId="0" applyNumberFormat="1" applyFont="1" applyFill="1" applyBorder="1" applyAlignment="1"/>
    <xf numFmtId="2" fontId="22" fillId="0" borderId="92" xfId="0" applyNumberFormat="1" applyFont="1" applyFill="1" applyBorder="1" applyAlignment="1"/>
    <xf numFmtId="0" fontId="4" fillId="0" borderId="10" xfId="0" applyFont="1" applyFill="1" applyBorder="1"/>
    <xf numFmtId="0" fontId="42" fillId="0" borderId="0" xfId="0" applyFont="1" applyFill="1" applyBorder="1" applyAlignment="1">
      <alignment horizontal="center"/>
    </xf>
    <xf numFmtId="0" fontId="4" fillId="0" borderId="1" xfId="0" applyFont="1" applyFill="1" applyBorder="1"/>
    <xf numFmtId="0" fontId="4" fillId="0" borderId="2" xfId="0" applyFont="1" applyFill="1" applyBorder="1"/>
    <xf numFmtId="38" fontId="12" fillId="0" borderId="2" xfId="1" applyFont="1" applyFill="1" applyBorder="1" applyAlignment="1"/>
    <xf numFmtId="186" fontId="13" fillId="0" borderId="3" xfId="0" applyNumberFormat="1" applyFont="1" applyFill="1" applyBorder="1" applyAlignment="1">
      <alignment vertical="center"/>
    </xf>
    <xf numFmtId="56" fontId="12" fillId="0" borderId="93" xfId="0" applyNumberFormat="1" applyFont="1" applyFill="1" applyBorder="1" applyAlignment="1">
      <alignment horizontal="center" vertical="center"/>
    </xf>
    <xf numFmtId="0" fontId="12" fillId="0" borderId="94" xfId="0" applyFont="1" applyFill="1" applyBorder="1" applyAlignment="1">
      <alignment horizontal="center" vertical="center"/>
    </xf>
    <xf numFmtId="0" fontId="72" fillId="0" borderId="0" xfId="0" applyFont="1" applyFill="1" applyAlignment="1">
      <alignment vertical="center"/>
    </xf>
    <xf numFmtId="2" fontId="12" fillId="0" borderId="48" xfId="0" applyNumberFormat="1" applyFont="1" applyFill="1" applyBorder="1" applyAlignment="1">
      <alignment vertical="center"/>
    </xf>
    <xf numFmtId="2" fontId="12" fillId="0" borderId="32" xfId="0" applyNumberFormat="1" applyFont="1" applyFill="1" applyBorder="1" applyAlignment="1">
      <alignment vertical="center"/>
    </xf>
    <xf numFmtId="2" fontId="12" fillId="0" borderId="37" xfId="0" applyNumberFormat="1" applyFont="1" applyFill="1" applyBorder="1" applyAlignment="1">
      <alignment vertical="center"/>
    </xf>
    <xf numFmtId="0" fontId="0" fillId="8" borderId="0" xfId="0" applyFont="1" applyFill="1" applyBorder="1" applyAlignment="1">
      <alignment vertical="center"/>
    </xf>
    <xf numFmtId="0" fontId="12" fillId="8" borderId="0" xfId="0" applyFont="1" applyFill="1" applyBorder="1" applyAlignment="1">
      <alignment vertical="center"/>
    </xf>
    <xf numFmtId="0" fontId="0" fillId="8" borderId="0" xfId="0" applyFont="1" applyFill="1" applyBorder="1" applyAlignment="1">
      <alignment horizontal="center" vertical="center"/>
    </xf>
    <xf numFmtId="0" fontId="0" fillId="8" borderId="0" xfId="0" applyFont="1" applyFill="1" applyAlignment="1">
      <alignment vertical="center"/>
    </xf>
    <xf numFmtId="0" fontId="12" fillId="0" borderId="95" xfId="0" applyFont="1" applyFill="1" applyBorder="1" applyAlignment="1">
      <alignment horizontal="center" vertical="center"/>
    </xf>
    <xf numFmtId="2" fontId="12" fillId="0" borderId="51" xfId="0" applyNumberFormat="1" applyFont="1" applyFill="1" applyBorder="1" applyAlignment="1">
      <alignment vertical="center"/>
    </xf>
    <xf numFmtId="2" fontId="12" fillId="0" borderId="96" xfId="0" applyNumberFormat="1" applyFont="1" applyFill="1" applyBorder="1" applyAlignment="1">
      <alignment vertical="center"/>
    </xf>
    <xf numFmtId="2" fontId="12" fillId="0" borderId="33" xfId="0" applyNumberFormat="1" applyFont="1" applyFill="1" applyBorder="1" applyAlignment="1">
      <alignment vertical="center"/>
    </xf>
    <xf numFmtId="2" fontId="12" fillId="0" borderId="27" xfId="0" applyNumberFormat="1" applyFont="1" applyFill="1" applyBorder="1" applyAlignment="1">
      <alignment vertical="center"/>
    </xf>
    <xf numFmtId="2" fontId="12" fillId="0" borderId="97" xfId="0" applyNumberFormat="1" applyFont="1" applyFill="1" applyBorder="1" applyAlignment="1">
      <alignment vertical="center"/>
    </xf>
    <xf numFmtId="2" fontId="12" fillId="0" borderId="98" xfId="0" applyNumberFormat="1" applyFont="1" applyFill="1" applyBorder="1" applyAlignment="1">
      <alignment vertical="center"/>
    </xf>
    <xf numFmtId="2" fontId="12" fillId="0" borderId="34" xfId="0" applyNumberFormat="1" applyFont="1" applyFill="1" applyBorder="1" applyAlignment="1">
      <alignment vertical="center"/>
    </xf>
    <xf numFmtId="0" fontId="12" fillId="0" borderId="99" xfId="0" applyFont="1" applyFill="1" applyBorder="1" applyAlignment="1">
      <alignment horizontal="center" vertical="center"/>
    </xf>
    <xf numFmtId="0" fontId="12" fillId="0" borderId="37" xfId="0" applyFont="1" applyFill="1" applyBorder="1" applyAlignment="1">
      <alignment horizontal="center" vertical="center"/>
    </xf>
    <xf numFmtId="49" fontId="0" fillId="0" borderId="23" xfId="0" applyNumberFormat="1" applyFont="1" applyFill="1" applyBorder="1"/>
    <xf numFmtId="0" fontId="68" fillId="0" borderId="0" xfId="0" applyFont="1" applyFill="1" applyBorder="1" applyAlignment="1">
      <alignment horizontal="center" vertical="center"/>
    </xf>
    <xf numFmtId="2" fontId="22" fillId="0" borderId="0" xfId="0" applyNumberFormat="1" applyFont="1" applyFill="1" applyBorder="1" applyAlignment="1"/>
    <xf numFmtId="0" fontId="0" fillId="0" borderId="0" xfId="0" applyFont="1"/>
    <xf numFmtId="0" fontId="0" fillId="0" borderId="0" xfId="0" applyFont="1" applyAlignment="1">
      <alignment horizontal="center"/>
    </xf>
    <xf numFmtId="0" fontId="0" fillId="0" borderId="23" xfId="0" applyFont="1" applyBorder="1"/>
    <xf numFmtId="0" fontId="0" fillId="0" borderId="23" xfId="0" applyNumberFormat="1" applyFont="1" applyFill="1" applyBorder="1"/>
    <xf numFmtId="0" fontId="24" fillId="0" borderId="51" xfId="0" applyFont="1" applyBorder="1" applyAlignment="1">
      <alignment vertical="center"/>
    </xf>
    <xf numFmtId="0" fontId="24" fillId="0" borderId="50" xfId="0" applyFont="1" applyBorder="1" applyAlignment="1">
      <alignment vertical="center"/>
    </xf>
    <xf numFmtId="0" fontId="24" fillId="0" borderId="35"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59" xfId="0" applyFont="1" applyFill="1" applyBorder="1" applyAlignment="1">
      <alignment horizontal="center" vertical="center"/>
    </xf>
    <xf numFmtId="0" fontId="24" fillId="0" borderId="26"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14" xfId="0" applyFont="1" applyFill="1" applyBorder="1" applyAlignment="1">
      <alignment horizontal="center" vertical="center"/>
    </xf>
    <xf numFmtId="49" fontId="0" fillId="0" borderId="50" xfId="0" applyNumberFormat="1" applyFont="1" applyFill="1" applyBorder="1"/>
    <xf numFmtId="0" fontId="24" fillId="0" borderId="98" xfId="0" applyFont="1" applyFill="1" applyBorder="1" applyAlignment="1">
      <alignment horizontal="center" vertical="center"/>
    </xf>
    <xf numFmtId="0" fontId="24" fillId="0" borderId="96" xfId="0" applyFont="1" applyFill="1" applyBorder="1" applyAlignment="1">
      <alignment horizontal="center" vertical="center"/>
    </xf>
    <xf numFmtId="0" fontId="0" fillId="0" borderId="0" xfId="0" applyFont="1" applyAlignment="1">
      <alignment horizontal="center" vertical="center"/>
    </xf>
    <xf numFmtId="0" fontId="0" fillId="0" borderId="51" xfId="0" applyFont="1" applyFill="1" applyBorder="1" applyAlignment="1">
      <alignment horizontal="center" vertical="center"/>
    </xf>
    <xf numFmtId="0" fontId="0" fillId="0" borderId="50" xfId="0" applyFont="1" applyFill="1" applyBorder="1" applyAlignment="1">
      <alignment horizontal="center" vertical="center"/>
    </xf>
    <xf numFmtId="0" fontId="1" fillId="0" borderId="23" xfId="0" applyFont="1" applyBorder="1"/>
    <xf numFmtId="0" fontId="1" fillId="0" borderId="0" xfId="0" applyFont="1" applyAlignment="1">
      <alignment horizontal="center" vertical="center"/>
    </xf>
    <xf numFmtId="0" fontId="1" fillId="0" borderId="0" xfId="0" applyFont="1"/>
    <xf numFmtId="0" fontId="1" fillId="0" borderId="25" xfId="0" applyFont="1" applyBorder="1"/>
    <xf numFmtId="0" fontId="1" fillId="7" borderId="25" xfId="0" applyFont="1" applyFill="1" applyBorder="1"/>
    <xf numFmtId="49" fontId="1" fillId="0" borderId="23" xfId="0" applyNumberFormat="1" applyFont="1" applyFill="1" applyBorder="1"/>
    <xf numFmtId="0" fontId="1" fillId="0" borderId="0" xfId="0" applyFont="1" applyFill="1"/>
    <xf numFmtId="0" fontId="6" fillId="0" borderId="0" xfId="0" applyFont="1" applyFill="1" applyBorder="1" applyAlignment="1">
      <alignment horizontal="center" vertical="center"/>
    </xf>
    <xf numFmtId="2" fontId="22" fillId="0" borderId="100" xfId="0" applyNumberFormat="1" applyFont="1" applyFill="1" applyBorder="1" applyAlignment="1"/>
    <xf numFmtId="0" fontId="12" fillId="0" borderId="23" xfId="0" applyFont="1" applyFill="1" applyBorder="1" applyAlignment="1">
      <alignment vertical="center"/>
    </xf>
    <xf numFmtId="0" fontId="22" fillId="0" borderId="35" xfId="0" applyFont="1" applyFill="1" applyBorder="1" applyAlignment="1">
      <alignment horizontal="center" vertical="center"/>
    </xf>
    <xf numFmtId="2" fontId="12" fillId="0" borderId="0" xfId="0" applyNumberFormat="1" applyFont="1" applyFill="1" applyBorder="1" applyAlignment="1">
      <alignment vertical="center"/>
    </xf>
    <xf numFmtId="0" fontId="38" fillId="0" borderId="0" xfId="0" applyFont="1" applyBorder="1" applyAlignment="1">
      <alignment horizontal="center" vertical="center"/>
    </xf>
    <xf numFmtId="2" fontId="38" fillId="0" borderId="0" xfId="0" applyNumberFormat="1" applyFont="1" applyBorder="1" applyAlignment="1">
      <alignment horizontal="center" vertical="center"/>
    </xf>
    <xf numFmtId="2" fontId="4" fillId="3" borderId="0" xfId="0" applyNumberFormat="1" applyFont="1" applyFill="1" applyBorder="1" applyAlignment="1">
      <alignment horizontal="center" vertical="center"/>
    </xf>
    <xf numFmtId="56" fontId="12" fillId="0" borderId="0" xfId="0" quotePrefix="1" applyNumberFormat="1" applyFont="1" applyFill="1" applyBorder="1" applyAlignment="1">
      <alignment horizontal="center" vertical="center"/>
    </xf>
    <xf numFmtId="0" fontId="12" fillId="0" borderId="0" xfId="0" quotePrefix="1" applyFont="1" applyBorder="1" applyAlignment="1">
      <alignment horizontal="center" vertical="center"/>
    </xf>
    <xf numFmtId="56" fontId="12" fillId="0" borderId="0" xfId="0" quotePrefix="1" applyNumberFormat="1" applyFont="1" applyBorder="1" applyAlignment="1">
      <alignment horizontal="center" vertical="center"/>
    </xf>
    <xf numFmtId="0" fontId="6" fillId="8" borderId="23" xfId="0" applyFont="1" applyFill="1" applyBorder="1" applyAlignment="1">
      <alignment horizontal="center" vertical="center"/>
    </xf>
    <xf numFmtId="178" fontId="12" fillId="0" borderId="0" xfId="0" applyNumberFormat="1" applyFont="1" applyBorder="1" applyAlignment="1">
      <alignment horizontal="center" vertical="center"/>
    </xf>
    <xf numFmtId="178" fontId="73" fillId="0" borderId="0" xfId="0" applyNumberFormat="1" applyFont="1" applyBorder="1" applyAlignment="1">
      <alignment vertical="center"/>
    </xf>
    <xf numFmtId="183" fontId="12" fillId="0" borderId="0" xfId="0" applyNumberFormat="1" applyFont="1" applyFill="1" applyBorder="1" applyAlignment="1">
      <alignment horizontal="center" vertical="center"/>
    </xf>
    <xf numFmtId="10" fontId="12" fillId="0" borderId="0" xfId="0" applyNumberFormat="1" applyFont="1" applyFill="1" applyAlignment="1">
      <alignment vertical="center"/>
    </xf>
    <xf numFmtId="2" fontId="12" fillId="0" borderId="0" xfId="0" applyNumberFormat="1" applyFont="1" applyFill="1" applyAlignment="1">
      <alignment vertical="center"/>
    </xf>
    <xf numFmtId="0" fontId="24" fillId="3" borderId="101" xfId="0" applyFont="1" applyFill="1" applyBorder="1" applyAlignment="1">
      <alignment horizontal="center" vertical="center" wrapText="1"/>
    </xf>
    <xf numFmtId="0" fontId="24" fillId="3" borderId="102" xfId="0" applyFont="1" applyFill="1" applyBorder="1" applyAlignment="1">
      <alignment horizontal="center" vertical="center" wrapText="1"/>
    </xf>
    <xf numFmtId="1" fontId="24" fillId="3" borderId="101" xfId="0" applyNumberFormat="1" applyFont="1" applyFill="1" applyBorder="1" applyAlignment="1">
      <alignment horizontal="center" vertical="center" wrapText="1"/>
    </xf>
    <xf numFmtId="1" fontId="24" fillId="3" borderId="102" xfId="0" applyNumberFormat="1" applyFont="1" applyFill="1" applyBorder="1" applyAlignment="1">
      <alignment horizontal="center" vertical="center" wrapText="1"/>
    </xf>
    <xf numFmtId="183" fontId="24" fillId="3" borderId="101" xfId="0" applyNumberFormat="1" applyFont="1" applyFill="1" applyBorder="1" applyAlignment="1">
      <alignment horizontal="center" vertical="center"/>
    </xf>
    <xf numFmtId="183" fontId="24" fillId="3" borderId="102" xfId="0" applyNumberFormat="1" applyFont="1" applyFill="1" applyBorder="1" applyAlignment="1">
      <alignment horizontal="center" vertical="center"/>
    </xf>
    <xf numFmtId="0" fontId="33" fillId="0" borderId="103" xfId="0" applyFont="1" applyFill="1" applyBorder="1" applyAlignment="1">
      <alignment horizontal="center" vertical="center"/>
    </xf>
    <xf numFmtId="0" fontId="68" fillId="0" borderId="104" xfId="0" applyFont="1" applyFill="1" applyBorder="1" applyAlignment="1">
      <alignment horizontal="center" vertical="center"/>
    </xf>
    <xf numFmtId="0" fontId="68" fillId="0" borderId="57" xfId="0" applyFont="1" applyFill="1" applyBorder="1" applyAlignment="1">
      <alignment horizontal="center" vertical="center"/>
    </xf>
    <xf numFmtId="0" fontId="22" fillId="0" borderId="90" xfId="0" applyFont="1" applyFill="1" applyBorder="1" applyAlignment="1">
      <alignment horizontal="center" vertical="center"/>
    </xf>
    <xf numFmtId="0" fontId="22" fillId="0" borderId="91" xfId="0" applyFont="1" applyFill="1" applyBorder="1" applyAlignment="1">
      <alignment horizontal="center" vertical="center"/>
    </xf>
    <xf numFmtId="0" fontId="22" fillId="0" borderId="92" xfId="0" applyFont="1" applyFill="1" applyBorder="1" applyAlignment="1">
      <alignment horizontal="center" vertical="center"/>
    </xf>
    <xf numFmtId="0" fontId="22" fillId="0" borderId="105" xfId="0" applyFont="1" applyFill="1" applyBorder="1" applyAlignment="1">
      <alignment horizontal="center" vertical="center"/>
    </xf>
    <xf numFmtId="0" fontId="22" fillId="0" borderId="106" xfId="0" applyFont="1" applyFill="1" applyBorder="1" applyAlignment="1">
      <alignment horizontal="center" vertical="center"/>
    </xf>
    <xf numFmtId="0" fontId="33" fillId="0" borderId="104" xfId="0" applyFont="1" applyFill="1" applyBorder="1" applyAlignment="1">
      <alignment horizontal="center" vertical="center"/>
    </xf>
    <xf numFmtId="0" fontId="68" fillId="0" borderId="103" xfId="0" applyFont="1" applyFill="1" applyBorder="1" applyAlignment="1">
      <alignment horizontal="center" vertical="center"/>
    </xf>
    <xf numFmtId="0" fontId="22" fillId="0" borderId="107" xfId="0" applyFont="1" applyFill="1" applyBorder="1" applyAlignment="1">
      <alignment horizontal="center" vertical="center"/>
    </xf>
    <xf numFmtId="0" fontId="22" fillId="0" borderId="108" xfId="0" applyFont="1" applyFill="1" applyBorder="1" applyAlignment="1">
      <alignment horizontal="center" vertical="center"/>
    </xf>
    <xf numFmtId="2" fontId="22" fillId="0" borderId="104" xfId="0" applyNumberFormat="1" applyFont="1" applyFill="1" applyBorder="1" applyAlignment="1"/>
    <xf numFmtId="2" fontId="22" fillId="0" borderId="108" xfId="0" applyNumberFormat="1" applyFont="1" applyFill="1" applyBorder="1" applyAlignment="1"/>
    <xf numFmtId="0" fontId="22" fillId="0" borderId="103" xfId="0" applyFont="1" applyFill="1" applyBorder="1" applyAlignment="1">
      <alignment horizontal="center"/>
    </xf>
    <xf numFmtId="0" fontId="74" fillId="0" borderId="0" xfId="0" applyFont="1" applyFill="1" applyAlignment="1">
      <alignment vertical="center"/>
    </xf>
    <xf numFmtId="0" fontId="74" fillId="0" borderId="0" xfId="0" applyFont="1" applyFill="1" applyAlignment="1"/>
    <xf numFmtId="0" fontId="0" fillId="0" borderId="0" xfId="0" applyFont="1" applyFill="1" applyAlignment="1">
      <alignment vertical="center"/>
    </xf>
    <xf numFmtId="14" fontId="12" fillId="0" borderId="6" xfId="0" applyNumberFormat="1" applyFont="1" applyFill="1" applyBorder="1" applyAlignment="1">
      <alignment horizontal="center" vertical="center"/>
    </xf>
    <xf numFmtId="0" fontId="12" fillId="0" borderId="109" xfId="0" applyFont="1" applyFill="1" applyBorder="1" applyAlignment="1">
      <alignment vertical="center" wrapText="1"/>
    </xf>
    <xf numFmtId="0" fontId="0" fillId="0" borderId="110" xfId="0" applyFill="1" applyBorder="1" applyAlignment="1">
      <alignment vertical="center"/>
    </xf>
    <xf numFmtId="0" fontId="0" fillId="0" borderId="5" xfId="0" applyFill="1" applyBorder="1" applyAlignment="1"/>
    <xf numFmtId="0" fontId="0" fillId="0" borderId="111" xfId="0" applyFill="1" applyBorder="1" applyAlignment="1"/>
    <xf numFmtId="0" fontId="0" fillId="0" borderId="109" xfId="0" applyFill="1" applyBorder="1" applyAlignment="1">
      <alignment horizontal="center" vertical="center"/>
    </xf>
    <xf numFmtId="0" fontId="0" fillId="0" borderId="4" xfId="0" applyFill="1" applyBorder="1" applyAlignment="1">
      <alignment horizontal="center" vertical="center"/>
    </xf>
    <xf numFmtId="0" fontId="12" fillId="0" borderId="97" xfId="0" applyFont="1" applyFill="1" applyBorder="1" applyAlignment="1">
      <alignment horizontal="center" vertical="center"/>
    </xf>
    <xf numFmtId="0" fontId="0" fillId="0" borderId="0" xfId="0" applyFont="1" applyFill="1" applyBorder="1" applyAlignment="1">
      <alignment vertical="top"/>
    </xf>
    <xf numFmtId="0" fontId="12" fillId="0" borderId="23" xfId="0" applyFont="1" applyFill="1" applyBorder="1" applyAlignment="1">
      <alignment vertical="center" wrapText="1"/>
    </xf>
    <xf numFmtId="0" fontId="12" fillId="0" borderId="112" xfId="0" quotePrefix="1" applyFont="1" applyFill="1" applyBorder="1" applyAlignment="1">
      <alignment horizontal="center" vertical="center"/>
    </xf>
    <xf numFmtId="0" fontId="29" fillId="0" borderId="113" xfId="0" applyFont="1" applyFill="1" applyBorder="1" applyAlignment="1">
      <alignment horizontal="center" vertical="center"/>
    </xf>
    <xf numFmtId="0" fontId="12" fillId="0" borderId="33" xfId="0" applyFont="1" applyFill="1" applyBorder="1" applyAlignment="1">
      <alignment horizontal="left" vertical="center" shrinkToFit="1"/>
    </xf>
    <xf numFmtId="0" fontId="0" fillId="0" borderId="32" xfId="0" applyFont="1" applyFill="1" applyBorder="1" applyAlignment="1">
      <alignment horizontal="left" vertical="center" shrinkToFit="1"/>
    </xf>
    <xf numFmtId="0" fontId="12" fillId="0" borderId="0" xfId="0" applyFont="1" applyFill="1" applyBorder="1" applyAlignment="1">
      <alignment vertical="center" shrinkToFit="1"/>
    </xf>
    <xf numFmtId="0" fontId="12" fillId="0" borderId="115" xfId="0" applyFont="1" applyFill="1" applyBorder="1" applyAlignment="1">
      <alignment horizontal="right" vertical="center" shrinkToFit="1"/>
    </xf>
    <xf numFmtId="0" fontId="12" fillId="0" borderId="51" xfId="0" applyFont="1" applyFill="1" applyBorder="1" applyAlignment="1">
      <alignment horizontal="right" vertical="center" shrinkToFit="1"/>
    </xf>
    <xf numFmtId="2" fontId="12" fillId="0" borderId="51" xfId="0" applyNumberFormat="1" applyFont="1" applyFill="1" applyBorder="1" applyAlignment="1">
      <alignment horizontal="right" vertical="center" shrinkToFit="1"/>
    </xf>
    <xf numFmtId="2" fontId="12" fillId="0" borderId="51" xfId="0" applyNumberFormat="1" applyFont="1" applyFill="1" applyBorder="1" applyAlignment="1">
      <alignment horizontal="right" vertical="center"/>
    </xf>
    <xf numFmtId="0" fontId="12" fillId="0" borderId="48" xfId="0" applyFont="1" applyFill="1" applyBorder="1" applyAlignment="1">
      <alignment horizontal="right" vertical="center" shrinkToFit="1"/>
    </xf>
    <xf numFmtId="2" fontId="12" fillId="0" borderId="0" xfId="0" applyNumberFormat="1" applyFont="1" applyFill="1" applyBorder="1" applyAlignment="1">
      <alignment vertical="center" shrinkToFit="1"/>
    </xf>
    <xf numFmtId="0" fontId="12" fillId="0" borderId="116" xfId="0" applyFont="1" applyFill="1" applyBorder="1" applyAlignment="1">
      <alignment horizontal="right" vertical="center" shrinkToFit="1"/>
    </xf>
    <xf numFmtId="2" fontId="12" fillId="0" borderId="27" xfId="0" applyNumberFormat="1" applyFont="1" applyFill="1" applyBorder="1" applyAlignment="1">
      <alignment horizontal="right" vertical="center" shrinkToFit="1"/>
    </xf>
    <xf numFmtId="2" fontId="12" fillId="0" borderId="27" xfId="0" applyNumberFormat="1" applyFont="1" applyFill="1" applyBorder="1" applyAlignment="1">
      <alignment horizontal="right" vertical="center"/>
    </xf>
    <xf numFmtId="0" fontId="22" fillId="0" borderId="118" xfId="0" applyFont="1" applyFill="1" applyBorder="1" applyAlignment="1">
      <alignment horizontal="center" vertical="center"/>
    </xf>
    <xf numFmtId="0" fontId="22" fillId="0" borderId="119" xfId="0" applyFont="1" applyFill="1" applyBorder="1" applyAlignment="1">
      <alignment horizontal="center" vertical="center"/>
    </xf>
    <xf numFmtId="0" fontId="22" fillId="0" borderId="120" xfId="0" applyFont="1" applyFill="1" applyBorder="1" applyAlignment="1">
      <alignment horizontal="center" vertical="center"/>
    </xf>
    <xf numFmtId="178" fontId="12" fillId="0" borderId="23" xfId="0" applyNumberFormat="1" applyFont="1" applyFill="1" applyBorder="1" applyAlignment="1">
      <alignment horizontal="center" vertical="center"/>
    </xf>
    <xf numFmtId="0" fontId="0" fillId="0" borderId="98" xfId="0" applyFill="1" applyBorder="1" applyAlignment="1">
      <alignment horizontal="center" vertical="center"/>
    </xf>
    <xf numFmtId="178" fontId="73" fillId="0" borderId="98" xfId="0" applyNumberFormat="1" applyFont="1" applyFill="1" applyBorder="1" applyAlignment="1">
      <alignment horizontal="center" vertical="center"/>
    </xf>
    <xf numFmtId="178" fontId="73" fillId="0" borderId="0" xfId="0" applyNumberFormat="1" applyFont="1" applyFill="1" applyBorder="1" applyAlignment="1">
      <alignment horizontal="center" vertical="center"/>
    </xf>
    <xf numFmtId="0" fontId="0" fillId="0" borderId="52" xfId="0" applyFill="1" applyBorder="1" applyAlignment="1">
      <alignment horizontal="center" vertical="center"/>
    </xf>
    <xf numFmtId="2" fontId="12" fillId="0" borderId="57" xfId="0" applyNumberFormat="1" applyFont="1" applyFill="1" applyBorder="1" applyAlignment="1">
      <alignment horizontal="center" vertical="center"/>
    </xf>
    <xf numFmtId="0" fontId="12" fillId="0" borderId="57" xfId="0" quotePrefix="1" applyFont="1" applyFill="1" applyBorder="1" applyAlignment="1">
      <alignment horizontal="center" vertical="center"/>
    </xf>
    <xf numFmtId="0" fontId="12" fillId="0" borderId="23" xfId="0" quotePrefix="1" applyFont="1" applyFill="1" applyBorder="1" applyAlignment="1">
      <alignment horizontal="center" vertical="center"/>
    </xf>
    <xf numFmtId="0" fontId="15" fillId="0" borderId="23" xfId="0" applyFont="1" applyFill="1" applyBorder="1" applyAlignment="1">
      <alignment horizontal="center" vertical="center"/>
    </xf>
    <xf numFmtId="178" fontId="15" fillId="0" borderId="23" xfId="0" applyNumberFormat="1" applyFont="1" applyFill="1" applyBorder="1" applyAlignment="1">
      <alignment vertical="center"/>
    </xf>
    <xf numFmtId="0" fontId="51" fillId="7" borderId="1" xfId="0" applyFont="1" applyFill="1" applyBorder="1" applyAlignment="1">
      <alignment horizontal="left" vertical="top"/>
    </xf>
    <xf numFmtId="0" fontId="13" fillId="7" borderId="2" xfId="0" applyFont="1" applyFill="1" applyBorder="1" applyAlignment="1">
      <alignment horizontal="left" vertical="top"/>
    </xf>
    <xf numFmtId="0" fontId="13" fillId="7" borderId="2" xfId="0" applyFont="1" applyFill="1" applyBorder="1" applyAlignment="1">
      <alignment horizontal="center" vertical="top"/>
    </xf>
    <xf numFmtId="0" fontId="13" fillId="7" borderId="3" xfId="0" applyFont="1" applyFill="1" applyBorder="1" applyAlignment="1">
      <alignment horizontal="left" vertical="top"/>
    </xf>
    <xf numFmtId="0" fontId="24" fillId="0" borderId="121" xfId="0" applyFont="1" applyFill="1" applyBorder="1" applyAlignment="1">
      <alignment horizontal="center" vertical="center" wrapText="1"/>
    </xf>
    <xf numFmtId="0" fontId="24" fillId="0" borderId="74" xfId="0" applyFont="1" applyFill="1" applyBorder="1" applyAlignment="1">
      <alignment horizontal="right" vertical="center" wrapText="1"/>
    </xf>
    <xf numFmtId="0" fontId="24" fillId="0" borderId="77" xfId="0" applyFont="1" applyFill="1" applyBorder="1" applyAlignment="1">
      <alignment horizontal="left" vertical="center" wrapText="1"/>
    </xf>
    <xf numFmtId="0" fontId="24" fillId="0" borderId="74" xfId="0" applyFont="1" applyFill="1" applyBorder="1" applyAlignment="1">
      <alignment horizontal="center" vertical="center" wrapText="1"/>
    </xf>
    <xf numFmtId="0" fontId="24" fillId="0" borderId="75" xfId="0" applyNumberFormat="1" applyFont="1" applyFill="1" applyBorder="1" applyAlignment="1">
      <alignment horizontal="center" vertical="center" wrapText="1"/>
    </xf>
    <xf numFmtId="49" fontId="24" fillId="0" borderId="77" xfId="0" applyNumberFormat="1" applyFont="1" applyFill="1" applyBorder="1" applyAlignment="1">
      <alignment horizontal="center" vertical="center" wrapText="1"/>
    </xf>
    <xf numFmtId="2" fontId="24" fillId="0" borderId="122" xfId="0" applyNumberFormat="1" applyFont="1" applyFill="1" applyBorder="1" applyAlignment="1">
      <alignment horizontal="center" vertical="center" wrapText="1"/>
    </xf>
    <xf numFmtId="2" fontId="24" fillId="0" borderId="123" xfId="0" applyNumberFormat="1" applyFont="1" applyFill="1" applyBorder="1" applyAlignment="1">
      <alignment horizontal="center" vertical="center" wrapText="1"/>
    </xf>
    <xf numFmtId="2" fontId="24" fillId="0" borderId="124" xfId="0" applyNumberFormat="1" applyFont="1" applyFill="1" applyBorder="1" applyAlignment="1">
      <alignment horizontal="center" vertical="center" wrapText="1"/>
    </xf>
    <xf numFmtId="2" fontId="24" fillId="0" borderId="125" xfId="0" applyNumberFormat="1" applyFont="1" applyFill="1" applyBorder="1" applyAlignment="1">
      <alignment horizontal="center" vertical="center" wrapText="1"/>
    </xf>
    <xf numFmtId="2" fontId="24" fillId="0" borderId="126" xfId="0" applyNumberFormat="1" applyFont="1" applyFill="1" applyBorder="1" applyAlignment="1">
      <alignment horizontal="center" vertical="center" wrapText="1"/>
    </xf>
    <xf numFmtId="183" fontId="24" fillId="0" borderId="127" xfId="0" applyNumberFormat="1" applyFont="1" applyFill="1" applyBorder="1" applyAlignment="1">
      <alignment horizontal="center" vertical="center"/>
    </xf>
    <xf numFmtId="0" fontId="6" fillId="0" borderId="128" xfId="0" applyFont="1" applyFill="1" applyBorder="1" applyAlignment="1">
      <alignment vertical="center"/>
    </xf>
    <xf numFmtId="0" fontId="6" fillId="0" borderId="126" xfId="0" applyFont="1" applyFill="1" applyBorder="1" applyAlignment="1">
      <alignment vertical="center"/>
    </xf>
    <xf numFmtId="2" fontId="24" fillId="0" borderId="77" xfId="0" applyNumberFormat="1" applyFont="1" applyFill="1" applyBorder="1" applyAlignment="1">
      <alignment horizontal="center" vertical="center" wrapText="1"/>
    </xf>
    <xf numFmtId="2" fontId="24" fillId="0" borderId="129" xfId="0" applyNumberFormat="1" applyFont="1" applyFill="1" applyBorder="1" applyAlignment="1">
      <alignment horizontal="center" vertical="center" wrapText="1"/>
    </xf>
    <xf numFmtId="49" fontId="24" fillId="0" borderId="77" xfId="0" applyNumberFormat="1" applyFont="1" applyFill="1" applyBorder="1" applyAlignment="1">
      <alignment horizontal="left" vertical="center" wrapText="1"/>
    </xf>
    <xf numFmtId="2" fontId="24" fillId="0" borderId="154" xfId="0" applyNumberFormat="1" applyFont="1" applyFill="1" applyBorder="1" applyAlignment="1">
      <alignment horizontal="center" vertical="center" wrapText="1"/>
    </xf>
    <xf numFmtId="2" fontId="24" fillId="0" borderId="155" xfId="0" applyNumberFormat="1" applyFont="1" applyFill="1" applyBorder="1" applyAlignment="1">
      <alignment horizontal="center" vertical="center" wrapText="1"/>
    </xf>
    <xf numFmtId="2" fontId="24" fillId="0" borderId="102" xfId="0" applyNumberFormat="1" applyFont="1" applyFill="1" applyBorder="1" applyAlignment="1">
      <alignment horizontal="center" vertical="center" wrapText="1"/>
    </xf>
    <xf numFmtId="183" fontId="24" fillId="0" borderId="156" xfId="0" applyNumberFormat="1" applyFont="1" applyFill="1" applyBorder="1" applyAlignment="1">
      <alignment horizontal="center" vertical="center"/>
    </xf>
    <xf numFmtId="49" fontId="24" fillId="0" borderId="74" xfId="0" applyNumberFormat="1" applyFont="1" applyFill="1" applyBorder="1" applyAlignment="1">
      <alignment horizontal="right" vertical="center" wrapText="1"/>
    </xf>
    <xf numFmtId="2" fontId="24" fillId="0" borderId="157" xfId="0" applyNumberFormat="1" applyFont="1" applyFill="1" applyBorder="1" applyAlignment="1">
      <alignment horizontal="center" vertical="center" wrapText="1"/>
    </xf>
    <xf numFmtId="2" fontId="24" fillId="0" borderId="158" xfId="0" applyNumberFormat="1" applyFont="1" applyFill="1" applyBorder="1" applyAlignment="1">
      <alignment horizontal="center" vertical="center" wrapText="1"/>
    </xf>
    <xf numFmtId="183" fontId="24" fillId="0" borderId="159" xfId="0" applyNumberFormat="1" applyFont="1" applyFill="1" applyBorder="1" applyAlignment="1">
      <alignment horizontal="center" vertical="center"/>
    </xf>
    <xf numFmtId="183" fontId="24" fillId="0" borderId="158" xfId="0" applyNumberFormat="1" applyFont="1" applyFill="1" applyBorder="1" applyAlignment="1">
      <alignment horizontal="center" vertical="center"/>
    </xf>
    <xf numFmtId="183" fontId="24" fillId="0" borderId="160" xfId="0" applyNumberFormat="1" applyFont="1" applyFill="1" applyBorder="1" applyAlignment="1">
      <alignment horizontal="center" vertical="center"/>
    </xf>
    <xf numFmtId="0" fontId="6" fillId="0" borderId="23" xfId="0" applyFont="1" applyFill="1" applyBorder="1" applyAlignment="1">
      <alignment horizontal="center" vertical="center"/>
    </xf>
    <xf numFmtId="0" fontId="6" fillId="0" borderId="23" xfId="0" applyNumberFormat="1" applyFont="1" applyFill="1" applyBorder="1" applyAlignment="1">
      <alignment horizontal="center" vertical="center"/>
    </xf>
    <xf numFmtId="0" fontId="51" fillId="0" borderId="23" xfId="0" applyFont="1" applyFill="1" applyBorder="1" applyAlignment="1">
      <alignment horizontal="center" vertical="center"/>
    </xf>
    <xf numFmtId="0" fontId="51" fillId="0" borderId="96" xfId="0" applyFont="1" applyFill="1" applyBorder="1" applyAlignment="1">
      <alignment horizontal="center" vertical="center"/>
    </xf>
    <xf numFmtId="185" fontId="51" fillId="0" borderId="48" xfId="0" applyNumberFormat="1" applyFont="1" applyFill="1" applyBorder="1" applyAlignment="1">
      <alignment horizontal="center" vertical="center"/>
    </xf>
    <xf numFmtId="0" fontId="55" fillId="0" borderId="11" xfId="0" applyFont="1" applyFill="1" applyBorder="1" applyAlignment="1">
      <alignment horizontal="center"/>
    </xf>
    <xf numFmtId="0" fontId="13" fillId="0" borderId="11" xfId="0" applyFont="1" applyFill="1" applyBorder="1" applyAlignment="1">
      <alignment horizontal="left" vertical="top"/>
    </xf>
    <xf numFmtId="0" fontId="12" fillId="0" borderId="130" xfId="0" applyFont="1" applyFill="1" applyBorder="1" applyAlignment="1">
      <alignment vertical="top"/>
    </xf>
    <xf numFmtId="0" fontId="0" fillId="0" borderId="0" xfId="0" applyFont="1" applyFill="1"/>
    <xf numFmtId="0" fontId="0" fillId="0" borderId="0" xfId="0" applyFont="1" applyFill="1" applyAlignment="1">
      <alignment horizontal="center" vertical="center"/>
    </xf>
    <xf numFmtId="0" fontId="12" fillId="0" borderId="93" xfId="0" applyFont="1" applyFill="1" applyBorder="1" applyAlignment="1">
      <alignment horizontal="center" vertical="center"/>
    </xf>
    <xf numFmtId="0" fontId="1" fillId="0" borderId="96" xfId="0" applyFont="1" applyFill="1" applyBorder="1" applyAlignment="1">
      <alignment vertical="center"/>
    </xf>
    <xf numFmtId="2" fontId="24" fillId="7" borderId="76" xfId="0" applyNumberFormat="1" applyFont="1" applyFill="1" applyBorder="1" applyAlignment="1">
      <alignment horizontal="center" vertical="center" wrapText="1"/>
    </xf>
    <xf numFmtId="2" fontId="24" fillId="7" borderId="79" xfId="0" applyNumberFormat="1" applyFont="1" applyFill="1" applyBorder="1" applyAlignment="1">
      <alignment horizontal="center" vertical="center" wrapText="1"/>
    </xf>
    <xf numFmtId="2" fontId="24" fillId="7" borderId="77" xfId="0" applyNumberFormat="1" applyFont="1" applyFill="1" applyBorder="1" applyAlignment="1">
      <alignment horizontal="center" vertical="center" wrapText="1"/>
    </xf>
    <xf numFmtId="2" fontId="24" fillId="7" borderId="80" xfId="0" applyNumberFormat="1" applyFont="1" applyFill="1" applyBorder="1" applyAlignment="1">
      <alignment horizontal="center" vertical="center" wrapText="1"/>
    </xf>
    <xf numFmtId="2" fontId="24" fillId="7" borderId="74" xfId="0" applyNumberFormat="1" applyFont="1" applyFill="1" applyBorder="1" applyAlignment="1">
      <alignment horizontal="center" vertical="center" wrapText="1"/>
    </xf>
    <xf numFmtId="2" fontId="24" fillId="7" borderId="161" xfId="0" applyNumberFormat="1" applyFont="1" applyFill="1" applyBorder="1" applyAlignment="1">
      <alignment horizontal="center" vertical="center" wrapText="1"/>
    </xf>
    <xf numFmtId="2" fontId="24" fillId="7" borderId="158" xfId="0" applyNumberFormat="1" applyFont="1" applyFill="1" applyBorder="1" applyAlignment="1">
      <alignment horizontal="center" vertical="center" wrapText="1"/>
    </xf>
    <xf numFmtId="0" fontId="51" fillId="0" borderId="23" xfId="0" applyFont="1" applyFill="1" applyBorder="1" applyAlignment="1">
      <alignment horizontal="center" vertical="center" wrapText="1"/>
    </xf>
    <xf numFmtId="0" fontId="6" fillId="0" borderId="103" xfId="0" applyFont="1" applyFill="1" applyBorder="1" applyAlignment="1">
      <alignment horizontal="center" vertical="center"/>
    </xf>
    <xf numFmtId="0" fontId="6" fillId="0" borderId="103" xfId="0" applyNumberFormat="1" applyFont="1" applyFill="1" applyBorder="1" applyAlignment="1">
      <alignment horizontal="center" vertical="center"/>
    </xf>
    <xf numFmtId="0" fontId="51" fillId="0" borderId="103" xfId="0" applyFont="1" applyFill="1" applyBorder="1" applyAlignment="1">
      <alignment horizontal="center" vertical="center"/>
    </xf>
    <xf numFmtId="0" fontId="51" fillId="0" borderId="89" xfId="0" applyFont="1" applyFill="1" applyBorder="1" applyAlignment="1">
      <alignment horizontal="center" vertical="center"/>
    </xf>
    <xf numFmtId="185" fontId="51" fillId="0" borderId="12" xfId="0" applyNumberFormat="1" applyFont="1" applyFill="1" applyBorder="1" applyAlignment="1">
      <alignment horizontal="center" vertical="center"/>
    </xf>
    <xf numFmtId="0" fontId="6" fillId="0" borderId="35" xfId="0" applyFont="1" applyFill="1" applyBorder="1" applyAlignment="1">
      <alignment horizontal="center" vertical="center"/>
    </xf>
    <xf numFmtId="0" fontId="6" fillId="0" borderId="59" xfId="0" applyFont="1" applyFill="1" applyBorder="1" applyAlignment="1">
      <alignment horizontal="center" vertical="center"/>
    </xf>
    <xf numFmtId="0" fontId="6" fillId="0" borderId="57" xfId="0" applyFont="1" applyFill="1" applyBorder="1" applyAlignment="1">
      <alignment horizontal="center" vertical="center"/>
    </xf>
    <xf numFmtId="0" fontId="6" fillId="0" borderId="57" xfId="0" applyNumberFormat="1" applyFont="1" applyFill="1" applyBorder="1" applyAlignment="1">
      <alignment horizontal="center" vertical="center"/>
    </xf>
    <xf numFmtId="0" fontId="51" fillId="0" borderId="57" xfId="0" applyFont="1" applyFill="1" applyBorder="1" applyAlignment="1">
      <alignment horizontal="center" vertical="center"/>
    </xf>
    <xf numFmtId="0" fontId="51" fillId="0" borderId="98" xfId="0" applyFont="1" applyFill="1" applyBorder="1" applyAlignment="1">
      <alignment horizontal="center" vertical="center"/>
    </xf>
    <xf numFmtId="185" fontId="51" fillId="0" borderId="34" xfId="0" applyNumberFormat="1" applyFont="1" applyFill="1" applyBorder="1" applyAlignment="1">
      <alignment horizontal="center" vertical="center"/>
    </xf>
    <xf numFmtId="0" fontId="6" fillId="0" borderId="46" xfId="0" applyFont="1" applyFill="1" applyBorder="1" applyAlignment="1">
      <alignment horizontal="center" vertical="center"/>
    </xf>
    <xf numFmtId="0" fontId="6" fillId="0" borderId="131" xfId="0" applyFont="1" applyFill="1" applyBorder="1" applyAlignment="1">
      <alignment horizontal="center" vertical="center"/>
    </xf>
    <xf numFmtId="0" fontId="6" fillId="0" borderId="104" xfId="0" applyFont="1" applyFill="1" applyBorder="1" applyAlignment="1">
      <alignment horizontal="center" vertical="center"/>
    </xf>
    <xf numFmtId="0" fontId="6" fillId="0" borderId="104" xfId="0" applyNumberFormat="1" applyFont="1" applyFill="1" applyBorder="1" applyAlignment="1">
      <alignment horizontal="center" vertical="center"/>
    </xf>
    <xf numFmtId="0" fontId="51" fillId="0" borderId="104" xfId="0" applyFont="1" applyFill="1" applyBorder="1" applyAlignment="1">
      <alignment horizontal="center" vertical="center"/>
    </xf>
    <xf numFmtId="0" fontId="51" fillId="0" borderId="0" xfId="0" applyFont="1" applyFill="1" applyBorder="1" applyAlignment="1">
      <alignment horizontal="center" vertical="center"/>
    </xf>
    <xf numFmtId="185" fontId="51" fillId="0" borderId="30" xfId="0" applyNumberFormat="1" applyFont="1" applyFill="1" applyBorder="1" applyAlignment="1">
      <alignment horizontal="center" vertical="center"/>
    </xf>
    <xf numFmtId="2" fontId="12" fillId="0" borderId="57" xfId="0" applyNumberFormat="1" applyFont="1" applyFill="1" applyBorder="1" applyAlignment="1"/>
    <xf numFmtId="2" fontId="12" fillId="0" borderId="59" xfId="0" applyNumberFormat="1" applyFont="1" applyFill="1" applyBorder="1" applyAlignment="1"/>
    <xf numFmtId="2" fontId="12" fillId="0" borderId="23" xfId="0" applyNumberFormat="1" applyFont="1" applyFill="1" applyBorder="1" applyAlignment="1"/>
    <xf numFmtId="2" fontId="12" fillId="0" borderId="50" xfId="0" applyNumberFormat="1" applyFont="1" applyFill="1" applyBorder="1" applyAlignment="1"/>
    <xf numFmtId="2" fontId="12" fillId="0" borderId="132" xfId="0" applyNumberFormat="1" applyFont="1" applyFill="1" applyBorder="1" applyAlignment="1">
      <alignment vertical="center"/>
    </xf>
    <xf numFmtId="2" fontId="12" fillId="0" borderId="93" xfId="0" applyNumberFormat="1" applyFont="1" applyFill="1" applyBorder="1" applyAlignment="1">
      <alignment vertical="center"/>
    </xf>
    <xf numFmtId="0" fontId="12" fillId="0" borderId="47" xfId="0" applyFont="1" applyFill="1" applyBorder="1" applyAlignment="1">
      <alignment horizontal="center" vertical="center"/>
    </xf>
    <xf numFmtId="0" fontId="0" fillId="0" borderId="48"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xf numFmtId="0" fontId="42" fillId="0" borderId="2" xfId="0" applyFont="1" applyFill="1" applyBorder="1" applyAlignment="1">
      <alignment horizontal="center"/>
    </xf>
    <xf numFmtId="0" fontId="1" fillId="0" borderId="2" xfId="0" applyFont="1" applyFill="1" applyBorder="1"/>
    <xf numFmtId="0" fontId="71" fillId="0" borderId="0" xfId="0" applyFont="1" applyAlignment="1">
      <alignment horizontal="left" vertical="center"/>
    </xf>
    <xf numFmtId="0" fontId="0" fillId="0" borderId="25" xfId="0" applyFont="1" applyBorder="1" applyAlignment="1">
      <alignment horizontal="center" vertical="center"/>
    </xf>
    <xf numFmtId="0" fontId="12" fillId="0" borderId="39" xfId="0" applyFont="1" applyBorder="1" applyAlignment="1">
      <alignment vertical="center"/>
    </xf>
    <xf numFmtId="0" fontId="12" fillId="0" borderId="38" xfId="0" applyFont="1" applyBorder="1" applyAlignment="1">
      <alignment vertical="center"/>
    </xf>
    <xf numFmtId="0" fontId="0" fillId="0" borderId="38" xfId="0" applyFont="1" applyBorder="1" applyAlignment="1">
      <alignment vertical="center"/>
    </xf>
    <xf numFmtId="0" fontId="12" fillId="0" borderId="23" xfId="0" applyFont="1" applyFill="1" applyBorder="1" applyAlignment="1">
      <alignment horizontal="center" vertical="center" wrapText="1"/>
    </xf>
    <xf numFmtId="0" fontId="1" fillId="0" borderId="23" xfId="0" applyFont="1" applyFill="1" applyBorder="1" applyAlignment="1">
      <alignment horizontal="center" vertical="center"/>
    </xf>
    <xf numFmtId="0" fontId="1" fillId="0" borderId="96" xfId="0" applyFont="1" applyFill="1" applyBorder="1" applyAlignment="1">
      <alignment vertical="center" wrapText="1"/>
    </xf>
    <xf numFmtId="0" fontId="16" fillId="0" borderId="5" xfId="0" applyFont="1" applyFill="1" applyBorder="1" applyAlignment="1">
      <alignment vertical="center"/>
    </xf>
    <xf numFmtId="0" fontId="1" fillId="0" borderId="48" xfId="0" applyFont="1" applyFill="1" applyBorder="1" applyAlignment="1">
      <alignment horizontal="center" vertical="center"/>
    </xf>
    <xf numFmtId="0" fontId="1" fillId="0" borderId="94" xfId="0" applyFont="1" applyFill="1" applyBorder="1" applyAlignment="1">
      <alignment horizontal="center" vertical="center"/>
    </xf>
    <xf numFmtId="14" fontId="12" fillId="0" borderId="31" xfId="0" applyNumberFormat="1" applyFont="1" applyFill="1" applyBorder="1" applyAlignment="1">
      <alignment vertical="center"/>
    </xf>
    <xf numFmtId="14" fontId="12" fillId="0" borderId="58" xfId="0" applyNumberFormat="1" applyFont="1" applyFill="1" applyBorder="1" applyAlignment="1">
      <alignment vertical="center"/>
    </xf>
    <xf numFmtId="0" fontId="24" fillId="7" borderId="74" xfId="0" applyFont="1" applyFill="1" applyBorder="1" applyAlignment="1">
      <alignment horizontal="center" vertical="center" wrapText="1"/>
    </xf>
    <xf numFmtId="0" fontId="24" fillId="7" borderId="75" xfId="0" applyNumberFormat="1" applyFont="1" applyFill="1" applyBorder="1" applyAlignment="1">
      <alignment horizontal="center" vertical="center" wrapText="1"/>
    </xf>
    <xf numFmtId="49" fontId="24" fillId="7" borderId="77" xfId="0" applyNumberFormat="1" applyFont="1" applyFill="1" applyBorder="1" applyAlignment="1">
      <alignment horizontal="center" vertical="center" wrapText="1"/>
    </xf>
    <xf numFmtId="0" fontId="24" fillId="7" borderId="73" xfId="0" applyFont="1" applyFill="1" applyBorder="1" applyAlignment="1">
      <alignment horizontal="center" vertical="center" wrapText="1"/>
    </xf>
    <xf numFmtId="176" fontId="62" fillId="7" borderId="76" xfId="0" applyNumberFormat="1" applyFont="1" applyFill="1" applyBorder="1" applyAlignment="1">
      <alignment horizontal="center" vertical="center"/>
    </xf>
    <xf numFmtId="176" fontId="62" fillId="7" borderId="79" xfId="0" applyNumberFormat="1" applyFont="1" applyFill="1" applyBorder="1" applyAlignment="1">
      <alignment horizontal="center" vertical="center"/>
    </xf>
    <xf numFmtId="2" fontId="62" fillId="7" borderId="76" xfId="0" applyNumberFormat="1" applyFont="1" applyFill="1" applyBorder="1" applyAlignment="1">
      <alignment horizontal="center" vertical="center"/>
    </xf>
    <xf numFmtId="2" fontId="62" fillId="7" borderId="79" xfId="0" applyNumberFormat="1" applyFont="1" applyFill="1" applyBorder="1" applyAlignment="1">
      <alignment horizontal="center" vertical="center"/>
    </xf>
    <xf numFmtId="2" fontId="62" fillId="7" borderId="78" xfId="0" applyNumberFormat="1" applyFont="1" applyFill="1" applyBorder="1" applyAlignment="1">
      <alignment horizontal="center" vertical="center"/>
    </xf>
    <xf numFmtId="0" fontId="24" fillId="7" borderId="76" xfId="0" applyFont="1" applyFill="1" applyBorder="1" applyAlignment="1">
      <alignment horizontal="center" vertical="center" wrapText="1"/>
    </xf>
    <xf numFmtId="0" fontId="24" fillId="7" borderId="79" xfId="0" applyFont="1" applyFill="1" applyBorder="1" applyAlignment="1">
      <alignment horizontal="center" vertical="center" wrapText="1"/>
    </xf>
    <xf numFmtId="183" fontId="24" fillId="7" borderId="76" xfId="0" applyNumberFormat="1" applyFont="1" applyFill="1" applyBorder="1" applyAlignment="1">
      <alignment horizontal="center" vertical="center"/>
    </xf>
    <xf numFmtId="183" fontId="24" fillId="7" borderId="79" xfId="0" applyNumberFormat="1" applyFont="1" applyFill="1" applyBorder="1" applyAlignment="1">
      <alignment horizontal="center" vertical="center"/>
    </xf>
    <xf numFmtId="0" fontId="6" fillId="7" borderId="76" xfId="0" applyFont="1" applyFill="1" applyBorder="1" applyAlignment="1">
      <alignment vertical="center"/>
    </xf>
    <xf numFmtId="0" fontId="6" fillId="7" borderId="79" xfId="0" applyFont="1" applyFill="1" applyBorder="1" applyAlignment="1">
      <alignment vertical="center"/>
    </xf>
    <xf numFmtId="0" fontId="0" fillId="0" borderId="96" xfId="0" applyFill="1" applyBorder="1" applyAlignment="1">
      <alignment vertical="center"/>
    </xf>
    <xf numFmtId="0" fontId="12" fillId="0" borderId="96" xfId="0" applyFont="1" applyFill="1" applyBorder="1" applyAlignment="1">
      <alignment vertical="center"/>
    </xf>
    <xf numFmtId="0" fontId="0" fillId="0" borderId="96" xfId="0" applyFont="1" applyFill="1" applyBorder="1" applyAlignment="1">
      <alignment vertical="center"/>
    </xf>
    <xf numFmtId="0" fontId="0" fillId="0" borderId="94" xfId="0" applyFill="1" applyBorder="1" applyAlignment="1">
      <alignment horizontal="center" vertical="center"/>
    </xf>
    <xf numFmtId="0" fontId="0" fillId="0" borderId="23" xfId="0" applyFont="1" applyFill="1" applyBorder="1" applyAlignment="1">
      <alignment horizontal="center" vertical="center"/>
    </xf>
    <xf numFmtId="0" fontId="12" fillId="0" borderId="49" xfId="0" applyFont="1" applyFill="1" applyBorder="1" applyAlignment="1">
      <alignment horizontal="center" vertical="center"/>
    </xf>
    <xf numFmtId="0" fontId="12" fillId="0" borderId="49" xfId="0" quotePrefix="1" applyFont="1" applyFill="1" applyBorder="1" applyAlignment="1">
      <alignment horizontal="center" vertical="center"/>
    </xf>
    <xf numFmtId="0" fontId="12" fillId="0" borderId="0" xfId="0" quotePrefix="1" applyFont="1" applyFill="1" applyAlignment="1">
      <alignment vertical="center"/>
    </xf>
    <xf numFmtId="2" fontId="0" fillId="0" borderId="0" xfId="0" applyNumberFormat="1" applyFont="1" applyFill="1" applyAlignment="1">
      <alignment vertical="center"/>
    </xf>
    <xf numFmtId="178" fontId="0" fillId="0" borderId="0" xfId="0" applyNumberFormat="1" applyFont="1" applyFill="1" applyBorder="1" applyAlignment="1">
      <alignment horizontal="centerContinuous" vertical="center"/>
    </xf>
    <xf numFmtId="49" fontId="24" fillId="5" borderId="74" xfId="0" applyNumberFormat="1" applyFont="1" applyFill="1" applyBorder="1" applyAlignment="1">
      <alignment horizontal="center" vertical="center"/>
    </xf>
    <xf numFmtId="49" fontId="24" fillId="0" borderId="74" xfId="0" applyNumberFormat="1" applyFont="1" applyFill="1" applyBorder="1" applyAlignment="1">
      <alignment horizontal="center" vertical="center"/>
    </xf>
    <xf numFmtId="49" fontId="24" fillId="3" borderId="133" xfId="0" applyNumberFormat="1" applyFont="1" applyFill="1" applyBorder="1" applyAlignment="1">
      <alignment horizontal="center" vertical="center"/>
    </xf>
    <xf numFmtId="0" fontId="1" fillId="0" borderId="49" xfId="0" applyFont="1" applyFill="1" applyBorder="1" applyAlignment="1">
      <alignment horizontal="center" vertical="center"/>
    </xf>
    <xf numFmtId="178" fontId="13" fillId="0" borderId="37" xfId="0" applyNumberFormat="1" applyFont="1" applyBorder="1" applyAlignment="1">
      <alignment horizontal="right" vertical="center" shrinkToFit="1"/>
    </xf>
    <xf numFmtId="0" fontId="0" fillId="0" borderId="36" xfId="0" applyFont="1" applyBorder="1" applyAlignment="1">
      <alignment vertical="center"/>
    </xf>
    <xf numFmtId="177" fontId="75" fillId="0" borderId="37" xfId="0" applyNumberFormat="1" applyFont="1" applyBorder="1" applyAlignment="1">
      <alignment horizontal="right" vertical="center" shrinkToFit="1"/>
    </xf>
    <xf numFmtId="0" fontId="76" fillId="0" borderId="0" xfId="0" applyFont="1"/>
    <xf numFmtId="0" fontId="1" fillId="0" borderId="0" xfId="0" applyFont="1" applyFill="1" applyBorder="1" applyAlignment="1">
      <alignment horizontal="right" vertical="center"/>
    </xf>
    <xf numFmtId="0" fontId="35" fillId="0" borderId="1" xfId="0" applyFont="1" applyFill="1" applyBorder="1" applyAlignment="1">
      <alignment horizontal="center" vertical="center"/>
    </xf>
    <xf numFmtId="0" fontId="0" fillId="0" borderId="114" xfId="0" applyFont="1" applyFill="1" applyBorder="1" applyAlignment="1">
      <alignment horizontal="center" vertical="center"/>
    </xf>
    <xf numFmtId="0" fontId="0" fillId="0" borderId="134" xfId="0" applyFont="1" applyFill="1" applyBorder="1" applyAlignment="1">
      <alignment horizontal="center" vertical="center"/>
    </xf>
    <xf numFmtId="0" fontId="12" fillId="0" borderId="60" xfId="0" applyFont="1" applyFill="1" applyBorder="1" applyAlignment="1">
      <alignment horizontal="center" vertical="center" shrinkToFit="1"/>
    </xf>
    <xf numFmtId="0" fontId="12" fillId="0" borderId="33" xfId="0" applyFont="1" applyFill="1" applyBorder="1" applyAlignment="1">
      <alignment horizontal="center" vertical="center" shrinkToFit="1"/>
    </xf>
    <xf numFmtId="0" fontId="12" fillId="0" borderId="26" xfId="0" quotePrefix="1" applyFont="1" applyFill="1" applyBorder="1" applyAlignment="1">
      <alignment horizontal="center" vertical="center"/>
    </xf>
    <xf numFmtId="0" fontId="22" fillId="0" borderId="118" xfId="0" quotePrefix="1" applyFont="1" applyFill="1" applyBorder="1" applyAlignment="1">
      <alignment horizontal="center" vertical="center"/>
    </xf>
    <xf numFmtId="0" fontId="22" fillId="0" borderId="119" xfId="0" quotePrefix="1" applyFont="1" applyFill="1" applyBorder="1" applyAlignment="1">
      <alignment horizontal="center" vertical="center"/>
    </xf>
    <xf numFmtId="0" fontId="22" fillId="0" borderId="120" xfId="0" quotePrefix="1" applyFont="1" applyFill="1" applyBorder="1" applyAlignment="1">
      <alignment horizontal="center" vertical="center"/>
    </xf>
    <xf numFmtId="0" fontId="22" fillId="0" borderId="91" xfId="0" quotePrefix="1" applyFont="1" applyFill="1" applyBorder="1" applyAlignment="1">
      <alignment horizontal="center" vertical="center"/>
    </xf>
    <xf numFmtId="0" fontId="0" fillId="0" borderId="104" xfId="0" applyFill="1" applyBorder="1" applyAlignment="1">
      <alignment vertical="center"/>
    </xf>
    <xf numFmtId="0" fontId="0" fillId="0" borderId="57" xfId="0" applyFill="1" applyBorder="1" applyAlignment="1">
      <alignment vertical="center"/>
    </xf>
    <xf numFmtId="0" fontId="12" fillId="0" borderId="131" xfId="0" applyFont="1" applyFill="1" applyBorder="1" applyAlignment="1">
      <alignment vertical="center"/>
    </xf>
    <xf numFmtId="0" fontId="17" fillId="0" borderId="0" xfId="0" applyFont="1" applyFill="1" applyBorder="1" applyAlignment="1">
      <alignment horizontal="center" vertical="center"/>
    </xf>
    <xf numFmtId="0" fontId="17" fillId="0" borderId="0" xfId="0" applyFont="1" applyBorder="1" applyAlignment="1">
      <alignment vertical="center"/>
    </xf>
    <xf numFmtId="0" fontId="1" fillId="0" borderId="0" xfId="0" applyFont="1" applyAlignment="1">
      <alignment vertical="center"/>
    </xf>
    <xf numFmtId="0" fontId="1" fillId="0" borderId="0" xfId="0" applyFont="1" applyFill="1" applyBorder="1" applyAlignment="1">
      <alignment horizontal="center"/>
    </xf>
    <xf numFmtId="0" fontId="6" fillId="0" borderId="103" xfId="0" quotePrefix="1" applyNumberFormat="1" applyFont="1" applyFill="1" applyBorder="1" applyAlignment="1">
      <alignment horizontal="center" vertical="center"/>
    </xf>
    <xf numFmtId="0" fontId="0" fillId="0" borderId="0" xfId="0" applyFont="1" applyFill="1" applyBorder="1" applyAlignment="1">
      <alignment horizontal="right" vertical="center"/>
    </xf>
    <xf numFmtId="0" fontId="6" fillId="0" borderId="57" xfId="0" quotePrefix="1" applyNumberFormat="1" applyFont="1" applyFill="1" applyBorder="1" applyAlignment="1">
      <alignment horizontal="center" vertical="center"/>
    </xf>
    <xf numFmtId="0" fontId="6" fillId="0" borderId="104" xfId="0" quotePrefix="1" applyNumberFormat="1" applyFont="1" applyFill="1" applyBorder="1" applyAlignment="1">
      <alignment horizontal="center" vertical="center"/>
    </xf>
    <xf numFmtId="2" fontId="12" fillId="0" borderId="0" xfId="0" applyNumberFormat="1" applyFont="1" applyBorder="1" applyAlignment="1">
      <alignment vertical="center"/>
    </xf>
    <xf numFmtId="178" fontId="0" fillId="0" borderId="0" xfId="0" applyNumberFormat="1" applyFont="1" applyFill="1" applyBorder="1" applyAlignment="1">
      <alignment horizontal="center" vertical="center"/>
    </xf>
    <xf numFmtId="178" fontId="12" fillId="0" borderId="0" xfId="0" applyNumberFormat="1" applyFont="1" applyFill="1" applyBorder="1" applyAlignment="1">
      <alignment horizontal="left" vertical="center"/>
    </xf>
    <xf numFmtId="2" fontId="24" fillId="0" borderId="74" xfId="0" applyNumberFormat="1" applyFont="1" applyFill="1" applyBorder="1" applyAlignment="1">
      <alignment horizontal="center" vertical="center" wrapText="1"/>
    </xf>
    <xf numFmtId="2" fontId="24" fillId="0" borderId="75" xfId="0" applyNumberFormat="1" applyFont="1" applyFill="1" applyBorder="1" applyAlignment="1">
      <alignment horizontal="center" vertical="center" wrapText="1"/>
    </xf>
    <xf numFmtId="183" fontId="24" fillId="0" borderId="137" xfId="0" applyNumberFormat="1" applyFont="1" applyFill="1" applyBorder="1" applyAlignment="1">
      <alignment horizontal="center" vertical="center"/>
    </xf>
    <xf numFmtId="183" fontId="24" fillId="0" borderId="138" xfId="0" applyNumberFormat="1" applyFont="1" applyFill="1" applyBorder="1" applyAlignment="1">
      <alignment horizontal="center" vertical="center"/>
    </xf>
    <xf numFmtId="183" fontId="24" fillId="0" borderId="78" xfId="0" applyNumberFormat="1" applyFont="1" applyFill="1" applyBorder="1" applyAlignment="1">
      <alignment horizontal="center" vertical="center"/>
    </xf>
    <xf numFmtId="183" fontId="24" fillId="0" borderId="139" xfId="0" applyNumberFormat="1" applyFont="1" applyFill="1" applyBorder="1" applyAlignment="1">
      <alignment horizontal="center" vertical="center"/>
    </xf>
    <xf numFmtId="0" fontId="6" fillId="0" borderId="140" xfId="0" applyFont="1" applyFill="1" applyBorder="1" applyAlignment="1">
      <alignment vertical="center"/>
    </xf>
    <xf numFmtId="183" fontId="24" fillId="0" borderId="101" xfId="0" applyNumberFormat="1" applyFont="1" applyFill="1" applyBorder="1" applyAlignment="1">
      <alignment horizontal="center" vertical="center"/>
    </xf>
    <xf numFmtId="183" fontId="24" fillId="0" borderId="102" xfId="0" applyNumberFormat="1" applyFont="1" applyFill="1" applyBorder="1" applyAlignment="1">
      <alignment horizontal="center" vertical="center"/>
    </xf>
    <xf numFmtId="183" fontId="24" fillId="0" borderId="141" xfId="0" applyNumberFormat="1" applyFont="1" applyFill="1" applyBorder="1" applyAlignment="1">
      <alignment horizontal="center" vertical="center"/>
    </xf>
    <xf numFmtId="2" fontId="24" fillId="0" borderId="101" xfId="0" applyNumberFormat="1" applyFont="1" applyFill="1" applyBorder="1" applyAlignment="1">
      <alignment horizontal="center" vertical="center" wrapText="1"/>
    </xf>
    <xf numFmtId="2" fontId="24" fillId="0" borderId="84" xfId="0" applyNumberFormat="1" applyFont="1" applyFill="1" applyBorder="1" applyAlignment="1">
      <alignment horizontal="center" vertical="center" wrapText="1"/>
    </xf>
    <xf numFmtId="2" fontId="24" fillId="0" borderId="85" xfId="0" applyNumberFormat="1" applyFont="1" applyFill="1" applyBorder="1" applyAlignment="1">
      <alignment horizontal="center" vertical="center" wrapText="1"/>
    </xf>
    <xf numFmtId="2" fontId="24" fillId="8" borderId="101" xfId="0" applyNumberFormat="1" applyFont="1" applyFill="1" applyBorder="1" applyAlignment="1">
      <alignment horizontal="center" vertical="center" wrapText="1"/>
    </xf>
    <xf numFmtId="2" fontId="24" fillId="8" borderId="102" xfId="0" applyNumberFormat="1" applyFont="1" applyFill="1" applyBorder="1" applyAlignment="1">
      <alignment horizontal="center" vertical="center" wrapText="1"/>
    </xf>
    <xf numFmtId="2" fontId="24" fillId="8" borderId="74" xfId="0" applyNumberFormat="1" applyFont="1" applyFill="1" applyBorder="1" applyAlignment="1">
      <alignment horizontal="center" vertical="center" wrapText="1"/>
    </xf>
    <xf numFmtId="2" fontId="24" fillId="8" borderId="79" xfId="0" applyNumberFormat="1" applyFont="1" applyFill="1" applyBorder="1" applyAlignment="1">
      <alignment horizontal="center" vertical="center" wrapText="1"/>
    </xf>
    <xf numFmtId="2" fontId="24" fillId="8" borderId="76" xfId="0" applyNumberFormat="1" applyFont="1" applyFill="1" applyBorder="1" applyAlignment="1">
      <alignment horizontal="center" vertical="center" wrapText="1"/>
    </xf>
    <xf numFmtId="2" fontId="24" fillId="8" borderId="142" xfId="0" applyNumberFormat="1" applyFont="1" applyFill="1" applyBorder="1" applyAlignment="1">
      <alignment horizontal="center" vertical="center" wrapText="1"/>
    </xf>
    <xf numFmtId="2" fontId="24" fillId="8" borderId="138" xfId="0" applyNumberFormat="1" applyFont="1" applyFill="1" applyBorder="1" applyAlignment="1">
      <alignment horizontal="center" vertical="center" wrapText="1"/>
    </xf>
    <xf numFmtId="2" fontId="24" fillId="0" borderId="140" xfId="0" applyNumberFormat="1" applyFont="1" applyFill="1" applyBorder="1" applyAlignment="1">
      <alignment horizontal="center" vertical="center" wrapText="1"/>
    </xf>
    <xf numFmtId="2" fontId="24" fillId="0" borderId="143" xfId="0" applyNumberFormat="1" applyFont="1" applyFill="1" applyBorder="1" applyAlignment="1">
      <alignment horizontal="center" vertical="center" wrapText="1"/>
    </xf>
    <xf numFmtId="0" fontId="24" fillId="0" borderId="75" xfId="0" quotePrefix="1" applyNumberFormat="1" applyFont="1" applyFill="1" applyBorder="1" applyAlignment="1">
      <alignment horizontal="center" vertical="center" wrapText="1"/>
    </xf>
    <xf numFmtId="2" fontId="12" fillId="0" borderId="23" xfId="0" applyNumberFormat="1" applyFont="1" applyFill="1" applyBorder="1" applyAlignment="1">
      <alignment horizontal="center" vertical="center" wrapText="1"/>
    </xf>
    <xf numFmtId="0" fontId="12" fillId="0" borderId="95" xfId="0" applyFont="1" applyFill="1" applyBorder="1" applyAlignment="1">
      <alignment vertical="center"/>
    </xf>
    <xf numFmtId="0" fontId="12" fillId="0" borderId="3" xfId="0" applyFont="1" applyFill="1" applyBorder="1" applyAlignment="1">
      <alignment horizontal="center" vertical="center"/>
    </xf>
    <xf numFmtId="0" fontId="12" fillId="0" borderId="0" xfId="0" applyFont="1" applyFill="1" applyBorder="1" applyAlignment="1">
      <alignment horizontal="center" vertical="center"/>
    </xf>
    <xf numFmtId="0" fontId="13" fillId="0" borderId="3" xfId="0" applyFont="1" applyFill="1" applyBorder="1" applyAlignment="1">
      <alignment horizontal="center" vertical="center"/>
    </xf>
    <xf numFmtId="0" fontId="29" fillId="0" borderId="10" xfId="0" applyFont="1" applyFill="1" applyBorder="1" applyAlignment="1">
      <alignment horizontal="right" vertical="center"/>
    </xf>
    <xf numFmtId="56" fontId="12" fillId="0" borderId="23" xfId="0" quotePrefix="1" applyNumberFormat="1" applyFont="1" applyFill="1" applyBorder="1" applyAlignment="1">
      <alignment horizontal="center" vertical="center"/>
    </xf>
    <xf numFmtId="0" fontId="45" fillId="0" borderId="0" xfId="0" applyFont="1" applyFill="1" applyBorder="1" applyAlignment="1"/>
    <xf numFmtId="0" fontId="12" fillId="0" borderId="46" xfId="0" applyFont="1" applyFill="1" applyBorder="1" applyAlignment="1">
      <alignment horizontal="center" vertical="center"/>
    </xf>
    <xf numFmtId="0" fontId="12" fillId="0" borderId="131" xfId="0" applyFont="1" applyFill="1" applyBorder="1" applyAlignment="1">
      <alignment horizontal="center" vertical="center"/>
    </xf>
    <xf numFmtId="0" fontId="12" fillId="0" borderId="66" xfId="0" applyFont="1" applyFill="1" applyBorder="1" applyAlignment="1">
      <alignment vertical="center"/>
    </xf>
    <xf numFmtId="0" fontId="12" fillId="0" borderId="51" xfId="0" applyFont="1" applyFill="1" applyBorder="1" applyAlignment="1">
      <alignment horizontal="center" vertical="center"/>
    </xf>
    <xf numFmtId="0" fontId="12" fillId="0" borderId="50" xfId="0" applyFont="1" applyFill="1" applyBorder="1" applyAlignment="1">
      <alignment horizontal="center" vertical="center"/>
    </xf>
    <xf numFmtId="0" fontId="12" fillId="0" borderId="51" xfId="0" applyFont="1" applyFill="1" applyBorder="1" applyAlignment="1">
      <alignment vertical="center"/>
    </xf>
    <xf numFmtId="0" fontId="12" fillId="0" borderId="50" xfId="0" applyFont="1" applyFill="1" applyBorder="1" applyAlignment="1">
      <alignment vertical="center"/>
    </xf>
    <xf numFmtId="0" fontId="12" fillId="0" borderId="35" xfId="0" applyFont="1" applyFill="1" applyBorder="1" applyAlignment="1">
      <alignment horizontal="center" vertical="center"/>
    </xf>
    <xf numFmtId="0" fontId="12" fillId="0" borderId="59" xfId="0" applyFont="1" applyFill="1" applyBorder="1" applyAlignment="1">
      <alignment horizontal="center" vertical="center"/>
    </xf>
    <xf numFmtId="0" fontId="12" fillId="0" borderId="59" xfId="0" applyFont="1" applyFill="1" applyBorder="1" applyAlignment="1">
      <alignment vertical="center"/>
    </xf>
    <xf numFmtId="0" fontId="24" fillId="0" borderId="57" xfId="0" applyFont="1" applyFill="1" applyBorder="1" applyAlignment="1">
      <alignment horizontal="centerContinuous" vertical="center"/>
    </xf>
    <xf numFmtId="0" fontId="24" fillId="0" borderId="57" xfId="0" applyFont="1" applyFill="1" applyBorder="1" applyAlignment="1">
      <alignment horizontal="centerContinuous" vertical="center" wrapText="1"/>
    </xf>
    <xf numFmtId="0" fontId="0" fillId="0" borderId="19" xfId="0" applyFont="1" applyFill="1" applyBorder="1" applyAlignment="1">
      <alignment vertical="center"/>
    </xf>
    <xf numFmtId="0" fontId="0" fillId="0" borderId="2" xfId="0" applyFont="1" applyFill="1" applyBorder="1"/>
    <xf numFmtId="2" fontId="12" fillId="0" borderId="44" xfId="0" applyNumberFormat="1" applyFont="1" applyFill="1" applyBorder="1" applyAlignment="1">
      <alignment vertical="center"/>
    </xf>
    <xf numFmtId="2" fontId="12" fillId="0" borderId="145" xfId="0" applyNumberFormat="1" applyFont="1" applyFill="1" applyBorder="1" applyAlignment="1">
      <alignment vertical="center"/>
    </xf>
    <xf numFmtId="2" fontId="12" fillId="0" borderId="99" xfId="0" applyNumberFormat="1" applyFont="1" applyFill="1" applyBorder="1" applyAlignment="1">
      <alignment vertical="center"/>
    </xf>
    <xf numFmtId="2" fontId="12" fillId="0" borderId="117" xfId="0" applyNumberFormat="1" applyFont="1" applyFill="1" applyBorder="1" applyAlignment="1">
      <alignment vertical="center"/>
    </xf>
    <xf numFmtId="0" fontId="12" fillId="0" borderId="27" xfId="0" applyFont="1" applyFill="1" applyBorder="1" applyAlignment="1">
      <alignment horizontal="right" vertical="center" shrinkToFit="1"/>
    </xf>
    <xf numFmtId="0" fontId="12" fillId="0" borderId="37" xfId="0" applyFont="1" applyFill="1" applyBorder="1" applyAlignment="1">
      <alignment horizontal="right" vertical="center" shrinkToFit="1"/>
    </xf>
    <xf numFmtId="9" fontId="12" fillId="0" borderId="0" xfId="0" applyNumberFormat="1" applyFont="1" applyFill="1" applyBorder="1" applyAlignment="1">
      <alignment vertical="center"/>
    </xf>
    <xf numFmtId="10" fontId="12" fillId="0" borderId="0" xfId="0" applyNumberFormat="1" applyFont="1" applyFill="1" applyBorder="1" applyAlignment="1">
      <alignment vertical="center"/>
    </xf>
    <xf numFmtId="9" fontId="12" fillId="0" borderId="0" xfId="0" applyNumberFormat="1" applyFont="1" applyFill="1" applyAlignment="1">
      <alignment vertical="center"/>
    </xf>
    <xf numFmtId="0" fontId="66" fillId="0" borderId="10" xfId="0" applyFont="1" applyFill="1" applyBorder="1"/>
    <xf numFmtId="0" fontId="13" fillId="0" borderId="6" xfId="0" applyFont="1" applyFill="1" applyBorder="1" applyAlignment="1">
      <alignment horizontal="center" shrinkToFit="1"/>
    </xf>
    <xf numFmtId="0" fontId="13" fillId="0" borderId="132" xfId="0" applyFont="1" applyFill="1" applyBorder="1" applyAlignment="1">
      <alignment horizontal="center" shrinkToFit="1"/>
    </xf>
    <xf numFmtId="0" fontId="13" fillId="0" borderId="10" xfId="0" applyFont="1" applyFill="1" applyBorder="1" applyAlignment="1">
      <alignment horizontal="center" shrinkToFit="1"/>
    </xf>
    <xf numFmtId="0" fontId="12" fillId="0" borderId="0" xfId="0" applyFont="1" applyFill="1"/>
    <xf numFmtId="0" fontId="12" fillId="0" borderId="11" xfId="0" applyFont="1" applyFill="1" applyBorder="1" applyAlignment="1">
      <alignment horizontal="centerContinuous"/>
    </xf>
    <xf numFmtId="0" fontId="12" fillId="0" borderId="9" xfId="0" applyFont="1" applyFill="1" applyBorder="1" applyAlignment="1">
      <alignment horizontal="centerContinuous"/>
    </xf>
    <xf numFmtId="0" fontId="12" fillId="0" borderId="163" xfId="0" applyFont="1" applyFill="1" applyBorder="1" applyAlignment="1">
      <alignment horizontal="centerContinuous"/>
    </xf>
    <xf numFmtId="0" fontId="13" fillId="0" borderId="89" xfId="0" applyFont="1" applyFill="1" applyBorder="1" applyAlignment="1"/>
    <xf numFmtId="0" fontId="12" fillId="0" borderId="130" xfId="0" applyFont="1" applyFill="1" applyBorder="1" applyAlignment="1">
      <alignment horizontal="centerContinuous"/>
    </xf>
    <xf numFmtId="0" fontId="12" fillId="0" borderId="4" xfId="0" applyFont="1" applyFill="1" applyBorder="1" applyAlignment="1">
      <alignment horizontal="centerContinuous"/>
    </xf>
    <xf numFmtId="0" fontId="13" fillId="0" borderId="0" xfId="0" applyFont="1" applyFill="1" applyBorder="1" applyAlignment="1"/>
    <xf numFmtId="0" fontId="12" fillId="0" borderId="22" xfId="0" applyFont="1" applyFill="1" applyBorder="1" applyAlignment="1">
      <alignment horizontal="left"/>
    </xf>
    <xf numFmtId="0" fontId="6" fillId="0" borderId="5" xfId="0" applyFont="1" applyFill="1" applyBorder="1" applyAlignment="1"/>
    <xf numFmtId="0" fontId="6" fillId="0" borderId="98" xfId="0" applyFont="1" applyFill="1" applyBorder="1" applyAlignment="1"/>
    <xf numFmtId="0" fontId="6" fillId="0" borderId="0" xfId="0" applyFont="1" applyFill="1" applyBorder="1" applyAlignment="1"/>
    <xf numFmtId="0" fontId="6" fillId="0" borderId="8" xfId="0" applyFont="1" applyFill="1" applyBorder="1" applyAlignment="1"/>
    <xf numFmtId="0" fontId="13" fillId="0" borderId="162" xfId="0" applyFont="1" applyFill="1" applyBorder="1" applyAlignment="1">
      <alignment horizontal="center" shrinkToFit="1"/>
    </xf>
    <xf numFmtId="0" fontId="13" fillId="0" borderId="7" xfId="0" applyFont="1" applyFill="1" applyBorder="1" applyAlignment="1">
      <alignment horizontal="center" shrinkToFit="1"/>
    </xf>
    <xf numFmtId="0" fontId="12" fillId="0" borderId="148" xfId="0" applyFont="1" applyFill="1" applyBorder="1" applyAlignment="1">
      <alignment horizontal="left"/>
    </xf>
    <xf numFmtId="2" fontId="12" fillId="0" borderId="3" xfId="0" applyNumberFormat="1" applyFont="1" applyFill="1" applyBorder="1" applyAlignment="1">
      <alignment horizontal="left"/>
    </xf>
    <xf numFmtId="40" fontId="12" fillId="0" borderId="135" xfId="0" applyNumberFormat="1" applyFont="1" applyFill="1" applyBorder="1" applyAlignment="1">
      <alignment vertical="center"/>
    </xf>
    <xf numFmtId="40" fontId="12" fillId="0" borderId="32" xfId="0" applyNumberFormat="1" applyFont="1" applyFill="1" applyBorder="1" applyAlignment="1">
      <alignment vertical="center"/>
    </xf>
    <xf numFmtId="40" fontId="12" fillId="0" borderId="98" xfId="0" applyNumberFormat="1" applyFont="1" applyFill="1" applyBorder="1" applyAlignment="1">
      <alignment vertical="center"/>
    </xf>
    <xf numFmtId="40" fontId="12" fillId="0" borderId="48" xfId="0" applyNumberFormat="1" applyFont="1" applyFill="1" applyBorder="1" applyAlignment="1">
      <alignment vertical="center"/>
    </xf>
    <xf numFmtId="40" fontId="12" fillId="0" borderId="50" xfId="0" applyNumberFormat="1" applyFont="1" applyFill="1" applyBorder="1" applyAlignment="1">
      <alignment vertical="center"/>
    </xf>
    <xf numFmtId="40" fontId="12" fillId="0" borderId="12" xfId="0" applyNumberFormat="1" applyFont="1" applyFill="1" applyBorder="1" applyAlignment="1">
      <alignment vertical="center"/>
    </xf>
    <xf numFmtId="40" fontId="12" fillId="0" borderId="136" xfId="0" applyNumberFormat="1" applyFont="1" applyFill="1" applyBorder="1" applyAlignment="1">
      <alignment vertical="center"/>
    </xf>
    <xf numFmtId="40" fontId="12" fillId="0" borderId="37" xfId="0" applyNumberFormat="1" applyFont="1" applyFill="1" applyBorder="1" applyAlignment="1">
      <alignment vertical="center"/>
    </xf>
    <xf numFmtId="2" fontId="22" fillId="8" borderId="91" xfId="0" applyNumberFormat="1" applyFont="1" applyFill="1" applyBorder="1" applyAlignment="1"/>
    <xf numFmtId="0" fontId="29" fillId="0" borderId="93" xfId="0" applyFont="1" applyFill="1" applyBorder="1" applyAlignment="1">
      <alignment vertical="center"/>
    </xf>
    <xf numFmtId="0" fontId="29" fillId="0" borderId="96" xfId="0" applyFont="1" applyFill="1" applyBorder="1" applyAlignment="1">
      <alignment vertical="center"/>
    </xf>
    <xf numFmtId="0" fontId="29" fillId="0" borderId="94" xfId="0" applyFont="1" applyFill="1" applyBorder="1" applyAlignment="1">
      <alignment vertical="center"/>
    </xf>
    <xf numFmtId="0" fontId="1" fillId="0" borderId="51" xfId="0" applyFont="1" applyFill="1" applyBorder="1" applyAlignment="1">
      <alignment vertical="center" wrapText="1"/>
    </xf>
    <xf numFmtId="0" fontId="1" fillId="0" borderId="96" xfId="0" applyFont="1" applyFill="1" applyBorder="1" applyAlignment="1">
      <alignment vertical="center" wrapText="1"/>
    </xf>
    <xf numFmtId="0" fontId="1" fillId="0" borderId="50" xfId="0" applyFont="1" applyFill="1" applyBorder="1" applyAlignment="1">
      <alignment vertical="center" wrapText="1"/>
    </xf>
    <xf numFmtId="0" fontId="0" fillId="0" borderId="7" xfId="0" applyFont="1" applyFill="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0" fontId="29" fillId="0" borderId="93" xfId="0" applyFont="1" applyFill="1" applyBorder="1" applyAlignment="1">
      <alignment horizontal="center" vertical="center"/>
    </xf>
    <xf numFmtId="0" fontId="12" fillId="0" borderId="96" xfId="0" applyFont="1" applyFill="1" applyBorder="1" applyAlignment="1">
      <alignment horizontal="center" vertical="center"/>
    </xf>
    <xf numFmtId="0" fontId="12" fillId="0" borderId="96" xfId="0" applyFont="1" applyFill="1" applyBorder="1" applyAlignment="1">
      <alignment vertical="center"/>
    </xf>
    <xf numFmtId="0" fontId="0" fillId="0" borderId="93" xfId="0" applyFill="1" applyBorder="1" applyAlignment="1">
      <alignment vertical="center"/>
    </xf>
    <xf numFmtId="0" fontId="0" fillId="0" borderId="96" xfId="0" applyFill="1" applyBorder="1" applyAlignment="1">
      <alignment vertical="center"/>
    </xf>
    <xf numFmtId="0" fontId="0" fillId="0" borderId="94" xfId="0" applyFill="1" applyBorder="1" applyAlignment="1">
      <alignment vertical="center"/>
    </xf>
    <xf numFmtId="0" fontId="0" fillId="0" borderId="93" xfId="0" applyFont="1" applyFill="1" applyBorder="1" applyAlignment="1">
      <alignment vertical="center"/>
    </xf>
    <xf numFmtId="0" fontId="12" fillId="0" borderId="94" xfId="0" applyFont="1" applyFill="1" applyBorder="1" applyAlignment="1">
      <alignment vertical="center"/>
    </xf>
    <xf numFmtId="0" fontId="29" fillId="0" borderId="135" xfId="0" applyFont="1" applyFill="1" applyBorder="1" applyAlignment="1">
      <alignment horizontal="center" vertical="center"/>
    </xf>
    <xf numFmtId="0" fontId="12" fillId="0" borderId="135" xfId="0" applyFont="1" applyBorder="1" applyAlignment="1">
      <alignment horizontal="center" vertical="center"/>
    </xf>
    <xf numFmtId="0" fontId="0" fillId="0" borderId="93" xfId="0" applyFill="1" applyBorder="1" applyAlignment="1">
      <alignment horizontal="left" vertical="center"/>
    </xf>
    <xf numFmtId="0" fontId="12" fillId="0" borderId="96" xfId="0" applyFont="1" applyFill="1" applyBorder="1" applyAlignment="1">
      <alignment horizontal="left" vertical="center"/>
    </xf>
    <xf numFmtId="0" fontId="28" fillId="0" borderId="0" xfId="0" applyFont="1" applyFill="1" applyAlignment="1">
      <alignment horizontal="center" vertical="center"/>
    </xf>
    <xf numFmtId="0" fontId="23" fillId="0" borderId="0" xfId="0" applyFont="1" applyFill="1" applyAlignment="1">
      <alignment horizontal="center" vertical="center"/>
    </xf>
    <xf numFmtId="0" fontId="4" fillId="0" borderId="28" xfId="0" applyFont="1" applyFill="1" applyBorder="1" applyAlignment="1">
      <alignment horizontal="center"/>
    </xf>
    <xf numFmtId="0" fontId="4" fillId="0" borderId="24" xfId="0" applyFont="1" applyFill="1" applyBorder="1" applyAlignment="1">
      <alignment horizontal="center"/>
    </xf>
    <xf numFmtId="0" fontId="0" fillId="0" borderId="62" xfId="0" applyFont="1" applyFill="1" applyBorder="1" applyAlignment="1">
      <alignment horizontal="center"/>
    </xf>
    <xf numFmtId="0" fontId="12" fillId="0" borderId="21" xfId="0" applyFont="1" applyFill="1" applyBorder="1" applyAlignment="1">
      <alignment horizontal="center"/>
    </xf>
    <xf numFmtId="0" fontId="12" fillId="0" borderId="24" xfId="0" applyFont="1" applyFill="1" applyBorder="1" applyAlignment="1">
      <alignment horizontal="center"/>
    </xf>
    <xf numFmtId="0" fontId="28" fillId="0" borderId="10"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11" xfId="0" applyFont="1" applyFill="1" applyBorder="1" applyAlignment="1">
      <alignment horizontal="center" vertical="center"/>
    </xf>
    <xf numFmtId="0" fontId="29" fillId="0" borderId="47" xfId="0" applyFont="1" applyFill="1" applyBorder="1" applyAlignment="1">
      <alignment vertical="center"/>
    </xf>
    <xf numFmtId="0" fontId="12" fillId="0" borderId="23" xfId="0" applyFont="1" applyBorder="1" applyAlignment="1">
      <alignment vertical="center"/>
    </xf>
    <xf numFmtId="0" fontId="12" fillId="0" borderId="48" xfId="0" applyFont="1" applyBorder="1" applyAlignment="1">
      <alignment vertical="center"/>
    </xf>
    <xf numFmtId="0" fontId="0" fillId="0" borderId="51" xfId="0" applyFont="1" applyFill="1" applyBorder="1" applyAlignment="1">
      <alignment vertical="center"/>
    </xf>
    <xf numFmtId="0" fontId="12" fillId="0" borderId="50" xfId="0" applyFont="1" applyFill="1" applyBorder="1" applyAlignment="1">
      <alignment vertical="center"/>
    </xf>
    <xf numFmtId="0" fontId="12" fillId="0" borderId="50" xfId="0" applyFont="1" applyBorder="1" applyAlignment="1">
      <alignment vertical="center"/>
    </xf>
    <xf numFmtId="0" fontId="29" fillId="0" borderId="22" xfId="0" applyFont="1" applyFill="1" applyBorder="1" applyAlignment="1">
      <alignment horizontal="center" vertical="center"/>
    </xf>
    <xf numFmtId="0" fontId="12" fillId="0" borderId="62" xfId="0" applyFont="1" applyFill="1" applyBorder="1" applyAlignment="1">
      <alignment horizontal="center" vertical="center"/>
    </xf>
    <xf numFmtId="0" fontId="0" fillId="0" borderId="33" xfId="0" applyFont="1" applyFill="1" applyBorder="1" applyAlignment="1">
      <alignment vertical="center" shrinkToFit="1"/>
    </xf>
    <xf numFmtId="0" fontId="12" fillId="0" borderId="144" xfId="0" applyFont="1" applyFill="1" applyBorder="1" applyAlignment="1">
      <alignment vertical="center" shrinkToFit="1"/>
    </xf>
    <xf numFmtId="0" fontId="29" fillId="0" borderId="51" xfId="0" applyFont="1" applyFill="1" applyBorder="1" applyAlignment="1">
      <alignment horizontal="left" vertical="center"/>
    </xf>
    <xf numFmtId="0" fontId="12" fillId="0" borderId="50" xfId="0" applyFont="1" applyFill="1" applyBorder="1" applyAlignment="1">
      <alignment horizontal="left" vertical="center"/>
    </xf>
    <xf numFmtId="0" fontId="1" fillId="0" borderId="33" xfId="0" applyFont="1" applyFill="1" applyBorder="1" applyAlignment="1">
      <alignment vertical="center"/>
    </xf>
    <xf numFmtId="0" fontId="12" fillId="0" borderId="144" xfId="0" applyFont="1" applyBorder="1" applyAlignment="1">
      <alignment vertical="center"/>
    </xf>
    <xf numFmtId="0" fontId="12" fillId="0" borderId="145" xfId="0" applyFont="1" applyFill="1" applyBorder="1" applyAlignment="1">
      <alignment horizontal="left" vertical="center"/>
    </xf>
    <xf numFmtId="0" fontId="12" fillId="0" borderId="135" xfId="0" applyFont="1" applyFill="1" applyBorder="1" applyAlignment="1">
      <alignment horizontal="left" vertical="center"/>
    </xf>
    <xf numFmtId="0" fontId="12" fillId="0" borderId="61" xfId="0" applyFont="1" applyBorder="1" applyAlignment="1">
      <alignment vertical="center"/>
    </xf>
    <xf numFmtId="0" fontId="12" fillId="0" borderId="93" xfId="0" applyFont="1" applyFill="1" applyBorder="1" applyAlignment="1">
      <alignment vertical="center"/>
    </xf>
    <xf numFmtId="0" fontId="12" fillId="0" borderId="96" xfId="0" applyFont="1" applyBorder="1" applyAlignment="1">
      <alignment vertical="center"/>
    </xf>
    <xf numFmtId="0" fontId="12" fillId="0" borderId="94" xfId="0" applyFont="1" applyBorder="1" applyAlignment="1">
      <alignment vertical="center"/>
    </xf>
    <xf numFmtId="0" fontId="29" fillId="0" borderId="6"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47" xfId="0" applyFont="1" applyFill="1" applyBorder="1" applyAlignment="1">
      <alignment vertical="center"/>
    </xf>
    <xf numFmtId="0" fontId="12" fillId="0" borderId="23" xfId="0" applyFont="1" applyFill="1" applyBorder="1" applyAlignment="1">
      <alignment vertical="center"/>
    </xf>
    <xf numFmtId="0" fontId="12" fillId="0" borderId="48" xfId="0" applyFont="1" applyFill="1" applyBorder="1" applyAlignment="1">
      <alignment vertical="center"/>
    </xf>
    <xf numFmtId="0" fontId="0" fillId="0" borderId="99" xfId="0" applyFont="1" applyFill="1" applyBorder="1" applyAlignment="1">
      <alignment vertical="center"/>
    </xf>
    <xf numFmtId="0" fontId="12" fillId="0" borderId="97" xfId="0" applyFont="1" applyBorder="1" applyAlignment="1">
      <alignment vertical="center"/>
    </xf>
    <xf numFmtId="0" fontId="12" fillId="0" borderId="146" xfId="0" applyFont="1" applyBorder="1" applyAlignment="1">
      <alignment vertical="center"/>
    </xf>
    <xf numFmtId="0" fontId="29" fillId="0" borderId="145" xfId="0" applyFont="1" applyFill="1" applyBorder="1" applyAlignment="1">
      <alignment vertical="center"/>
    </xf>
    <xf numFmtId="0" fontId="12" fillId="0" borderId="135" xfId="0" applyFont="1" applyFill="1" applyBorder="1" applyAlignment="1">
      <alignment vertical="center"/>
    </xf>
    <xf numFmtId="0" fontId="12" fillId="0" borderId="61" xfId="0" applyFont="1" applyFill="1" applyBorder="1" applyAlignment="1">
      <alignment vertical="center"/>
    </xf>
    <xf numFmtId="0" fontId="29" fillId="0"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29" fillId="0" borderId="99" xfId="0" applyFont="1" applyFill="1" applyBorder="1" applyAlignment="1">
      <alignment horizontal="center" vertical="center"/>
    </xf>
    <xf numFmtId="0" fontId="12" fillId="0" borderId="97" xfId="0" applyFont="1" applyFill="1" applyBorder="1" applyAlignment="1">
      <alignment horizontal="center" vertical="center"/>
    </xf>
    <xf numFmtId="0" fontId="29" fillId="0" borderId="0" xfId="0" applyFont="1" applyFill="1" applyAlignment="1">
      <alignment horizontal="center" vertical="center"/>
    </xf>
    <xf numFmtId="0" fontId="12" fillId="0" borderId="0" xfId="0" applyFont="1" applyFill="1" applyAlignment="1">
      <alignment horizontal="center" vertical="center"/>
    </xf>
    <xf numFmtId="0" fontId="12" fillId="0" borderId="27" xfId="0" applyFont="1" applyFill="1" applyBorder="1" applyAlignment="1">
      <alignment vertical="center"/>
    </xf>
    <xf numFmtId="0" fontId="12" fillId="0" borderId="136" xfId="0" applyFont="1" applyBorder="1" applyAlignment="1"/>
    <xf numFmtId="0" fontId="0" fillId="0" borderId="96" xfId="0" applyFont="1" applyFill="1" applyBorder="1" applyAlignment="1">
      <alignment vertical="center"/>
    </xf>
    <xf numFmtId="0" fontId="0" fillId="0" borderId="94" xfId="0" applyFont="1" applyFill="1" applyBorder="1" applyAlignment="1">
      <alignment vertical="center"/>
    </xf>
    <xf numFmtId="0" fontId="29" fillId="0" borderId="95" xfId="0" applyFont="1" applyFill="1" applyBorder="1" applyAlignment="1">
      <alignment vertical="center"/>
    </xf>
    <xf numFmtId="0" fontId="12" fillId="0" borderId="66" xfId="0" applyFont="1" applyBorder="1" applyAlignment="1">
      <alignment vertical="center"/>
    </xf>
    <xf numFmtId="0" fontId="12" fillId="0" borderId="27" xfId="0" applyFont="1" applyFill="1" applyBorder="1" applyAlignment="1">
      <alignment horizontal="center" vertical="center"/>
    </xf>
    <xf numFmtId="0" fontId="12" fillId="0" borderId="136" xfId="0" applyFont="1" applyFill="1" applyBorder="1" applyAlignment="1">
      <alignment horizontal="center" vertical="center"/>
    </xf>
    <xf numFmtId="0" fontId="12" fillId="0" borderId="95" xfId="0" applyFont="1" applyFill="1" applyBorder="1" applyAlignment="1">
      <alignment vertical="center"/>
    </xf>
    <xf numFmtId="0" fontId="12" fillId="0" borderId="2" xfId="0" applyFont="1" applyFill="1" applyBorder="1" applyAlignment="1">
      <alignment horizontal="center" vertical="center"/>
    </xf>
    <xf numFmtId="0" fontId="29" fillId="0" borderId="99" xfId="0" applyFont="1" applyFill="1" applyBorder="1" applyAlignment="1">
      <alignment vertical="center"/>
    </xf>
    <xf numFmtId="0" fontId="29" fillId="0" borderId="97" xfId="0" applyFont="1" applyFill="1" applyBorder="1" applyAlignment="1">
      <alignment vertical="center"/>
    </xf>
    <xf numFmtId="0" fontId="29" fillId="0" borderId="146" xfId="0" applyFont="1" applyFill="1" applyBorder="1" applyAlignment="1">
      <alignment vertical="center"/>
    </xf>
    <xf numFmtId="0" fontId="13" fillId="0" borderId="22" xfId="0" applyFont="1" applyFill="1" applyBorder="1" applyAlignment="1">
      <alignment horizontal="center" vertical="center" shrinkToFit="1"/>
    </xf>
    <xf numFmtId="0" fontId="13" fillId="0" borderId="3" xfId="0" applyFont="1" applyFill="1" applyBorder="1" applyAlignment="1">
      <alignment horizontal="center" vertical="center" shrinkToFit="1"/>
    </xf>
    <xf numFmtId="0" fontId="29" fillId="0" borderId="39" xfId="0" applyFont="1" applyFill="1" applyBorder="1" applyAlignment="1">
      <alignment horizontal="center" vertical="center"/>
    </xf>
    <xf numFmtId="0" fontId="12" fillId="0" borderId="49" xfId="0" applyFont="1" applyFill="1" applyBorder="1" applyAlignment="1">
      <alignment horizontal="center" vertical="center"/>
    </xf>
    <xf numFmtId="0" fontId="12" fillId="0" borderId="61" xfId="0" applyFont="1" applyFill="1" applyBorder="1" applyAlignment="1">
      <alignment horizontal="center" vertical="center"/>
    </xf>
    <xf numFmtId="14" fontId="12" fillId="0" borderId="1" xfId="0" applyNumberFormat="1" applyFont="1" applyFill="1" applyBorder="1" applyAlignment="1">
      <alignment horizontal="left" vertical="center"/>
    </xf>
    <xf numFmtId="14" fontId="12" fillId="0" borderId="2" xfId="0" applyNumberFormat="1" applyFont="1" applyFill="1" applyBorder="1" applyAlignment="1">
      <alignment horizontal="left" vertical="center"/>
    </xf>
    <xf numFmtId="0" fontId="6" fillId="0" borderId="2" xfId="0" applyFont="1" applyFill="1" applyBorder="1" applyAlignment="1">
      <alignment horizontal="left" vertical="center" shrinkToFit="1"/>
    </xf>
    <xf numFmtId="0" fontId="13" fillId="0" borderId="2" xfId="0" applyFont="1" applyFill="1" applyBorder="1" applyAlignment="1">
      <alignment horizontal="left" vertical="center" shrinkToFit="1"/>
    </xf>
    <xf numFmtId="0" fontId="12" fillId="0" borderId="1" xfId="0" applyFont="1" applyFill="1" applyBorder="1" applyAlignment="1">
      <alignment horizontal="left" vertical="center"/>
    </xf>
    <xf numFmtId="0" fontId="12" fillId="0" borderId="2" xfId="0" applyFont="1" applyFill="1" applyBorder="1" applyAlignment="1">
      <alignment horizontal="left" vertical="center"/>
    </xf>
    <xf numFmtId="0" fontId="12" fillId="0" borderId="3" xfId="0" applyFont="1" applyFill="1" applyBorder="1" applyAlignment="1">
      <alignment horizontal="left" vertical="center"/>
    </xf>
    <xf numFmtId="0" fontId="29" fillId="0" borderId="145"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12" fillId="0" borderId="3" xfId="0" applyFont="1" applyFill="1" applyBorder="1" applyAlignment="1">
      <alignment horizontal="left" vertical="center" wrapText="1"/>
    </xf>
    <xf numFmtId="178" fontId="29" fillId="0" borderId="7" xfId="0" applyNumberFormat="1" applyFont="1" applyFill="1" applyBorder="1" applyAlignment="1">
      <alignment vertical="center"/>
    </xf>
    <xf numFmtId="178" fontId="12" fillId="0" borderId="9" xfId="0" applyNumberFormat="1" applyFont="1" applyFill="1" applyBorder="1" applyAlignment="1">
      <alignment vertical="center"/>
    </xf>
    <xf numFmtId="0" fontId="12" fillId="0" borderId="39" xfId="0" quotePrefix="1" applyFont="1" applyFill="1" applyBorder="1" applyAlignment="1">
      <alignment horizontal="center" vertical="center"/>
    </xf>
    <xf numFmtId="0" fontId="12" fillId="0" borderId="49" xfId="0" quotePrefix="1" applyFont="1" applyFill="1" applyBorder="1" applyAlignment="1">
      <alignment horizontal="center" vertical="center"/>
    </xf>
    <xf numFmtId="178" fontId="29" fillId="0" borderId="6" xfId="0" applyNumberFormat="1" applyFont="1" applyFill="1" applyBorder="1" applyAlignment="1">
      <alignment horizontal="center" vertical="center"/>
    </xf>
    <xf numFmtId="178" fontId="12" fillId="0" borderId="4" xfId="0" applyNumberFormat="1" applyFont="1" applyFill="1" applyBorder="1" applyAlignment="1">
      <alignment horizontal="center" vertical="center"/>
    </xf>
    <xf numFmtId="178" fontId="29" fillId="0" borderId="7" xfId="0" applyNumberFormat="1" applyFont="1" applyFill="1" applyBorder="1" applyAlignment="1">
      <alignment horizontal="center" vertical="center"/>
    </xf>
    <xf numFmtId="178" fontId="12" fillId="0" borderId="9" xfId="0" applyNumberFormat="1" applyFont="1" applyFill="1" applyBorder="1" applyAlignment="1">
      <alignment horizontal="center" vertical="center"/>
    </xf>
    <xf numFmtId="0" fontId="12" fillId="0" borderId="147" xfId="0" applyFont="1" applyFill="1" applyBorder="1" applyAlignment="1">
      <alignment horizontal="left" vertical="center"/>
    </xf>
    <xf numFmtId="0" fontId="29" fillId="0" borderId="1" xfId="0" applyFont="1" applyFill="1" applyBorder="1" applyAlignment="1">
      <alignment vertical="center"/>
    </xf>
    <xf numFmtId="0" fontId="12" fillId="0" borderId="147" xfId="0" applyFont="1" applyFill="1" applyBorder="1" applyAlignment="1">
      <alignment vertical="center"/>
    </xf>
    <xf numFmtId="0" fontId="29" fillId="0" borderId="1" xfId="0" applyFont="1" applyFill="1" applyBorder="1" applyAlignment="1">
      <alignment horizontal="left" vertical="center"/>
    </xf>
    <xf numFmtId="0" fontId="42" fillId="0" borderId="6" xfId="0" applyFont="1" applyFill="1" applyBorder="1" applyAlignment="1">
      <alignment horizontal="left" vertical="center"/>
    </xf>
    <xf numFmtId="0" fontId="12" fillId="0" borderId="7" xfId="0" applyFont="1" applyFill="1" applyBorder="1" applyAlignment="1">
      <alignment horizontal="left" vertical="center"/>
    </xf>
    <xf numFmtId="0" fontId="12"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77" fillId="0" borderId="116" xfId="0" applyFont="1" applyFill="1" applyBorder="1" applyAlignment="1">
      <alignment horizontal="center"/>
    </xf>
    <xf numFmtId="0" fontId="78" fillId="0" borderId="97" xfId="0" applyFont="1" applyFill="1" applyBorder="1" applyAlignment="1">
      <alignment horizontal="center"/>
    </xf>
    <xf numFmtId="0" fontId="78" fillId="0" borderId="97" xfId="0" applyFont="1" applyFill="1" applyBorder="1" applyAlignment="1"/>
    <xf numFmtId="0" fontId="78" fillId="0" borderId="146" xfId="0" applyFont="1" applyFill="1" applyBorder="1" applyAlignment="1"/>
    <xf numFmtId="0" fontId="61" fillId="0" borderId="60" xfId="0" applyFont="1" applyFill="1" applyBorder="1" applyAlignment="1">
      <alignment horizontal="center"/>
    </xf>
    <xf numFmtId="0" fontId="16" fillId="0" borderId="135" xfId="0" applyFont="1" applyFill="1" applyBorder="1" applyAlignment="1"/>
    <xf numFmtId="0" fontId="16" fillId="0" borderId="61" xfId="0" applyFont="1" applyFill="1" applyBorder="1" applyAlignment="1"/>
    <xf numFmtId="0" fontId="12" fillId="0" borderId="40" xfId="0" applyFont="1" applyFill="1" applyBorder="1" applyAlignment="1">
      <alignment horizontal="center" vertical="center"/>
    </xf>
    <xf numFmtId="0" fontId="12" fillId="0" borderId="25" xfId="0" applyFont="1" applyFill="1" applyBorder="1" applyAlignment="1">
      <alignment horizontal="center" vertical="center"/>
    </xf>
    <xf numFmtId="0" fontId="12" fillId="0" borderId="25" xfId="0" applyFont="1" applyBorder="1" applyAlignment="1">
      <alignment vertical="center"/>
    </xf>
    <xf numFmtId="0" fontId="12" fillId="0" borderId="25" xfId="0" applyFont="1" applyFill="1" applyBorder="1" applyAlignment="1">
      <alignment vertical="center"/>
    </xf>
    <xf numFmtId="0" fontId="29" fillId="0" borderId="25" xfId="0" applyFont="1" applyFill="1" applyBorder="1" applyAlignment="1">
      <alignment vertical="center"/>
    </xf>
    <xf numFmtId="0" fontId="12" fillId="0" borderId="1" xfId="0" applyFont="1" applyFill="1" applyBorder="1" applyAlignment="1">
      <alignment vertical="center"/>
    </xf>
    <xf numFmtId="0" fontId="43" fillId="0" borderId="10" xfId="0" applyFont="1" applyFill="1" applyBorder="1" applyAlignment="1">
      <alignment horizontal="left" vertical="center" shrinkToFit="1"/>
    </xf>
    <xf numFmtId="0" fontId="44" fillId="0" borderId="0" xfId="0" applyFont="1" applyFill="1" applyBorder="1" applyAlignment="1">
      <alignment horizontal="left" vertical="center" shrinkToFit="1"/>
    </xf>
    <xf numFmtId="0" fontId="44" fillId="0" borderId="11" xfId="0" applyFont="1" applyFill="1" applyBorder="1" applyAlignment="1">
      <alignment horizontal="left" vertical="center" shrinkToFit="1"/>
    </xf>
    <xf numFmtId="0" fontId="12" fillId="0" borderId="148" xfId="0" applyFont="1" applyFill="1" applyBorder="1" applyAlignment="1">
      <alignment horizontal="center" vertical="center"/>
    </xf>
    <xf numFmtId="0" fontId="29" fillId="0" borderId="40" xfId="0" applyFont="1" applyFill="1" applyBorder="1" applyAlignment="1">
      <alignment horizontal="center" vertical="center"/>
    </xf>
    <xf numFmtId="3" fontId="12" fillId="0" borderId="40" xfId="0" applyNumberFormat="1" applyFont="1" applyFill="1" applyBorder="1" applyAlignment="1">
      <alignment horizontal="center" vertical="center"/>
    </xf>
    <xf numFmtId="0" fontId="36" fillId="0" borderId="40" xfId="0" applyFont="1" applyFill="1" applyBorder="1" applyAlignment="1">
      <alignment horizontal="center" vertical="center"/>
    </xf>
    <xf numFmtId="0" fontId="36" fillId="0" borderId="25" xfId="0" applyFont="1" applyFill="1" applyBorder="1" applyAlignment="1">
      <alignment horizontal="center" vertical="center"/>
    </xf>
    <xf numFmtId="0" fontId="36" fillId="0" borderId="25" xfId="0" applyFont="1" applyBorder="1" applyAlignment="1">
      <alignment vertical="center"/>
    </xf>
    <xf numFmtId="0" fontId="36" fillId="0" borderId="148" xfId="0" applyFont="1" applyFill="1" applyBorder="1" applyAlignment="1">
      <alignment horizontal="left" vertical="center" shrinkToFit="1"/>
    </xf>
    <xf numFmtId="0" fontId="36" fillId="0" borderId="2" xfId="0" applyFont="1" applyFill="1" applyBorder="1" applyAlignment="1">
      <alignment horizontal="left" vertical="center" shrinkToFit="1"/>
    </xf>
    <xf numFmtId="0" fontId="36" fillId="0" borderId="3" xfId="0" applyFont="1" applyFill="1" applyBorder="1" applyAlignment="1">
      <alignment horizontal="left" vertical="center" shrinkToFit="1"/>
    </xf>
    <xf numFmtId="0" fontId="35" fillId="0" borderId="25" xfId="0" applyFont="1" applyFill="1" applyBorder="1" applyAlignment="1">
      <alignment vertical="center"/>
    </xf>
    <xf numFmtId="0" fontId="36" fillId="0" borderId="45" xfId="0" applyFont="1" applyFill="1" applyBorder="1" applyAlignment="1">
      <alignment vertical="center"/>
    </xf>
    <xf numFmtId="0" fontId="4" fillId="0" borderId="1" xfId="0" applyFont="1" applyFill="1" applyBorder="1" applyAlignment="1">
      <alignment horizontal="center" vertical="center"/>
    </xf>
    <xf numFmtId="0" fontId="12" fillId="0" borderId="22" xfId="0" applyFont="1" applyFill="1" applyBorder="1" applyAlignment="1">
      <alignment horizontal="center" vertical="center"/>
    </xf>
    <xf numFmtId="0" fontId="33" fillId="0" borderId="103" xfId="0" applyFont="1" applyFill="1" applyBorder="1" applyAlignment="1">
      <alignment horizontal="center" vertical="center"/>
    </xf>
    <xf numFmtId="0" fontId="33" fillId="0" borderId="104" xfId="0" applyFont="1" applyFill="1" applyBorder="1" applyAlignment="1">
      <alignment horizontal="center" vertical="center"/>
    </xf>
    <xf numFmtId="0" fontId="33" fillId="0" borderId="57" xfId="0" applyFont="1" applyFill="1" applyBorder="1" applyAlignment="1">
      <alignment horizontal="center" vertical="center"/>
    </xf>
    <xf numFmtId="0" fontId="22" fillId="0" borderId="46" xfId="0" applyFont="1" applyFill="1" applyBorder="1" applyAlignment="1">
      <alignment horizontal="left" vertical="center" shrinkToFit="1"/>
    </xf>
    <xf numFmtId="0" fontId="22" fillId="0" borderId="0" xfId="0" applyFont="1" applyFill="1" applyBorder="1" applyAlignment="1">
      <alignment horizontal="left" vertical="center" shrinkToFit="1"/>
    </xf>
    <xf numFmtId="0" fontId="22" fillId="0" borderId="131" xfId="0" applyFont="1" applyFill="1" applyBorder="1" applyAlignment="1">
      <alignment horizontal="left" vertical="center" shrinkToFit="1"/>
    </xf>
    <xf numFmtId="0" fontId="22" fillId="0" borderId="95" xfId="0" applyFont="1" applyFill="1" applyBorder="1" applyAlignment="1">
      <alignment horizontal="center" vertical="center" shrinkToFit="1"/>
    </xf>
    <xf numFmtId="0" fontId="22" fillId="0" borderId="89" xfId="0" applyFont="1" applyFill="1" applyBorder="1" applyAlignment="1">
      <alignment horizontal="center" vertical="center" shrinkToFit="1"/>
    </xf>
    <xf numFmtId="0" fontId="22" fillId="0" borderId="66" xfId="0" applyFont="1" applyFill="1" applyBorder="1" applyAlignment="1">
      <alignment horizontal="center" vertical="center" shrinkToFit="1"/>
    </xf>
    <xf numFmtId="0" fontId="22" fillId="0" borderId="46" xfId="0" applyFont="1" applyFill="1" applyBorder="1" applyAlignment="1">
      <alignment horizontal="center" vertical="center" shrinkToFit="1"/>
    </xf>
    <xf numFmtId="0" fontId="22" fillId="0" borderId="0" xfId="0" applyFont="1" applyFill="1" applyBorder="1" applyAlignment="1">
      <alignment horizontal="center" vertical="center" shrinkToFit="1"/>
    </xf>
    <xf numFmtId="0" fontId="22" fillId="0" borderId="131" xfId="0" applyFont="1" applyFill="1" applyBorder="1" applyAlignment="1">
      <alignment horizontal="center" vertical="center" shrinkToFit="1"/>
    </xf>
    <xf numFmtId="0" fontId="22" fillId="0" borderId="35" xfId="0" applyFont="1" applyFill="1" applyBorder="1" applyAlignment="1">
      <alignment horizontal="center" vertical="center" shrinkToFit="1"/>
    </xf>
    <xf numFmtId="0" fontId="22" fillId="0" borderId="98" xfId="0" applyFont="1" applyFill="1" applyBorder="1" applyAlignment="1">
      <alignment horizontal="center" vertical="center" shrinkToFit="1"/>
    </xf>
    <xf numFmtId="0" fontId="22" fillId="0" borderId="59" xfId="0" applyFont="1" applyFill="1" applyBorder="1" applyAlignment="1">
      <alignment horizontal="center" vertical="center" shrinkToFit="1"/>
    </xf>
    <xf numFmtId="0" fontId="32" fillId="0" borderId="23" xfId="0" applyFont="1" applyFill="1" applyBorder="1" applyAlignment="1">
      <alignment horizontal="center" vertical="center"/>
    </xf>
    <xf numFmtId="0" fontId="32" fillId="0" borderId="103" xfId="0" applyFont="1" applyFill="1" applyBorder="1" applyAlignment="1">
      <alignment horizontal="center" vertical="center"/>
    </xf>
    <xf numFmtId="0" fontId="33" fillId="0" borderId="23" xfId="0" applyFont="1" applyFill="1" applyBorder="1" applyAlignment="1">
      <alignment horizontal="center" vertical="center" wrapText="1"/>
    </xf>
    <xf numFmtId="0" fontId="0" fillId="0" borderId="57" xfId="0" applyFill="1" applyBorder="1" applyAlignment="1">
      <alignment horizontal="center" vertical="center"/>
    </xf>
    <xf numFmtId="0" fontId="22" fillId="0" borderId="35" xfId="0" applyFont="1" applyFill="1" applyBorder="1" applyAlignment="1">
      <alignment horizontal="left" vertical="center" shrinkToFit="1"/>
    </xf>
    <xf numFmtId="0" fontId="22" fillId="0" borderId="98" xfId="0" applyFont="1" applyFill="1" applyBorder="1" applyAlignment="1">
      <alignment horizontal="left" vertical="center" shrinkToFit="1"/>
    </xf>
    <xf numFmtId="0" fontId="22" fillId="0" borderId="59" xfId="0" applyFont="1" applyFill="1" applyBorder="1" applyAlignment="1">
      <alignment horizontal="left" vertical="center" shrinkToFit="1"/>
    </xf>
    <xf numFmtId="0" fontId="22" fillId="0" borderId="95" xfId="0" applyFont="1" applyFill="1" applyBorder="1" applyAlignment="1">
      <alignment horizontal="left" vertical="center" shrinkToFit="1"/>
    </xf>
    <xf numFmtId="0" fontId="22" fillId="0" borderId="89" xfId="0" applyFont="1" applyFill="1" applyBorder="1" applyAlignment="1">
      <alignment horizontal="left" vertical="center" shrinkToFit="1"/>
    </xf>
    <xf numFmtId="0" fontId="22" fillId="0" borderId="66" xfId="0" applyFont="1" applyFill="1" applyBorder="1" applyAlignment="1">
      <alignment horizontal="left" vertical="center" shrinkToFit="1"/>
    </xf>
    <xf numFmtId="0" fontId="0" fillId="0" borderId="104" xfId="0" applyFill="1" applyBorder="1" applyAlignment="1">
      <alignment horizontal="center" vertical="center"/>
    </xf>
    <xf numFmtId="0" fontId="25" fillId="0" borderId="23" xfId="0" applyFont="1" applyFill="1" applyBorder="1" applyAlignment="1">
      <alignment horizontal="center" vertical="center"/>
    </xf>
    <xf numFmtId="0" fontId="0" fillId="0" borderId="23" xfId="0"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Border="1" applyAlignment="1">
      <alignment horizontal="left" vertical="center"/>
    </xf>
    <xf numFmtId="0" fontId="0" fillId="0" borderId="23" xfId="0" applyBorder="1" applyAlignment="1">
      <alignment horizontal="center"/>
    </xf>
    <xf numFmtId="0" fontId="0" fillId="0" borderId="23" xfId="0" applyFont="1" applyBorder="1" applyAlignment="1">
      <alignment horizontal="center"/>
    </xf>
    <xf numFmtId="0" fontId="12" fillId="0" borderId="23" xfId="0" applyFont="1" applyBorder="1" applyAlignment="1">
      <alignment horizontal="center"/>
    </xf>
    <xf numFmtId="0" fontId="13" fillId="0" borderId="22" xfId="0" applyFont="1" applyFill="1" applyBorder="1" applyAlignment="1">
      <alignment horizontal="center"/>
    </xf>
    <xf numFmtId="0" fontId="13" fillId="0" borderId="3" xfId="0" applyFont="1" applyFill="1" applyBorder="1" applyAlignment="1">
      <alignment horizontal="center"/>
    </xf>
    <xf numFmtId="0" fontId="42" fillId="0" borderId="28" xfId="0" applyFont="1" applyFill="1" applyBorder="1" applyAlignment="1"/>
    <xf numFmtId="0" fontId="12" fillId="0" borderId="21" xfId="0" applyFont="1" applyBorder="1" applyAlignment="1"/>
    <xf numFmtId="0" fontId="0" fillId="0" borderId="10" xfId="0" applyFill="1" applyBorder="1" applyAlignment="1">
      <alignment horizontal="left" vertical="center"/>
    </xf>
    <xf numFmtId="0" fontId="0" fillId="0" borderId="0" xfId="0" applyFill="1" applyBorder="1" applyAlignment="1">
      <alignment horizontal="left" vertical="center"/>
    </xf>
    <xf numFmtId="0" fontId="4" fillId="0" borderId="23" xfId="0" applyFont="1" applyFill="1" applyBorder="1" applyAlignment="1">
      <alignment horizontal="center" shrinkToFit="1"/>
    </xf>
    <xf numFmtId="0" fontId="12" fillId="0" borderId="23" xfId="0" applyFont="1" applyFill="1" applyBorder="1" applyAlignment="1">
      <alignment horizontal="center" shrinkToFit="1"/>
    </xf>
    <xf numFmtId="0" fontId="0" fillId="0" borderId="51" xfId="0" applyFont="1" applyFill="1" applyBorder="1" applyAlignment="1">
      <alignment horizontal="center" vertical="center"/>
    </xf>
    <xf numFmtId="0" fontId="0" fillId="0" borderId="50" xfId="0" applyFill="1" applyBorder="1" applyAlignment="1">
      <alignment horizontal="center" vertical="center"/>
    </xf>
    <xf numFmtId="0" fontId="0" fillId="0" borderId="23" xfId="0" applyFont="1" applyFill="1" applyBorder="1" applyAlignment="1">
      <alignment horizontal="center" shrinkToFit="1"/>
    </xf>
    <xf numFmtId="0" fontId="6" fillId="0" borderId="95" xfId="0" applyFont="1" applyFill="1" applyBorder="1" applyAlignment="1">
      <alignment horizontal="center" vertical="center"/>
    </xf>
    <xf numFmtId="0" fontId="6" fillId="0" borderId="66" xfId="0" applyFont="1" applyFill="1" applyBorder="1" applyAlignment="1">
      <alignment horizontal="center" vertical="center"/>
    </xf>
    <xf numFmtId="0" fontId="51" fillId="0" borderId="93" xfId="0" applyFont="1" applyFill="1" applyBorder="1" applyAlignment="1">
      <alignment horizontal="center" vertical="center"/>
    </xf>
    <xf numFmtId="0" fontId="6" fillId="0" borderId="93" xfId="0" applyFont="1" applyFill="1" applyBorder="1" applyAlignment="1">
      <alignment horizontal="center" vertical="center"/>
    </xf>
    <xf numFmtId="0" fontId="6" fillId="0" borderId="96" xfId="0" applyFont="1" applyFill="1" applyBorder="1" applyAlignment="1">
      <alignment horizontal="center" vertical="center"/>
    </xf>
    <xf numFmtId="0" fontId="0" fillId="0" borderId="96" xfId="0" applyBorder="1" applyAlignment="1">
      <alignment horizontal="center" vertical="center"/>
    </xf>
    <xf numFmtId="0" fontId="0" fillId="0" borderId="94" xfId="0" applyBorder="1" applyAlignment="1">
      <alignment horizontal="center" vertical="center"/>
    </xf>
    <xf numFmtId="0" fontId="6" fillId="0" borderId="51" xfId="0" applyFont="1" applyFill="1" applyBorder="1" applyAlignment="1">
      <alignment horizontal="center" vertical="center"/>
    </xf>
    <xf numFmtId="0" fontId="6" fillId="0" borderId="50" xfId="0" applyFont="1" applyFill="1" applyBorder="1" applyAlignment="1">
      <alignment horizontal="center" vertical="center"/>
    </xf>
    <xf numFmtId="0" fontId="0" fillId="0" borderId="96" xfId="0" applyFill="1" applyBorder="1" applyAlignment="1">
      <alignment horizontal="center" vertical="center"/>
    </xf>
    <xf numFmtId="0" fontId="0" fillId="0" borderId="94" xfId="0" applyFill="1" applyBorder="1" applyAlignment="1">
      <alignment horizontal="center" vertical="center"/>
    </xf>
    <xf numFmtId="0" fontId="6" fillId="3" borderId="103" xfId="0" applyFont="1" applyFill="1" applyBorder="1" applyAlignment="1">
      <alignment horizontal="center" vertical="center"/>
    </xf>
    <xf numFmtId="0" fontId="6" fillId="3" borderId="57" xfId="0" applyFont="1" applyFill="1" applyBorder="1" applyAlignment="1">
      <alignment horizontal="center" vertical="center"/>
    </xf>
    <xf numFmtId="0" fontId="51" fillId="3" borderId="95" xfId="0" applyFont="1" applyFill="1" applyBorder="1" applyAlignment="1">
      <alignment horizontal="center" vertical="center"/>
    </xf>
    <xf numFmtId="0" fontId="51" fillId="3" borderId="66" xfId="0" applyFont="1" applyFill="1" applyBorder="1" applyAlignment="1">
      <alignment horizontal="center" vertical="center"/>
    </xf>
    <xf numFmtId="0" fontId="51" fillId="3" borderId="35" xfId="0" applyFont="1" applyFill="1" applyBorder="1" applyAlignment="1">
      <alignment horizontal="center" vertical="center"/>
    </xf>
    <xf numFmtId="0" fontId="51" fillId="3" borderId="59" xfId="0" applyFont="1" applyFill="1" applyBorder="1" applyAlignment="1">
      <alignment horizontal="center" vertical="center"/>
    </xf>
    <xf numFmtId="0" fontId="4" fillId="3" borderId="51" xfId="0" applyFont="1" applyFill="1" applyBorder="1" applyAlignment="1">
      <alignment horizontal="center" vertical="center"/>
    </xf>
    <xf numFmtId="0" fontId="4" fillId="3" borderId="96" xfId="0" applyFont="1" applyFill="1" applyBorder="1" applyAlignment="1">
      <alignment horizontal="center" vertical="center"/>
    </xf>
    <xf numFmtId="0" fontId="4" fillId="3" borderId="50" xfId="0" applyFont="1" applyFill="1" applyBorder="1" applyAlignment="1">
      <alignment horizontal="center" vertical="center"/>
    </xf>
    <xf numFmtId="0" fontId="13" fillId="0" borderId="22" xfId="0" applyFont="1" applyFill="1" applyBorder="1" applyAlignment="1">
      <alignment horizontal="center" vertical="center"/>
    </xf>
    <xf numFmtId="0" fontId="13" fillId="0" borderId="3" xfId="0" applyFont="1" applyFill="1" applyBorder="1" applyAlignment="1">
      <alignment horizontal="center" vertical="center"/>
    </xf>
    <xf numFmtId="0" fontId="51" fillId="3" borderId="12" xfId="0" applyFont="1" applyFill="1" applyBorder="1" applyAlignment="1">
      <alignment horizontal="center" vertical="center"/>
    </xf>
    <xf numFmtId="0" fontId="51" fillId="3" borderId="34" xfId="0" applyFont="1" applyFill="1" applyBorder="1" applyAlignment="1">
      <alignment horizontal="center" vertical="center"/>
    </xf>
    <xf numFmtId="0" fontId="12" fillId="0" borderId="22" xfId="0" applyFont="1" applyBorder="1" applyAlignment="1">
      <alignment horizontal="center" vertical="center"/>
    </xf>
    <xf numFmtId="49" fontId="24" fillId="0" borderId="74" xfId="0" applyNumberFormat="1" applyFont="1" applyFill="1" applyBorder="1" applyAlignment="1">
      <alignment horizontal="center" vertical="center"/>
    </xf>
    <xf numFmtId="0" fontId="0" fillId="0" borderId="77" xfId="0" applyFill="1" applyBorder="1" applyAlignment="1">
      <alignment horizontal="center" vertical="center"/>
    </xf>
    <xf numFmtId="49" fontId="24" fillId="5" borderId="74" xfId="0" applyNumberFormat="1" applyFont="1" applyFill="1" applyBorder="1" applyAlignment="1">
      <alignment horizontal="center" vertical="center"/>
    </xf>
    <xf numFmtId="0" fontId="0" fillId="5" borderId="77" xfId="0" applyFill="1" applyBorder="1" applyAlignment="1">
      <alignment horizontal="center" vertical="center"/>
    </xf>
    <xf numFmtId="0" fontId="6" fillId="3" borderId="103" xfId="0" applyFont="1" applyFill="1" applyBorder="1" applyAlignment="1">
      <alignment horizontal="center" vertical="center" wrapText="1"/>
    </xf>
    <xf numFmtId="0" fontId="6" fillId="3" borderId="104"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0" borderId="21" xfId="0" applyFont="1" applyBorder="1" applyAlignment="1">
      <alignment horizontal="center" vertical="center"/>
    </xf>
    <xf numFmtId="0" fontId="13" fillId="0" borderId="21" xfId="0" applyFont="1" applyBorder="1" applyAlignment="1">
      <alignment horizontal="center" vertical="center"/>
    </xf>
    <xf numFmtId="0" fontId="13" fillId="0" borderId="24" xfId="0" applyFont="1" applyBorder="1" applyAlignment="1">
      <alignment horizontal="center" vertical="center"/>
    </xf>
    <xf numFmtId="0" fontId="6" fillId="3" borderId="95" xfId="0" applyFont="1" applyFill="1" applyBorder="1" applyAlignment="1">
      <alignment horizontal="center" vertical="center" wrapText="1"/>
    </xf>
    <xf numFmtId="0" fontId="6" fillId="3" borderId="66"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131"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8" borderId="51" xfId="0" applyFont="1" applyFill="1" applyBorder="1" applyAlignment="1">
      <alignment horizontal="center" vertical="center"/>
    </xf>
    <xf numFmtId="0" fontId="13" fillId="3" borderId="96" xfId="0" applyFont="1" applyFill="1" applyBorder="1" applyAlignment="1">
      <alignment horizontal="center" vertical="center"/>
    </xf>
    <xf numFmtId="0" fontId="13" fillId="3" borderId="50" xfId="0" applyFont="1" applyFill="1" applyBorder="1" applyAlignment="1">
      <alignment horizontal="center" vertical="center"/>
    </xf>
    <xf numFmtId="0" fontId="6" fillId="3" borderId="89"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98" xfId="0" applyFont="1" applyFill="1" applyBorder="1" applyAlignment="1">
      <alignment horizontal="center" vertical="center" wrapText="1"/>
    </xf>
    <xf numFmtId="0" fontId="13" fillId="6" borderId="51" xfId="0" applyFont="1" applyFill="1" applyBorder="1" applyAlignment="1">
      <alignment horizontal="center" vertical="center"/>
    </xf>
    <xf numFmtId="0" fontId="13" fillId="6" borderId="96" xfId="0" applyFont="1" applyFill="1" applyBorder="1" applyAlignment="1">
      <alignment horizontal="center" vertical="center"/>
    </xf>
    <xf numFmtId="0" fontId="13" fillId="6" borderId="50" xfId="0" applyFont="1" applyFill="1" applyBorder="1" applyAlignment="1">
      <alignment horizontal="center" vertical="center"/>
    </xf>
    <xf numFmtId="0" fontId="24" fillId="3" borderId="35" xfId="0" applyFont="1" applyFill="1" applyBorder="1" applyAlignment="1">
      <alignment horizontal="center" vertical="center"/>
    </xf>
    <xf numFmtId="0" fontId="0" fillId="3" borderId="59" xfId="0" applyFill="1" applyBorder="1" applyAlignment="1">
      <alignment horizontal="center" vertical="center"/>
    </xf>
    <xf numFmtId="0" fontId="24" fillId="3" borderId="51" xfId="0" applyFont="1" applyFill="1" applyBorder="1" applyAlignment="1">
      <alignment horizontal="center" vertical="center"/>
    </xf>
    <xf numFmtId="0" fontId="24" fillId="3" borderId="50" xfId="0" applyFont="1" applyFill="1" applyBorder="1" applyAlignment="1">
      <alignment horizontal="center" vertical="center"/>
    </xf>
    <xf numFmtId="0" fontId="24" fillId="3" borderId="98" xfId="0" applyFont="1" applyFill="1" applyBorder="1" applyAlignment="1">
      <alignment horizontal="center" vertical="center"/>
    </xf>
    <xf numFmtId="0" fontId="24" fillId="3" borderId="59" xfId="0" applyFont="1" applyFill="1" applyBorder="1" applyAlignment="1">
      <alignment horizontal="center" vertical="center"/>
    </xf>
    <xf numFmtId="0" fontId="32" fillId="3" borderId="23" xfId="0" applyFont="1" applyFill="1" applyBorder="1" applyAlignment="1">
      <alignment horizontal="center" vertical="center"/>
    </xf>
    <xf numFmtId="0" fontId="32" fillId="3" borderId="51" xfId="0" applyFont="1" applyFill="1" applyBorder="1" applyAlignment="1">
      <alignment horizontal="center" vertical="center"/>
    </xf>
    <xf numFmtId="0" fontId="79" fillId="0" borderId="51" xfId="0" applyFont="1" applyFill="1" applyBorder="1" applyAlignment="1">
      <alignment horizontal="center" vertical="center"/>
    </xf>
    <xf numFmtId="0" fontId="79" fillId="0" borderId="50" xfId="0" applyFont="1" applyFill="1" applyBorder="1" applyAlignment="1">
      <alignment horizontal="center" vertical="center"/>
    </xf>
    <xf numFmtId="0" fontId="24" fillId="3" borderId="96" xfId="0" applyFont="1" applyFill="1" applyBorder="1" applyAlignment="1">
      <alignment horizontal="center" vertical="center"/>
    </xf>
    <xf numFmtId="0" fontId="24" fillId="3" borderId="149" xfId="0" applyFont="1" applyFill="1" applyBorder="1" applyAlignment="1">
      <alignment horizontal="center" vertical="center"/>
    </xf>
    <xf numFmtId="0" fontId="32" fillId="3" borderId="50" xfId="0" applyFont="1" applyFill="1" applyBorder="1" applyAlignment="1">
      <alignment horizontal="center" vertical="center"/>
    </xf>
    <xf numFmtId="0" fontId="32" fillId="3" borderId="150" xfId="0" applyFont="1" applyFill="1" applyBorder="1" applyAlignment="1">
      <alignment horizontal="center" vertical="center"/>
    </xf>
    <xf numFmtId="0" fontId="32" fillId="3" borderId="151" xfId="0" applyFont="1" applyFill="1" applyBorder="1" applyAlignment="1">
      <alignment horizontal="center" vertical="center"/>
    </xf>
    <xf numFmtId="0" fontId="32" fillId="3" borderId="152" xfId="0" applyFont="1" applyFill="1" applyBorder="1" applyAlignment="1">
      <alignment horizontal="center" vertical="center"/>
    </xf>
    <xf numFmtId="0" fontId="24" fillId="3" borderId="153" xfId="0" applyFont="1" applyFill="1" applyBorder="1" applyAlignment="1">
      <alignment horizontal="center" vertical="center"/>
    </xf>
    <xf numFmtId="0" fontId="13" fillId="3" borderId="23" xfId="0" applyFont="1" applyFill="1" applyBorder="1" applyAlignment="1">
      <alignment horizontal="center" vertical="center"/>
    </xf>
    <xf numFmtId="0" fontId="59" fillId="3" borderId="46" xfId="0" applyFont="1" applyFill="1" applyBorder="1" applyAlignment="1">
      <alignment horizontal="left" vertical="center"/>
    </xf>
    <xf numFmtId="0" fontId="60" fillId="3" borderId="0" xfId="0" applyFont="1" applyFill="1" applyBorder="1" applyAlignment="1">
      <alignment horizontal="left" vertical="center"/>
    </xf>
    <xf numFmtId="0" fontId="60" fillId="3" borderId="46" xfId="0" applyFont="1" applyFill="1" applyBorder="1" applyAlignment="1">
      <alignment horizontal="left" vertical="center"/>
    </xf>
    <xf numFmtId="0" fontId="0" fillId="3" borderId="98" xfId="0" applyFill="1" applyBorder="1" applyAlignment="1">
      <alignment horizontal="center" vertical="center"/>
    </xf>
    <xf numFmtId="0" fontId="6" fillId="3" borderId="96" xfId="0" applyFont="1" applyFill="1" applyBorder="1" applyAlignment="1">
      <alignment horizontal="center" vertical="center"/>
    </xf>
    <xf numFmtId="0" fontId="6" fillId="8" borderId="50" xfId="0" applyFont="1" applyFill="1" applyBorder="1" applyAlignment="1">
      <alignment horizontal="center" vertical="center"/>
    </xf>
    <xf numFmtId="0" fontId="13" fillId="3" borderId="51" xfId="0" quotePrefix="1" applyFont="1" applyFill="1" applyBorder="1" applyAlignment="1">
      <alignment horizontal="center" vertical="center"/>
    </xf>
    <xf numFmtId="0" fontId="6" fillId="8" borderId="23" xfId="0" applyFont="1" applyFill="1" applyBorder="1" applyAlignment="1">
      <alignment horizontal="center" vertical="center"/>
    </xf>
    <xf numFmtId="49" fontId="24" fillId="7" borderId="74" xfId="0" applyNumberFormat="1" applyFont="1" applyFill="1" applyBorder="1" applyAlignment="1">
      <alignment horizontal="center" vertical="center"/>
    </xf>
    <xf numFmtId="0" fontId="0" fillId="7" borderId="77" xfId="0" applyFill="1" applyBorder="1" applyAlignment="1">
      <alignment horizontal="center" vertical="center"/>
    </xf>
    <xf numFmtId="49" fontId="24" fillId="3" borderId="133" xfId="0" applyNumberFormat="1" applyFont="1" applyFill="1" applyBorder="1" applyAlignment="1">
      <alignment horizontal="center" vertical="center"/>
    </xf>
    <xf numFmtId="0" fontId="0" fillId="3" borderId="83" xfId="0" applyFill="1" applyBorder="1" applyAlignment="1">
      <alignment horizontal="center" vertical="center"/>
    </xf>
    <xf numFmtId="0" fontId="0" fillId="0" borderId="23" xfId="0" applyFont="1" applyFill="1" applyBorder="1" applyAlignment="1">
      <alignment horizontal="center" vertical="center"/>
    </xf>
    <xf numFmtId="0" fontId="1" fillId="0" borderId="23" xfId="0" applyFont="1" applyFill="1" applyBorder="1" applyAlignment="1">
      <alignment horizontal="center" vertical="center"/>
    </xf>
    <xf numFmtId="0" fontId="0" fillId="0" borderId="50"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xf>
    <xf numFmtId="0" fontId="1" fillId="0" borderId="51" xfId="0" applyFont="1" applyBorder="1" applyAlignment="1">
      <alignment horizontal="center" vertical="center"/>
    </xf>
    <xf numFmtId="0" fontId="1" fillId="0" borderId="50" xfId="0" applyFont="1" applyBorder="1" applyAlignment="1">
      <alignment horizontal="center" vertical="center"/>
    </xf>
    <xf numFmtId="0" fontId="24" fillId="0" borderId="103" xfId="0" applyFont="1" applyBorder="1" applyAlignment="1">
      <alignment horizontal="center" vertical="center"/>
    </xf>
    <xf numFmtId="0" fontId="24" fillId="0" borderId="95" xfId="0" applyFont="1" applyBorder="1" applyAlignment="1">
      <alignment horizontal="center" vertical="center"/>
    </xf>
    <xf numFmtId="0" fontId="24" fillId="0" borderId="66" xfId="0" applyFont="1" applyBorder="1" applyAlignment="1">
      <alignment horizontal="center" vertical="center"/>
    </xf>
    <xf numFmtId="0" fontId="0" fillId="0" borderId="96" xfId="0" applyFont="1" applyFill="1" applyBorder="1" applyAlignment="1">
      <alignment horizontal="center" vertical="center"/>
    </xf>
    <xf numFmtId="0" fontId="0" fillId="0" borderId="98" xfId="0" applyFont="1" applyFill="1" applyBorder="1" applyAlignment="1">
      <alignment horizontal="center" vertical="center"/>
    </xf>
    <xf numFmtId="0" fontId="0" fillId="0" borderId="59" xfId="0" applyFont="1" applyFill="1" applyBorder="1" applyAlignment="1">
      <alignment horizontal="center" vertical="center"/>
    </xf>
    <xf numFmtId="0" fontId="24" fillId="0" borderId="23" xfId="0" applyFont="1" applyBorder="1" applyAlignment="1">
      <alignment horizontal="center" vertical="center"/>
    </xf>
    <xf numFmtId="0" fontId="1" fillId="0" borderId="23" xfId="0" applyFont="1" applyBorder="1" applyAlignment="1">
      <alignment horizontal="center" vertical="center"/>
    </xf>
    <xf numFmtId="0" fontId="24" fillId="0" borderId="51" xfId="0" applyFont="1" applyBorder="1" applyAlignment="1">
      <alignment horizontal="center" vertical="center"/>
    </xf>
    <xf numFmtId="0" fontId="24" fillId="0" borderId="50" xfId="0" applyFont="1" applyBorder="1" applyAlignment="1">
      <alignment horizontal="center" vertical="center"/>
    </xf>
    <xf numFmtId="0" fontId="1" fillId="0" borderId="95" xfId="0" applyFont="1" applyBorder="1" applyAlignment="1">
      <alignment horizontal="center" vertical="center"/>
    </xf>
    <xf numFmtId="0" fontId="1" fillId="0" borderId="66" xfId="0" applyFont="1" applyBorder="1" applyAlignment="1">
      <alignment horizontal="center" vertical="center"/>
    </xf>
    <xf numFmtId="0" fontId="0" fillId="0" borderId="89" xfId="0" applyFont="1" applyFill="1" applyBorder="1" applyAlignment="1">
      <alignment horizontal="center" vertical="center"/>
    </xf>
    <xf numFmtId="0" fontId="0" fillId="0" borderId="66" xfId="0" applyFont="1" applyFill="1" applyBorder="1" applyAlignment="1">
      <alignment horizontal="center" vertical="center"/>
    </xf>
    <xf numFmtId="0" fontId="0" fillId="0" borderId="35" xfId="0" applyFont="1" applyFill="1" applyBorder="1" applyAlignment="1">
      <alignment horizontal="center" vertical="center"/>
    </xf>
    <xf numFmtId="0" fontId="6" fillId="0" borderId="23" xfId="0" applyFont="1" applyBorder="1" applyAlignment="1">
      <alignment horizontal="center" vertical="center"/>
    </xf>
    <xf numFmtId="0" fontId="38" fillId="0" borderId="23" xfId="0" applyFont="1" applyBorder="1" applyAlignment="1">
      <alignment horizontal="center" vertical="center"/>
    </xf>
    <xf numFmtId="0" fontId="6" fillId="0" borderId="98" xfId="0" applyFont="1" applyBorder="1" applyAlignment="1">
      <alignment vertical="center"/>
    </xf>
    <xf numFmtId="0" fontId="38" fillId="0" borderId="98" xfId="0" applyFont="1" applyBorder="1" applyAlignment="1">
      <alignment vertical="center"/>
    </xf>
    <xf numFmtId="0" fontId="49" fillId="0" borderId="23" xfId="0" applyFont="1" applyBorder="1" applyAlignment="1">
      <alignment horizontal="center" vertical="center"/>
    </xf>
    <xf numFmtId="0" fontId="50" fillId="0" borderId="23" xfId="0" applyFont="1" applyBorder="1" applyAlignment="1">
      <alignment horizontal="center" vertical="center"/>
    </xf>
    <xf numFmtId="0" fontId="38" fillId="0" borderId="52" xfId="0" applyFont="1" applyBorder="1" applyAlignment="1">
      <alignment horizontal="center" vertical="center"/>
    </xf>
    <xf numFmtId="0" fontId="38" fillId="0" borderId="0" xfId="0" applyFont="1" applyAlignment="1">
      <alignment vertical="center"/>
    </xf>
    <xf numFmtId="0" fontId="6" fillId="0" borderId="51" xfId="0" applyFont="1" applyBorder="1" applyAlignment="1">
      <alignment horizontal="center" vertical="center"/>
    </xf>
    <xf numFmtId="0" fontId="38" fillId="0" borderId="96" xfId="0" applyFont="1" applyBorder="1" applyAlignment="1">
      <alignment horizontal="center" vertical="center"/>
    </xf>
    <xf numFmtId="0" fontId="38" fillId="0" borderId="5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38" fillId="0" borderId="98" xfId="0" applyFont="1" applyBorder="1" applyAlignment="1">
      <alignment horizontal="center" vertical="center"/>
    </xf>
    <xf numFmtId="0" fontId="48" fillId="0" borderId="96" xfId="0" applyFont="1" applyBorder="1" applyAlignment="1">
      <alignment horizontal="center" vertical="center"/>
    </xf>
    <xf numFmtId="0" fontId="0" fillId="0" borderId="31" xfId="0" applyFont="1" applyBorder="1" applyAlignment="1">
      <alignment vertical="center"/>
    </xf>
    <xf numFmtId="177" fontId="75" fillId="0" borderId="32" xfId="0" applyNumberFormat="1" applyFont="1" applyBorder="1" applyAlignment="1">
      <alignment horizontal="right" vertical="center" shrinkToFit="1"/>
    </xf>
    <xf numFmtId="177" fontId="13" fillId="0" borderId="32" xfId="0" applyNumberFormat="1" applyFont="1" applyBorder="1" applyAlignment="1">
      <alignment horizontal="right" vertical="center" shrinkToFit="1"/>
    </xf>
    <xf numFmtId="0" fontId="70" fillId="0" borderId="0" xfId="0" applyFont="1" applyAlignment="1">
      <alignment vertical="center"/>
    </xf>
    <xf numFmtId="0" fontId="32" fillId="0" borderId="0" xfId="0" applyFont="1" applyAlignment="1">
      <alignment vertical="center"/>
    </xf>
  </cellXfs>
  <cellStyles count="22">
    <cellStyle name="Normal 2" xfId="2"/>
    <cellStyle name="パーセント 2" xfId="3"/>
    <cellStyle name="一般_Sheet1" xfId="4"/>
    <cellStyle name="桁区切り" xfId="1" builtinId="6"/>
    <cellStyle name="桁区切り 2" xfId="5"/>
    <cellStyle name="常?_20FLOW" xfId="6"/>
    <cellStyle name="常规_空表" xfId="7"/>
    <cellStyle name="標準" xfId="0" builtinId="0"/>
    <cellStyle name="標準 10" xfId="8"/>
    <cellStyle name="標準 19" xfId="9"/>
    <cellStyle name="標準 2" xfId="10"/>
    <cellStyle name="標準 2 10" xfId="11"/>
    <cellStyle name="標準 2 10 2" xfId="12"/>
    <cellStyle name="標準 2 15" xfId="13"/>
    <cellStyle name="標準 2 16" xfId="14"/>
    <cellStyle name="標準 2 17" xfId="15"/>
    <cellStyle name="標準 2 2" xfId="16"/>
    <cellStyle name="標準 2 2 2" xfId="17"/>
    <cellStyle name="標準 2 4" xfId="18"/>
    <cellStyle name="標準 2 7" xfId="19"/>
    <cellStyle name="標準 23" xfId="20"/>
    <cellStyle name="標準 3" xfId="21"/>
  </cellStyles>
  <dxfs count="2">
    <dxf>
      <font>
        <condense val="0"/>
        <extend val="0"/>
        <color indexed="10"/>
      </font>
      <fill>
        <patternFill>
          <bgColor indexed="47"/>
        </patternFill>
      </fill>
    </dxf>
    <dxf>
      <font>
        <condense val="0"/>
        <extend val="0"/>
        <color indexed="12"/>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ja-JP" altLang="en-US" sz="925" b="1" i="0" u="none" strike="noStrike" baseline="0">
                <a:solidFill>
                  <a:srgbClr val="000000"/>
                </a:solidFill>
                <a:latin typeface="Arial"/>
                <a:cs typeface="Arial"/>
              </a:rPr>
              <a:t>CL-</a:t>
            </a:r>
            <a:r>
              <a:rPr lang="en-US" altLang="ja-JP" sz="925" b="1" i="0" u="none" strike="noStrike" baseline="0">
                <a:solidFill>
                  <a:srgbClr val="000000"/>
                </a:solidFill>
                <a:latin typeface="Arial"/>
                <a:cs typeface="Arial"/>
              </a:rPr>
              <a:t>A160</a:t>
            </a:r>
            <a:r>
              <a:rPr lang="ja-JP" altLang="en-US" sz="925" b="1" i="0" u="none" strike="noStrike" baseline="0">
                <a:solidFill>
                  <a:srgbClr val="000000"/>
                </a:solidFill>
                <a:latin typeface="Arial"/>
                <a:cs typeface="Arial"/>
              </a:rPr>
              <a:t>-1W</a:t>
            </a:r>
            <a:r>
              <a:rPr lang="en-US" altLang="ja-JP" sz="925" b="1" i="0" u="none" strike="noStrike" baseline="0">
                <a:solidFill>
                  <a:srgbClr val="000000"/>
                </a:solidFill>
                <a:latin typeface="Arial"/>
                <a:cs typeface="Arial"/>
              </a:rPr>
              <a:t>9</a:t>
            </a:r>
            <a:r>
              <a:rPr lang="ja-JP" altLang="en-US" sz="925" b="1" i="0" u="none" strike="noStrike" baseline="0">
                <a:solidFill>
                  <a:srgbClr val="000000"/>
                </a:solidFill>
                <a:latin typeface="Arial"/>
                <a:cs typeface="Arial"/>
              </a:rPr>
              <a:t>-</a:t>
            </a:r>
            <a:r>
              <a:rPr lang="en-US" altLang="ja-JP" sz="925" b="1" i="0" u="none" strike="noStrike" baseline="0">
                <a:solidFill>
                  <a:srgbClr val="000000"/>
                </a:solidFill>
                <a:latin typeface="Arial"/>
                <a:cs typeface="Arial"/>
              </a:rPr>
              <a:t>HN1</a:t>
            </a:r>
            <a:r>
              <a:rPr lang="ja-JP" altLang="en-US" sz="925" b="1" i="0" u="none" strike="noStrike" baseline="0">
                <a:solidFill>
                  <a:srgbClr val="000000"/>
                </a:solidFill>
                <a:latin typeface="Arial"/>
                <a:cs typeface="Arial"/>
              </a:rPr>
              <a:t> </a:t>
            </a:r>
            <a:r>
              <a:rPr lang="ja-JP" altLang="en-US" sz="925" b="1" i="0" u="none" strike="noStrike" baseline="0">
                <a:solidFill>
                  <a:srgbClr val="000000"/>
                </a:solidFill>
                <a:latin typeface="ＭＳ Ｐゴシック"/>
                <a:ea typeface="ＭＳ Ｐゴシック"/>
                <a:cs typeface="Arial"/>
              </a:rPr>
              <a:t>色度ランク</a:t>
            </a:r>
            <a:endParaRPr lang="ja-JP" altLang="en-US" sz="925" b="1" i="0" u="none" strike="noStrike" baseline="0">
              <a:solidFill>
                <a:srgbClr val="000000"/>
              </a:solidFill>
              <a:latin typeface="ＭＳ Ｐゴシック"/>
              <a:ea typeface="ＭＳ Ｐゴシック"/>
            </a:endParaRPr>
          </a:p>
        </c:rich>
      </c:tx>
      <c:layout>
        <c:manualLayout>
          <c:xMode val="edge"/>
          <c:yMode val="edge"/>
          <c:x val="0.37280747801261682"/>
          <c:y val="3.1578961045710868E-2"/>
        </c:manualLayout>
      </c:layout>
      <c:overlay val="0"/>
      <c:spPr>
        <a:noFill/>
        <a:ln w="25400">
          <a:noFill/>
        </a:ln>
      </c:spPr>
    </c:title>
    <c:autoTitleDeleted val="0"/>
    <c:plotArea>
      <c:layout>
        <c:manualLayout>
          <c:layoutTarget val="inner"/>
          <c:xMode val="edge"/>
          <c:yMode val="edge"/>
          <c:x val="0.10818728896439968"/>
          <c:y val="0.13421052631578947"/>
          <c:w val="0.84941641740967855"/>
          <c:h val="0.66315789473684206"/>
        </c:manualLayout>
      </c:layout>
      <c:scatterChart>
        <c:scatterStyle val="lineMarker"/>
        <c:varyColors val="0"/>
        <c:ser>
          <c:idx val="7"/>
          <c:order val="0"/>
          <c:tx>
            <c:strRef>
              <c:f>'4.客先仕様詳細'!$M$18</c:f>
              <c:strCache>
                <c:ptCount val="1"/>
                <c:pt idx="0">
                  <c:v>0001</c:v>
                </c:pt>
              </c:strCache>
            </c:strRef>
          </c:tx>
          <c:spPr>
            <a:ln>
              <a:solidFill>
                <a:srgbClr val="000000"/>
              </a:solidFill>
            </a:ln>
          </c:spPr>
          <c:marker>
            <c:symbol val="none"/>
          </c:marker>
          <c:xVal>
            <c:numRef>
              <c:f>'4.客先仕様詳細'!$N$19:$N$23</c:f>
              <c:numCache>
                <c:formatCode>0.0000</c:formatCode>
                <c:ptCount val="5"/>
                <c:pt idx="0">
                  <c:v>0.27600000000000002</c:v>
                </c:pt>
                <c:pt idx="1">
                  <c:v>0.27850000000000003</c:v>
                </c:pt>
                <c:pt idx="2">
                  <c:v>0.29050000000000004</c:v>
                </c:pt>
                <c:pt idx="3">
                  <c:v>0.28800000000000003</c:v>
                </c:pt>
                <c:pt idx="4">
                  <c:v>0.27600000000000002</c:v>
                </c:pt>
              </c:numCache>
            </c:numRef>
          </c:xVal>
          <c:yVal>
            <c:numRef>
              <c:f>'4.客先仕様詳細'!$O$19:$O$23</c:f>
              <c:numCache>
                <c:formatCode>0.0000</c:formatCode>
                <c:ptCount val="5"/>
                <c:pt idx="0">
                  <c:v>0.27</c:v>
                </c:pt>
                <c:pt idx="1">
                  <c:v>0.27500000000000002</c:v>
                </c:pt>
                <c:pt idx="2">
                  <c:v>0.27500000000000002</c:v>
                </c:pt>
                <c:pt idx="3">
                  <c:v>0.27</c:v>
                </c:pt>
                <c:pt idx="4">
                  <c:v>0.27</c:v>
                </c:pt>
              </c:numCache>
            </c:numRef>
          </c:yVal>
          <c:smooth val="0"/>
        </c:ser>
        <c:ser>
          <c:idx val="2"/>
          <c:order val="1"/>
          <c:tx>
            <c:strRef>
              <c:f>'4.客先仕様詳細'!$M$24</c:f>
              <c:strCache>
                <c:ptCount val="1"/>
                <c:pt idx="0">
                  <c:v>0002</c:v>
                </c:pt>
              </c:strCache>
            </c:strRef>
          </c:tx>
          <c:spPr>
            <a:ln w="28575">
              <a:solidFill>
                <a:schemeClr val="tx2"/>
              </a:solidFill>
              <a:prstDash val="solid"/>
            </a:ln>
          </c:spPr>
          <c:marker>
            <c:symbol val="none"/>
          </c:marker>
          <c:xVal>
            <c:numRef>
              <c:f>'4.客先仕様詳細'!$N$25:$N$29</c:f>
              <c:numCache>
                <c:formatCode>0.0000</c:formatCode>
                <c:ptCount val="5"/>
                <c:pt idx="0">
                  <c:v>0.27350000000000002</c:v>
                </c:pt>
                <c:pt idx="1">
                  <c:v>0.27600000000000002</c:v>
                </c:pt>
                <c:pt idx="2">
                  <c:v>0.28800000000000003</c:v>
                </c:pt>
                <c:pt idx="3">
                  <c:v>0.28550000000000003</c:v>
                </c:pt>
                <c:pt idx="4">
                  <c:v>0.27350000000000002</c:v>
                </c:pt>
              </c:numCache>
            </c:numRef>
          </c:xVal>
          <c:yVal>
            <c:numRef>
              <c:f>'4.客先仕様詳細'!$O$25:$O$29</c:f>
              <c:numCache>
                <c:formatCode>0.0000</c:formatCode>
                <c:ptCount val="5"/>
                <c:pt idx="0">
                  <c:v>0.26500000000000001</c:v>
                </c:pt>
                <c:pt idx="1">
                  <c:v>0.27</c:v>
                </c:pt>
                <c:pt idx="2">
                  <c:v>0.27</c:v>
                </c:pt>
                <c:pt idx="3">
                  <c:v>0.26500000000000001</c:v>
                </c:pt>
                <c:pt idx="4">
                  <c:v>0.26500000000000001</c:v>
                </c:pt>
              </c:numCache>
            </c:numRef>
          </c:yVal>
          <c:smooth val="0"/>
        </c:ser>
        <c:ser>
          <c:idx val="0"/>
          <c:order val="2"/>
          <c:tx>
            <c:strRef>
              <c:f>'4.客先仕様詳細'!$M$30</c:f>
              <c:strCache>
                <c:ptCount val="1"/>
                <c:pt idx="0">
                  <c:v>0003</c:v>
                </c:pt>
              </c:strCache>
            </c:strRef>
          </c:tx>
          <c:spPr>
            <a:ln w="28575">
              <a:solidFill>
                <a:srgbClr val="000000"/>
              </a:solidFill>
              <a:prstDash val="solid"/>
            </a:ln>
          </c:spPr>
          <c:marker>
            <c:symbol val="none"/>
          </c:marker>
          <c:dPt>
            <c:idx val="1"/>
            <c:bubble3D val="0"/>
            <c:spPr>
              <a:ln w="28575">
                <a:solidFill>
                  <a:schemeClr val="tx2"/>
                </a:solidFill>
                <a:prstDash val="solid"/>
              </a:ln>
            </c:spPr>
          </c:dPt>
          <c:xVal>
            <c:numRef>
              <c:f>'4.客先仕様詳細'!$N$31:$N$35</c:f>
              <c:numCache>
                <c:formatCode>0.0000</c:formatCode>
                <c:ptCount val="5"/>
                <c:pt idx="0">
                  <c:v>0.27100000000000002</c:v>
                </c:pt>
                <c:pt idx="1">
                  <c:v>0.27350000000000002</c:v>
                </c:pt>
                <c:pt idx="2">
                  <c:v>0.28550000000000003</c:v>
                </c:pt>
                <c:pt idx="3">
                  <c:v>0.28300000000000003</c:v>
                </c:pt>
                <c:pt idx="4">
                  <c:v>0.27100000000000002</c:v>
                </c:pt>
              </c:numCache>
            </c:numRef>
          </c:xVal>
          <c:yVal>
            <c:numRef>
              <c:f>'4.客先仕様詳細'!$O$31:$O$35</c:f>
              <c:numCache>
                <c:formatCode>0.0000</c:formatCode>
                <c:ptCount val="5"/>
                <c:pt idx="0">
                  <c:v>0.26</c:v>
                </c:pt>
                <c:pt idx="1">
                  <c:v>0.26500000000000001</c:v>
                </c:pt>
                <c:pt idx="2">
                  <c:v>0.26500000000000001</c:v>
                </c:pt>
                <c:pt idx="3">
                  <c:v>0.26</c:v>
                </c:pt>
                <c:pt idx="4">
                  <c:v>0.26</c:v>
                </c:pt>
              </c:numCache>
            </c:numRef>
          </c:yVal>
          <c:smooth val="0"/>
        </c:ser>
        <c:ser>
          <c:idx val="3"/>
          <c:order val="3"/>
          <c:tx>
            <c:strRef>
              <c:f>'4.客先仕様詳細'!$M$36</c:f>
              <c:strCache>
                <c:ptCount val="1"/>
                <c:pt idx="0">
                  <c:v>0004</c:v>
                </c:pt>
              </c:strCache>
            </c:strRef>
          </c:tx>
          <c:spPr>
            <a:ln w="28575">
              <a:solidFill>
                <a:srgbClr val="000000"/>
              </a:solidFill>
              <a:prstDash val="solid"/>
            </a:ln>
          </c:spPr>
          <c:marker>
            <c:symbol val="none"/>
          </c:marker>
          <c:dPt>
            <c:idx val="1"/>
            <c:bubble3D val="0"/>
            <c:spPr>
              <a:ln w="28575">
                <a:solidFill>
                  <a:schemeClr val="tx2"/>
                </a:solidFill>
                <a:prstDash val="solid"/>
              </a:ln>
            </c:spPr>
          </c:dPt>
          <c:xVal>
            <c:numRef>
              <c:f>'4.客先仕様詳細'!$N$37:$N$41</c:f>
              <c:numCache>
                <c:formatCode>0.0000</c:formatCode>
                <c:ptCount val="5"/>
                <c:pt idx="0">
                  <c:v>0.26850000000000002</c:v>
                </c:pt>
                <c:pt idx="1">
                  <c:v>0.27100000000000002</c:v>
                </c:pt>
                <c:pt idx="2">
                  <c:v>0.28300000000000003</c:v>
                </c:pt>
                <c:pt idx="3">
                  <c:v>0.28050000000000003</c:v>
                </c:pt>
                <c:pt idx="4">
                  <c:v>0.26850000000000002</c:v>
                </c:pt>
              </c:numCache>
            </c:numRef>
          </c:xVal>
          <c:yVal>
            <c:numRef>
              <c:f>'4.客先仕様詳細'!$O$37:$O$41</c:f>
              <c:numCache>
                <c:formatCode>0.0000</c:formatCode>
                <c:ptCount val="5"/>
                <c:pt idx="0">
                  <c:v>0.255</c:v>
                </c:pt>
                <c:pt idx="1">
                  <c:v>0.26</c:v>
                </c:pt>
                <c:pt idx="2">
                  <c:v>0.26</c:v>
                </c:pt>
                <c:pt idx="3">
                  <c:v>0.255</c:v>
                </c:pt>
                <c:pt idx="4">
                  <c:v>0.255</c:v>
                </c:pt>
              </c:numCache>
            </c:numRef>
          </c:yVal>
          <c:smooth val="0"/>
        </c:ser>
        <c:ser>
          <c:idx val="1"/>
          <c:order val="4"/>
          <c:tx>
            <c:strRef>
              <c:f>'4.客先仕様詳細'!$M$42</c:f>
              <c:strCache>
                <c:ptCount val="1"/>
                <c:pt idx="0">
                  <c:v>0005</c:v>
                </c:pt>
              </c:strCache>
            </c:strRef>
          </c:tx>
          <c:spPr>
            <a:ln>
              <a:solidFill>
                <a:schemeClr val="tx1"/>
              </a:solidFill>
            </a:ln>
          </c:spPr>
          <c:marker>
            <c:symbol val="none"/>
          </c:marker>
          <c:xVal>
            <c:numRef>
              <c:f>'4.客先仕様詳細'!$N$43:$N$47</c:f>
              <c:numCache>
                <c:formatCode>0.0000</c:formatCode>
                <c:ptCount val="5"/>
                <c:pt idx="0">
                  <c:v>0.26600000000000001</c:v>
                </c:pt>
                <c:pt idx="1">
                  <c:v>0.26850000000000002</c:v>
                </c:pt>
                <c:pt idx="2">
                  <c:v>0.28050000000000003</c:v>
                </c:pt>
                <c:pt idx="3">
                  <c:v>0.27800000000000002</c:v>
                </c:pt>
                <c:pt idx="4">
                  <c:v>0.26600000000000001</c:v>
                </c:pt>
              </c:numCache>
            </c:numRef>
          </c:xVal>
          <c:yVal>
            <c:numRef>
              <c:f>'4.客先仕様詳細'!$O$43:$O$47</c:f>
              <c:numCache>
                <c:formatCode>0.0000</c:formatCode>
                <c:ptCount val="5"/>
                <c:pt idx="0">
                  <c:v>0.25</c:v>
                </c:pt>
                <c:pt idx="1">
                  <c:v>0.255</c:v>
                </c:pt>
                <c:pt idx="2">
                  <c:v>0.255</c:v>
                </c:pt>
                <c:pt idx="3">
                  <c:v>0.25</c:v>
                </c:pt>
                <c:pt idx="4">
                  <c:v>0.25</c:v>
                </c:pt>
              </c:numCache>
            </c:numRef>
          </c:yVal>
          <c:smooth val="0"/>
        </c:ser>
        <c:ser>
          <c:idx val="4"/>
          <c:order val="5"/>
          <c:tx>
            <c:strRef>
              <c:f>'4.客先仕様詳細'!$M$48</c:f>
              <c:strCache>
                <c:ptCount val="1"/>
                <c:pt idx="0">
                  <c:v>0006</c:v>
                </c:pt>
              </c:strCache>
            </c:strRef>
          </c:tx>
          <c:spPr>
            <a:ln>
              <a:solidFill>
                <a:schemeClr val="tx2"/>
              </a:solidFill>
            </a:ln>
          </c:spPr>
          <c:marker>
            <c:symbol val="none"/>
          </c:marker>
          <c:dPt>
            <c:idx val="1"/>
            <c:bubble3D val="0"/>
            <c:spPr>
              <a:ln>
                <a:solidFill>
                  <a:sysClr val="windowText" lastClr="000000"/>
                </a:solidFill>
              </a:ln>
            </c:spPr>
          </c:dPt>
          <c:xVal>
            <c:numRef>
              <c:f>'4.客先仕様詳細'!$N$49:$N$53</c:f>
              <c:numCache>
                <c:formatCode>0.0000</c:formatCode>
                <c:ptCount val="5"/>
                <c:pt idx="0">
                  <c:v>0.26350000000000001</c:v>
                </c:pt>
                <c:pt idx="1">
                  <c:v>0.26600000000000001</c:v>
                </c:pt>
                <c:pt idx="2">
                  <c:v>0.27800000000000002</c:v>
                </c:pt>
                <c:pt idx="3">
                  <c:v>0.27550000000000002</c:v>
                </c:pt>
                <c:pt idx="4">
                  <c:v>0.26350000000000001</c:v>
                </c:pt>
              </c:numCache>
            </c:numRef>
          </c:xVal>
          <c:yVal>
            <c:numRef>
              <c:f>'4.客先仕様詳細'!$O$49:$O$53</c:f>
              <c:numCache>
                <c:formatCode>0.0000</c:formatCode>
                <c:ptCount val="5"/>
                <c:pt idx="0">
                  <c:v>0.245</c:v>
                </c:pt>
                <c:pt idx="1">
                  <c:v>0.25</c:v>
                </c:pt>
                <c:pt idx="2">
                  <c:v>0.25</c:v>
                </c:pt>
                <c:pt idx="3">
                  <c:v>0.245</c:v>
                </c:pt>
                <c:pt idx="4">
                  <c:v>0.245</c:v>
                </c:pt>
              </c:numCache>
            </c:numRef>
          </c:yVal>
          <c:smooth val="0"/>
        </c:ser>
        <c:ser>
          <c:idx val="5"/>
          <c:order val="6"/>
          <c:tx>
            <c:strRef>
              <c:f>'4.客先仕様詳細'!$Q$18</c:f>
              <c:strCache>
                <c:ptCount val="1"/>
              </c:strCache>
            </c:strRef>
          </c:tx>
          <c:spPr>
            <a:ln>
              <a:solidFill>
                <a:srgbClr val="000000"/>
              </a:solidFill>
            </a:ln>
          </c:spPr>
          <c:marker>
            <c:symbol val="none"/>
          </c:marker>
          <c:xVal>
            <c:numRef>
              <c:f>'4.客先仕様詳細'!$R$19:$R$23</c:f>
              <c:numCache>
                <c:formatCode>0.0000</c:formatCode>
                <c:ptCount val="5"/>
              </c:numCache>
            </c:numRef>
          </c:xVal>
          <c:yVal>
            <c:numRef>
              <c:f>'4.客先仕様詳細'!$S$19:$S$23</c:f>
              <c:numCache>
                <c:formatCode>0.0000</c:formatCode>
                <c:ptCount val="5"/>
              </c:numCache>
            </c:numRef>
          </c:yVal>
          <c:smooth val="0"/>
        </c:ser>
        <c:ser>
          <c:idx val="6"/>
          <c:order val="7"/>
          <c:tx>
            <c:strRef>
              <c:f>'4.客先仕様詳細'!$Q$24</c:f>
              <c:strCache>
                <c:ptCount val="1"/>
              </c:strCache>
            </c:strRef>
          </c:tx>
          <c:spPr>
            <a:ln>
              <a:solidFill>
                <a:srgbClr val="000000"/>
              </a:solidFill>
            </a:ln>
          </c:spPr>
          <c:marker>
            <c:symbol val="none"/>
          </c:marker>
          <c:xVal>
            <c:numRef>
              <c:f>'4.客先仕様詳細'!$R$25:$R$29</c:f>
              <c:numCache>
                <c:formatCode>0.0000</c:formatCode>
                <c:ptCount val="5"/>
              </c:numCache>
            </c:numRef>
          </c:xVal>
          <c:yVal>
            <c:numRef>
              <c:f>'4.客先仕様詳細'!$S$25:$S$29</c:f>
              <c:numCache>
                <c:formatCode>0.0000</c:formatCode>
                <c:ptCount val="5"/>
              </c:numCache>
            </c:numRef>
          </c:yVal>
          <c:smooth val="0"/>
        </c:ser>
        <c:ser>
          <c:idx val="8"/>
          <c:order val="8"/>
          <c:tx>
            <c:strRef>
              <c:f>'4.客先仕様詳細'!$Q$30</c:f>
              <c:strCache>
                <c:ptCount val="1"/>
              </c:strCache>
            </c:strRef>
          </c:tx>
          <c:spPr>
            <a:ln>
              <a:solidFill>
                <a:schemeClr val="tx2"/>
              </a:solidFill>
            </a:ln>
          </c:spPr>
          <c:marker>
            <c:symbol val="none"/>
          </c:marker>
          <c:xVal>
            <c:numRef>
              <c:f>'4.客先仕様詳細'!$R$31:$R$35</c:f>
              <c:numCache>
                <c:formatCode>0.0000</c:formatCode>
                <c:ptCount val="5"/>
              </c:numCache>
            </c:numRef>
          </c:xVal>
          <c:yVal>
            <c:numRef>
              <c:f>'4.客先仕様詳細'!$S$31:$S$35</c:f>
              <c:numCache>
                <c:formatCode>0.0000</c:formatCode>
                <c:ptCount val="5"/>
              </c:numCache>
            </c:numRef>
          </c:yVal>
          <c:smooth val="0"/>
        </c:ser>
        <c:ser>
          <c:idx val="9"/>
          <c:order val="9"/>
          <c:tx>
            <c:strRef>
              <c:f>'4.客先仕様詳細'!$Q$36</c:f>
              <c:strCache>
                <c:ptCount val="1"/>
              </c:strCache>
            </c:strRef>
          </c:tx>
          <c:spPr>
            <a:ln>
              <a:solidFill>
                <a:srgbClr val="000000"/>
              </a:solidFill>
            </a:ln>
          </c:spPr>
          <c:marker>
            <c:symbol val="none"/>
          </c:marker>
          <c:xVal>
            <c:numRef>
              <c:f>'4.客先仕様詳細'!$R$37:$R$41</c:f>
              <c:numCache>
                <c:formatCode>0.0000</c:formatCode>
                <c:ptCount val="5"/>
              </c:numCache>
            </c:numRef>
          </c:xVal>
          <c:yVal>
            <c:numRef>
              <c:f>'4.客先仕様詳細'!$S$37:$S$41</c:f>
              <c:numCache>
                <c:formatCode>0.0000</c:formatCode>
                <c:ptCount val="5"/>
              </c:numCache>
            </c:numRef>
          </c:yVal>
          <c:smooth val="0"/>
        </c:ser>
        <c:ser>
          <c:idx val="10"/>
          <c:order val="10"/>
          <c:tx>
            <c:strRef>
              <c:f>'4.客先仕様詳細'!$Q$42</c:f>
              <c:strCache>
                <c:ptCount val="1"/>
              </c:strCache>
            </c:strRef>
          </c:tx>
          <c:spPr>
            <a:ln>
              <a:solidFill>
                <a:srgbClr val="000000"/>
              </a:solidFill>
            </a:ln>
          </c:spPr>
          <c:marker>
            <c:symbol val="none"/>
          </c:marker>
          <c:dPt>
            <c:idx val="3"/>
            <c:bubble3D val="0"/>
            <c:spPr>
              <a:ln>
                <a:solidFill>
                  <a:schemeClr val="tx2"/>
                </a:solidFill>
              </a:ln>
            </c:spPr>
          </c:dPt>
          <c:xVal>
            <c:numRef>
              <c:f>'4.客先仕様詳細'!$R$43:$R$47</c:f>
              <c:numCache>
                <c:formatCode>0.0000</c:formatCode>
                <c:ptCount val="5"/>
              </c:numCache>
            </c:numRef>
          </c:xVal>
          <c:yVal>
            <c:numRef>
              <c:f>'4.客先仕様詳細'!$S$43:$S$47</c:f>
              <c:numCache>
                <c:formatCode>0.0000</c:formatCode>
                <c:ptCount val="5"/>
              </c:numCache>
            </c:numRef>
          </c:yVal>
          <c:smooth val="0"/>
        </c:ser>
        <c:ser>
          <c:idx val="11"/>
          <c:order val="11"/>
          <c:tx>
            <c:strRef>
              <c:f>'4.客先仕様詳細'!$Q$48</c:f>
              <c:strCache>
                <c:ptCount val="1"/>
              </c:strCache>
            </c:strRef>
          </c:tx>
          <c:spPr>
            <a:ln>
              <a:solidFill>
                <a:srgbClr val="000000"/>
              </a:solidFill>
            </a:ln>
          </c:spPr>
          <c:marker>
            <c:symbol val="none"/>
          </c:marker>
          <c:dPt>
            <c:idx val="3"/>
            <c:bubble3D val="0"/>
            <c:spPr>
              <a:ln>
                <a:solidFill>
                  <a:schemeClr val="tx2"/>
                </a:solidFill>
              </a:ln>
            </c:spPr>
          </c:dPt>
          <c:xVal>
            <c:numRef>
              <c:f>'4.客先仕様詳細'!$R$49:$R$53</c:f>
              <c:numCache>
                <c:formatCode>0.0000</c:formatCode>
                <c:ptCount val="5"/>
                <c:pt idx="4">
                  <c:v>0</c:v>
                </c:pt>
              </c:numCache>
            </c:numRef>
          </c:xVal>
          <c:yVal>
            <c:numRef>
              <c:f>'4.客先仕様詳細'!$S$49:$S$53</c:f>
              <c:numCache>
                <c:formatCode>0.0000</c:formatCode>
                <c:ptCount val="5"/>
                <c:pt idx="4">
                  <c:v>0</c:v>
                </c:pt>
              </c:numCache>
            </c:numRef>
          </c:yVal>
          <c:smooth val="0"/>
        </c:ser>
        <c:dLbls>
          <c:showLegendKey val="0"/>
          <c:showVal val="0"/>
          <c:showCatName val="0"/>
          <c:showSerName val="0"/>
          <c:showPercent val="0"/>
          <c:showBubbleSize val="0"/>
        </c:dLbls>
        <c:axId val="220586752"/>
        <c:axId val="220588672"/>
      </c:scatterChart>
      <c:valAx>
        <c:axId val="220586752"/>
        <c:scaling>
          <c:orientation val="minMax"/>
          <c:max val="0.30000000000000004"/>
          <c:min val="0.26"/>
        </c:scaling>
        <c:delete val="0"/>
        <c:axPos val="b"/>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ja-JP" altLang="en-US"/>
                  <a:t>色度</a:t>
                </a:r>
                <a:r>
                  <a:rPr lang="en-US" altLang="en-US"/>
                  <a:t>x</a:t>
                </a:r>
              </a:p>
            </c:rich>
          </c:tx>
          <c:layout>
            <c:manualLayout>
              <c:xMode val="edge"/>
              <c:yMode val="edge"/>
              <c:x val="0.50877269727249008"/>
              <c:y val="0.86842103895428913"/>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ja-JP"/>
          </a:p>
        </c:txPr>
        <c:crossAx val="220588672"/>
        <c:crosses val="autoZero"/>
        <c:crossBetween val="midCat"/>
      </c:valAx>
      <c:valAx>
        <c:axId val="220588672"/>
        <c:scaling>
          <c:orientation val="minMax"/>
          <c:min val="0.24000000000000002"/>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ja-JP" altLang="en-US"/>
                  <a:t>色度</a:t>
                </a:r>
                <a:r>
                  <a:rPr lang="en-US" altLang="en-US"/>
                  <a:t>y</a:t>
                </a:r>
              </a:p>
            </c:rich>
          </c:tx>
          <c:layout>
            <c:manualLayout>
              <c:xMode val="edge"/>
              <c:yMode val="edge"/>
              <c:x val="2.4853801169590642E-2"/>
              <c:y val="0.42368415581715646"/>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ja-JP"/>
          </a:p>
        </c:txPr>
        <c:crossAx val="2205867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CC"/>
    </a:solidFill>
    <a:ln w="3175">
      <a:solidFill>
        <a:srgbClr val="000000"/>
      </a:solidFill>
      <a:prstDash val="solid"/>
    </a:ln>
  </c:spPr>
  <c:txPr>
    <a:bodyPr/>
    <a:lstStyle/>
    <a:p>
      <a:pPr>
        <a:defRPr sz="450" b="0" i="0" u="none" strike="noStrike" baseline="0">
          <a:solidFill>
            <a:srgbClr val="000000"/>
          </a:solidFill>
          <a:latin typeface="Arial"/>
          <a:ea typeface="Arial"/>
          <a:cs typeface="Arial"/>
        </a:defRPr>
      </a:pPr>
      <a:endParaRPr lang="ja-JP"/>
    </a:p>
  </c:txPr>
  <c:printSettings>
    <c:headerFooter alignWithMargins="0"/>
    <c:pageMargins b="1" l="0.75" r="0.75" t="1" header="0.51200000000000001" footer="0.51200000000000001"/>
    <c:pageSetup paperSize="9"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ＭＳ Ｐゴシック"/>
                <a:ea typeface="ＭＳ Ｐゴシック"/>
                <a:cs typeface="ＭＳ Ｐゴシック"/>
              </a:defRPr>
            </a:pPr>
            <a:r>
              <a:rPr lang="ja-JP" altLang="en-US"/>
              <a:t>色度分布</a:t>
            </a:r>
          </a:p>
        </c:rich>
      </c:tx>
      <c:layout>
        <c:manualLayout>
          <c:xMode val="edge"/>
          <c:yMode val="edge"/>
          <c:x val="0.43689371352852735"/>
          <c:y val="1.5923566878980892E-2"/>
        </c:manualLayout>
      </c:layout>
      <c:overlay val="0"/>
      <c:spPr>
        <a:noFill/>
        <a:ln w="25400">
          <a:noFill/>
        </a:ln>
      </c:spPr>
    </c:title>
    <c:autoTitleDeleted val="0"/>
    <c:plotArea>
      <c:layout>
        <c:manualLayout>
          <c:layoutTarget val="inner"/>
          <c:xMode val="edge"/>
          <c:yMode val="edge"/>
          <c:x val="0.14077686587064087"/>
          <c:y val="0.15605095541401273"/>
          <c:w val="0.81310775977008087"/>
          <c:h val="0.7133757961783439"/>
        </c:manualLayout>
      </c:layout>
      <c:scatterChart>
        <c:scatterStyle val="lineMarker"/>
        <c:varyColors val="0"/>
        <c:ser>
          <c:idx val="0"/>
          <c:order val="0"/>
          <c:tx>
            <c:v>母体データ</c:v>
          </c:tx>
          <c:spPr>
            <a:ln w="28575">
              <a:noFill/>
            </a:ln>
          </c:spPr>
          <c:marker>
            <c:symbol val="diamond"/>
            <c:size val="2"/>
            <c:spPr>
              <a:solidFill>
                <a:srgbClr val="000080"/>
              </a:solidFill>
              <a:ln>
                <a:solidFill>
                  <a:srgbClr val="000080"/>
                </a:solidFill>
                <a:prstDash val="solid"/>
              </a:ln>
            </c:spPr>
          </c:marker>
          <c:xVal>
            <c:numLit>
              <c:formatCode>General</c:formatCode>
              <c:ptCount val="1"/>
              <c:pt idx="0">
                <c:v>0</c:v>
              </c:pt>
            </c:numLit>
          </c:xVal>
          <c:yVal>
            <c:numLit>
              <c:formatCode>General</c:formatCode>
              <c:ptCount val="1"/>
              <c:pt idx="0">
                <c:v>0</c:v>
              </c:pt>
            </c:numLit>
          </c:yVal>
          <c:smooth val="0"/>
        </c:ser>
        <c:ser>
          <c:idx val="1"/>
          <c:order val="1"/>
          <c:tx>
            <c:v>抜取りデータ</c:v>
          </c:tx>
          <c:spPr>
            <a:ln w="28575">
              <a:noFill/>
            </a:ln>
          </c:spPr>
          <c:marker>
            <c:symbol val="triangle"/>
            <c:size val="5"/>
            <c:spPr>
              <a:solidFill>
                <a:srgbClr val="FF00FF"/>
              </a:solidFill>
              <a:ln>
                <a:solidFill>
                  <a:srgbClr val="FF00FF"/>
                </a:solidFill>
                <a:prstDash val="solid"/>
              </a:ln>
            </c:spPr>
          </c:marker>
          <c:xVal>
            <c:numLit>
              <c:formatCode>General</c:formatCode>
              <c:ptCount val="1"/>
              <c:pt idx="0">
                <c:v>0</c:v>
              </c:pt>
            </c:numLit>
          </c:xVal>
          <c:yVal>
            <c:numLit>
              <c:formatCode>General</c:formatCode>
              <c:ptCount val="1"/>
              <c:pt idx="0">
                <c:v>0</c:v>
              </c:pt>
            </c:numLit>
          </c:yVal>
          <c:smooth val="0"/>
        </c:ser>
        <c:ser>
          <c:idx val="2"/>
          <c:order val="2"/>
          <c:tx>
            <c:strRef>
              <c:f>'17.完成品検査成績書フォーマット'!$J$57</c:f>
              <c:strCache>
                <c:ptCount val="1"/>
              </c:strCache>
            </c:strRef>
          </c:tx>
          <c:spPr>
            <a:ln w="25400">
              <a:solidFill>
                <a:srgbClr val="00FF00"/>
              </a:solidFill>
              <a:prstDash val="solid"/>
            </a:ln>
          </c:spPr>
          <c:marker>
            <c:symbol val="none"/>
          </c:marker>
          <c:xVal>
            <c:numRef>
              <c:f>'17.完成品検査成績書フォーマット'!$K$58:$K$62</c:f>
              <c:numCache>
                <c:formatCode>0.000_);[Red]\(0.000\)</c:formatCode>
                <c:ptCount val="5"/>
              </c:numCache>
            </c:numRef>
          </c:xVal>
          <c:yVal>
            <c:numRef>
              <c:f>'17.完成品検査成績書フォーマット'!$L$58:$L$62</c:f>
              <c:numCache>
                <c:formatCode>0.000_);[Red]\(0.000\)</c:formatCode>
                <c:ptCount val="5"/>
              </c:numCache>
            </c:numRef>
          </c:yVal>
          <c:smooth val="0"/>
        </c:ser>
        <c:ser>
          <c:idx val="3"/>
          <c:order val="3"/>
          <c:tx>
            <c:strRef>
              <c:f>'17.完成品検査成績書フォーマット'!$J$63</c:f>
              <c:strCache>
                <c:ptCount val="1"/>
              </c:strCache>
            </c:strRef>
          </c:tx>
          <c:spPr>
            <a:ln w="25400">
              <a:solidFill>
                <a:srgbClr val="3366FF"/>
              </a:solidFill>
              <a:prstDash val="solid"/>
            </a:ln>
          </c:spPr>
          <c:marker>
            <c:symbol val="none"/>
          </c:marker>
          <c:xVal>
            <c:numRef>
              <c:f>'17.完成品検査成績書フォーマット'!$K$64:$K$68</c:f>
              <c:numCache>
                <c:formatCode>0.000_);[Red]\(0.000\)</c:formatCode>
                <c:ptCount val="5"/>
              </c:numCache>
            </c:numRef>
          </c:xVal>
          <c:yVal>
            <c:numRef>
              <c:f>'17.完成品検査成績書フォーマット'!$L$64:$L$68</c:f>
              <c:numCache>
                <c:formatCode>0.000_);[Red]\(0.000\)</c:formatCode>
                <c:ptCount val="5"/>
              </c:numCache>
            </c:numRef>
          </c:yVal>
          <c:smooth val="0"/>
        </c:ser>
        <c:ser>
          <c:idx val="4"/>
          <c:order val="4"/>
          <c:tx>
            <c:strRef>
              <c:f>'17.完成品検査成績書フォーマット'!$J$69</c:f>
              <c:strCache>
                <c:ptCount val="1"/>
              </c:strCache>
            </c:strRef>
          </c:tx>
          <c:spPr>
            <a:ln w="28575">
              <a:solidFill>
                <a:srgbClr val="FFC000"/>
              </a:solidFill>
            </a:ln>
          </c:spPr>
          <c:marker>
            <c:symbol val="none"/>
          </c:marker>
          <c:xVal>
            <c:numRef>
              <c:f>'17.完成品検査成績書フォーマット'!$K$70:$K$74</c:f>
              <c:numCache>
                <c:formatCode>0.000_);[Red]\(0.000\)</c:formatCode>
                <c:ptCount val="5"/>
              </c:numCache>
            </c:numRef>
          </c:xVal>
          <c:yVal>
            <c:numRef>
              <c:f>'17.完成品検査成績書フォーマット'!$L$70:$L$74</c:f>
              <c:numCache>
                <c:formatCode>0.000_);[Red]\(0.000\)</c:formatCode>
                <c:ptCount val="5"/>
              </c:numCache>
            </c:numRef>
          </c:yVal>
          <c:smooth val="0"/>
        </c:ser>
        <c:dLbls>
          <c:showLegendKey val="0"/>
          <c:showVal val="0"/>
          <c:showCatName val="0"/>
          <c:showSerName val="0"/>
          <c:showPercent val="0"/>
          <c:showBubbleSize val="0"/>
        </c:dLbls>
        <c:axId val="235551360"/>
        <c:axId val="235565824"/>
      </c:scatterChart>
      <c:valAx>
        <c:axId val="235551360"/>
        <c:scaling>
          <c:orientation val="minMax"/>
          <c:min val="0.26500000000000001"/>
        </c:scaling>
        <c:delete val="0"/>
        <c:axPos val="b"/>
        <c:title>
          <c:tx>
            <c:rich>
              <a:bodyPr/>
              <a:lstStyle/>
              <a:p>
                <a:pPr>
                  <a:defRPr sz="900" b="0" i="0" u="none" strike="noStrike" baseline="0">
                    <a:solidFill>
                      <a:srgbClr val="000000"/>
                    </a:solidFill>
                    <a:latin typeface="ＭＳ Ｐゴシック"/>
                    <a:ea typeface="ＭＳ Ｐゴシック"/>
                    <a:cs typeface="ＭＳ Ｐゴシック"/>
                  </a:defRPr>
                </a:pPr>
                <a:r>
                  <a:rPr lang="en-US" altLang="en-US"/>
                  <a:t>x</a:t>
                </a:r>
              </a:p>
            </c:rich>
          </c:tx>
          <c:layout>
            <c:manualLayout>
              <c:xMode val="edge"/>
              <c:yMode val="edge"/>
              <c:x val="0.53398109216930401"/>
              <c:y val="0.92675159235668791"/>
            </c:manualLayout>
          </c:layout>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ＭＳ Ｐゴシック"/>
                <a:ea typeface="ＭＳ Ｐゴシック"/>
                <a:cs typeface="ＭＳ Ｐゴシック"/>
              </a:defRPr>
            </a:pPr>
            <a:endParaRPr lang="ja-JP"/>
          </a:p>
        </c:txPr>
        <c:crossAx val="235565824"/>
        <c:crosses val="autoZero"/>
        <c:crossBetween val="midCat"/>
      </c:valAx>
      <c:valAx>
        <c:axId val="235565824"/>
        <c:scaling>
          <c:orientation val="minMax"/>
          <c:min val="0.22000000000000003"/>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ＭＳ Ｐゴシック"/>
                    <a:ea typeface="ＭＳ Ｐゴシック"/>
                    <a:cs typeface="ＭＳ Ｐゴシック"/>
                  </a:defRPr>
                </a:pPr>
                <a:r>
                  <a:rPr lang="en-US" altLang="en-US"/>
                  <a:t>y</a:t>
                </a:r>
              </a:p>
            </c:rich>
          </c:tx>
          <c:layout>
            <c:manualLayout>
              <c:xMode val="edge"/>
              <c:yMode val="edge"/>
              <c:x val="1.2135922330097087E-2"/>
              <c:y val="0.49681528662420382"/>
            </c:manualLayout>
          </c:layout>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ＭＳ Ｐゴシック"/>
                <a:ea typeface="ＭＳ Ｐゴシック"/>
                <a:cs typeface="ＭＳ Ｐゴシック"/>
              </a:defRPr>
            </a:pPr>
            <a:endParaRPr lang="ja-JP"/>
          </a:p>
        </c:txPr>
        <c:crossAx val="235551360"/>
        <c:crosses val="autoZero"/>
        <c:crossBetween val="midCat"/>
      </c:valAx>
      <c:spPr>
        <a:noFill/>
        <a:ln w="3175">
          <a:solidFill>
            <a:srgbClr val="000000"/>
          </a:solidFill>
          <a:prstDash val="solid"/>
        </a:ln>
      </c:spPr>
    </c:plotArea>
    <c:legend>
      <c:legendPos val="r"/>
      <c:layout>
        <c:manualLayout>
          <c:xMode val="edge"/>
          <c:yMode val="edge"/>
          <c:x val="0.14563106796116504"/>
          <c:y val="5.9154420984001199E-2"/>
          <c:w val="0.23864077669902911"/>
          <c:h val="0.2965912700402895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8604651162791"/>
          <c:y val="9.3117592986132383E-2"/>
          <c:w val="0.81104651162790697"/>
          <c:h val="0.7611351078866474"/>
        </c:manualLayout>
      </c:layout>
      <c:scatterChart>
        <c:scatterStyle val="lineMarker"/>
        <c:varyColors val="0"/>
        <c:ser>
          <c:idx val="0"/>
          <c:order val="0"/>
          <c:spPr>
            <a:ln w="28575">
              <a:noFill/>
            </a:ln>
          </c:spPr>
          <c:marker>
            <c:symbol val="star"/>
            <c:size val="7"/>
            <c:spPr>
              <a:solidFill>
                <a:srgbClr val="FF0000"/>
              </a:solidFill>
              <a:ln>
                <a:solidFill>
                  <a:srgbClr val="FF0000"/>
                </a:solidFill>
                <a:prstDash val="solid"/>
              </a:ln>
            </c:spPr>
          </c:marker>
          <c:xVal>
            <c:numRef>
              <c:f>'5.分類規格'!$B$47</c:f>
              <c:numCache>
                <c:formatCode>General</c:formatCode>
                <c:ptCount val="1"/>
                <c:pt idx="0">
                  <c:v>0.2</c:v>
                </c:pt>
              </c:numCache>
            </c:numRef>
          </c:xVal>
          <c:yVal>
            <c:numRef>
              <c:f>'5.分類規格'!$C$47</c:f>
              <c:numCache>
                <c:formatCode>General</c:formatCode>
                <c:ptCount val="1"/>
                <c:pt idx="0">
                  <c:v>0.2</c:v>
                </c:pt>
              </c:numCache>
            </c:numRef>
          </c:yVal>
          <c:smooth val="0"/>
        </c:ser>
        <c:ser>
          <c:idx val="1"/>
          <c:order val="1"/>
          <c:spPr>
            <a:ln w="25400">
              <a:solidFill>
                <a:srgbClr val="FF0000"/>
              </a:solidFill>
              <a:prstDash val="sysDash"/>
            </a:ln>
          </c:spPr>
          <c:marker>
            <c:symbol val="none"/>
          </c:marker>
          <c:xVal>
            <c:numRef>
              <c:f>'5.分類規格'!$B$48:$B$52</c:f>
              <c:numCache>
                <c:formatCode>General</c:formatCode>
                <c:ptCount val="5"/>
                <c:pt idx="0">
                  <c:v>0.19</c:v>
                </c:pt>
                <c:pt idx="1">
                  <c:v>0.19</c:v>
                </c:pt>
                <c:pt idx="2">
                  <c:v>0.21</c:v>
                </c:pt>
                <c:pt idx="3">
                  <c:v>0.21</c:v>
                </c:pt>
                <c:pt idx="4">
                  <c:v>0.19</c:v>
                </c:pt>
              </c:numCache>
            </c:numRef>
          </c:xVal>
          <c:yVal>
            <c:numRef>
              <c:f>'5.分類規格'!$C$48:$C$52</c:f>
              <c:numCache>
                <c:formatCode>General</c:formatCode>
                <c:ptCount val="5"/>
                <c:pt idx="0">
                  <c:v>0.19</c:v>
                </c:pt>
                <c:pt idx="1">
                  <c:v>0.21</c:v>
                </c:pt>
                <c:pt idx="2">
                  <c:v>0.21</c:v>
                </c:pt>
                <c:pt idx="3">
                  <c:v>0.19</c:v>
                </c:pt>
                <c:pt idx="4">
                  <c:v>0.19</c:v>
                </c:pt>
              </c:numCache>
            </c:numRef>
          </c:yVal>
          <c:smooth val="0"/>
        </c:ser>
        <c:dLbls>
          <c:showLegendKey val="0"/>
          <c:showVal val="0"/>
          <c:showCatName val="0"/>
          <c:showSerName val="0"/>
          <c:showPercent val="0"/>
          <c:showBubbleSize val="0"/>
        </c:dLbls>
        <c:axId val="221985024"/>
        <c:axId val="222019584"/>
      </c:scatterChart>
      <c:valAx>
        <c:axId val="221985024"/>
        <c:scaling>
          <c:orientation val="minMax"/>
        </c:scaling>
        <c:delete val="0"/>
        <c:axPos val="b"/>
        <c:majorGridlines>
          <c:spPr>
            <a:ln w="3175">
              <a:solidFill>
                <a:srgbClr val="00000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ＭＳ Ｐゴシック"/>
                <a:ea typeface="ＭＳ Ｐゴシック"/>
                <a:cs typeface="ＭＳ Ｐゴシック"/>
              </a:defRPr>
            </a:pPr>
            <a:endParaRPr lang="ja-JP"/>
          </a:p>
        </c:txPr>
        <c:crossAx val="222019584"/>
        <c:crosses val="autoZero"/>
        <c:crossBetween val="midCat"/>
      </c:valAx>
      <c:valAx>
        <c:axId val="222019584"/>
        <c:scaling>
          <c:orientation val="minMax"/>
        </c:scaling>
        <c:delete val="0"/>
        <c:axPos val="l"/>
        <c:majorGridlines>
          <c:spPr>
            <a:ln w="3175">
              <a:solidFill>
                <a:srgbClr val="00000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ＭＳ Ｐゴシック"/>
                <a:ea typeface="ＭＳ Ｐゴシック"/>
                <a:cs typeface="ＭＳ Ｐゴシック"/>
              </a:defRPr>
            </a:pPr>
            <a:endParaRPr lang="ja-JP"/>
          </a:p>
        </c:txPr>
        <c:crossAx val="221985024"/>
        <c:crosses val="autoZero"/>
        <c:crossBetween val="midCat"/>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ja-JP" altLang="en-US" sz="1000" b="1" i="0" u="none" strike="noStrike" baseline="0">
                <a:solidFill>
                  <a:srgbClr val="000000"/>
                </a:solidFill>
                <a:latin typeface="Arial"/>
                <a:cs typeface="Arial"/>
              </a:rPr>
              <a:t>CL-</a:t>
            </a:r>
            <a:r>
              <a:rPr lang="en-US" altLang="ja-JP" sz="1000" b="1" i="0" u="none" strike="noStrike" baseline="0">
                <a:solidFill>
                  <a:srgbClr val="000000"/>
                </a:solidFill>
                <a:latin typeface="Arial"/>
                <a:cs typeface="Arial"/>
              </a:rPr>
              <a:t>A160</a:t>
            </a:r>
            <a:r>
              <a:rPr lang="ja-JP" altLang="en-US" sz="1000" b="1" i="0" u="none" strike="noStrike" baseline="0">
                <a:solidFill>
                  <a:srgbClr val="000000"/>
                </a:solidFill>
                <a:latin typeface="Arial"/>
                <a:cs typeface="Arial"/>
              </a:rPr>
              <a:t>-1W</a:t>
            </a:r>
            <a:r>
              <a:rPr lang="en-US" altLang="ja-JP" sz="1000" b="1" i="0" u="none" strike="noStrike" baseline="0">
                <a:solidFill>
                  <a:srgbClr val="000000"/>
                </a:solidFill>
                <a:latin typeface="Arial"/>
                <a:cs typeface="Arial"/>
              </a:rPr>
              <a:t>9</a:t>
            </a:r>
            <a:r>
              <a:rPr lang="ja-JP" altLang="en-US" sz="1000" b="1" i="0" u="none" strike="noStrike" baseline="0">
                <a:solidFill>
                  <a:srgbClr val="000000"/>
                </a:solidFill>
                <a:latin typeface="Arial"/>
                <a:cs typeface="Arial"/>
              </a:rPr>
              <a:t>-</a:t>
            </a:r>
            <a:r>
              <a:rPr lang="en-US" altLang="ja-JP" sz="1000" b="1" i="0" u="none" strike="noStrike" baseline="0">
                <a:solidFill>
                  <a:srgbClr val="000000"/>
                </a:solidFill>
                <a:latin typeface="Arial"/>
                <a:cs typeface="Arial"/>
              </a:rPr>
              <a:t>HN1</a:t>
            </a:r>
            <a:r>
              <a:rPr lang="ja-JP" altLang="en-US" sz="1000" b="1" i="0" u="none" strike="noStrike" baseline="0">
                <a:solidFill>
                  <a:srgbClr val="000000"/>
                </a:solidFill>
                <a:latin typeface="Arial"/>
                <a:cs typeface="Arial"/>
              </a:rPr>
              <a:t> </a:t>
            </a:r>
            <a:r>
              <a:rPr lang="ja-JP" altLang="en-US" sz="1000" b="1" i="0" u="none" strike="noStrike" baseline="0">
                <a:solidFill>
                  <a:srgbClr val="000000"/>
                </a:solidFill>
                <a:latin typeface="ＭＳ Ｐゴシック"/>
                <a:ea typeface="ＭＳ Ｐゴシック"/>
                <a:cs typeface="Arial"/>
              </a:rPr>
              <a:t>色度ランク</a:t>
            </a:r>
            <a:endParaRPr lang="ja-JP" altLang="en-US" sz="1000" b="1" i="0" u="none" strike="noStrike" baseline="0">
              <a:solidFill>
                <a:srgbClr val="000000"/>
              </a:solidFill>
              <a:latin typeface="ＭＳ Ｐゴシック"/>
              <a:ea typeface="ＭＳ Ｐゴシック"/>
            </a:endParaRPr>
          </a:p>
        </c:rich>
      </c:tx>
      <c:layout>
        <c:manualLayout>
          <c:xMode val="edge"/>
          <c:yMode val="edge"/>
          <c:x val="0.35812023497062867"/>
          <c:y val="1.9531255776126577E-2"/>
        </c:manualLayout>
      </c:layout>
      <c:overlay val="0"/>
      <c:spPr>
        <a:noFill/>
        <a:ln w="25400">
          <a:noFill/>
        </a:ln>
      </c:spPr>
    </c:title>
    <c:autoTitleDeleted val="0"/>
    <c:plotArea>
      <c:layout>
        <c:manualLayout>
          <c:layoutTarget val="inner"/>
          <c:xMode val="edge"/>
          <c:yMode val="edge"/>
          <c:x val="0.15270948569445347"/>
          <c:y val="0.11634899730060433"/>
          <c:w val="0.79803051641216283"/>
          <c:h val="0.69531382620587578"/>
        </c:manualLayout>
      </c:layout>
      <c:scatterChart>
        <c:scatterStyle val="lineMarker"/>
        <c:varyColors val="0"/>
        <c:ser>
          <c:idx val="1"/>
          <c:order val="0"/>
          <c:tx>
            <c:strRef>
              <c:f>'6.分類色度ﾗﾝｸ詳細'!$B$8</c:f>
              <c:strCache>
                <c:ptCount val="1"/>
                <c:pt idx="0">
                  <c:v>0001</c:v>
                </c:pt>
              </c:strCache>
            </c:strRef>
          </c:tx>
          <c:spPr>
            <a:ln w="25400">
              <a:solidFill>
                <a:srgbClr val="FF0000"/>
              </a:solidFill>
              <a:prstDash val="solid"/>
            </a:ln>
          </c:spPr>
          <c:marker>
            <c:symbol val="none"/>
          </c:marker>
          <c:xVal>
            <c:numRef>
              <c:f>'6.分類色度ﾗﾝｸ詳細'!$C$9:$C$13</c:f>
              <c:numCache>
                <c:formatCode>0.0000</c:formatCode>
                <c:ptCount val="5"/>
                <c:pt idx="0">
                  <c:v>0.27600000000000002</c:v>
                </c:pt>
                <c:pt idx="1">
                  <c:v>0.27850000000000003</c:v>
                </c:pt>
                <c:pt idx="2">
                  <c:v>0.29050000000000004</c:v>
                </c:pt>
                <c:pt idx="3">
                  <c:v>0.28800000000000003</c:v>
                </c:pt>
                <c:pt idx="4">
                  <c:v>0.27600000000000002</c:v>
                </c:pt>
              </c:numCache>
            </c:numRef>
          </c:xVal>
          <c:yVal>
            <c:numRef>
              <c:f>'6.分類色度ﾗﾝｸ詳細'!$D$9:$D$13</c:f>
              <c:numCache>
                <c:formatCode>0.0000</c:formatCode>
                <c:ptCount val="5"/>
                <c:pt idx="0">
                  <c:v>0.27</c:v>
                </c:pt>
                <c:pt idx="1">
                  <c:v>0.27500000000000002</c:v>
                </c:pt>
                <c:pt idx="2">
                  <c:v>0.27500000000000002</c:v>
                </c:pt>
                <c:pt idx="3">
                  <c:v>0.27</c:v>
                </c:pt>
                <c:pt idx="4">
                  <c:v>0.27</c:v>
                </c:pt>
              </c:numCache>
            </c:numRef>
          </c:yVal>
          <c:smooth val="0"/>
        </c:ser>
        <c:ser>
          <c:idx val="3"/>
          <c:order val="1"/>
          <c:tx>
            <c:strRef>
              <c:f>'6.分類色度ﾗﾝｸ詳細'!$B$14</c:f>
              <c:strCache>
                <c:ptCount val="1"/>
                <c:pt idx="0">
                  <c:v>0002</c:v>
                </c:pt>
              </c:strCache>
            </c:strRef>
          </c:tx>
          <c:spPr>
            <a:ln w="25400">
              <a:solidFill>
                <a:srgbClr val="FF0000"/>
              </a:solidFill>
              <a:prstDash val="solid"/>
            </a:ln>
          </c:spPr>
          <c:marker>
            <c:symbol val="none"/>
          </c:marker>
          <c:dPt>
            <c:idx val="1"/>
            <c:bubble3D val="0"/>
          </c:dPt>
          <c:xVal>
            <c:numRef>
              <c:f>'6.分類色度ﾗﾝｸ詳細'!$C$15:$C$19</c:f>
              <c:numCache>
                <c:formatCode>0.0000</c:formatCode>
                <c:ptCount val="5"/>
                <c:pt idx="0">
                  <c:v>0.27350000000000002</c:v>
                </c:pt>
                <c:pt idx="1">
                  <c:v>0.27600000000000002</c:v>
                </c:pt>
                <c:pt idx="2">
                  <c:v>0.28800000000000003</c:v>
                </c:pt>
                <c:pt idx="3">
                  <c:v>0.28550000000000003</c:v>
                </c:pt>
                <c:pt idx="4">
                  <c:v>0.27350000000000002</c:v>
                </c:pt>
              </c:numCache>
            </c:numRef>
          </c:xVal>
          <c:yVal>
            <c:numRef>
              <c:f>'6.分類色度ﾗﾝｸ詳細'!$D$15:$D$19</c:f>
              <c:numCache>
                <c:formatCode>0.0000</c:formatCode>
                <c:ptCount val="5"/>
                <c:pt idx="0">
                  <c:v>0.26500000000000001</c:v>
                </c:pt>
                <c:pt idx="1">
                  <c:v>0.27</c:v>
                </c:pt>
                <c:pt idx="2">
                  <c:v>0.27</c:v>
                </c:pt>
                <c:pt idx="3">
                  <c:v>0.26500000000000001</c:v>
                </c:pt>
                <c:pt idx="4">
                  <c:v>0.26500000000000001</c:v>
                </c:pt>
              </c:numCache>
            </c:numRef>
          </c:yVal>
          <c:smooth val="0"/>
        </c:ser>
        <c:ser>
          <c:idx val="6"/>
          <c:order val="2"/>
          <c:tx>
            <c:strRef>
              <c:f>'6.分類色度ﾗﾝｸ詳細'!$B$20</c:f>
              <c:strCache>
                <c:ptCount val="1"/>
                <c:pt idx="0">
                  <c:v>0003</c:v>
                </c:pt>
              </c:strCache>
            </c:strRef>
          </c:tx>
          <c:spPr>
            <a:ln w="28575">
              <a:solidFill>
                <a:srgbClr val="FF0000"/>
              </a:solidFill>
            </a:ln>
          </c:spPr>
          <c:marker>
            <c:symbol val="none"/>
          </c:marker>
          <c:dPt>
            <c:idx val="1"/>
            <c:bubble3D val="0"/>
          </c:dPt>
          <c:xVal>
            <c:numRef>
              <c:f>'6.分類色度ﾗﾝｸ詳細'!$C$21:$C$25</c:f>
              <c:numCache>
                <c:formatCode>0.0000</c:formatCode>
                <c:ptCount val="5"/>
                <c:pt idx="0">
                  <c:v>0.27100000000000002</c:v>
                </c:pt>
                <c:pt idx="1">
                  <c:v>0.27350000000000002</c:v>
                </c:pt>
                <c:pt idx="2">
                  <c:v>0.28550000000000003</c:v>
                </c:pt>
                <c:pt idx="3">
                  <c:v>0.28300000000000003</c:v>
                </c:pt>
                <c:pt idx="4">
                  <c:v>0.27100000000000002</c:v>
                </c:pt>
              </c:numCache>
            </c:numRef>
          </c:xVal>
          <c:yVal>
            <c:numRef>
              <c:f>'6.分類色度ﾗﾝｸ詳細'!$D$21:$D$25</c:f>
              <c:numCache>
                <c:formatCode>0.0000</c:formatCode>
                <c:ptCount val="5"/>
                <c:pt idx="0">
                  <c:v>0.26</c:v>
                </c:pt>
                <c:pt idx="1">
                  <c:v>0.26500000000000001</c:v>
                </c:pt>
                <c:pt idx="2">
                  <c:v>0.26500000000000001</c:v>
                </c:pt>
                <c:pt idx="3">
                  <c:v>0.26</c:v>
                </c:pt>
                <c:pt idx="4">
                  <c:v>0.26</c:v>
                </c:pt>
              </c:numCache>
            </c:numRef>
          </c:yVal>
          <c:smooth val="0"/>
        </c:ser>
        <c:ser>
          <c:idx val="4"/>
          <c:order val="3"/>
          <c:tx>
            <c:strRef>
              <c:f>'6.分類色度ﾗﾝｸ詳細'!$B$26</c:f>
              <c:strCache>
                <c:ptCount val="1"/>
                <c:pt idx="0">
                  <c:v>0004</c:v>
                </c:pt>
              </c:strCache>
            </c:strRef>
          </c:tx>
          <c:spPr>
            <a:ln w="25400">
              <a:solidFill>
                <a:srgbClr val="FF0000"/>
              </a:solidFill>
              <a:prstDash val="solid"/>
            </a:ln>
          </c:spPr>
          <c:marker>
            <c:symbol val="none"/>
          </c:marker>
          <c:xVal>
            <c:numRef>
              <c:f>'6.分類色度ﾗﾝｸ詳細'!$C$27:$C$31</c:f>
              <c:numCache>
                <c:formatCode>0.0000</c:formatCode>
                <c:ptCount val="5"/>
                <c:pt idx="0">
                  <c:v>0.26850000000000002</c:v>
                </c:pt>
                <c:pt idx="1">
                  <c:v>0.27100000000000002</c:v>
                </c:pt>
                <c:pt idx="2">
                  <c:v>0.28300000000000003</c:v>
                </c:pt>
                <c:pt idx="3">
                  <c:v>0.28050000000000003</c:v>
                </c:pt>
                <c:pt idx="4">
                  <c:v>0.26850000000000002</c:v>
                </c:pt>
              </c:numCache>
            </c:numRef>
          </c:xVal>
          <c:yVal>
            <c:numRef>
              <c:f>'6.分類色度ﾗﾝｸ詳細'!$D$27:$D$31</c:f>
              <c:numCache>
                <c:formatCode>0.0000</c:formatCode>
                <c:ptCount val="5"/>
                <c:pt idx="0">
                  <c:v>0.255</c:v>
                </c:pt>
                <c:pt idx="1">
                  <c:v>0.26</c:v>
                </c:pt>
                <c:pt idx="2">
                  <c:v>0.26</c:v>
                </c:pt>
                <c:pt idx="3">
                  <c:v>0.255</c:v>
                </c:pt>
                <c:pt idx="4">
                  <c:v>0.255</c:v>
                </c:pt>
              </c:numCache>
            </c:numRef>
          </c:yVal>
          <c:smooth val="0"/>
        </c:ser>
        <c:ser>
          <c:idx val="5"/>
          <c:order val="4"/>
          <c:tx>
            <c:strRef>
              <c:f>'6.分類色度ﾗﾝｸ詳細'!$B$32</c:f>
              <c:strCache>
                <c:ptCount val="1"/>
                <c:pt idx="0">
                  <c:v>0005</c:v>
                </c:pt>
              </c:strCache>
            </c:strRef>
          </c:tx>
          <c:spPr>
            <a:ln w="25400">
              <a:solidFill>
                <a:srgbClr val="FF0000"/>
              </a:solidFill>
              <a:prstDash val="solid"/>
            </a:ln>
          </c:spPr>
          <c:marker>
            <c:symbol val="none"/>
          </c:marker>
          <c:dPt>
            <c:idx val="2"/>
            <c:bubble3D val="0"/>
          </c:dPt>
          <c:xVal>
            <c:numRef>
              <c:f>'6.分類色度ﾗﾝｸ詳細'!$C$33:$C$37</c:f>
              <c:numCache>
                <c:formatCode>0.0000</c:formatCode>
                <c:ptCount val="5"/>
                <c:pt idx="0">
                  <c:v>0.26600000000000001</c:v>
                </c:pt>
                <c:pt idx="1">
                  <c:v>0.26850000000000002</c:v>
                </c:pt>
                <c:pt idx="2">
                  <c:v>0.28050000000000003</c:v>
                </c:pt>
                <c:pt idx="3">
                  <c:v>0.27800000000000002</c:v>
                </c:pt>
                <c:pt idx="4">
                  <c:v>0.26600000000000001</c:v>
                </c:pt>
              </c:numCache>
            </c:numRef>
          </c:xVal>
          <c:yVal>
            <c:numRef>
              <c:f>'6.分類色度ﾗﾝｸ詳細'!$D$33:$D$37</c:f>
              <c:numCache>
                <c:formatCode>0.0000</c:formatCode>
                <c:ptCount val="5"/>
                <c:pt idx="0">
                  <c:v>0.25</c:v>
                </c:pt>
                <c:pt idx="1">
                  <c:v>0.255</c:v>
                </c:pt>
                <c:pt idx="2">
                  <c:v>0.255</c:v>
                </c:pt>
                <c:pt idx="3">
                  <c:v>0.25</c:v>
                </c:pt>
                <c:pt idx="4">
                  <c:v>0.25</c:v>
                </c:pt>
              </c:numCache>
            </c:numRef>
          </c:yVal>
          <c:smooth val="0"/>
        </c:ser>
        <c:ser>
          <c:idx val="7"/>
          <c:order val="5"/>
          <c:tx>
            <c:strRef>
              <c:f>'6.分類色度ﾗﾝｸ詳細'!$F$8</c:f>
              <c:strCache>
                <c:ptCount val="1"/>
                <c:pt idx="0">
                  <c:v>0006</c:v>
                </c:pt>
              </c:strCache>
            </c:strRef>
          </c:tx>
          <c:spPr>
            <a:ln w="25400">
              <a:solidFill>
                <a:srgbClr val="FF0000"/>
              </a:solidFill>
            </a:ln>
          </c:spPr>
          <c:marker>
            <c:symbol val="none"/>
          </c:marker>
          <c:xVal>
            <c:numRef>
              <c:f>'6.分類色度ﾗﾝｸ詳細'!$G$9:$G$13</c:f>
              <c:numCache>
                <c:formatCode>0.0000</c:formatCode>
                <c:ptCount val="5"/>
                <c:pt idx="0">
                  <c:v>0.26350000000000001</c:v>
                </c:pt>
                <c:pt idx="1">
                  <c:v>0.26600000000000001</c:v>
                </c:pt>
                <c:pt idx="2">
                  <c:v>0.27800000000000002</c:v>
                </c:pt>
                <c:pt idx="3">
                  <c:v>0.27550000000000002</c:v>
                </c:pt>
                <c:pt idx="4">
                  <c:v>0.26350000000000001</c:v>
                </c:pt>
              </c:numCache>
            </c:numRef>
          </c:xVal>
          <c:yVal>
            <c:numRef>
              <c:f>'6.分類色度ﾗﾝｸ詳細'!$H$9:$H$13</c:f>
              <c:numCache>
                <c:formatCode>0.0000</c:formatCode>
                <c:ptCount val="5"/>
                <c:pt idx="0">
                  <c:v>0.245</c:v>
                </c:pt>
                <c:pt idx="1">
                  <c:v>0.25</c:v>
                </c:pt>
                <c:pt idx="2">
                  <c:v>0.25</c:v>
                </c:pt>
                <c:pt idx="3">
                  <c:v>0.245</c:v>
                </c:pt>
                <c:pt idx="4">
                  <c:v>0.245</c:v>
                </c:pt>
              </c:numCache>
            </c:numRef>
          </c:yVal>
          <c:smooth val="0"/>
        </c:ser>
        <c:dLbls>
          <c:showLegendKey val="0"/>
          <c:showVal val="0"/>
          <c:showCatName val="0"/>
          <c:showSerName val="0"/>
          <c:showPercent val="0"/>
          <c:showBubbleSize val="0"/>
        </c:dLbls>
        <c:axId val="222329856"/>
        <c:axId val="222340224"/>
      </c:scatterChart>
      <c:valAx>
        <c:axId val="222329856"/>
        <c:scaling>
          <c:orientation val="minMax"/>
          <c:max val="0.30000000000000004"/>
          <c:min val="0.26"/>
        </c:scaling>
        <c:delete val="0"/>
        <c:axPos val="b"/>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ja-JP" altLang="en-US"/>
                  <a:t>色度</a:t>
                </a:r>
                <a:r>
                  <a:rPr lang="en-US" altLang="en-US"/>
                  <a:t>x</a:t>
                </a:r>
              </a:p>
            </c:rich>
          </c:tx>
          <c:layout>
            <c:manualLayout>
              <c:xMode val="edge"/>
              <c:yMode val="edge"/>
              <c:x val="0.51231574314080297"/>
              <c:y val="0.89843924439022582"/>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ja-JP"/>
          </a:p>
        </c:txPr>
        <c:crossAx val="222340224"/>
        <c:crosses val="autoZero"/>
        <c:crossBetween val="midCat"/>
      </c:valAx>
      <c:valAx>
        <c:axId val="222340224"/>
        <c:scaling>
          <c:orientation val="minMax"/>
          <c:max val="0.28000000000000003"/>
          <c:min val="0.24000000000000002"/>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ja-JP" altLang="en-US"/>
                  <a:t>色度</a:t>
                </a:r>
                <a:r>
                  <a:rPr lang="en-US" altLang="en-US"/>
                  <a:t>y</a:t>
                </a:r>
              </a:p>
            </c:rich>
          </c:tx>
          <c:layout>
            <c:manualLayout>
              <c:xMode val="edge"/>
              <c:yMode val="edge"/>
              <c:x val="1.2315417094602306E-2"/>
              <c:y val="0.40625078555321426"/>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ja-JP"/>
          </a:p>
        </c:txPr>
        <c:crossAx val="2223298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CC"/>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ja-JP"/>
    </a:p>
  </c:txPr>
  <c:printSettings>
    <c:headerFooter alignWithMargins="0"/>
    <c:pageMargins b="1" l="0.75" r="0.75" t="1" header="0.51200000000000001" footer="0.512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ja-JP" altLang="en-US" sz="1000" b="1" i="0" u="none" strike="noStrike" baseline="0">
                <a:solidFill>
                  <a:srgbClr val="000000"/>
                </a:solidFill>
                <a:latin typeface="Arial"/>
                <a:cs typeface="Arial"/>
              </a:rPr>
              <a:t>CL-</a:t>
            </a:r>
            <a:r>
              <a:rPr lang="en-US" altLang="ja-JP" sz="1000" b="1" i="0" u="none" strike="noStrike" baseline="0">
                <a:solidFill>
                  <a:srgbClr val="000000"/>
                </a:solidFill>
                <a:latin typeface="Arial"/>
                <a:cs typeface="Arial"/>
              </a:rPr>
              <a:t>A160</a:t>
            </a:r>
            <a:r>
              <a:rPr lang="ja-JP" altLang="en-US" sz="1000" b="1" i="0" u="none" strike="noStrike" baseline="0">
                <a:solidFill>
                  <a:srgbClr val="000000"/>
                </a:solidFill>
                <a:latin typeface="Arial"/>
                <a:cs typeface="Arial"/>
              </a:rPr>
              <a:t>-1W</a:t>
            </a:r>
            <a:r>
              <a:rPr lang="en-US" altLang="ja-JP" sz="1000" b="1" i="0" u="none" strike="noStrike" baseline="0">
                <a:solidFill>
                  <a:srgbClr val="000000"/>
                </a:solidFill>
                <a:latin typeface="Arial"/>
                <a:cs typeface="Arial"/>
              </a:rPr>
              <a:t>9</a:t>
            </a:r>
            <a:r>
              <a:rPr lang="ja-JP" altLang="en-US" sz="1000" b="1" i="0" u="none" strike="noStrike" baseline="0">
                <a:solidFill>
                  <a:srgbClr val="000000"/>
                </a:solidFill>
                <a:latin typeface="Arial"/>
                <a:cs typeface="Arial"/>
              </a:rPr>
              <a:t>-</a:t>
            </a:r>
            <a:r>
              <a:rPr lang="en-US" altLang="ja-JP" sz="1000" b="1" i="0" u="none" strike="noStrike" baseline="0">
                <a:solidFill>
                  <a:srgbClr val="000000"/>
                </a:solidFill>
                <a:latin typeface="Arial"/>
                <a:cs typeface="Arial"/>
              </a:rPr>
              <a:t>HN1</a:t>
            </a:r>
            <a:r>
              <a:rPr lang="ja-JP" altLang="en-US" sz="1000" b="1" i="0" u="none" strike="noStrike" baseline="0">
                <a:solidFill>
                  <a:srgbClr val="000000"/>
                </a:solidFill>
                <a:latin typeface="Arial"/>
                <a:cs typeface="Arial"/>
              </a:rPr>
              <a:t> </a:t>
            </a:r>
            <a:r>
              <a:rPr lang="ja-JP" altLang="en-US" sz="1000" b="1" i="0" u="none" strike="noStrike" baseline="0">
                <a:solidFill>
                  <a:srgbClr val="000000"/>
                </a:solidFill>
                <a:latin typeface="ＭＳ Ｐゴシック"/>
                <a:ea typeface="ＭＳ Ｐゴシック"/>
                <a:cs typeface="Arial"/>
              </a:rPr>
              <a:t>色度ランク</a:t>
            </a:r>
            <a:endParaRPr lang="ja-JP" altLang="en-US" sz="1000" b="1" i="0" u="none" strike="noStrike" baseline="0">
              <a:solidFill>
                <a:srgbClr val="000000"/>
              </a:solidFill>
              <a:latin typeface="ＭＳ Ｐゴシック"/>
              <a:ea typeface="ＭＳ Ｐゴシック"/>
            </a:endParaRPr>
          </a:p>
        </c:rich>
      </c:tx>
      <c:layout>
        <c:manualLayout>
          <c:xMode val="edge"/>
          <c:yMode val="edge"/>
          <c:x val="0.35812021431205393"/>
          <c:y val="1.953129524289891E-2"/>
        </c:manualLayout>
      </c:layout>
      <c:overlay val="0"/>
      <c:spPr>
        <a:noFill/>
        <a:ln w="25400">
          <a:noFill/>
        </a:ln>
      </c:spPr>
    </c:title>
    <c:autoTitleDeleted val="0"/>
    <c:plotArea>
      <c:layout>
        <c:manualLayout>
          <c:layoutTarget val="inner"/>
          <c:xMode val="edge"/>
          <c:yMode val="edge"/>
          <c:x val="0.15270948569445347"/>
          <c:y val="0.11634899730060433"/>
          <c:w val="0.79803051641216283"/>
          <c:h val="0.69531382620587578"/>
        </c:manualLayout>
      </c:layout>
      <c:scatterChart>
        <c:scatterStyle val="lineMarker"/>
        <c:varyColors val="0"/>
        <c:ser>
          <c:idx val="1"/>
          <c:order val="0"/>
          <c:tx>
            <c:strRef>
              <c:f>'6.分類色度ﾗﾝｸ詳細'!$B$8</c:f>
              <c:strCache>
                <c:ptCount val="1"/>
                <c:pt idx="0">
                  <c:v>0001</c:v>
                </c:pt>
              </c:strCache>
            </c:strRef>
          </c:tx>
          <c:spPr>
            <a:ln w="25400">
              <a:solidFill>
                <a:srgbClr val="FF0000"/>
              </a:solidFill>
              <a:prstDash val="solid"/>
            </a:ln>
          </c:spPr>
          <c:marker>
            <c:symbol val="none"/>
          </c:marker>
          <c:xVal>
            <c:numRef>
              <c:f>'6.分類色度ﾗﾝｸ詳細'!$C$9:$C$13</c:f>
              <c:numCache>
                <c:formatCode>0.0000</c:formatCode>
                <c:ptCount val="5"/>
                <c:pt idx="0">
                  <c:v>0.27600000000000002</c:v>
                </c:pt>
                <c:pt idx="1">
                  <c:v>0.27850000000000003</c:v>
                </c:pt>
                <c:pt idx="2">
                  <c:v>0.29050000000000004</c:v>
                </c:pt>
                <c:pt idx="3">
                  <c:v>0.28800000000000003</c:v>
                </c:pt>
                <c:pt idx="4">
                  <c:v>0.27600000000000002</c:v>
                </c:pt>
              </c:numCache>
            </c:numRef>
          </c:xVal>
          <c:yVal>
            <c:numRef>
              <c:f>'6.分類色度ﾗﾝｸ詳細'!$D$9:$D$13</c:f>
              <c:numCache>
                <c:formatCode>0.0000</c:formatCode>
                <c:ptCount val="5"/>
                <c:pt idx="0">
                  <c:v>0.27</c:v>
                </c:pt>
                <c:pt idx="1">
                  <c:v>0.27500000000000002</c:v>
                </c:pt>
                <c:pt idx="2">
                  <c:v>0.27500000000000002</c:v>
                </c:pt>
                <c:pt idx="3">
                  <c:v>0.27</c:v>
                </c:pt>
                <c:pt idx="4">
                  <c:v>0.27</c:v>
                </c:pt>
              </c:numCache>
            </c:numRef>
          </c:yVal>
          <c:smooth val="0"/>
        </c:ser>
        <c:ser>
          <c:idx val="3"/>
          <c:order val="1"/>
          <c:tx>
            <c:strRef>
              <c:f>'6.分類色度ﾗﾝｸ詳細'!$B$14</c:f>
              <c:strCache>
                <c:ptCount val="1"/>
                <c:pt idx="0">
                  <c:v>0002</c:v>
                </c:pt>
              </c:strCache>
            </c:strRef>
          </c:tx>
          <c:spPr>
            <a:ln w="25400">
              <a:solidFill>
                <a:srgbClr val="FF0000"/>
              </a:solidFill>
              <a:prstDash val="solid"/>
            </a:ln>
          </c:spPr>
          <c:marker>
            <c:symbol val="none"/>
          </c:marker>
          <c:dPt>
            <c:idx val="1"/>
            <c:bubble3D val="0"/>
          </c:dPt>
          <c:xVal>
            <c:numRef>
              <c:f>'6.分類色度ﾗﾝｸ詳細'!$C$15:$C$19</c:f>
              <c:numCache>
                <c:formatCode>0.0000</c:formatCode>
                <c:ptCount val="5"/>
                <c:pt idx="0">
                  <c:v>0.27350000000000002</c:v>
                </c:pt>
                <c:pt idx="1">
                  <c:v>0.27600000000000002</c:v>
                </c:pt>
                <c:pt idx="2">
                  <c:v>0.28800000000000003</c:v>
                </c:pt>
                <c:pt idx="3">
                  <c:v>0.28550000000000003</c:v>
                </c:pt>
                <c:pt idx="4">
                  <c:v>0.27350000000000002</c:v>
                </c:pt>
              </c:numCache>
            </c:numRef>
          </c:xVal>
          <c:yVal>
            <c:numRef>
              <c:f>'6.分類色度ﾗﾝｸ詳細'!$D$15:$D$19</c:f>
              <c:numCache>
                <c:formatCode>0.0000</c:formatCode>
                <c:ptCount val="5"/>
                <c:pt idx="0">
                  <c:v>0.26500000000000001</c:v>
                </c:pt>
                <c:pt idx="1">
                  <c:v>0.27</c:v>
                </c:pt>
                <c:pt idx="2">
                  <c:v>0.27</c:v>
                </c:pt>
                <c:pt idx="3">
                  <c:v>0.26500000000000001</c:v>
                </c:pt>
                <c:pt idx="4">
                  <c:v>0.26500000000000001</c:v>
                </c:pt>
              </c:numCache>
            </c:numRef>
          </c:yVal>
          <c:smooth val="0"/>
        </c:ser>
        <c:ser>
          <c:idx val="6"/>
          <c:order val="2"/>
          <c:tx>
            <c:strRef>
              <c:f>'6.分類色度ﾗﾝｸ詳細'!$B$20</c:f>
              <c:strCache>
                <c:ptCount val="1"/>
                <c:pt idx="0">
                  <c:v>0003</c:v>
                </c:pt>
              </c:strCache>
            </c:strRef>
          </c:tx>
          <c:spPr>
            <a:ln w="19050">
              <a:solidFill>
                <a:srgbClr val="FF0000"/>
              </a:solidFill>
            </a:ln>
          </c:spPr>
          <c:marker>
            <c:symbol val="none"/>
          </c:marker>
          <c:dPt>
            <c:idx val="1"/>
            <c:bubble3D val="0"/>
          </c:dPt>
          <c:xVal>
            <c:numRef>
              <c:f>'6.分類色度ﾗﾝｸ詳細'!$C$21:$C$25</c:f>
              <c:numCache>
                <c:formatCode>0.0000</c:formatCode>
                <c:ptCount val="5"/>
                <c:pt idx="0">
                  <c:v>0.27100000000000002</c:v>
                </c:pt>
                <c:pt idx="1">
                  <c:v>0.27350000000000002</c:v>
                </c:pt>
                <c:pt idx="2">
                  <c:v>0.28550000000000003</c:v>
                </c:pt>
                <c:pt idx="3">
                  <c:v>0.28300000000000003</c:v>
                </c:pt>
                <c:pt idx="4">
                  <c:v>0.27100000000000002</c:v>
                </c:pt>
              </c:numCache>
            </c:numRef>
          </c:xVal>
          <c:yVal>
            <c:numRef>
              <c:f>'6.分類色度ﾗﾝｸ詳細'!$D$21:$D$25</c:f>
              <c:numCache>
                <c:formatCode>0.0000</c:formatCode>
                <c:ptCount val="5"/>
                <c:pt idx="0">
                  <c:v>0.26</c:v>
                </c:pt>
                <c:pt idx="1">
                  <c:v>0.26500000000000001</c:v>
                </c:pt>
                <c:pt idx="2">
                  <c:v>0.26500000000000001</c:v>
                </c:pt>
                <c:pt idx="3">
                  <c:v>0.26</c:v>
                </c:pt>
                <c:pt idx="4">
                  <c:v>0.26</c:v>
                </c:pt>
              </c:numCache>
            </c:numRef>
          </c:yVal>
          <c:smooth val="0"/>
        </c:ser>
        <c:ser>
          <c:idx val="4"/>
          <c:order val="3"/>
          <c:tx>
            <c:strRef>
              <c:f>'6.分類色度ﾗﾝｸ詳細'!$B$26</c:f>
              <c:strCache>
                <c:ptCount val="1"/>
                <c:pt idx="0">
                  <c:v>0004</c:v>
                </c:pt>
              </c:strCache>
            </c:strRef>
          </c:tx>
          <c:spPr>
            <a:ln w="25400">
              <a:solidFill>
                <a:srgbClr val="FF0000"/>
              </a:solidFill>
              <a:prstDash val="solid"/>
            </a:ln>
          </c:spPr>
          <c:marker>
            <c:symbol val="none"/>
          </c:marker>
          <c:xVal>
            <c:numRef>
              <c:f>'6.分類色度ﾗﾝｸ詳細'!$C$27:$C$31</c:f>
              <c:numCache>
                <c:formatCode>0.0000</c:formatCode>
                <c:ptCount val="5"/>
                <c:pt idx="0">
                  <c:v>0.26850000000000002</c:v>
                </c:pt>
                <c:pt idx="1">
                  <c:v>0.27100000000000002</c:v>
                </c:pt>
                <c:pt idx="2">
                  <c:v>0.28300000000000003</c:v>
                </c:pt>
                <c:pt idx="3">
                  <c:v>0.28050000000000003</c:v>
                </c:pt>
                <c:pt idx="4">
                  <c:v>0.26850000000000002</c:v>
                </c:pt>
              </c:numCache>
            </c:numRef>
          </c:xVal>
          <c:yVal>
            <c:numRef>
              <c:f>'6.分類色度ﾗﾝｸ詳細'!$D$27:$D$31</c:f>
              <c:numCache>
                <c:formatCode>0.0000</c:formatCode>
                <c:ptCount val="5"/>
                <c:pt idx="0">
                  <c:v>0.255</c:v>
                </c:pt>
                <c:pt idx="1">
                  <c:v>0.26</c:v>
                </c:pt>
                <c:pt idx="2">
                  <c:v>0.26</c:v>
                </c:pt>
                <c:pt idx="3">
                  <c:v>0.255</c:v>
                </c:pt>
                <c:pt idx="4">
                  <c:v>0.255</c:v>
                </c:pt>
              </c:numCache>
            </c:numRef>
          </c:yVal>
          <c:smooth val="0"/>
        </c:ser>
        <c:ser>
          <c:idx val="5"/>
          <c:order val="4"/>
          <c:tx>
            <c:strRef>
              <c:f>'6.分類色度ﾗﾝｸ詳細'!$B$32</c:f>
              <c:strCache>
                <c:ptCount val="1"/>
                <c:pt idx="0">
                  <c:v>0005</c:v>
                </c:pt>
              </c:strCache>
            </c:strRef>
          </c:tx>
          <c:spPr>
            <a:ln w="25400">
              <a:solidFill>
                <a:srgbClr val="FF0000"/>
              </a:solidFill>
              <a:prstDash val="solid"/>
            </a:ln>
          </c:spPr>
          <c:marker>
            <c:symbol val="none"/>
          </c:marker>
          <c:dPt>
            <c:idx val="2"/>
            <c:bubble3D val="0"/>
          </c:dPt>
          <c:xVal>
            <c:numRef>
              <c:f>'6.分類色度ﾗﾝｸ詳細'!$C$33:$C$37</c:f>
              <c:numCache>
                <c:formatCode>0.0000</c:formatCode>
                <c:ptCount val="5"/>
                <c:pt idx="0">
                  <c:v>0.26600000000000001</c:v>
                </c:pt>
                <c:pt idx="1">
                  <c:v>0.26850000000000002</c:v>
                </c:pt>
                <c:pt idx="2">
                  <c:v>0.28050000000000003</c:v>
                </c:pt>
                <c:pt idx="3">
                  <c:v>0.27800000000000002</c:v>
                </c:pt>
                <c:pt idx="4">
                  <c:v>0.26600000000000001</c:v>
                </c:pt>
              </c:numCache>
            </c:numRef>
          </c:xVal>
          <c:yVal>
            <c:numRef>
              <c:f>'6.分類色度ﾗﾝｸ詳細'!$D$33:$D$37</c:f>
              <c:numCache>
                <c:formatCode>0.0000</c:formatCode>
                <c:ptCount val="5"/>
                <c:pt idx="0">
                  <c:v>0.25</c:v>
                </c:pt>
                <c:pt idx="1">
                  <c:v>0.255</c:v>
                </c:pt>
                <c:pt idx="2">
                  <c:v>0.255</c:v>
                </c:pt>
                <c:pt idx="3">
                  <c:v>0.25</c:v>
                </c:pt>
                <c:pt idx="4">
                  <c:v>0.25</c:v>
                </c:pt>
              </c:numCache>
            </c:numRef>
          </c:yVal>
          <c:smooth val="0"/>
        </c:ser>
        <c:ser>
          <c:idx val="7"/>
          <c:order val="5"/>
          <c:tx>
            <c:strRef>
              <c:f>'6.分類色度ﾗﾝｸ詳細'!$F$8</c:f>
              <c:strCache>
                <c:ptCount val="1"/>
                <c:pt idx="0">
                  <c:v>0006</c:v>
                </c:pt>
              </c:strCache>
            </c:strRef>
          </c:tx>
          <c:spPr>
            <a:ln w="25400">
              <a:solidFill>
                <a:srgbClr val="FF0000"/>
              </a:solidFill>
            </a:ln>
          </c:spPr>
          <c:marker>
            <c:symbol val="none"/>
          </c:marker>
          <c:xVal>
            <c:numRef>
              <c:f>'6.分類色度ﾗﾝｸ詳細'!$G$9:$G$13</c:f>
              <c:numCache>
                <c:formatCode>0.0000</c:formatCode>
                <c:ptCount val="5"/>
                <c:pt idx="0">
                  <c:v>0.26350000000000001</c:v>
                </c:pt>
                <c:pt idx="1">
                  <c:v>0.26600000000000001</c:v>
                </c:pt>
                <c:pt idx="2">
                  <c:v>0.27800000000000002</c:v>
                </c:pt>
                <c:pt idx="3">
                  <c:v>0.27550000000000002</c:v>
                </c:pt>
                <c:pt idx="4">
                  <c:v>0.26350000000000001</c:v>
                </c:pt>
              </c:numCache>
            </c:numRef>
          </c:xVal>
          <c:yVal>
            <c:numRef>
              <c:f>'6.分類色度ﾗﾝｸ詳細'!$H$9:$H$13</c:f>
              <c:numCache>
                <c:formatCode>0.0000</c:formatCode>
                <c:ptCount val="5"/>
                <c:pt idx="0">
                  <c:v>0.245</c:v>
                </c:pt>
                <c:pt idx="1">
                  <c:v>0.25</c:v>
                </c:pt>
                <c:pt idx="2">
                  <c:v>0.25</c:v>
                </c:pt>
                <c:pt idx="3">
                  <c:v>0.245</c:v>
                </c:pt>
                <c:pt idx="4">
                  <c:v>0.245</c:v>
                </c:pt>
              </c:numCache>
            </c:numRef>
          </c:yVal>
          <c:smooth val="0"/>
        </c:ser>
        <c:dLbls>
          <c:showLegendKey val="0"/>
          <c:showVal val="0"/>
          <c:showCatName val="0"/>
          <c:showSerName val="0"/>
          <c:showPercent val="0"/>
          <c:showBubbleSize val="0"/>
        </c:dLbls>
        <c:axId val="224488832"/>
        <c:axId val="224503296"/>
      </c:scatterChart>
      <c:valAx>
        <c:axId val="224488832"/>
        <c:scaling>
          <c:orientation val="minMax"/>
          <c:max val="0.30000000000000004"/>
          <c:min val="0.26"/>
        </c:scaling>
        <c:delete val="0"/>
        <c:axPos val="b"/>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ja-JP" altLang="en-US"/>
                  <a:t>色度</a:t>
                </a:r>
                <a:r>
                  <a:rPr lang="en-US" altLang="en-US"/>
                  <a:t>x</a:t>
                </a:r>
              </a:p>
            </c:rich>
          </c:tx>
          <c:layout>
            <c:manualLayout>
              <c:xMode val="edge"/>
              <c:yMode val="edge"/>
              <c:x val="0.51231578490705187"/>
              <c:y val="0.89843920755457163"/>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ja-JP"/>
          </a:p>
        </c:txPr>
        <c:crossAx val="224503296"/>
        <c:crosses val="autoZero"/>
        <c:crossBetween val="midCat"/>
      </c:valAx>
      <c:valAx>
        <c:axId val="224503296"/>
        <c:scaling>
          <c:orientation val="minMax"/>
          <c:max val="0.28000000000000003"/>
          <c:min val="0.24000000000000002"/>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ja-JP" altLang="en-US"/>
                  <a:t>色度</a:t>
                </a:r>
                <a:r>
                  <a:rPr lang="en-US" altLang="en-US"/>
                  <a:t>y</a:t>
                </a:r>
              </a:p>
            </c:rich>
          </c:tx>
          <c:layout>
            <c:manualLayout>
              <c:xMode val="edge"/>
              <c:yMode val="edge"/>
              <c:x val="1.2315351076983144E-2"/>
              <c:y val="0.4062506421572748"/>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ja-JP"/>
          </a:p>
        </c:txPr>
        <c:crossAx val="2244888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CC"/>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ja-JP"/>
    </a:p>
  </c:txPr>
  <c:printSettings>
    <c:headerFooter alignWithMargins="0"/>
    <c:pageMargins b="1" l="0.75" r="0.75" t="1" header="0.51200000000000001" footer="0.512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ja-JP" altLang="en-US" sz="1000" b="1" i="0" u="none" strike="noStrike" baseline="0">
                <a:solidFill>
                  <a:srgbClr val="000000"/>
                </a:solidFill>
                <a:latin typeface="Arial"/>
                <a:cs typeface="Arial"/>
              </a:rPr>
              <a:t>CL-</a:t>
            </a:r>
            <a:r>
              <a:rPr lang="en-US" altLang="ja-JP" sz="1000" b="1" i="0" u="none" strike="noStrike" baseline="0">
                <a:solidFill>
                  <a:srgbClr val="000000"/>
                </a:solidFill>
                <a:latin typeface="Arial"/>
                <a:cs typeface="Arial"/>
              </a:rPr>
              <a:t>A160</a:t>
            </a:r>
            <a:r>
              <a:rPr lang="ja-JP" altLang="en-US" sz="1000" b="1" i="0" u="none" strike="noStrike" baseline="0">
                <a:solidFill>
                  <a:srgbClr val="000000"/>
                </a:solidFill>
                <a:latin typeface="Arial"/>
                <a:cs typeface="Arial"/>
              </a:rPr>
              <a:t>-1W</a:t>
            </a:r>
            <a:r>
              <a:rPr lang="en-US" altLang="ja-JP" sz="1000" b="1" i="0" u="none" strike="noStrike" baseline="0">
                <a:solidFill>
                  <a:srgbClr val="000000"/>
                </a:solidFill>
                <a:latin typeface="Arial"/>
                <a:cs typeface="Arial"/>
              </a:rPr>
              <a:t>9</a:t>
            </a:r>
            <a:r>
              <a:rPr lang="ja-JP" altLang="en-US" sz="1000" b="1" i="0" u="none" strike="noStrike" baseline="0">
                <a:solidFill>
                  <a:srgbClr val="000000"/>
                </a:solidFill>
                <a:latin typeface="Arial"/>
                <a:cs typeface="Arial"/>
              </a:rPr>
              <a:t>-</a:t>
            </a:r>
            <a:r>
              <a:rPr lang="en-US" altLang="ja-JP" sz="1000" b="1" i="0" u="none" strike="noStrike" baseline="0">
                <a:solidFill>
                  <a:srgbClr val="000000"/>
                </a:solidFill>
                <a:latin typeface="Arial"/>
                <a:cs typeface="Arial"/>
              </a:rPr>
              <a:t>HN1</a:t>
            </a:r>
            <a:r>
              <a:rPr lang="ja-JP" altLang="en-US" sz="1000" b="1" i="0" u="none" strike="noStrike" baseline="0">
                <a:solidFill>
                  <a:srgbClr val="000000"/>
                </a:solidFill>
                <a:latin typeface="Arial"/>
                <a:cs typeface="Arial"/>
              </a:rPr>
              <a:t> </a:t>
            </a:r>
            <a:r>
              <a:rPr lang="ja-JP" altLang="en-US" sz="1000" b="1" i="0" u="none" strike="noStrike" baseline="0">
                <a:solidFill>
                  <a:srgbClr val="000000"/>
                </a:solidFill>
                <a:latin typeface="ＭＳ Ｐゴシック"/>
                <a:ea typeface="ＭＳ Ｐゴシック"/>
                <a:cs typeface="Arial"/>
              </a:rPr>
              <a:t>色度ランク</a:t>
            </a:r>
            <a:endParaRPr lang="ja-JP" altLang="en-US" sz="1000" b="1" i="0" u="none" strike="noStrike" baseline="0">
              <a:solidFill>
                <a:srgbClr val="000000"/>
              </a:solidFill>
              <a:latin typeface="ＭＳ Ｐゴシック"/>
              <a:ea typeface="ＭＳ Ｐゴシック"/>
            </a:endParaRPr>
          </a:p>
        </c:rich>
      </c:tx>
      <c:layout>
        <c:manualLayout>
          <c:xMode val="edge"/>
          <c:yMode val="edge"/>
          <c:x val="0.35812028350825076"/>
          <c:y val="1.9531215314503598E-2"/>
        </c:manualLayout>
      </c:layout>
      <c:overlay val="0"/>
      <c:spPr>
        <a:noFill/>
        <a:ln w="25400">
          <a:noFill/>
        </a:ln>
      </c:spPr>
    </c:title>
    <c:autoTitleDeleted val="0"/>
    <c:plotArea>
      <c:layout>
        <c:manualLayout>
          <c:layoutTarget val="inner"/>
          <c:xMode val="edge"/>
          <c:yMode val="edge"/>
          <c:x val="0.11580904785425807"/>
          <c:y val="0.11634899730060433"/>
          <c:w val="0.83493084812737894"/>
          <c:h val="0.7646207219147112"/>
        </c:manualLayout>
      </c:layout>
      <c:scatterChart>
        <c:scatterStyle val="lineMarker"/>
        <c:varyColors val="0"/>
        <c:ser>
          <c:idx val="1"/>
          <c:order val="0"/>
          <c:tx>
            <c:strRef>
              <c:f>'6.分類色度ﾗﾝｸ詳細'!$B$8</c:f>
              <c:strCache>
                <c:ptCount val="1"/>
                <c:pt idx="0">
                  <c:v>0001</c:v>
                </c:pt>
              </c:strCache>
            </c:strRef>
          </c:tx>
          <c:spPr>
            <a:ln w="25400">
              <a:solidFill>
                <a:srgbClr val="FF0000"/>
              </a:solidFill>
              <a:prstDash val="solid"/>
            </a:ln>
          </c:spPr>
          <c:marker>
            <c:symbol val="none"/>
          </c:marker>
          <c:xVal>
            <c:numRef>
              <c:f>'6.分類色度ﾗﾝｸ詳細'!$C$9:$C$13</c:f>
              <c:numCache>
                <c:formatCode>0.0000</c:formatCode>
                <c:ptCount val="5"/>
                <c:pt idx="0">
                  <c:v>0.27600000000000002</c:v>
                </c:pt>
                <c:pt idx="1">
                  <c:v>0.27850000000000003</c:v>
                </c:pt>
                <c:pt idx="2">
                  <c:v>0.29050000000000004</c:v>
                </c:pt>
                <c:pt idx="3">
                  <c:v>0.28800000000000003</c:v>
                </c:pt>
                <c:pt idx="4">
                  <c:v>0.27600000000000002</c:v>
                </c:pt>
              </c:numCache>
            </c:numRef>
          </c:xVal>
          <c:yVal>
            <c:numRef>
              <c:f>'6.分類色度ﾗﾝｸ詳細'!$D$9:$D$13</c:f>
              <c:numCache>
                <c:formatCode>0.0000</c:formatCode>
                <c:ptCount val="5"/>
                <c:pt idx="0">
                  <c:v>0.27</c:v>
                </c:pt>
                <c:pt idx="1">
                  <c:v>0.27500000000000002</c:v>
                </c:pt>
                <c:pt idx="2">
                  <c:v>0.27500000000000002</c:v>
                </c:pt>
                <c:pt idx="3">
                  <c:v>0.27</c:v>
                </c:pt>
                <c:pt idx="4">
                  <c:v>0.27</c:v>
                </c:pt>
              </c:numCache>
            </c:numRef>
          </c:yVal>
          <c:smooth val="0"/>
        </c:ser>
        <c:ser>
          <c:idx val="3"/>
          <c:order val="1"/>
          <c:tx>
            <c:strRef>
              <c:f>'6.分類色度ﾗﾝｸ詳細'!$B$14</c:f>
              <c:strCache>
                <c:ptCount val="1"/>
                <c:pt idx="0">
                  <c:v>0002</c:v>
                </c:pt>
              </c:strCache>
            </c:strRef>
          </c:tx>
          <c:spPr>
            <a:ln w="25400">
              <a:solidFill>
                <a:srgbClr val="FF0000"/>
              </a:solidFill>
              <a:prstDash val="solid"/>
            </a:ln>
          </c:spPr>
          <c:marker>
            <c:symbol val="none"/>
          </c:marker>
          <c:dPt>
            <c:idx val="1"/>
            <c:bubble3D val="0"/>
          </c:dPt>
          <c:xVal>
            <c:numRef>
              <c:f>'6.分類色度ﾗﾝｸ詳細'!$C$15:$C$19</c:f>
              <c:numCache>
                <c:formatCode>0.0000</c:formatCode>
                <c:ptCount val="5"/>
                <c:pt idx="0">
                  <c:v>0.27350000000000002</c:v>
                </c:pt>
                <c:pt idx="1">
                  <c:v>0.27600000000000002</c:v>
                </c:pt>
                <c:pt idx="2">
                  <c:v>0.28800000000000003</c:v>
                </c:pt>
                <c:pt idx="3">
                  <c:v>0.28550000000000003</c:v>
                </c:pt>
                <c:pt idx="4">
                  <c:v>0.27350000000000002</c:v>
                </c:pt>
              </c:numCache>
            </c:numRef>
          </c:xVal>
          <c:yVal>
            <c:numRef>
              <c:f>'6.分類色度ﾗﾝｸ詳細'!$D$15:$D$19</c:f>
              <c:numCache>
                <c:formatCode>0.0000</c:formatCode>
                <c:ptCount val="5"/>
                <c:pt idx="0">
                  <c:v>0.26500000000000001</c:v>
                </c:pt>
                <c:pt idx="1">
                  <c:v>0.27</c:v>
                </c:pt>
                <c:pt idx="2">
                  <c:v>0.27</c:v>
                </c:pt>
                <c:pt idx="3">
                  <c:v>0.26500000000000001</c:v>
                </c:pt>
                <c:pt idx="4">
                  <c:v>0.26500000000000001</c:v>
                </c:pt>
              </c:numCache>
            </c:numRef>
          </c:yVal>
          <c:smooth val="0"/>
        </c:ser>
        <c:ser>
          <c:idx val="6"/>
          <c:order val="2"/>
          <c:tx>
            <c:strRef>
              <c:f>'6.分類色度ﾗﾝｸ詳細'!$B$20</c:f>
              <c:strCache>
                <c:ptCount val="1"/>
                <c:pt idx="0">
                  <c:v>0003</c:v>
                </c:pt>
              </c:strCache>
            </c:strRef>
          </c:tx>
          <c:spPr>
            <a:ln w="28575">
              <a:solidFill>
                <a:srgbClr val="FF0000"/>
              </a:solidFill>
            </a:ln>
          </c:spPr>
          <c:marker>
            <c:symbol val="none"/>
          </c:marker>
          <c:dPt>
            <c:idx val="1"/>
            <c:bubble3D val="0"/>
          </c:dPt>
          <c:xVal>
            <c:numRef>
              <c:f>'6.分類色度ﾗﾝｸ詳細'!$C$21:$C$25</c:f>
              <c:numCache>
                <c:formatCode>0.0000</c:formatCode>
                <c:ptCount val="5"/>
                <c:pt idx="0">
                  <c:v>0.27100000000000002</c:v>
                </c:pt>
                <c:pt idx="1">
                  <c:v>0.27350000000000002</c:v>
                </c:pt>
                <c:pt idx="2">
                  <c:v>0.28550000000000003</c:v>
                </c:pt>
                <c:pt idx="3">
                  <c:v>0.28300000000000003</c:v>
                </c:pt>
                <c:pt idx="4">
                  <c:v>0.27100000000000002</c:v>
                </c:pt>
              </c:numCache>
            </c:numRef>
          </c:xVal>
          <c:yVal>
            <c:numRef>
              <c:f>'6.分類色度ﾗﾝｸ詳細'!$D$21:$D$25</c:f>
              <c:numCache>
                <c:formatCode>0.0000</c:formatCode>
                <c:ptCount val="5"/>
                <c:pt idx="0">
                  <c:v>0.26</c:v>
                </c:pt>
                <c:pt idx="1">
                  <c:v>0.26500000000000001</c:v>
                </c:pt>
                <c:pt idx="2">
                  <c:v>0.26500000000000001</c:v>
                </c:pt>
                <c:pt idx="3">
                  <c:v>0.26</c:v>
                </c:pt>
                <c:pt idx="4">
                  <c:v>0.26</c:v>
                </c:pt>
              </c:numCache>
            </c:numRef>
          </c:yVal>
          <c:smooth val="0"/>
        </c:ser>
        <c:ser>
          <c:idx val="4"/>
          <c:order val="3"/>
          <c:tx>
            <c:strRef>
              <c:f>'6.分類色度ﾗﾝｸ詳細'!$B$26</c:f>
              <c:strCache>
                <c:ptCount val="1"/>
                <c:pt idx="0">
                  <c:v>0004</c:v>
                </c:pt>
              </c:strCache>
            </c:strRef>
          </c:tx>
          <c:spPr>
            <a:ln w="25400">
              <a:solidFill>
                <a:srgbClr val="FF0000"/>
              </a:solidFill>
              <a:prstDash val="solid"/>
            </a:ln>
          </c:spPr>
          <c:marker>
            <c:symbol val="none"/>
          </c:marker>
          <c:xVal>
            <c:numRef>
              <c:f>'6.分類色度ﾗﾝｸ詳細'!$C$27:$C$31</c:f>
              <c:numCache>
                <c:formatCode>0.0000</c:formatCode>
                <c:ptCount val="5"/>
                <c:pt idx="0">
                  <c:v>0.26850000000000002</c:v>
                </c:pt>
                <c:pt idx="1">
                  <c:v>0.27100000000000002</c:v>
                </c:pt>
                <c:pt idx="2">
                  <c:v>0.28300000000000003</c:v>
                </c:pt>
                <c:pt idx="3">
                  <c:v>0.28050000000000003</c:v>
                </c:pt>
                <c:pt idx="4">
                  <c:v>0.26850000000000002</c:v>
                </c:pt>
              </c:numCache>
            </c:numRef>
          </c:xVal>
          <c:yVal>
            <c:numRef>
              <c:f>'6.分類色度ﾗﾝｸ詳細'!$D$27:$D$31</c:f>
              <c:numCache>
                <c:formatCode>0.0000</c:formatCode>
                <c:ptCount val="5"/>
                <c:pt idx="0">
                  <c:v>0.255</c:v>
                </c:pt>
                <c:pt idx="1">
                  <c:v>0.26</c:v>
                </c:pt>
                <c:pt idx="2">
                  <c:v>0.26</c:v>
                </c:pt>
                <c:pt idx="3">
                  <c:v>0.255</c:v>
                </c:pt>
                <c:pt idx="4">
                  <c:v>0.255</c:v>
                </c:pt>
              </c:numCache>
            </c:numRef>
          </c:yVal>
          <c:smooth val="0"/>
        </c:ser>
        <c:ser>
          <c:idx val="5"/>
          <c:order val="4"/>
          <c:tx>
            <c:strRef>
              <c:f>'6.分類色度ﾗﾝｸ詳細'!$B$32</c:f>
              <c:strCache>
                <c:ptCount val="1"/>
                <c:pt idx="0">
                  <c:v>0005</c:v>
                </c:pt>
              </c:strCache>
            </c:strRef>
          </c:tx>
          <c:spPr>
            <a:ln w="25400">
              <a:solidFill>
                <a:srgbClr val="FF0000"/>
              </a:solidFill>
              <a:prstDash val="solid"/>
            </a:ln>
          </c:spPr>
          <c:marker>
            <c:symbol val="none"/>
          </c:marker>
          <c:dPt>
            <c:idx val="2"/>
            <c:bubble3D val="0"/>
          </c:dPt>
          <c:xVal>
            <c:numRef>
              <c:f>'6.分類色度ﾗﾝｸ詳細'!$C$33:$C$37</c:f>
              <c:numCache>
                <c:formatCode>0.0000</c:formatCode>
                <c:ptCount val="5"/>
                <c:pt idx="0">
                  <c:v>0.26600000000000001</c:v>
                </c:pt>
                <c:pt idx="1">
                  <c:v>0.26850000000000002</c:v>
                </c:pt>
                <c:pt idx="2">
                  <c:v>0.28050000000000003</c:v>
                </c:pt>
                <c:pt idx="3">
                  <c:v>0.27800000000000002</c:v>
                </c:pt>
                <c:pt idx="4">
                  <c:v>0.26600000000000001</c:v>
                </c:pt>
              </c:numCache>
            </c:numRef>
          </c:xVal>
          <c:yVal>
            <c:numRef>
              <c:f>'6.分類色度ﾗﾝｸ詳細'!$D$33:$D$37</c:f>
              <c:numCache>
                <c:formatCode>0.0000</c:formatCode>
                <c:ptCount val="5"/>
                <c:pt idx="0">
                  <c:v>0.25</c:v>
                </c:pt>
                <c:pt idx="1">
                  <c:v>0.255</c:v>
                </c:pt>
                <c:pt idx="2">
                  <c:v>0.255</c:v>
                </c:pt>
                <c:pt idx="3">
                  <c:v>0.25</c:v>
                </c:pt>
                <c:pt idx="4">
                  <c:v>0.25</c:v>
                </c:pt>
              </c:numCache>
            </c:numRef>
          </c:yVal>
          <c:smooth val="0"/>
        </c:ser>
        <c:ser>
          <c:idx val="7"/>
          <c:order val="5"/>
          <c:tx>
            <c:strRef>
              <c:f>'6.分類色度ﾗﾝｸ詳細'!$F$8</c:f>
              <c:strCache>
                <c:ptCount val="1"/>
                <c:pt idx="0">
                  <c:v>0006</c:v>
                </c:pt>
              </c:strCache>
            </c:strRef>
          </c:tx>
          <c:spPr>
            <a:ln w="25400">
              <a:solidFill>
                <a:srgbClr val="FF0000"/>
              </a:solidFill>
            </a:ln>
          </c:spPr>
          <c:marker>
            <c:symbol val="none"/>
          </c:marker>
          <c:xVal>
            <c:numRef>
              <c:f>'6.分類色度ﾗﾝｸ詳細'!$G$9:$G$13</c:f>
              <c:numCache>
                <c:formatCode>0.0000</c:formatCode>
                <c:ptCount val="5"/>
                <c:pt idx="0">
                  <c:v>0.26350000000000001</c:v>
                </c:pt>
                <c:pt idx="1">
                  <c:v>0.26600000000000001</c:v>
                </c:pt>
                <c:pt idx="2">
                  <c:v>0.27800000000000002</c:v>
                </c:pt>
                <c:pt idx="3">
                  <c:v>0.27550000000000002</c:v>
                </c:pt>
                <c:pt idx="4">
                  <c:v>0.26350000000000001</c:v>
                </c:pt>
              </c:numCache>
            </c:numRef>
          </c:xVal>
          <c:yVal>
            <c:numRef>
              <c:f>'6.分類色度ﾗﾝｸ詳細'!$H$9:$H$13</c:f>
              <c:numCache>
                <c:formatCode>0.0000</c:formatCode>
                <c:ptCount val="5"/>
                <c:pt idx="0">
                  <c:v>0.245</c:v>
                </c:pt>
                <c:pt idx="1">
                  <c:v>0.25</c:v>
                </c:pt>
                <c:pt idx="2">
                  <c:v>0.25</c:v>
                </c:pt>
                <c:pt idx="3">
                  <c:v>0.245</c:v>
                </c:pt>
                <c:pt idx="4">
                  <c:v>0.245</c:v>
                </c:pt>
              </c:numCache>
            </c:numRef>
          </c:yVal>
          <c:smooth val="0"/>
        </c:ser>
        <c:dLbls>
          <c:showLegendKey val="0"/>
          <c:showVal val="0"/>
          <c:showCatName val="0"/>
          <c:showSerName val="0"/>
          <c:showPercent val="0"/>
          <c:showBubbleSize val="0"/>
        </c:dLbls>
        <c:axId val="225624448"/>
        <c:axId val="225626368"/>
      </c:scatterChart>
      <c:valAx>
        <c:axId val="225624448"/>
        <c:scaling>
          <c:orientation val="minMax"/>
          <c:max val="0.30000000000000004"/>
          <c:min val="0.26"/>
        </c:scaling>
        <c:delete val="0"/>
        <c:axPos val="b"/>
        <c:majorGridlines>
          <c:spPr>
            <a:ln w="3175">
              <a:solidFill>
                <a:srgbClr val="000000"/>
              </a:solidFill>
              <a:prstDash val="solid"/>
            </a:ln>
          </c:spPr>
        </c:majorGridlines>
        <c:title>
          <c:tx>
            <c:rich>
              <a:bodyPr/>
              <a:lstStyle/>
              <a:p>
                <a:pPr>
                  <a:defRPr sz="1100" b="0" i="0" u="none" strike="noStrike" baseline="0">
                    <a:solidFill>
                      <a:srgbClr val="000000"/>
                    </a:solidFill>
                    <a:latin typeface="Arial"/>
                    <a:ea typeface="Arial"/>
                    <a:cs typeface="Arial"/>
                  </a:defRPr>
                </a:pPr>
                <a:r>
                  <a:rPr lang="ja-JP" altLang="en-US" sz="1100"/>
                  <a:t>色度</a:t>
                </a:r>
                <a:r>
                  <a:rPr lang="en-US" altLang="en-US" sz="1100"/>
                  <a:t>x</a:t>
                </a:r>
              </a:p>
            </c:rich>
          </c:tx>
          <c:layout>
            <c:manualLayout>
              <c:xMode val="edge"/>
              <c:yMode val="edge"/>
              <c:x val="0.45512014881634943"/>
              <c:y val="0.9347428213264386"/>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225626368"/>
        <c:crosses val="autoZero"/>
        <c:crossBetween val="midCat"/>
      </c:valAx>
      <c:valAx>
        <c:axId val="225626368"/>
        <c:scaling>
          <c:orientation val="minMax"/>
          <c:max val="0.28000000000000003"/>
          <c:min val="0.24000000000000002"/>
        </c:scaling>
        <c:delete val="0"/>
        <c:axPos val="l"/>
        <c:majorGridlines>
          <c:spPr>
            <a:ln w="3175">
              <a:solidFill>
                <a:srgbClr val="000000"/>
              </a:solidFill>
              <a:prstDash val="solid"/>
            </a:ln>
          </c:spPr>
        </c:majorGridlines>
        <c:title>
          <c:tx>
            <c:rich>
              <a:bodyPr/>
              <a:lstStyle/>
              <a:p>
                <a:pPr>
                  <a:defRPr sz="1100" b="0" i="0" u="none" strike="noStrike" baseline="0">
                    <a:solidFill>
                      <a:srgbClr val="000000"/>
                    </a:solidFill>
                    <a:latin typeface="Arial"/>
                    <a:ea typeface="Arial"/>
                    <a:cs typeface="Arial"/>
                  </a:defRPr>
                </a:pPr>
                <a:r>
                  <a:rPr lang="ja-JP" altLang="en-US" sz="1100"/>
                  <a:t>色度</a:t>
                </a:r>
                <a:r>
                  <a:rPr lang="en-US" altLang="en-US" sz="1100"/>
                  <a:t>y</a:t>
                </a:r>
              </a:p>
            </c:rich>
          </c:tx>
          <c:layout>
            <c:manualLayout>
              <c:xMode val="edge"/>
              <c:yMode val="edge"/>
              <c:x val="1.2315353784660412E-2"/>
              <c:y val="0.40625063658087518"/>
            </c:manualLayout>
          </c:layout>
          <c:overlay val="0"/>
          <c:spPr>
            <a:noFill/>
            <a:ln w="25400">
              <a:noFill/>
            </a:ln>
          </c:spPr>
        </c:title>
        <c:numFmt formatCode="0.000_ " sourceLinked="0"/>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ja-JP"/>
          </a:p>
        </c:txPr>
        <c:crossAx val="2256244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CC"/>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ja-JP"/>
    </a:p>
  </c:txPr>
  <c:printSettings>
    <c:headerFooter alignWithMargins="0"/>
    <c:pageMargins b="1" l="0.75" r="0.75" t="1" header="0.51200000000000001" footer="0.512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81523875274765E-2"/>
          <c:y val="7.1090047393364927E-2"/>
          <c:w val="0.879139783555418"/>
          <c:h val="0.81753554502369663"/>
        </c:manualLayout>
      </c:layout>
      <c:scatterChart>
        <c:scatterStyle val="lineMarker"/>
        <c:varyColors val="0"/>
        <c:ser>
          <c:idx val="2"/>
          <c:order val="0"/>
          <c:tx>
            <c:strRef>
              <c:f>'15.分類データ'!$AN$48</c:f>
              <c:strCache>
                <c:ptCount val="1"/>
                <c:pt idx="0">
                  <c:v>0001</c:v>
                </c:pt>
              </c:strCache>
            </c:strRef>
          </c:tx>
          <c:spPr>
            <a:ln w="25400">
              <a:solidFill>
                <a:srgbClr val="FF99CC"/>
              </a:solidFill>
              <a:prstDash val="solid"/>
            </a:ln>
          </c:spPr>
          <c:marker>
            <c:symbol val="none"/>
          </c:marker>
          <c:xVal>
            <c:numRef>
              <c:f>'15.分類データ'!$AO$49:$AO$53</c:f>
              <c:numCache>
                <c:formatCode>0.0000_);[Red]\(0.0000\)</c:formatCode>
                <c:ptCount val="5"/>
                <c:pt idx="0">
                  <c:v>0.27600000000000002</c:v>
                </c:pt>
                <c:pt idx="1">
                  <c:v>0.27850000000000003</c:v>
                </c:pt>
                <c:pt idx="2">
                  <c:v>0.29050000000000004</c:v>
                </c:pt>
                <c:pt idx="3">
                  <c:v>0.28800000000000003</c:v>
                </c:pt>
                <c:pt idx="4">
                  <c:v>0.27600000000000002</c:v>
                </c:pt>
              </c:numCache>
            </c:numRef>
          </c:xVal>
          <c:yVal>
            <c:numRef>
              <c:f>'15.分類データ'!$AP$49:$AP$53</c:f>
              <c:numCache>
                <c:formatCode>0.0000_);[Red]\(0.0000\)</c:formatCode>
                <c:ptCount val="5"/>
                <c:pt idx="0">
                  <c:v>0.27</c:v>
                </c:pt>
                <c:pt idx="1">
                  <c:v>0.27500000000000002</c:v>
                </c:pt>
                <c:pt idx="2">
                  <c:v>0.27500000000000002</c:v>
                </c:pt>
                <c:pt idx="3">
                  <c:v>0.27</c:v>
                </c:pt>
                <c:pt idx="4">
                  <c:v>0.27</c:v>
                </c:pt>
              </c:numCache>
            </c:numRef>
          </c:yVal>
          <c:smooth val="0"/>
        </c:ser>
        <c:ser>
          <c:idx val="3"/>
          <c:order val="1"/>
          <c:tx>
            <c:strRef>
              <c:f>'15.分類データ'!$AN$54</c:f>
              <c:strCache>
                <c:ptCount val="1"/>
                <c:pt idx="0">
                  <c:v>0002</c:v>
                </c:pt>
              </c:strCache>
            </c:strRef>
          </c:tx>
          <c:spPr>
            <a:ln w="25400">
              <a:solidFill>
                <a:srgbClr val="00CCFF"/>
              </a:solidFill>
              <a:prstDash val="solid"/>
            </a:ln>
          </c:spPr>
          <c:marker>
            <c:symbol val="none"/>
          </c:marker>
          <c:xVal>
            <c:numRef>
              <c:f>'15.分類データ'!$AO$55:$AO$59</c:f>
              <c:numCache>
                <c:formatCode>0.0000_);[Red]\(0.0000\)</c:formatCode>
                <c:ptCount val="5"/>
                <c:pt idx="0">
                  <c:v>0.27350000000000002</c:v>
                </c:pt>
                <c:pt idx="1">
                  <c:v>0.27600000000000002</c:v>
                </c:pt>
                <c:pt idx="2">
                  <c:v>0.28800000000000003</c:v>
                </c:pt>
                <c:pt idx="3">
                  <c:v>0.28550000000000003</c:v>
                </c:pt>
                <c:pt idx="4">
                  <c:v>0.27350000000000002</c:v>
                </c:pt>
              </c:numCache>
            </c:numRef>
          </c:xVal>
          <c:yVal>
            <c:numRef>
              <c:f>'15.分類データ'!$AP$55:$AP$59</c:f>
              <c:numCache>
                <c:formatCode>0.0000_);[Red]\(0.0000\)</c:formatCode>
                <c:ptCount val="5"/>
                <c:pt idx="0">
                  <c:v>0.26500000000000001</c:v>
                </c:pt>
                <c:pt idx="1">
                  <c:v>0.27</c:v>
                </c:pt>
                <c:pt idx="2">
                  <c:v>0.27</c:v>
                </c:pt>
                <c:pt idx="3">
                  <c:v>0.26500000000000001</c:v>
                </c:pt>
                <c:pt idx="4">
                  <c:v>0.26500000000000001</c:v>
                </c:pt>
              </c:numCache>
            </c:numRef>
          </c:yVal>
          <c:smooth val="0"/>
        </c:ser>
        <c:ser>
          <c:idx val="4"/>
          <c:order val="2"/>
          <c:tx>
            <c:strRef>
              <c:f>'15.分類データ'!$AN$60</c:f>
              <c:strCache>
                <c:ptCount val="1"/>
                <c:pt idx="0">
                  <c:v>0003</c:v>
                </c:pt>
              </c:strCache>
            </c:strRef>
          </c:tx>
          <c:spPr>
            <a:ln w="25400">
              <a:solidFill>
                <a:srgbClr val="FFFF00"/>
              </a:solidFill>
              <a:prstDash val="solid"/>
            </a:ln>
          </c:spPr>
          <c:marker>
            <c:symbol val="none"/>
          </c:marker>
          <c:xVal>
            <c:numRef>
              <c:f>'15.分類データ'!$AO$61:$AO$65</c:f>
              <c:numCache>
                <c:formatCode>0.0000_);[Red]\(0.0000\)</c:formatCode>
                <c:ptCount val="5"/>
                <c:pt idx="0">
                  <c:v>0.27100000000000002</c:v>
                </c:pt>
                <c:pt idx="1">
                  <c:v>0.27350000000000002</c:v>
                </c:pt>
                <c:pt idx="2">
                  <c:v>0.28550000000000003</c:v>
                </c:pt>
                <c:pt idx="3">
                  <c:v>0.28300000000000003</c:v>
                </c:pt>
                <c:pt idx="4">
                  <c:v>0.27100000000000002</c:v>
                </c:pt>
              </c:numCache>
            </c:numRef>
          </c:xVal>
          <c:yVal>
            <c:numRef>
              <c:f>'15.分類データ'!$AP$61:$AP$65</c:f>
              <c:numCache>
                <c:formatCode>0.0000_);[Red]\(0.0000\)</c:formatCode>
                <c:ptCount val="5"/>
                <c:pt idx="0">
                  <c:v>0.26</c:v>
                </c:pt>
                <c:pt idx="1">
                  <c:v>0.26500000000000001</c:v>
                </c:pt>
                <c:pt idx="2">
                  <c:v>0.26500000000000001</c:v>
                </c:pt>
                <c:pt idx="3">
                  <c:v>0.26</c:v>
                </c:pt>
                <c:pt idx="4">
                  <c:v>0.26</c:v>
                </c:pt>
              </c:numCache>
            </c:numRef>
          </c:yVal>
          <c:smooth val="0"/>
        </c:ser>
        <c:ser>
          <c:idx val="5"/>
          <c:order val="3"/>
          <c:tx>
            <c:strRef>
              <c:f>'15.分類データ'!$AN$66</c:f>
              <c:strCache>
                <c:ptCount val="1"/>
                <c:pt idx="0">
                  <c:v>0004</c:v>
                </c:pt>
              </c:strCache>
            </c:strRef>
          </c:tx>
          <c:spPr>
            <a:ln w="25400">
              <a:solidFill>
                <a:srgbClr val="FF00FF"/>
              </a:solidFill>
              <a:prstDash val="solid"/>
            </a:ln>
          </c:spPr>
          <c:marker>
            <c:symbol val="none"/>
          </c:marker>
          <c:xVal>
            <c:numRef>
              <c:f>'15.分類データ'!$AO$67:$AO$71</c:f>
              <c:numCache>
                <c:formatCode>0.0000_);[Red]\(0.0000\)</c:formatCode>
                <c:ptCount val="5"/>
                <c:pt idx="0">
                  <c:v>0.26850000000000002</c:v>
                </c:pt>
                <c:pt idx="1">
                  <c:v>0.27100000000000002</c:v>
                </c:pt>
                <c:pt idx="2">
                  <c:v>0.28300000000000003</c:v>
                </c:pt>
                <c:pt idx="3">
                  <c:v>0.28050000000000003</c:v>
                </c:pt>
                <c:pt idx="4">
                  <c:v>0.26850000000000002</c:v>
                </c:pt>
              </c:numCache>
            </c:numRef>
          </c:xVal>
          <c:yVal>
            <c:numRef>
              <c:f>'15.分類データ'!$AP$67:$AP$71</c:f>
              <c:numCache>
                <c:formatCode>0.0000_);[Red]\(0.0000\)</c:formatCode>
                <c:ptCount val="5"/>
                <c:pt idx="0">
                  <c:v>0.255</c:v>
                </c:pt>
                <c:pt idx="1">
                  <c:v>0.26</c:v>
                </c:pt>
                <c:pt idx="2">
                  <c:v>0.26</c:v>
                </c:pt>
                <c:pt idx="3">
                  <c:v>0.255</c:v>
                </c:pt>
                <c:pt idx="4">
                  <c:v>0.255</c:v>
                </c:pt>
              </c:numCache>
            </c:numRef>
          </c:yVal>
          <c:smooth val="0"/>
        </c:ser>
        <c:ser>
          <c:idx val="6"/>
          <c:order val="4"/>
          <c:tx>
            <c:strRef>
              <c:f>'15.分類データ'!$AN$72</c:f>
              <c:strCache>
                <c:ptCount val="1"/>
                <c:pt idx="0">
                  <c:v>0005</c:v>
                </c:pt>
              </c:strCache>
            </c:strRef>
          </c:tx>
          <c:spPr>
            <a:ln w="25400">
              <a:solidFill>
                <a:srgbClr val="3366FF"/>
              </a:solidFill>
              <a:prstDash val="solid"/>
            </a:ln>
          </c:spPr>
          <c:marker>
            <c:symbol val="none"/>
          </c:marker>
          <c:xVal>
            <c:numRef>
              <c:f>'15.分類データ'!$AO$73:$AO$77</c:f>
              <c:numCache>
                <c:formatCode>0.0000_);[Red]\(0.0000\)</c:formatCode>
                <c:ptCount val="5"/>
                <c:pt idx="0">
                  <c:v>0.26600000000000001</c:v>
                </c:pt>
                <c:pt idx="1">
                  <c:v>0.26850000000000002</c:v>
                </c:pt>
                <c:pt idx="2">
                  <c:v>0.28050000000000003</c:v>
                </c:pt>
                <c:pt idx="3">
                  <c:v>0.27800000000000002</c:v>
                </c:pt>
                <c:pt idx="4">
                  <c:v>0.26600000000000001</c:v>
                </c:pt>
              </c:numCache>
            </c:numRef>
          </c:xVal>
          <c:yVal>
            <c:numRef>
              <c:f>'15.分類データ'!$AP$73:$AP$77</c:f>
              <c:numCache>
                <c:formatCode>0.0000_);[Red]\(0.0000\)</c:formatCode>
                <c:ptCount val="5"/>
                <c:pt idx="0">
                  <c:v>0.25</c:v>
                </c:pt>
                <c:pt idx="1">
                  <c:v>0.255</c:v>
                </c:pt>
                <c:pt idx="2">
                  <c:v>0.255</c:v>
                </c:pt>
                <c:pt idx="3">
                  <c:v>0.25</c:v>
                </c:pt>
                <c:pt idx="4">
                  <c:v>0.25</c:v>
                </c:pt>
              </c:numCache>
            </c:numRef>
          </c:yVal>
          <c:smooth val="0"/>
        </c:ser>
        <c:ser>
          <c:idx val="7"/>
          <c:order val="5"/>
          <c:tx>
            <c:strRef>
              <c:f>'15.分類データ'!$AN$78</c:f>
              <c:strCache>
                <c:ptCount val="1"/>
                <c:pt idx="0">
                  <c:v>0006</c:v>
                </c:pt>
              </c:strCache>
            </c:strRef>
          </c:tx>
          <c:spPr>
            <a:ln w="25400">
              <a:solidFill>
                <a:srgbClr val="339966"/>
              </a:solidFill>
              <a:prstDash val="solid"/>
            </a:ln>
          </c:spPr>
          <c:marker>
            <c:symbol val="none"/>
          </c:marker>
          <c:xVal>
            <c:numRef>
              <c:f>'15.分類データ'!$AO$79:$AO$83</c:f>
              <c:numCache>
                <c:formatCode>0.0000_);[Red]\(0.0000\)</c:formatCode>
                <c:ptCount val="5"/>
                <c:pt idx="0">
                  <c:v>0.26350000000000001</c:v>
                </c:pt>
                <c:pt idx="1">
                  <c:v>0.26600000000000001</c:v>
                </c:pt>
                <c:pt idx="2">
                  <c:v>0.27800000000000002</c:v>
                </c:pt>
                <c:pt idx="3">
                  <c:v>0.27550000000000002</c:v>
                </c:pt>
                <c:pt idx="4">
                  <c:v>0.26350000000000001</c:v>
                </c:pt>
              </c:numCache>
            </c:numRef>
          </c:xVal>
          <c:yVal>
            <c:numRef>
              <c:f>'15.分類データ'!$AP$79:$AP$83</c:f>
              <c:numCache>
                <c:formatCode>0.0000_);[Red]\(0.0000\)</c:formatCode>
                <c:ptCount val="5"/>
                <c:pt idx="0">
                  <c:v>0.245</c:v>
                </c:pt>
                <c:pt idx="1">
                  <c:v>0.25</c:v>
                </c:pt>
                <c:pt idx="2">
                  <c:v>0.25</c:v>
                </c:pt>
                <c:pt idx="3">
                  <c:v>0.245</c:v>
                </c:pt>
                <c:pt idx="4">
                  <c:v>0.245</c:v>
                </c:pt>
              </c:numCache>
            </c:numRef>
          </c:yVal>
          <c:smooth val="0"/>
        </c:ser>
        <c:dLbls>
          <c:showLegendKey val="0"/>
          <c:showVal val="0"/>
          <c:showCatName val="0"/>
          <c:showSerName val="0"/>
          <c:showPercent val="0"/>
          <c:showBubbleSize val="0"/>
        </c:dLbls>
        <c:axId val="229975936"/>
        <c:axId val="229977472"/>
      </c:scatterChart>
      <c:valAx>
        <c:axId val="229975936"/>
        <c:scaling>
          <c:orientation val="minMax"/>
          <c:min val="0.26"/>
        </c:scaling>
        <c:delete val="0"/>
        <c:axPos val="b"/>
        <c:majorGridlines>
          <c:spPr>
            <a:ln w="3175">
              <a:solidFill>
                <a:srgbClr val="000000"/>
              </a:solidFill>
              <a:prstDash val="sysDash"/>
            </a:ln>
          </c:spPr>
        </c:majorGridlines>
        <c:numFmt formatCode="0.0000_);[Red]\(0.0000\)"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229977472"/>
        <c:crosses val="autoZero"/>
        <c:crossBetween val="midCat"/>
      </c:valAx>
      <c:valAx>
        <c:axId val="229977472"/>
        <c:scaling>
          <c:orientation val="minMax"/>
          <c:min val="0.24000000000000002"/>
        </c:scaling>
        <c:delete val="0"/>
        <c:axPos val="l"/>
        <c:majorGridlines>
          <c:spPr>
            <a:ln w="3175">
              <a:solidFill>
                <a:srgbClr val="000000"/>
              </a:solidFill>
              <a:prstDash val="sysDash"/>
            </a:ln>
          </c:spPr>
        </c:majorGridlines>
        <c:numFmt formatCode="0.0000_);[Red]\(0.0000\)"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229975936"/>
        <c:crosses val="autoZero"/>
        <c:crossBetween val="midCat"/>
      </c:valAx>
      <c:spPr>
        <a:noFill/>
        <a:ln w="12700">
          <a:solidFill>
            <a:srgbClr val="808080"/>
          </a:solidFill>
          <a:prstDash val="solid"/>
        </a:ln>
      </c:spPr>
    </c:plotArea>
    <c:legend>
      <c:legendPos val="r"/>
      <c:layout>
        <c:manualLayout>
          <c:xMode val="edge"/>
          <c:yMode val="edge"/>
          <c:x val="0.82383601884201563"/>
          <c:y val="0.49911917789937271"/>
          <c:w val="0.11095409431436964"/>
          <c:h val="0.34956047866897993"/>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 b="0" i="0" u="none" strike="noStrike" baseline="0">
                <a:solidFill>
                  <a:srgbClr val="000000"/>
                </a:solidFill>
                <a:latin typeface="ＭＳ Ｐゴシック"/>
                <a:ea typeface="ＭＳ Ｐゴシック"/>
                <a:cs typeface="ＭＳ Ｐゴシック"/>
              </a:defRPr>
            </a:pPr>
            <a:r>
              <a:rPr lang="ja-JP" altLang="en-US"/>
              <a:t>色度分布</a:t>
            </a:r>
          </a:p>
        </c:rich>
      </c:tx>
      <c:overlay val="0"/>
      <c:spPr>
        <a:noFill/>
        <a:ln w="25400">
          <a:noFill/>
        </a:ln>
      </c:spPr>
    </c:title>
    <c:autoTitleDeleted val="0"/>
    <c:plotArea>
      <c:layout/>
      <c:scatterChart>
        <c:scatterStyle val="lineMarker"/>
        <c:varyColors val="0"/>
        <c:ser>
          <c:idx val="0"/>
          <c:order val="0"/>
          <c:tx>
            <c:v>色度規格</c:v>
          </c:tx>
          <c:spPr>
            <a:ln w="25400">
              <a:solidFill>
                <a:srgbClr val="FF00FF"/>
              </a:solidFill>
              <a:prstDash val="solid"/>
            </a:ln>
          </c:spPr>
          <c:marker>
            <c:symbol val="none"/>
          </c:marker>
          <c:xVal>
            <c:numRef>
              <c:f>'[3]特性データ入力③～④'!$M$9:$M$13</c:f>
              <c:numCache>
                <c:formatCode>General</c:formatCode>
                <c:ptCount val="5"/>
                <c:pt idx="0">
                  <c:v>0.26313513513513515</c:v>
                </c:pt>
                <c:pt idx="1">
                  <c:v>0.26718918918918916</c:v>
                </c:pt>
                <c:pt idx="2">
                  <c:v>0.27799999999999997</c:v>
                </c:pt>
                <c:pt idx="3">
                  <c:v>0.2739459459459459</c:v>
                </c:pt>
                <c:pt idx="4">
                  <c:v>0.26313513513513515</c:v>
                </c:pt>
              </c:numCache>
            </c:numRef>
          </c:xVal>
          <c:yVal>
            <c:numRef>
              <c:f>'[3]特性データ入力③～④'!$N$9:$N$13</c:f>
              <c:numCache>
                <c:formatCode>General</c:formatCode>
                <c:ptCount val="5"/>
                <c:pt idx="0">
                  <c:v>0.23749999999999999</c:v>
                </c:pt>
                <c:pt idx="1">
                  <c:v>0.245</c:v>
                </c:pt>
                <c:pt idx="2">
                  <c:v>0.245</c:v>
                </c:pt>
                <c:pt idx="3">
                  <c:v>0.23749999999999999</c:v>
                </c:pt>
                <c:pt idx="4">
                  <c:v>0.23749999999999999</c:v>
                </c:pt>
              </c:numCache>
            </c:numRef>
          </c:yVal>
          <c:smooth val="0"/>
        </c:ser>
        <c:ser>
          <c:idx val="1"/>
          <c:order val="1"/>
          <c:tx>
            <c:v>実測データ</c:v>
          </c:tx>
          <c:spPr>
            <a:ln w="28575">
              <a:noFill/>
            </a:ln>
          </c:spPr>
          <c:marker>
            <c:symbol val="square"/>
            <c:size val="2"/>
            <c:spPr>
              <a:solidFill>
                <a:srgbClr val="FFCC00"/>
              </a:solidFill>
              <a:ln>
                <a:solidFill>
                  <a:srgbClr val="FFCC00"/>
                </a:solidFill>
                <a:prstDash val="solid"/>
              </a:ln>
            </c:spPr>
          </c:marker>
          <c:xVal>
            <c:numLit>
              <c:formatCode>General</c:formatCode>
              <c:ptCount val="1"/>
              <c:pt idx="0">
                <c:v>0</c:v>
              </c:pt>
            </c:numLit>
          </c:xVal>
          <c:yVal>
            <c:numLit>
              <c:formatCode>General</c:formatCode>
              <c:ptCount val="1"/>
              <c:pt idx="0">
                <c:v>0</c:v>
              </c:pt>
            </c:numLit>
          </c:yVal>
          <c:smooth val="0"/>
        </c:ser>
        <c:ser>
          <c:idx val="2"/>
          <c:order val="2"/>
          <c:tx>
            <c:v>完成品検査データ</c:v>
          </c:tx>
          <c:spPr>
            <a:ln w="28575">
              <a:noFill/>
            </a:ln>
          </c:spPr>
          <c:marker>
            <c:symbol val="triangle"/>
            <c:size val="5"/>
            <c:spPr>
              <a:solidFill>
                <a:srgbClr val="008000"/>
              </a:solidFill>
              <a:ln>
                <a:solidFill>
                  <a:srgbClr val="000000"/>
                </a:solidFill>
                <a:prstDash val="solid"/>
              </a:ln>
            </c:spPr>
          </c:marker>
          <c:xVal>
            <c:numRef>
              <c:f>'[3]特性データ入力③～④'!$G$10:$G$14</c:f>
              <c:numCache>
                <c:formatCode>General</c:formatCode>
                <c:ptCount val="5"/>
                <c:pt idx="0">
                  <c:v>0</c:v>
                </c:pt>
                <c:pt idx="1">
                  <c:v>0</c:v>
                </c:pt>
                <c:pt idx="2">
                  <c:v>0</c:v>
                </c:pt>
                <c:pt idx="3">
                  <c:v>0</c:v>
                </c:pt>
                <c:pt idx="4">
                  <c:v>0</c:v>
                </c:pt>
              </c:numCache>
            </c:numRef>
          </c:xVal>
          <c:yVal>
            <c:numRef>
              <c:f>'[3]特性データ入力③～④'!$I$10:$I$14</c:f>
              <c:numCache>
                <c:formatCode>General</c:formatCode>
                <c:ptCount val="5"/>
                <c:pt idx="0">
                  <c:v>0</c:v>
                </c:pt>
                <c:pt idx="1">
                  <c:v>0</c:v>
                </c:pt>
                <c:pt idx="2">
                  <c:v>0</c:v>
                </c:pt>
                <c:pt idx="3">
                  <c:v>0</c:v>
                </c:pt>
                <c:pt idx="4">
                  <c:v>0</c:v>
                </c:pt>
              </c:numCache>
            </c:numRef>
          </c:yVal>
          <c:smooth val="0"/>
        </c:ser>
        <c:dLbls>
          <c:showLegendKey val="0"/>
          <c:showVal val="0"/>
          <c:showCatName val="0"/>
          <c:showSerName val="0"/>
          <c:showPercent val="0"/>
          <c:showBubbleSize val="0"/>
        </c:dLbls>
        <c:axId val="235300736"/>
        <c:axId val="235303296"/>
      </c:scatterChart>
      <c:valAx>
        <c:axId val="235300736"/>
        <c:scaling>
          <c:orientation val="minMax"/>
          <c:max val="0.29099999999999998"/>
          <c:min val="0.24099999999999999"/>
        </c:scaling>
        <c:delete val="0"/>
        <c:axPos val="b"/>
        <c:majorGridlines>
          <c:spPr>
            <a:ln w="3175">
              <a:solidFill>
                <a:srgbClr val="000000"/>
              </a:solidFill>
              <a:prstDash val="solid"/>
            </a:ln>
          </c:spPr>
        </c:majorGridlines>
        <c:title>
          <c:tx>
            <c:rich>
              <a:bodyPr/>
              <a:lstStyle/>
              <a:p>
                <a:pPr>
                  <a:defRPr sz="150" b="0" i="0" u="none" strike="noStrike" baseline="0">
                    <a:solidFill>
                      <a:srgbClr val="000000"/>
                    </a:solidFill>
                    <a:latin typeface="ＭＳ Ｐゴシック"/>
                    <a:ea typeface="ＭＳ Ｐゴシック"/>
                    <a:cs typeface="ＭＳ Ｐゴシック"/>
                  </a:defRPr>
                </a:pPr>
                <a:r>
                  <a:rPr lang="en-US" altLang="en-US"/>
                  <a:t>x</a:t>
                </a:r>
              </a:p>
            </c:rich>
          </c:tx>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ＭＳ Ｐゴシック"/>
                <a:ea typeface="ＭＳ Ｐゴシック"/>
                <a:cs typeface="ＭＳ Ｐゴシック"/>
              </a:defRPr>
            </a:pPr>
            <a:endParaRPr lang="ja-JP"/>
          </a:p>
        </c:txPr>
        <c:crossAx val="235303296"/>
        <c:crossesAt val="0.20399999999999999"/>
        <c:crossBetween val="midCat"/>
      </c:valAx>
      <c:valAx>
        <c:axId val="235303296"/>
        <c:scaling>
          <c:orientation val="minMax"/>
          <c:max val="0.26400000000000001"/>
          <c:min val="0.20399999999999999"/>
        </c:scaling>
        <c:delete val="0"/>
        <c:axPos val="l"/>
        <c:majorGridlines>
          <c:spPr>
            <a:ln w="3175">
              <a:solidFill>
                <a:srgbClr val="000000"/>
              </a:solidFill>
              <a:prstDash val="solid"/>
            </a:ln>
          </c:spPr>
        </c:majorGridlines>
        <c:title>
          <c:tx>
            <c:rich>
              <a:bodyPr/>
              <a:lstStyle/>
              <a:p>
                <a:pPr>
                  <a:defRPr sz="150" b="0" i="0" u="none" strike="noStrike" baseline="0">
                    <a:solidFill>
                      <a:srgbClr val="000000"/>
                    </a:solidFill>
                    <a:latin typeface="ＭＳ Ｐゴシック"/>
                    <a:ea typeface="ＭＳ Ｐゴシック"/>
                    <a:cs typeface="ＭＳ Ｐゴシック"/>
                  </a:defRPr>
                </a:pPr>
                <a:r>
                  <a:rPr lang="en-US" altLang="en-US"/>
                  <a:t>y</a:t>
                </a:r>
              </a:p>
            </c:rich>
          </c:tx>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ＭＳ Ｐゴシック"/>
                <a:ea typeface="ＭＳ Ｐゴシック"/>
                <a:cs typeface="ＭＳ Ｐゴシック"/>
              </a:defRPr>
            </a:pPr>
            <a:endParaRPr lang="ja-JP"/>
          </a:p>
        </c:txPr>
        <c:crossAx val="235300736"/>
        <c:crossesAt val="0.24099999999999999"/>
        <c:crossBetween val="midCat"/>
      </c:valAx>
      <c:spPr>
        <a:noFill/>
        <a:ln w="12700">
          <a:solidFill>
            <a:srgbClr val="808080"/>
          </a:solidFill>
          <a:prstDash val="solid"/>
        </a:ln>
      </c:spPr>
    </c:plotArea>
    <c:legend>
      <c:legendPos val="t"/>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9525">
      <a:noFill/>
    </a:ln>
  </c:spPr>
  <c:txPr>
    <a:bodyPr/>
    <a:lstStyle/>
    <a:p>
      <a:pPr>
        <a:defRPr sz="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25" b="0" i="0" u="none" strike="noStrike" baseline="0">
                <a:solidFill>
                  <a:srgbClr val="000000"/>
                </a:solidFill>
                <a:latin typeface="ＭＳ Ｐゴシック"/>
                <a:ea typeface="ＭＳ Ｐゴシック"/>
                <a:cs typeface="ＭＳ Ｐゴシック"/>
              </a:defRPr>
            </a:pPr>
            <a:r>
              <a:rPr lang="ja-JP" altLang="en-US"/>
              <a:t>光度分布</a:t>
            </a:r>
          </a:p>
        </c:rich>
      </c:tx>
      <c:overlay val="0"/>
      <c:spPr>
        <a:noFill/>
        <a:ln w="25400">
          <a:noFill/>
        </a:ln>
      </c:spPr>
    </c:title>
    <c:autoTitleDeleted val="0"/>
    <c:plotArea>
      <c:layout/>
      <c:barChart>
        <c:barDir val="col"/>
        <c:grouping val="clustered"/>
        <c:varyColors val="0"/>
        <c:ser>
          <c:idx val="0"/>
          <c:order val="0"/>
          <c:tx>
            <c:v>頻度</c:v>
          </c:tx>
          <c:spPr>
            <a:solidFill>
              <a:srgbClr val="9999FF"/>
            </a:solidFill>
            <a:ln w="12700">
              <a:solidFill>
                <a:srgbClr val="000000"/>
              </a:solidFill>
              <a:prstDash val="solid"/>
            </a:ln>
          </c:spPr>
          <c:invertIfNegative val="0"/>
          <c:cat>
            <c:numRef>
              <c:f>[3]光度分布!$A$2:$A$14</c:f>
              <c:numCache>
                <c:formatCode>General</c:formatCode>
                <c:ptCount val="13"/>
                <c:pt idx="0">
                  <c:v>5.8499998999999994</c:v>
                </c:pt>
                <c:pt idx="1">
                  <c:v>5.949999899999999</c:v>
                </c:pt>
                <c:pt idx="2">
                  <c:v>6.0499998999999987</c:v>
                </c:pt>
                <c:pt idx="3">
                  <c:v>6.1499998999999983</c:v>
                </c:pt>
                <c:pt idx="4">
                  <c:v>6.2499998999999979</c:v>
                </c:pt>
                <c:pt idx="5">
                  <c:v>6.3499998999999976</c:v>
                </c:pt>
                <c:pt idx="6">
                  <c:v>6.4499998999999972</c:v>
                </c:pt>
                <c:pt idx="7">
                  <c:v>6.5499998999999969</c:v>
                </c:pt>
                <c:pt idx="8">
                  <c:v>6.6499998999999965</c:v>
                </c:pt>
                <c:pt idx="9">
                  <c:v>6.7499998999999962</c:v>
                </c:pt>
                <c:pt idx="10">
                  <c:v>6.8499998999999958</c:v>
                </c:pt>
                <c:pt idx="11">
                  <c:v>6.91</c:v>
                </c:pt>
              </c:numCache>
            </c:numRef>
          </c:cat>
          <c:val>
            <c:numRef>
              <c:f>[3]光度分布!$B$2:$B$14</c:f>
              <c:numCache>
                <c:formatCode>General</c:formatCode>
                <c:ptCount val="13"/>
              </c:numCache>
            </c:numRef>
          </c:val>
        </c:ser>
        <c:dLbls>
          <c:showLegendKey val="0"/>
          <c:showVal val="0"/>
          <c:showCatName val="0"/>
          <c:showSerName val="0"/>
          <c:showPercent val="0"/>
          <c:showBubbleSize val="0"/>
        </c:dLbls>
        <c:gapWidth val="150"/>
        <c:axId val="235331968"/>
        <c:axId val="235333888"/>
      </c:barChart>
      <c:catAx>
        <c:axId val="235331968"/>
        <c:scaling>
          <c:orientation val="minMax"/>
        </c:scaling>
        <c:delete val="0"/>
        <c:axPos val="b"/>
        <c:majorGridlines>
          <c:spPr>
            <a:ln w="3175">
              <a:solidFill>
                <a:srgbClr val="000000"/>
              </a:solidFill>
              <a:prstDash val="solid"/>
            </a:ln>
          </c:spPr>
        </c:majorGridlines>
        <c:title>
          <c:tx>
            <c:rich>
              <a:bodyPr/>
              <a:lstStyle/>
              <a:p>
                <a:pPr>
                  <a:defRPr sz="425" b="0" i="0" u="none" strike="noStrike" baseline="0">
                    <a:solidFill>
                      <a:srgbClr val="000000"/>
                    </a:solidFill>
                    <a:latin typeface="ＭＳ Ｐゴシック"/>
                    <a:ea typeface="ＭＳ Ｐゴシック"/>
                    <a:cs typeface="ＭＳ Ｐゴシック"/>
                  </a:defRPr>
                </a:pPr>
                <a:r>
                  <a:rPr lang="ja-JP" altLang="en-US"/>
                  <a:t>光度値</a:t>
                </a:r>
              </a:p>
            </c:rich>
          </c:tx>
          <c:overlay val="0"/>
          <c:spPr>
            <a:noFill/>
            <a:ln w="25400">
              <a:noFill/>
            </a:ln>
          </c:spPr>
        </c:title>
        <c:numFmt formatCode="General" sourceLinked="1"/>
        <c:majorTickMark val="in"/>
        <c:minorTickMark val="none"/>
        <c:tickLblPos val="nextTo"/>
        <c:spPr>
          <a:ln w="3175">
            <a:solidFill>
              <a:srgbClr val="000000"/>
            </a:solidFill>
            <a:prstDash val="solid"/>
          </a:ln>
        </c:spPr>
        <c:txPr>
          <a:bodyPr rot="-5400000" vert="horz"/>
          <a:lstStyle/>
          <a:p>
            <a:pPr>
              <a:defRPr sz="150" b="0" i="0" u="none" strike="noStrike" baseline="0">
                <a:solidFill>
                  <a:srgbClr val="000000"/>
                </a:solidFill>
                <a:latin typeface="ＭＳ Ｐゴシック"/>
                <a:ea typeface="ＭＳ Ｐゴシック"/>
                <a:cs typeface="ＭＳ Ｐゴシック"/>
              </a:defRPr>
            </a:pPr>
            <a:endParaRPr lang="ja-JP"/>
          </a:p>
        </c:txPr>
        <c:crossAx val="235333888"/>
        <c:crosses val="autoZero"/>
        <c:auto val="1"/>
        <c:lblAlgn val="ctr"/>
        <c:lblOffset val="100"/>
        <c:tickLblSkip val="1"/>
        <c:tickMarkSkip val="1"/>
        <c:noMultiLvlLbl val="0"/>
      </c:catAx>
      <c:valAx>
        <c:axId val="235333888"/>
        <c:scaling>
          <c:orientation val="minMax"/>
        </c:scaling>
        <c:delete val="0"/>
        <c:axPos val="l"/>
        <c:majorGridlines>
          <c:spPr>
            <a:ln w="3175">
              <a:solidFill>
                <a:srgbClr val="000000"/>
              </a:solidFill>
              <a:prstDash val="solid"/>
            </a:ln>
          </c:spPr>
        </c:majorGridlines>
        <c:title>
          <c:tx>
            <c:rich>
              <a:bodyPr/>
              <a:lstStyle/>
              <a:p>
                <a:pPr>
                  <a:defRPr sz="425" b="0" i="0" u="none" strike="noStrike" baseline="0">
                    <a:solidFill>
                      <a:srgbClr val="000000"/>
                    </a:solidFill>
                    <a:latin typeface="ＭＳ Ｐゴシック"/>
                    <a:ea typeface="ＭＳ Ｐゴシック"/>
                    <a:cs typeface="ＭＳ Ｐゴシック"/>
                  </a:defRPr>
                </a:pPr>
                <a:r>
                  <a:rPr lang="ja-JP" altLang="en-US"/>
                  <a:t>頻度</a:t>
                </a:r>
              </a:p>
            </c:rich>
          </c:tx>
          <c:overlay val="0"/>
          <c:spPr>
            <a:noFill/>
            <a:ln w="25400">
              <a:noFill/>
            </a:ln>
          </c:spPr>
        </c:title>
        <c:numFmt formatCode="General" sourceLinked="1"/>
        <c:majorTickMark val="in"/>
        <c:minorTickMark val="none"/>
        <c:tickLblPos val="none"/>
        <c:spPr>
          <a:ln w="3175">
            <a:solidFill>
              <a:srgbClr val="000000"/>
            </a:solidFill>
            <a:prstDash val="solid"/>
          </a:ln>
        </c:spPr>
        <c:crossAx val="235331968"/>
        <c:crosses val="autoZero"/>
        <c:crossBetween val="between"/>
        <c:majorUnit val="200"/>
      </c:valAx>
      <c:spPr>
        <a:noFill/>
        <a:ln w="12700">
          <a:solidFill>
            <a:srgbClr val="808080"/>
          </a:solidFill>
          <a:prstDash val="solid"/>
        </a:ln>
      </c:spPr>
    </c:plotArea>
    <c:legend>
      <c:legendPos val="t"/>
      <c:overlay val="0"/>
      <c:spPr>
        <a:solidFill>
          <a:srgbClr val="FFFFFF"/>
        </a:solidFill>
        <a:ln w="3175">
          <a:solidFill>
            <a:srgbClr val="000000"/>
          </a:solidFill>
          <a:prstDash val="solid"/>
        </a:ln>
      </c:spPr>
      <c:txPr>
        <a:bodyPr/>
        <a:lstStyle/>
        <a:p>
          <a:pPr>
            <a:defRPr sz="39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9525">
      <a:noFill/>
    </a:ln>
  </c:spPr>
  <c:txPr>
    <a:bodyPr/>
    <a:lstStyle/>
    <a:p>
      <a:pPr>
        <a:defRPr sz="42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0" i="0" u="none" strike="noStrike" baseline="0">
                <a:solidFill>
                  <a:srgbClr val="000000"/>
                </a:solidFill>
                <a:latin typeface="ＭＳ Ｐゴシック"/>
                <a:ea typeface="ＭＳ Ｐゴシック"/>
                <a:cs typeface="ＭＳ Ｐゴシック"/>
              </a:defRPr>
            </a:pPr>
            <a:r>
              <a:rPr lang="ja-JP" altLang="en-US"/>
              <a:t>全光束分布</a:t>
            </a:r>
          </a:p>
        </c:rich>
      </c:tx>
      <c:layout>
        <c:manualLayout>
          <c:xMode val="edge"/>
          <c:yMode val="edge"/>
          <c:x val="0.45979381443298967"/>
          <c:y val="1.5923566878980892E-2"/>
        </c:manualLayout>
      </c:layout>
      <c:overlay val="0"/>
      <c:spPr>
        <a:noFill/>
        <a:ln w="25400">
          <a:noFill/>
        </a:ln>
      </c:spPr>
    </c:title>
    <c:autoTitleDeleted val="0"/>
    <c:plotArea>
      <c:layout>
        <c:manualLayout>
          <c:layoutTarget val="inner"/>
          <c:xMode val="edge"/>
          <c:yMode val="edge"/>
          <c:x val="6.8041237113402056E-2"/>
          <c:y val="0.14331210191082802"/>
          <c:w val="0.88247422680412368"/>
          <c:h val="0.73566878980891715"/>
        </c:manualLayout>
      </c:layout>
      <c:scatterChart>
        <c:scatterStyle val="smoothMarker"/>
        <c:varyColors val="0"/>
        <c:ser>
          <c:idx val="0"/>
          <c:order val="0"/>
          <c:tx>
            <c:v>頻度</c:v>
          </c:tx>
          <c:spPr>
            <a:ln w="25400">
              <a:solidFill>
                <a:srgbClr val="0000FF"/>
              </a:solidFill>
              <a:prstDash val="solid"/>
            </a:ln>
          </c:spPr>
          <c:marker>
            <c:symbol val="none"/>
          </c:marker>
          <c:xVal>
            <c:numLit>
              <c:formatCode>General</c:formatCode>
              <c:ptCount val="1"/>
              <c:pt idx="0">
                <c:v>0</c:v>
              </c:pt>
            </c:numLit>
          </c:xVal>
          <c:yVal>
            <c:numLit>
              <c:formatCode>General</c:formatCode>
              <c:ptCount val="1"/>
              <c:pt idx="0">
                <c:v>0</c:v>
              </c:pt>
            </c:numLit>
          </c:yVal>
          <c:smooth val="1"/>
        </c:ser>
        <c:ser>
          <c:idx val="1"/>
          <c:order val="1"/>
          <c:tx>
            <c:v>上限規格</c:v>
          </c:tx>
          <c:spPr>
            <a:ln w="25400">
              <a:solidFill>
                <a:srgbClr val="00FF00"/>
              </a:solidFill>
              <a:prstDash val="solid"/>
            </a:ln>
          </c:spPr>
          <c:marker>
            <c:symbol val="none"/>
          </c:marker>
          <c:xVal>
            <c:numLit>
              <c:formatCode>General</c:formatCode>
              <c:ptCount val="1"/>
              <c:pt idx="0">
                <c:v>0</c:v>
              </c:pt>
            </c:numLit>
          </c:xVal>
          <c:yVal>
            <c:numLit>
              <c:formatCode>General</c:formatCode>
              <c:ptCount val="1"/>
              <c:pt idx="0">
                <c:v>0</c:v>
              </c:pt>
            </c:numLit>
          </c:yVal>
          <c:smooth val="1"/>
        </c:ser>
        <c:ser>
          <c:idx val="2"/>
          <c:order val="2"/>
          <c:tx>
            <c:v>下限規格</c:v>
          </c:tx>
          <c:spPr>
            <a:ln w="25400">
              <a:solidFill>
                <a:srgbClr val="FF0000"/>
              </a:solidFill>
              <a:prstDash val="solid"/>
            </a:ln>
          </c:spPr>
          <c:marker>
            <c:symbol val="none"/>
          </c:marker>
          <c:xVal>
            <c:numLit>
              <c:formatCode>General</c:formatCode>
              <c:ptCount val="1"/>
              <c:pt idx="0">
                <c:v>0</c:v>
              </c:pt>
            </c:numLit>
          </c:xVal>
          <c:yVal>
            <c:numLit>
              <c:formatCode>General</c:formatCode>
              <c:ptCount val="1"/>
              <c:pt idx="0">
                <c:v>0</c:v>
              </c:pt>
            </c:numLit>
          </c:yVal>
          <c:smooth val="1"/>
        </c:ser>
        <c:dLbls>
          <c:showLegendKey val="0"/>
          <c:showVal val="0"/>
          <c:showCatName val="0"/>
          <c:showSerName val="0"/>
          <c:showPercent val="0"/>
          <c:showBubbleSize val="0"/>
        </c:dLbls>
        <c:axId val="235443328"/>
        <c:axId val="235445248"/>
      </c:scatterChart>
      <c:valAx>
        <c:axId val="235443328"/>
        <c:scaling>
          <c:orientation val="minMax"/>
          <c:max val="11.2"/>
          <c:min val="8.6999999999999993"/>
        </c:scaling>
        <c:delete val="0"/>
        <c:axPos val="b"/>
        <c:title>
          <c:tx>
            <c:rich>
              <a:bodyPr/>
              <a:lstStyle/>
              <a:p>
                <a:pPr>
                  <a:defRPr sz="900" b="0" i="0" u="none" strike="noStrike" baseline="0">
                    <a:solidFill>
                      <a:srgbClr val="000000"/>
                    </a:solidFill>
                    <a:latin typeface="ＭＳ Ｐゴシック"/>
                    <a:ea typeface="ＭＳ Ｐゴシック"/>
                    <a:cs typeface="ＭＳ Ｐゴシック"/>
                  </a:defRPr>
                </a:pPr>
                <a:r>
                  <a:rPr lang="en-US" altLang="ja-JP"/>
                  <a:t>φv</a:t>
                </a:r>
                <a:r>
                  <a:rPr lang="en-US" altLang="en-US"/>
                  <a:t>[lm]</a:t>
                </a:r>
              </a:p>
            </c:rich>
          </c:tx>
          <c:layout>
            <c:manualLayout>
              <c:xMode val="edge"/>
              <c:yMode val="edge"/>
              <c:x val="0.47216494845360824"/>
              <c:y val="0.92675159235668791"/>
            </c:manualLayout>
          </c:layout>
          <c:overlay val="0"/>
          <c:spPr>
            <a:noFill/>
            <a:ln w="25400">
              <a:noFill/>
            </a:ln>
          </c:spPr>
        </c:title>
        <c:numFmt formatCode="0.00" sourceLinked="0"/>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ＭＳ Ｐゴシック"/>
                <a:ea typeface="ＭＳ Ｐゴシック"/>
                <a:cs typeface="ＭＳ Ｐゴシック"/>
              </a:defRPr>
            </a:pPr>
            <a:endParaRPr lang="ja-JP"/>
          </a:p>
        </c:txPr>
        <c:crossAx val="235445248"/>
        <c:crosses val="autoZero"/>
        <c:crossBetween val="midCat"/>
      </c:valAx>
      <c:valAx>
        <c:axId val="235445248"/>
        <c:scaling>
          <c:orientation val="minMax"/>
          <c:min val="0"/>
        </c:scaling>
        <c:delete val="1"/>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ＭＳ Ｐゴシック"/>
                    <a:ea typeface="ＭＳ Ｐゴシック"/>
                    <a:cs typeface="ＭＳ Ｐゴシック"/>
                  </a:defRPr>
                </a:pPr>
                <a:r>
                  <a:rPr lang="ja-JP" altLang="en-US"/>
                  <a:t>頻度</a:t>
                </a:r>
              </a:p>
            </c:rich>
          </c:tx>
          <c:layout>
            <c:manualLayout>
              <c:xMode val="edge"/>
              <c:yMode val="edge"/>
              <c:x val="1.0309278350515464E-2"/>
              <c:y val="0.46815286624203822"/>
            </c:manualLayout>
          </c:layout>
          <c:overlay val="0"/>
          <c:spPr>
            <a:noFill/>
            <a:ln w="25400">
              <a:noFill/>
            </a:ln>
          </c:spPr>
        </c:title>
        <c:numFmt formatCode="General" sourceLinked="1"/>
        <c:majorTickMark val="out"/>
        <c:minorTickMark val="none"/>
        <c:tickLblPos val="nextTo"/>
        <c:crossAx val="235443328"/>
        <c:crosses val="autoZero"/>
        <c:crossBetween val="midCat"/>
      </c:valAx>
      <c:spPr>
        <a:noFill/>
        <a:ln w="3175">
          <a:solidFill>
            <a:srgbClr val="000000"/>
          </a:solidFill>
          <a:prstDash val="solid"/>
        </a:ln>
      </c:spPr>
    </c:plotArea>
    <c:legend>
      <c:legendPos val="t"/>
      <c:layout>
        <c:manualLayout>
          <c:xMode val="edge"/>
          <c:yMode val="edge"/>
          <c:x val="0.21237113402061855"/>
          <c:y val="7.0063694267515922E-2"/>
          <c:w val="0.62061855670103094"/>
          <c:h val="6.3694267515923567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copies="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jpeg"/><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jpeg"/><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5.wmf"/></Relationships>
</file>

<file path=xl/drawings/drawing1.xml><?xml version="1.0" encoding="utf-8"?>
<xdr:wsDr xmlns:xdr="http://schemas.openxmlformats.org/drawingml/2006/spreadsheetDrawing" xmlns:a="http://schemas.openxmlformats.org/drawingml/2006/main">
  <xdr:twoCellAnchor>
    <xdr:from>
      <xdr:col>0</xdr:col>
      <xdr:colOff>85725</xdr:colOff>
      <xdr:row>42</xdr:row>
      <xdr:rowOff>171450</xdr:rowOff>
    </xdr:from>
    <xdr:to>
      <xdr:col>10</xdr:col>
      <xdr:colOff>609600</xdr:colOff>
      <xdr:row>64</xdr:row>
      <xdr:rowOff>28575</xdr:rowOff>
    </xdr:to>
    <xdr:graphicFrame macro="">
      <xdr:nvGraphicFramePr>
        <xdr:cNvPr id="1049"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2</xdr:row>
      <xdr:rowOff>127000</xdr:rowOff>
    </xdr:from>
    <xdr:to>
      <xdr:col>14</xdr:col>
      <xdr:colOff>63500</xdr:colOff>
      <xdr:row>5</xdr:row>
      <xdr:rowOff>114300</xdr:rowOff>
    </xdr:to>
    <xdr:sp macro="" textlink="">
      <xdr:nvSpPr>
        <xdr:cNvPr id="2" name="テキスト ボックス 1"/>
        <xdr:cNvSpPr txBox="1"/>
      </xdr:nvSpPr>
      <xdr:spPr>
        <a:xfrm>
          <a:off x="5372100" y="508000"/>
          <a:ext cx="34163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rgbClr val="FF0000"/>
              </a:solidFill>
            </a:rPr>
            <a:t>キット梱包対象機種有り</a:t>
          </a:r>
          <a:endParaRPr kumimoji="1" lang="en-US" altLang="ja-JP" sz="1400">
            <a:solidFill>
              <a:srgbClr val="FF0000"/>
            </a:solidFill>
          </a:endParaRPr>
        </a:p>
        <a:p>
          <a:r>
            <a:rPr kumimoji="1" lang="ja-JP" altLang="en-US" sz="1400">
              <a:solidFill>
                <a:srgbClr val="FF0000"/>
              </a:solidFill>
            </a:rPr>
            <a:t>・</a:t>
          </a:r>
          <a:r>
            <a:rPr kumimoji="1" lang="en-US" altLang="ja-JP" sz="1400">
              <a:solidFill>
                <a:srgbClr val="FF0000"/>
              </a:solidFill>
            </a:rPr>
            <a:t>CL-A160-1W9-HN1-T-9600</a:t>
          </a:r>
          <a:endParaRPr kumimoji="1" lang="ja-JP" altLang="en-US" sz="1400">
            <a:solidFill>
              <a:srgbClr val="FF0000"/>
            </a:solidFill>
          </a:endParaRPr>
        </a:p>
      </xdr:txBody>
    </xdr:sp>
    <xdr:clientData/>
  </xdr:twoCellAnchor>
  <xdr:twoCellAnchor>
    <xdr:from>
      <xdr:col>20</xdr:col>
      <xdr:colOff>50800</xdr:colOff>
      <xdr:row>7</xdr:row>
      <xdr:rowOff>63500</xdr:rowOff>
    </xdr:from>
    <xdr:to>
      <xdr:col>25</xdr:col>
      <xdr:colOff>342900</xdr:colOff>
      <xdr:row>13</xdr:row>
      <xdr:rowOff>114300</xdr:rowOff>
    </xdr:to>
    <xdr:sp macro="" textlink="">
      <xdr:nvSpPr>
        <xdr:cNvPr id="3" name="テキスト ボックス 2"/>
        <xdr:cNvSpPr txBox="1"/>
      </xdr:nvSpPr>
      <xdr:spPr>
        <a:xfrm>
          <a:off x="12890500" y="1473200"/>
          <a:ext cx="3721100" cy="12192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solidFill>
                <a:srgbClr val="FF0000"/>
              </a:solidFill>
            </a:rPr>
            <a:t>ランクの組合せは「ランク表示相関図」を参照</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800100</xdr:colOff>
      <xdr:row>49</xdr:row>
      <xdr:rowOff>133347</xdr:rowOff>
    </xdr:from>
    <xdr:to>
      <xdr:col>5</xdr:col>
      <xdr:colOff>581025</xdr:colOff>
      <xdr:row>52</xdr:row>
      <xdr:rowOff>76197</xdr:rowOff>
    </xdr:to>
    <xdr:sp macro="" textlink="">
      <xdr:nvSpPr>
        <xdr:cNvPr id="6441" name="右矢印 46"/>
        <xdr:cNvSpPr>
          <a:spLocks noChangeArrowheads="1"/>
        </xdr:cNvSpPr>
      </xdr:nvSpPr>
      <xdr:spPr bwMode="auto">
        <a:xfrm>
          <a:off x="4747683" y="9065680"/>
          <a:ext cx="744009" cy="503767"/>
        </a:xfrm>
        <a:prstGeom prst="rightArrow">
          <a:avLst>
            <a:gd name="adj1" fmla="val 50000"/>
            <a:gd name="adj2" fmla="val 75674"/>
          </a:avLst>
        </a:prstGeom>
        <a:solidFill>
          <a:srgbClr val="00B0F0"/>
        </a:solidFill>
        <a:ln w="9525" algn="ctr">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editAs="oneCell">
    <xdr:from>
      <xdr:col>1</xdr:col>
      <xdr:colOff>63502</xdr:colOff>
      <xdr:row>5</xdr:row>
      <xdr:rowOff>74080</xdr:rowOff>
    </xdr:from>
    <xdr:to>
      <xdr:col>11</xdr:col>
      <xdr:colOff>206377</xdr:colOff>
      <xdr:row>26</xdr:row>
      <xdr:rowOff>140755</xdr:rowOff>
    </xdr:to>
    <xdr:pic>
      <xdr:nvPicPr>
        <xdr:cNvPr id="44"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929"/>
        <a:stretch>
          <a:fillRect/>
        </a:stretch>
      </xdr:blipFill>
      <xdr:spPr bwMode="auto">
        <a:xfrm>
          <a:off x="190502" y="1037163"/>
          <a:ext cx="9646708" cy="3897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777877</xdr:colOff>
      <xdr:row>9</xdr:row>
      <xdr:rowOff>26455</xdr:rowOff>
    </xdr:from>
    <xdr:to>
      <xdr:col>2</xdr:col>
      <xdr:colOff>787402</xdr:colOff>
      <xdr:row>20</xdr:row>
      <xdr:rowOff>169330</xdr:rowOff>
    </xdr:to>
    <xdr:sp macro="" textlink="">
      <xdr:nvSpPr>
        <xdr:cNvPr id="53" name="正方形/長方形 22"/>
        <xdr:cNvSpPr>
          <a:spLocks noChangeArrowheads="1"/>
        </xdr:cNvSpPr>
      </xdr:nvSpPr>
      <xdr:spPr bwMode="auto">
        <a:xfrm>
          <a:off x="904877" y="1751538"/>
          <a:ext cx="1903942" cy="2132542"/>
        </a:xfrm>
        <a:prstGeom prst="rect">
          <a:avLst/>
        </a:prstGeom>
        <a:noFill/>
        <a:ln w="25400" algn="ctr">
          <a:solidFill>
            <a:srgbClr val="FF0000"/>
          </a:solidFill>
          <a:prstDash val="sys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950385</xdr:colOff>
      <xdr:row>9</xdr:row>
      <xdr:rowOff>16930</xdr:rowOff>
    </xdr:from>
    <xdr:to>
      <xdr:col>4</xdr:col>
      <xdr:colOff>931336</xdr:colOff>
      <xdr:row>20</xdr:row>
      <xdr:rowOff>150280</xdr:rowOff>
    </xdr:to>
    <xdr:sp macro="" textlink="">
      <xdr:nvSpPr>
        <xdr:cNvPr id="54" name="正方形/長方形 22"/>
        <xdr:cNvSpPr>
          <a:spLocks noChangeArrowheads="1"/>
        </xdr:cNvSpPr>
      </xdr:nvSpPr>
      <xdr:spPr bwMode="auto">
        <a:xfrm>
          <a:off x="2971802" y="1742013"/>
          <a:ext cx="1907117" cy="2123017"/>
        </a:xfrm>
        <a:prstGeom prst="rect">
          <a:avLst/>
        </a:prstGeom>
        <a:noFill/>
        <a:ln w="25400" algn="ctr">
          <a:solidFill>
            <a:srgbClr val="FF0000"/>
          </a:solidFill>
          <a:prstDash val="sys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130177</xdr:colOff>
      <xdr:row>9</xdr:row>
      <xdr:rowOff>26455</xdr:rowOff>
    </xdr:from>
    <xdr:to>
      <xdr:col>7</xdr:col>
      <xdr:colOff>111127</xdr:colOff>
      <xdr:row>20</xdr:row>
      <xdr:rowOff>169330</xdr:rowOff>
    </xdr:to>
    <xdr:sp macro="" textlink="">
      <xdr:nvSpPr>
        <xdr:cNvPr id="55" name="正方形/長方形 22"/>
        <xdr:cNvSpPr>
          <a:spLocks noChangeArrowheads="1"/>
        </xdr:cNvSpPr>
      </xdr:nvSpPr>
      <xdr:spPr bwMode="auto">
        <a:xfrm>
          <a:off x="5040844" y="1751538"/>
          <a:ext cx="1907116" cy="2132542"/>
        </a:xfrm>
        <a:prstGeom prst="rect">
          <a:avLst/>
        </a:prstGeom>
        <a:noFill/>
        <a:ln w="25400" algn="ctr">
          <a:solidFill>
            <a:srgbClr val="FF0000"/>
          </a:solidFill>
          <a:prstDash val="sys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273052</xdr:colOff>
      <xdr:row>9</xdr:row>
      <xdr:rowOff>45505</xdr:rowOff>
    </xdr:from>
    <xdr:to>
      <xdr:col>9</xdr:col>
      <xdr:colOff>600077</xdr:colOff>
      <xdr:row>20</xdr:row>
      <xdr:rowOff>177797</xdr:rowOff>
    </xdr:to>
    <xdr:sp macro="" textlink="">
      <xdr:nvSpPr>
        <xdr:cNvPr id="57" name="正方形/長方形 22"/>
        <xdr:cNvSpPr>
          <a:spLocks noChangeArrowheads="1"/>
        </xdr:cNvSpPr>
      </xdr:nvSpPr>
      <xdr:spPr bwMode="auto">
        <a:xfrm>
          <a:off x="7109885" y="1770588"/>
          <a:ext cx="1914525" cy="2121959"/>
        </a:xfrm>
        <a:prstGeom prst="rect">
          <a:avLst/>
        </a:prstGeom>
        <a:noFill/>
        <a:ln w="25400" algn="ctr">
          <a:solidFill>
            <a:srgbClr val="FF0000"/>
          </a:solidFill>
          <a:prstDash val="sys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xdr:col>
      <xdr:colOff>1249897</xdr:colOff>
      <xdr:row>13</xdr:row>
      <xdr:rowOff>157685</xdr:rowOff>
    </xdr:from>
    <xdr:ext cx="942975" cy="285749"/>
    <xdr:sp macro="" textlink="">
      <xdr:nvSpPr>
        <xdr:cNvPr id="58" name="テキスト ボックス 57"/>
        <xdr:cNvSpPr txBox="1"/>
      </xdr:nvSpPr>
      <xdr:spPr>
        <a:xfrm>
          <a:off x="1376897" y="2613018"/>
          <a:ext cx="942975" cy="28574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ctr">
          <a:noAutofit/>
        </a:bodyPr>
        <a:lstStyle/>
        <a:p>
          <a:pPr algn="ctr"/>
          <a:r>
            <a:rPr kumimoji="1" lang="ja-JP" altLang="en-US" sz="900">
              <a:solidFill>
                <a:srgbClr val="FF0000"/>
              </a:solidFill>
            </a:rPr>
            <a:t>ダム塗布位置</a:t>
          </a:r>
          <a:endParaRPr kumimoji="1" lang="en-US" altLang="ja-JP" sz="900">
            <a:solidFill>
              <a:srgbClr val="FF0000"/>
            </a:solidFill>
          </a:endParaRPr>
        </a:p>
      </xdr:txBody>
    </xdr:sp>
    <xdr:clientData/>
  </xdr:oneCellAnchor>
  <xdr:oneCellAnchor>
    <xdr:from>
      <xdr:col>3</xdr:col>
      <xdr:colOff>477311</xdr:colOff>
      <xdr:row>13</xdr:row>
      <xdr:rowOff>168271</xdr:rowOff>
    </xdr:from>
    <xdr:ext cx="942975" cy="285749"/>
    <xdr:sp macro="" textlink="">
      <xdr:nvSpPr>
        <xdr:cNvPr id="59" name="テキスト ボックス 58"/>
        <xdr:cNvSpPr txBox="1"/>
      </xdr:nvSpPr>
      <xdr:spPr>
        <a:xfrm>
          <a:off x="3461811" y="2623604"/>
          <a:ext cx="942975" cy="28574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ctr">
          <a:noAutofit/>
        </a:bodyPr>
        <a:lstStyle/>
        <a:p>
          <a:pPr algn="ctr"/>
          <a:r>
            <a:rPr kumimoji="1" lang="ja-JP" altLang="en-US" sz="900">
              <a:solidFill>
                <a:srgbClr val="FF0000"/>
              </a:solidFill>
            </a:rPr>
            <a:t>ダム塗布位置</a:t>
          </a:r>
          <a:endParaRPr kumimoji="1" lang="en-US" altLang="ja-JP" sz="900">
            <a:solidFill>
              <a:srgbClr val="FF0000"/>
            </a:solidFill>
          </a:endParaRPr>
        </a:p>
      </xdr:txBody>
    </xdr:sp>
    <xdr:clientData/>
  </xdr:oneCellAnchor>
  <xdr:oneCellAnchor>
    <xdr:from>
      <xdr:col>5</xdr:col>
      <xdr:colOff>646643</xdr:colOff>
      <xdr:row>13</xdr:row>
      <xdr:rowOff>178855</xdr:rowOff>
    </xdr:from>
    <xdr:ext cx="942975" cy="285749"/>
    <xdr:sp macro="" textlink="">
      <xdr:nvSpPr>
        <xdr:cNvPr id="60" name="テキスト ボックス 59"/>
        <xdr:cNvSpPr txBox="1"/>
      </xdr:nvSpPr>
      <xdr:spPr>
        <a:xfrm>
          <a:off x="5557310" y="2634188"/>
          <a:ext cx="942975" cy="28574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ctr">
          <a:noAutofit/>
        </a:bodyPr>
        <a:lstStyle/>
        <a:p>
          <a:pPr algn="ctr"/>
          <a:r>
            <a:rPr kumimoji="1" lang="ja-JP" altLang="en-US" sz="900">
              <a:solidFill>
                <a:srgbClr val="FF0000"/>
              </a:solidFill>
            </a:rPr>
            <a:t>ダム塗布位置</a:t>
          </a:r>
          <a:endParaRPr kumimoji="1" lang="en-US" altLang="ja-JP" sz="900">
            <a:solidFill>
              <a:srgbClr val="FF0000"/>
            </a:solidFill>
          </a:endParaRPr>
        </a:p>
      </xdr:txBody>
    </xdr:sp>
    <xdr:clientData/>
  </xdr:oneCellAnchor>
  <xdr:oneCellAnchor>
    <xdr:from>
      <xdr:col>7</xdr:col>
      <xdr:colOff>731310</xdr:colOff>
      <xdr:row>14</xdr:row>
      <xdr:rowOff>20104</xdr:rowOff>
    </xdr:from>
    <xdr:ext cx="942975" cy="285749"/>
    <xdr:sp macro="" textlink="">
      <xdr:nvSpPr>
        <xdr:cNvPr id="61" name="テキスト ボックス 60"/>
        <xdr:cNvSpPr txBox="1"/>
      </xdr:nvSpPr>
      <xdr:spPr>
        <a:xfrm>
          <a:off x="7568143" y="2655354"/>
          <a:ext cx="942975" cy="285749"/>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ctr">
          <a:noAutofit/>
        </a:bodyPr>
        <a:lstStyle/>
        <a:p>
          <a:pPr algn="ctr"/>
          <a:r>
            <a:rPr kumimoji="1" lang="ja-JP" altLang="en-US" sz="900">
              <a:solidFill>
                <a:srgbClr val="FF0000"/>
              </a:solidFill>
            </a:rPr>
            <a:t>ダム塗布位置</a:t>
          </a:r>
          <a:endParaRPr kumimoji="1" lang="en-US" altLang="ja-JP" sz="900">
            <a:solidFill>
              <a:srgbClr val="FF0000"/>
            </a:solidFill>
          </a:endParaRPr>
        </a:p>
      </xdr:txBody>
    </xdr:sp>
    <xdr:clientData/>
  </xdr:oneCellAnchor>
  <xdr:twoCellAnchor>
    <xdr:from>
      <xdr:col>1</xdr:col>
      <xdr:colOff>846666</xdr:colOff>
      <xdr:row>28</xdr:row>
      <xdr:rowOff>21173</xdr:rowOff>
    </xdr:from>
    <xdr:to>
      <xdr:col>4</xdr:col>
      <xdr:colOff>884766</xdr:colOff>
      <xdr:row>45</xdr:row>
      <xdr:rowOff>153464</xdr:rowOff>
    </xdr:to>
    <xdr:sp macro="" textlink="">
      <xdr:nvSpPr>
        <xdr:cNvPr id="20" name="Rectangle 1"/>
        <xdr:cNvSpPr>
          <a:spLocks noChangeArrowheads="1"/>
        </xdr:cNvSpPr>
      </xdr:nvSpPr>
      <xdr:spPr bwMode="auto">
        <a:xfrm>
          <a:off x="973666" y="5175256"/>
          <a:ext cx="3858683" cy="3190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1265766</xdr:colOff>
      <xdr:row>28</xdr:row>
      <xdr:rowOff>172514</xdr:rowOff>
    </xdr:from>
    <xdr:to>
      <xdr:col>4</xdr:col>
      <xdr:colOff>398991</xdr:colOff>
      <xdr:row>45</xdr:row>
      <xdr:rowOff>30697</xdr:rowOff>
    </xdr:to>
    <xdr:pic>
      <xdr:nvPicPr>
        <xdr:cNvPr id="21" name="図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2766" y="5326597"/>
          <a:ext cx="2953808" cy="29167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214856</xdr:colOff>
      <xdr:row>31</xdr:row>
      <xdr:rowOff>49813</xdr:rowOff>
    </xdr:from>
    <xdr:ext cx="2825735" cy="2155760"/>
    <xdr:sp macro="" textlink="">
      <xdr:nvSpPr>
        <xdr:cNvPr id="22" name="テキスト ボックス 21"/>
        <xdr:cNvSpPr txBox="1"/>
      </xdr:nvSpPr>
      <xdr:spPr>
        <a:xfrm>
          <a:off x="5125523" y="5743646"/>
          <a:ext cx="2825735" cy="2155760"/>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a:solidFill>
                <a:schemeClr val="tx1"/>
              </a:solidFill>
              <a:effectLst/>
              <a:latin typeface="+mn-lt"/>
              <a:ea typeface="+mn-ea"/>
              <a:cs typeface="+mn-cs"/>
            </a:rPr>
            <a:t>横方向：</a:t>
          </a:r>
          <a:r>
            <a:rPr kumimoji="1" lang="ja-JP" altLang="en-US" sz="1100">
              <a:solidFill>
                <a:schemeClr val="tx1"/>
              </a:solidFill>
              <a:effectLst/>
              <a:latin typeface="+mn-lt"/>
              <a:ea typeface="+mn-ea"/>
              <a:cs typeface="+mn-cs"/>
            </a:rPr>
            <a:t>ダム</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層</a:t>
          </a:r>
          <a:endParaRPr kumimoji="1" lang="en-US" altLang="ja-JP" sz="1100">
            <a:solidFill>
              <a:schemeClr val="tx1"/>
            </a:solidFill>
            <a:effectLst/>
            <a:latin typeface="+mn-lt"/>
            <a:ea typeface="+mn-ea"/>
            <a:cs typeface="+mn-cs"/>
          </a:endParaRPr>
        </a:p>
        <a:p>
          <a:r>
            <a:rPr kumimoji="1" lang="ja-JP" altLang="ja-JP" sz="1100">
              <a:solidFill>
                <a:schemeClr val="tx1"/>
              </a:solidFill>
              <a:effectLst/>
              <a:latin typeface="+mn-lt"/>
              <a:ea typeface="+mn-ea"/>
              <a:cs typeface="+mn-cs"/>
            </a:rPr>
            <a:t>縦方向：</a:t>
          </a:r>
          <a:r>
            <a:rPr kumimoji="1" lang="ja-JP" altLang="en-US" sz="1100">
              <a:solidFill>
                <a:schemeClr val="tx1"/>
              </a:solidFill>
              <a:effectLst/>
              <a:latin typeface="+mn-lt"/>
              <a:ea typeface="+mn-ea"/>
              <a:cs typeface="+mn-cs"/>
            </a:rPr>
            <a:t>ダム</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層</a:t>
          </a:r>
          <a:endParaRPr kumimoji="1" lang="en-US" altLang="ja-JP" sz="1100">
            <a:solidFill>
              <a:srgbClr val="FF0000"/>
            </a:solidFill>
          </a:endParaRPr>
        </a:p>
        <a:p>
          <a:endParaRPr kumimoji="1" lang="en-US" altLang="ja-JP" sz="1100">
            <a:solidFill>
              <a:srgbClr val="FF0000"/>
            </a:solidFill>
          </a:endParaRPr>
        </a:p>
        <a:p>
          <a:r>
            <a:rPr kumimoji="1" lang="en-US" altLang="ja-JP" sz="1100">
              <a:solidFill>
                <a:sysClr val="windowText" lastClr="000000"/>
              </a:solidFill>
            </a:rPr>
            <a:t>&lt;</a:t>
          </a:r>
          <a:r>
            <a:rPr kumimoji="1" lang="ja-JP" altLang="en-US" sz="1100">
              <a:solidFill>
                <a:sysClr val="windowText" lastClr="000000"/>
              </a:solidFill>
            </a:rPr>
            <a:t>塗布順序</a:t>
          </a:r>
          <a:r>
            <a:rPr kumimoji="1" lang="en-US" altLang="ja-JP" sz="1100">
              <a:solidFill>
                <a:sysClr val="windowText" lastClr="000000"/>
              </a:solidFill>
            </a:rPr>
            <a:t>&gt;</a:t>
          </a:r>
        </a:p>
        <a:p>
          <a:r>
            <a:rPr kumimoji="1" lang="ja-JP" altLang="en-US" sz="1100">
              <a:solidFill>
                <a:srgbClr val="FF0000"/>
              </a:solidFill>
            </a:rPr>
            <a:t>①横方向</a:t>
          </a:r>
          <a:r>
            <a:rPr kumimoji="1" lang="en-US" altLang="ja-JP" sz="1100">
              <a:solidFill>
                <a:srgbClr val="FF0000"/>
              </a:solidFill>
            </a:rPr>
            <a:t>(</a:t>
          </a:r>
          <a:r>
            <a:rPr kumimoji="1" lang="ja-JP" altLang="en-US" sz="1100">
              <a:solidFill>
                <a:srgbClr val="FF0000"/>
              </a:solidFill>
            </a:rPr>
            <a:t>往復描き</a:t>
          </a:r>
          <a:r>
            <a:rPr kumimoji="1" lang="en-US" altLang="ja-JP" sz="1100">
              <a:solidFill>
                <a:srgbClr val="FF0000"/>
              </a:solidFill>
            </a:rPr>
            <a:t>)</a:t>
          </a:r>
        </a:p>
        <a:p>
          <a:r>
            <a:rPr kumimoji="1" lang="ja-JP" altLang="en-US" sz="1100">
              <a:solidFill>
                <a:srgbClr val="FF0000"/>
              </a:solidFill>
            </a:rPr>
            <a:t>②縦方向</a:t>
          </a:r>
          <a:r>
            <a:rPr kumimoji="1" lang="en-US" altLang="ja-JP" sz="1100">
              <a:solidFill>
                <a:srgbClr val="FF0000"/>
              </a:solidFill>
            </a:rPr>
            <a:t>(</a:t>
          </a:r>
          <a:r>
            <a:rPr kumimoji="1" lang="ja-JP" altLang="en-US" sz="1100">
              <a:solidFill>
                <a:srgbClr val="FF0000"/>
              </a:solidFill>
            </a:rPr>
            <a:t>往復描き</a:t>
          </a:r>
          <a:r>
            <a:rPr kumimoji="1" lang="en-US" altLang="ja-JP" sz="1100">
              <a:solidFill>
                <a:srgbClr val="FF0000"/>
              </a:solidFill>
            </a:rPr>
            <a:t>)</a:t>
          </a:r>
        </a:p>
        <a:p>
          <a:r>
            <a:rPr kumimoji="1" lang="ja-JP" altLang="en-US" sz="1100">
              <a:solidFill>
                <a:srgbClr val="FF0000"/>
              </a:solidFill>
            </a:rPr>
            <a:t>③横方向</a:t>
          </a:r>
          <a:r>
            <a:rPr kumimoji="1" lang="en-US" altLang="ja-JP" sz="1100">
              <a:solidFill>
                <a:srgbClr val="FF0000"/>
              </a:solidFill>
            </a:rPr>
            <a:t>(</a:t>
          </a:r>
          <a:r>
            <a:rPr kumimoji="1" lang="ja-JP" altLang="en-US" sz="1100">
              <a:solidFill>
                <a:srgbClr val="FF0000"/>
              </a:solidFill>
            </a:rPr>
            <a:t>往復描き</a:t>
          </a:r>
          <a:r>
            <a:rPr kumimoji="1" lang="en-US" altLang="ja-JP" sz="1100">
              <a:solidFill>
                <a:srgbClr val="FF0000"/>
              </a:solidFill>
            </a:rPr>
            <a:t>)</a:t>
          </a:r>
        </a:p>
        <a:p>
          <a:r>
            <a:rPr kumimoji="1" lang="ja-JP" altLang="en-US" sz="1100">
              <a:solidFill>
                <a:srgbClr val="00B0F0"/>
              </a:solidFill>
            </a:rPr>
            <a:t>④縦方向</a:t>
          </a:r>
          <a:r>
            <a:rPr kumimoji="1" lang="en-US" altLang="ja-JP" sz="1100">
              <a:solidFill>
                <a:srgbClr val="00B0F0"/>
              </a:solidFill>
            </a:rPr>
            <a:t>(</a:t>
          </a:r>
          <a:r>
            <a:rPr kumimoji="1" lang="ja-JP" altLang="en-US" sz="1100">
              <a:solidFill>
                <a:srgbClr val="00B0F0"/>
              </a:solidFill>
            </a:rPr>
            <a:t>一方向描き</a:t>
          </a:r>
          <a:r>
            <a:rPr kumimoji="1" lang="en-US" altLang="ja-JP" sz="1100">
              <a:solidFill>
                <a:srgbClr val="00B0F0"/>
              </a:solidFill>
            </a:rPr>
            <a:t>)</a:t>
          </a:r>
        </a:p>
        <a:p>
          <a:endParaRPr kumimoji="1" lang="en-US" altLang="ja-JP" sz="1100"/>
        </a:p>
      </xdr:txBody>
    </xdr:sp>
    <xdr:clientData/>
  </xdr:oneCellAnchor>
  <xdr:twoCellAnchor>
    <xdr:from>
      <xdr:col>3</xdr:col>
      <xdr:colOff>239183</xdr:colOff>
      <xdr:row>35</xdr:row>
      <xdr:rowOff>87847</xdr:rowOff>
    </xdr:from>
    <xdr:to>
      <xdr:col>3</xdr:col>
      <xdr:colOff>382058</xdr:colOff>
      <xdr:row>36</xdr:row>
      <xdr:rowOff>49747</xdr:rowOff>
    </xdr:to>
    <xdr:sp macro="" textlink="">
      <xdr:nvSpPr>
        <xdr:cNvPr id="23" name="十字形 37"/>
        <xdr:cNvSpPr>
          <a:spLocks noChangeAspect="1"/>
        </xdr:cNvSpPr>
      </xdr:nvSpPr>
      <xdr:spPr bwMode="auto">
        <a:xfrm>
          <a:off x="3223683" y="6501347"/>
          <a:ext cx="142875" cy="141817"/>
        </a:xfrm>
        <a:prstGeom prst="plus">
          <a:avLst>
            <a:gd name="adj" fmla="val 50000"/>
          </a:avLst>
        </a:prstGeom>
        <a:solidFill>
          <a:srgbClr xmlns:mc="http://schemas.openxmlformats.org/markup-compatibility/2006" xmlns:a14="http://schemas.microsoft.com/office/drawing/2010/main" val="FFFFFF" mc:Ignorable="a14" a14:legacySpreadsheetColorIndex="9"/>
        </a:solidFill>
        <a:ln w="0" algn="ctr">
          <a:solidFill>
            <a:srgbClr val="FF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64561</xdr:colOff>
      <xdr:row>35</xdr:row>
      <xdr:rowOff>166164</xdr:rowOff>
    </xdr:from>
    <xdr:to>
      <xdr:col>4</xdr:col>
      <xdr:colOff>37478</xdr:colOff>
      <xdr:row>35</xdr:row>
      <xdr:rowOff>166164</xdr:rowOff>
    </xdr:to>
    <xdr:cxnSp macro="">
      <xdr:nvCxnSpPr>
        <xdr:cNvPr id="24" name="直線コネクタ 42"/>
        <xdr:cNvCxnSpPr>
          <a:cxnSpLocks noChangeShapeType="1"/>
        </xdr:cNvCxnSpPr>
      </xdr:nvCxnSpPr>
      <xdr:spPr bwMode="auto">
        <a:xfrm flipH="1" flipV="1">
          <a:off x="3049061" y="6579664"/>
          <a:ext cx="936000" cy="0"/>
        </a:xfrm>
        <a:prstGeom prst="line">
          <a:avLst/>
        </a:prstGeom>
        <a:noFill/>
        <a:ln w="9525" algn="ctr">
          <a:solidFill>
            <a:srgbClr val="FF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3</xdr:col>
      <xdr:colOff>292151</xdr:colOff>
      <xdr:row>34</xdr:row>
      <xdr:rowOff>131237</xdr:rowOff>
    </xdr:from>
    <xdr:ext cx="825867" cy="259045"/>
    <xdr:sp macro="" textlink="">
      <xdr:nvSpPr>
        <xdr:cNvPr id="25" name="テキスト ボックス 24"/>
        <xdr:cNvSpPr txBox="1"/>
      </xdr:nvSpPr>
      <xdr:spPr>
        <a:xfrm>
          <a:off x="3276651" y="6364820"/>
          <a:ext cx="825867" cy="25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spAutoFit/>
        </a:bodyPr>
        <a:lstStyle/>
        <a:p>
          <a:r>
            <a:rPr kumimoji="1" lang="ja-JP" altLang="en-US" sz="1000">
              <a:solidFill>
                <a:srgbClr val="FF0000"/>
              </a:solidFill>
              <a:latin typeface="Times New Roman" panose="02020603050405020304" pitchFamily="18" charset="0"/>
              <a:cs typeface="Times New Roman" panose="02020603050405020304" pitchFamily="18" charset="0"/>
            </a:rPr>
            <a:t>塗布開始点</a:t>
          </a:r>
        </a:p>
      </xdr:txBody>
    </xdr:sp>
    <xdr:clientData/>
  </xdr:oneCellAnchor>
  <xdr:twoCellAnchor>
    <xdr:from>
      <xdr:col>3</xdr:col>
      <xdr:colOff>179916</xdr:colOff>
      <xdr:row>35</xdr:row>
      <xdr:rowOff>29652</xdr:rowOff>
    </xdr:from>
    <xdr:to>
      <xdr:col>3</xdr:col>
      <xdr:colOff>179916</xdr:colOff>
      <xdr:row>42</xdr:row>
      <xdr:rowOff>66235</xdr:rowOff>
    </xdr:to>
    <xdr:cxnSp macro="">
      <xdr:nvCxnSpPr>
        <xdr:cNvPr id="26" name="直線コネクタ 48"/>
        <xdr:cNvCxnSpPr>
          <a:cxnSpLocks noChangeShapeType="1"/>
        </xdr:cNvCxnSpPr>
      </xdr:nvCxnSpPr>
      <xdr:spPr bwMode="auto">
        <a:xfrm>
          <a:off x="3164416" y="6443152"/>
          <a:ext cx="0" cy="1296000"/>
        </a:xfrm>
        <a:prstGeom prst="line">
          <a:avLst/>
        </a:prstGeom>
        <a:noFill/>
        <a:ln w="9525" algn="ctr">
          <a:solidFill>
            <a:srgbClr val="FF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310089</xdr:colOff>
      <xdr:row>35</xdr:row>
      <xdr:rowOff>120656</xdr:rowOff>
    </xdr:from>
    <xdr:to>
      <xdr:col>3</xdr:col>
      <xdr:colOff>310089</xdr:colOff>
      <xdr:row>42</xdr:row>
      <xdr:rowOff>85239</xdr:rowOff>
    </xdr:to>
    <xdr:cxnSp macro="">
      <xdr:nvCxnSpPr>
        <xdr:cNvPr id="27" name="直線コネクタ 48"/>
        <xdr:cNvCxnSpPr>
          <a:cxnSpLocks noChangeShapeType="1"/>
        </xdr:cNvCxnSpPr>
      </xdr:nvCxnSpPr>
      <xdr:spPr bwMode="auto">
        <a:xfrm>
          <a:off x="3294589" y="6534156"/>
          <a:ext cx="0" cy="1224000"/>
        </a:xfrm>
        <a:prstGeom prst="line">
          <a:avLst/>
        </a:prstGeom>
        <a:noFill/>
        <a:ln w="9525" algn="ctr">
          <a:solidFill>
            <a:srgbClr val="FF0000"/>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299508</xdr:colOff>
      <xdr:row>38</xdr:row>
      <xdr:rowOff>152406</xdr:rowOff>
    </xdr:from>
    <xdr:to>
      <xdr:col>3</xdr:col>
      <xdr:colOff>479508</xdr:colOff>
      <xdr:row>38</xdr:row>
      <xdr:rowOff>152406</xdr:rowOff>
    </xdr:to>
    <xdr:cxnSp macro="">
      <xdr:nvCxnSpPr>
        <xdr:cNvPr id="28" name="直線コネクタ 48"/>
        <xdr:cNvCxnSpPr>
          <a:cxnSpLocks noChangeShapeType="1"/>
        </xdr:cNvCxnSpPr>
      </xdr:nvCxnSpPr>
      <xdr:spPr bwMode="auto">
        <a:xfrm>
          <a:off x="3284008" y="7105656"/>
          <a:ext cx="180000" cy="0"/>
        </a:xfrm>
        <a:prstGeom prst="line">
          <a:avLst/>
        </a:prstGeom>
        <a:noFill/>
        <a:ln w="9525" algn="ctr">
          <a:solidFill>
            <a:srgbClr val="FF0000"/>
          </a:solidFill>
          <a:prstDash val="solid"/>
          <a:round/>
          <a:headEnd type="arrow"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955655</xdr:colOff>
      <xdr:row>38</xdr:row>
      <xdr:rowOff>152406</xdr:rowOff>
    </xdr:from>
    <xdr:to>
      <xdr:col>3</xdr:col>
      <xdr:colOff>172572</xdr:colOff>
      <xdr:row>38</xdr:row>
      <xdr:rowOff>152406</xdr:rowOff>
    </xdr:to>
    <xdr:cxnSp macro="">
      <xdr:nvCxnSpPr>
        <xdr:cNvPr id="29" name="直線コネクタ 48"/>
        <xdr:cNvCxnSpPr>
          <a:cxnSpLocks noChangeShapeType="1"/>
        </xdr:cNvCxnSpPr>
      </xdr:nvCxnSpPr>
      <xdr:spPr bwMode="auto">
        <a:xfrm>
          <a:off x="2977072" y="7105656"/>
          <a:ext cx="180000" cy="0"/>
        </a:xfrm>
        <a:prstGeom prst="line">
          <a:avLst/>
        </a:prstGeom>
        <a:noFill/>
        <a:ln w="9525" algn="ctr">
          <a:solidFill>
            <a:srgbClr val="FF0000"/>
          </a:solidFill>
          <a:prstDash val="solid"/>
          <a:round/>
          <a:headEnd type="none"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3</xdr:col>
      <xdr:colOff>288924</xdr:colOff>
      <xdr:row>37</xdr:row>
      <xdr:rowOff>141824</xdr:rowOff>
    </xdr:from>
    <xdr:ext cx="544508" cy="239809"/>
    <xdr:sp macro="" textlink="">
      <xdr:nvSpPr>
        <xdr:cNvPr id="30" name="テキスト ボックス 29"/>
        <xdr:cNvSpPr txBox="1"/>
      </xdr:nvSpPr>
      <xdr:spPr>
        <a:xfrm>
          <a:off x="3273424" y="6915157"/>
          <a:ext cx="544508"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spAutoFit/>
        </a:bodyPr>
        <a:lstStyle/>
        <a:p>
          <a:r>
            <a:rPr kumimoji="1" lang="en-US" altLang="ja-JP" sz="1000">
              <a:solidFill>
                <a:srgbClr val="FF0000"/>
              </a:solidFill>
              <a:latin typeface="Times New Roman" panose="02020603050405020304" pitchFamily="18" charset="0"/>
              <a:cs typeface="Times New Roman" panose="02020603050405020304" pitchFamily="18" charset="0"/>
            </a:rPr>
            <a:t>1.0mm</a:t>
          </a:r>
          <a:endParaRPr kumimoji="1" lang="ja-JP" altLang="en-US" sz="1000">
            <a:solidFill>
              <a:srgbClr val="FF0000"/>
            </a:solidFill>
            <a:latin typeface="Times New Roman" panose="02020603050405020304" pitchFamily="18" charset="0"/>
            <a:cs typeface="Times New Roman" panose="02020603050405020304" pitchFamily="18" charset="0"/>
          </a:endParaRPr>
        </a:p>
      </xdr:txBody>
    </xdr:sp>
    <xdr:clientData/>
  </xdr:oneCellAnchor>
  <xdr:twoCellAnchor>
    <xdr:from>
      <xdr:col>1</xdr:col>
      <xdr:colOff>1262590</xdr:colOff>
      <xdr:row>35</xdr:row>
      <xdr:rowOff>173575</xdr:rowOff>
    </xdr:from>
    <xdr:to>
      <xdr:col>2</xdr:col>
      <xdr:colOff>448173</xdr:colOff>
      <xdr:row>35</xdr:row>
      <xdr:rowOff>173575</xdr:rowOff>
    </xdr:to>
    <xdr:cxnSp macro="">
      <xdr:nvCxnSpPr>
        <xdr:cNvPr id="31" name="直線矢印コネクタ 32"/>
        <xdr:cNvCxnSpPr>
          <a:cxnSpLocks noChangeShapeType="1"/>
        </xdr:cNvCxnSpPr>
      </xdr:nvCxnSpPr>
      <xdr:spPr bwMode="auto">
        <a:xfrm flipH="1">
          <a:off x="1389590" y="6587075"/>
          <a:ext cx="1080000" cy="0"/>
        </a:xfrm>
        <a:prstGeom prst="straightConnector1">
          <a:avLst/>
        </a:prstGeom>
        <a:noFill/>
        <a:ln w="25400" algn="ctr">
          <a:solidFill>
            <a:srgbClr val="FF0000"/>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172510</xdr:colOff>
      <xdr:row>29</xdr:row>
      <xdr:rowOff>4239</xdr:rowOff>
    </xdr:from>
    <xdr:to>
      <xdr:col>3</xdr:col>
      <xdr:colOff>172510</xdr:colOff>
      <xdr:row>33</xdr:row>
      <xdr:rowOff>4572</xdr:rowOff>
    </xdr:to>
    <xdr:cxnSp macro="">
      <xdr:nvCxnSpPr>
        <xdr:cNvPr id="32" name="直線矢印コネクタ 32"/>
        <xdr:cNvCxnSpPr>
          <a:cxnSpLocks noChangeShapeType="1"/>
        </xdr:cNvCxnSpPr>
      </xdr:nvCxnSpPr>
      <xdr:spPr bwMode="auto">
        <a:xfrm>
          <a:off x="3157010" y="5338239"/>
          <a:ext cx="0" cy="720000"/>
        </a:xfrm>
        <a:prstGeom prst="straightConnector1">
          <a:avLst/>
        </a:prstGeom>
        <a:noFill/>
        <a:ln w="25400" algn="ctr">
          <a:solidFill>
            <a:srgbClr val="FF0000"/>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1283752</xdr:colOff>
      <xdr:row>34</xdr:row>
      <xdr:rowOff>88906</xdr:rowOff>
    </xdr:from>
    <xdr:to>
      <xdr:col>2</xdr:col>
      <xdr:colOff>469335</xdr:colOff>
      <xdr:row>34</xdr:row>
      <xdr:rowOff>88906</xdr:rowOff>
    </xdr:to>
    <xdr:cxnSp macro="">
      <xdr:nvCxnSpPr>
        <xdr:cNvPr id="33" name="直線矢印コネクタ 32"/>
        <xdr:cNvCxnSpPr>
          <a:cxnSpLocks noChangeShapeType="1"/>
        </xdr:cNvCxnSpPr>
      </xdr:nvCxnSpPr>
      <xdr:spPr bwMode="auto">
        <a:xfrm>
          <a:off x="1410752" y="6322489"/>
          <a:ext cx="1080000" cy="0"/>
        </a:xfrm>
        <a:prstGeom prst="straightConnector1">
          <a:avLst/>
        </a:prstGeom>
        <a:noFill/>
        <a:ln w="25400" algn="ctr">
          <a:solidFill>
            <a:srgbClr val="FF0000"/>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680509</xdr:colOff>
      <xdr:row>28</xdr:row>
      <xdr:rowOff>167573</xdr:rowOff>
    </xdr:from>
    <xdr:to>
      <xdr:col>2</xdr:col>
      <xdr:colOff>680509</xdr:colOff>
      <xdr:row>32</xdr:row>
      <xdr:rowOff>167906</xdr:rowOff>
    </xdr:to>
    <xdr:cxnSp macro="">
      <xdr:nvCxnSpPr>
        <xdr:cNvPr id="34" name="直線矢印コネクタ 32"/>
        <xdr:cNvCxnSpPr>
          <a:cxnSpLocks noChangeShapeType="1"/>
        </xdr:cNvCxnSpPr>
      </xdr:nvCxnSpPr>
      <xdr:spPr bwMode="auto">
        <a:xfrm flipV="1">
          <a:off x="2701926" y="5321656"/>
          <a:ext cx="0" cy="720000"/>
        </a:xfrm>
        <a:prstGeom prst="straightConnector1">
          <a:avLst/>
        </a:prstGeom>
        <a:noFill/>
        <a:ln w="25400" algn="ctr">
          <a:solidFill>
            <a:srgbClr val="FF0000"/>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214842</xdr:colOff>
      <xdr:row>29</xdr:row>
      <xdr:rowOff>4239</xdr:rowOff>
    </xdr:from>
    <xdr:to>
      <xdr:col>3</xdr:col>
      <xdr:colOff>214842</xdr:colOff>
      <xdr:row>33</xdr:row>
      <xdr:rowOff>4572</xdr:rowOff>
    </xdr:to>
    <xdr:cxnSp macro="">
      <xdr:nvCxnSpPr>
        <xdr:cNvPr id="35" name="直線矢印コネクタ 32"/>
        <xdr:cNvCxnSpPr>
          <a:cxnSpLocks noChangeShapeType="1"/>
        </xdr:cNvCxnSpPr>
      </xdr:nvCxnSpPr>
      <xdr:spPr bwMode="auto">
        <a:xfrm>
          <a:off x="3199342" y="5338239"/>
          <a:ext cx="0" cy="720000"/>
        </a:xfrm>
        <a:prstGeom prst="straightConnector1">
          <a:avLst/>
        </a:prstGeom>
        <a:noFill/>
        <a:ln w="25400" algn="ctr">
          <a:solidFill>
            <a:srgbClr val="00B0F0"/>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712258</xdr:colOff>
      <xdr:row>29</xdr:row>
      <xdr:rowOff>4239</xdr:rowOff>
    </xdr:from>
    <xdr:to>
      <xdr:col>2</xdr:col>
      <xdr:colOff>712258</xdr:colOff>
      <xdr:row>33</xdr:row>
      <xdr:rowOff>4572</xdr:rowOff>
    </xdr:to>
    <xdr:cxnSp macro="">
      <xdr:nvCxnSpPr>
        <xdr:cNvPr id="36" name="直線矢印コネクタ 32"/>
        <xdr:cNvCxnSpPr>
          <a:cxnSpLocks noChangeShapeType="1"/>
        </xdr:cNvCxnSpPr>
      </xdr:nvCxnSpPr>
      <xdr:spPr bwMode="auto">
        <a:xfrm>
          <a:off x="2733675" y="5338239"/>
          <a:ext cx="0" cy="720000"/>
        </a:xfrm>
        <a:prstGeom prst="straightConnector1">
          <a:avLst/>
        </a:prstGeom>
        <a:noFill/>
        <a:ln w="25400" algn="ctr">
          <a:solidFill>
            <a:srgbClr val="00B0F0"/>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114300</xdr:colOff>
      <xdr:row>9</xdr:row>
      <xdr:rowOff>76200</xdr:rowOff>
    </xdr:from>
    <xdr:to>
      <xdr:col>11</xdr:col>
      <xdr:colOff>219075</xdr:colOff>
      <xdr:row>29</xdr:row>
      <xdr:rowOff>161925</xdr:rowOff>
    </xdr:to>
    <xdr:pic>
      <xdr:nvPicPr>
        <xdr:cNvPr id="4"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1300" y="1854200"/>
          <a:ext cx="10493375" cy="365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1066800</xdr:colOff>
          <xdr:row>50</xdr:row>
          <xdr:rowOff>180975</xdr:rowOff>
        </xdr:from>
        <xdr:to>
          <xdr:col>10</xdr:col>
          <xdr:colOff>19050</xdr:colOff>
          <xdr:row>55</xdr:row>
          <xdr:rowOff>47625</xdr:rowOff>
        </xdr:to>
        <xdr:sp macro="" textlink="">
          <xdr:nvSpPr>
            <xdr:cNvPr id="15370" name="Object 10" hidden="1">
              <a:extLst>
                <a:ext uri="{63B3BB69-23CF-44E3-9099-C40C66FF867C}">
                  <a14:compatExt spid="_x0000_s15370"/>
                </a:ext>
              </a:extLst>
            </xdr:cNvPr>
            <xdr:cNvSpPr/>
          </xdr:nvSpPr>
          <xdr:spPr>
            <a:xfrm>
              <a:off x="0" y="0"/>
              <a:ext cx="0" cy="0"/>
            </a:xfrm>
            <a:prstGeom prst="rect">
              <a:avLst/>
            </a:prstGeom>
          </xdr:spPr>
        </xdr:sp>
        <xdr:clientData/>
      </xdr:twoCellAnchor>
    </mc:Choice>
    <mc:Fallback/>
  </mc:AlternateContent>
  <xdr:oneCellAnchor>
    <xdr:from>
      <xdr:col>3</xdr:col>
      <xdr:colOff>104775</xdr:colOff>
      <xdr:row>28</xdr:row>
      <xdr:rowOff>152400</xdr:rowOff>
    </xdr:from>
    <xdr:ext cx="1304011" cy="251864"/>
    <xdr:sp macro="" textlink="">
      <xdr:nvSpPr>
        <xdr:cNvPr id="15411" name="Text Box 51"/>
        <xdr:cNvSpPr txBox="1">
          <a:spLocks noChangeArrowheads="1"/>
        </xdr:cNvSpPr>
      </xdr:nvSpPr>
      <xdr:spPr bwMode="auto">
        <a:xfrm>
          <a:off x="460375" y="5207000"/>
          <a:ext cx="1304011" cy="2518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400" b="1" i="0" u="none" strike="noStrike" baseline="0">
              <a:solidFill>
                <a:srgbClr val="0000FF"/>
              </a:solidFill>
              <a:latin typeface="ＭＳ Ｐゴシック"/>
              <a:ea typeface="ＭＳ Ｐゴシック"/>
            </a:rPr>
            <a:t>OK品</a:t>
          </a:r>
          <a:r>
            <a:rPr lang="ja-JP" altLang="en-US" sz="1400" b="0" i="0" u="none" strike="noStrike" baseline="0">
              <a:solidFill>
                <a:srgbClr val="000000"/>
              </a:solidFill>
              <a:latin typeface="ＭＳ Ｐゴシック"/>
              <a:ea typeface="ＭＳ Ｐゴシック"/>
            </a:rPr>
            <a:t>【正常向き】</a:t>
          </a:r>
        </a:p>
      </xdr:txBody>
    </xdr:sp>
    <xdr:clientData/>
  </xdr:oneCellAnchor>
  <xdr:oneCellAnchor>
    <xdr:from>
      <xdr:col>7</xdr:col>
      <xdr:colOff>257175</xdr:colOff>
      <xdr:row>28</xdr:row>
      <xdr:rowOff>123825</xdr:rowOff>
    </xdr:from>
    <xdr:ext cx="1136530" cy="251864"/>
    <xdr:sp macro="" textlink="">
      <xdr:nvSpPr>
        <xdr:cNvPr id="15414" name="Text Box 54"/>
        <xdr:cNvSpPr txBox="1">
          <a:spLocks noChangeArrowheads="1"/>
        </xdr:cNvSpPr>
      </xdr:nvSpPr>
      <xdr:spPr bwMode="auto">
        <a:xfrm>
          <a:off x="4333875" y="5178425"/>
          <a:ext cx="1136530" cy="2518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400" b="1" i="0" u="none" strike="noStrike" baseline="0">
              <a:solidFill>
                <a:srgbClr val="FF0000"/>
              </a:solidFill>
              <a:latin typeface="ＭＳ Ｐゴシック"/>
              <a:ea typeface="ＭＳ Ｐゴシック"/>
            </a:rPr>
            <a:t>NG品</a:t>
          </a:r>
          <a:r>
            <a:rPr lang="ja-JP" altLang="en-US" sz="1400" b="0" i="0" u="none" strike="noStrike" baseline="0">
              <a:solidFill>
                <a:srgbClr val="000000"/>
              </a:solidFill>
              <a:latin typeface="ＭＳ Ｐゴシック"/>
              <a:ea typeface="ＭＳ Ｐゴシック"/>
            </a:rPr>
            <a:t>【逆向き】</a:t>
          </a:r>
        </a:p>
      </xdr:txBody>
    </xdr:sp>
    <xdr:clientData/>
  </xdr:oneCellAnchor>
  <xdr:twoCellAnchor>
    <xdr:from>
      <xdr:col>3</xdr:col>
      <xdr:colOff>85725</xdr:colOff>
      <xdr:row>30</xdr:row>
      <xdr:rowOff>9525</xdr:rowOff>
    </xdr:from>
    <xdr:to>
      <xdr:col>7</xdr:col>
      <xdr:colOff>114300</xdr:colOff>
      <xdr:row>46</xdr:row>
      <xdr:rowOff>38100</xdr:rowOff>
    </xdr:to>
    <xdr:sp macro="" textlink="">
      <xdr:nvSpPr>
        <xdr:cNvPr id="15461" name="Rectangle 58" descr="F:\外観\120713@新規キャリアテープ 外観確認\OK品 通常.jpg"/>
        <xdr:cNvSpPr>
          <a:spLocks noChangeArrowheads="1"/>
        </xdr:cNvSpPr>
      </xdr:nvSpPr>
      <xdr:spPr bwMode="auto">
        <a:xfrm>
          <a:off x="438150" y="5495925"/>
          <a:ext cx="3752850" cy="2933700"/>
        </a:xfrm>
        <a:prstGeom prst="rect">
          <a:avLst/>
        </a:prstGeom>
        <a:blipFill dpi="0" rotWithShape="0">
          <a:blip xmlns:r="http://schemas.openxmlformats.org/officeDocument/2006/relationships" r:embed="rId1"/>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266700</xdr:colOff>
      <xdr:row>30</xdr:row>
      <xdr:rowOff>0</xdr:rowOff>
    </xdr:from>
    <xdr:to>
      <xdr:col>13</xdr:col>
      <xdr:colOff>352425</xdr:colOff>
      <xdr:row>46</xdr:row>
      <xdr:rowOff>38100</xdr:rowOff>
    </xdr:to>
    <xdr:sp macro="" textlink="">
      <xdr:nvSpPr>
        <xdr:cNvPr id="15462" name="Rectangle 59" descr="F:\外観\120713@新規キャリアテープ 外観確認\NG品 通常.jpg"/>
        <xdr:cNvSpPr>
          <a:spLocks noChangeArrowheads="1"/>
        </xdr:cNvSpPr>
      </xdr:nvSpPr>
      <xdr:spPr bwMode="auto">
        <a:xfrm>
          <a:off x="4343400" y="5486400"/>
          <a:ext cx="3762375" cy="2943225"/>
        </a:xfrm>
        <a:prstGeom prst="rect">
          <a:avLst/>
        </a:prstGeom>
        <a:blipFill dpi="0" rotWithShape="0">
          <a:blip xmlns:r="http://schemas.openxmlformats.org/officeDocument/2006/relationships" r:embed="rId2"/>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39</xdr:row>
      <xdr:rowOff>76200</xdr:rowOff>
    </xdr:from>
    <xdr:to>
      <xdr:col>6</xdr:col>
      <xdr:colOff>95250</xdr:colOff>
      <xdr:row>42</xdr:row>
      <xdr:rowOff>114300</xdr:rowOff>
    </xdr:to>
    <xdr:sp macro="" textlink="">
      <xdr:nvSpPr>
        <xdr:cNvPr id="15463" name="Oval 60"/>
        <xdr:cNvSpPr>
          <a:spLocks noChangeArrowheads="1"/>
        </xdr:cNvSpPr>
      </xdr:nvSpPr>
      <xdr:spPr bwMode="auto">
        <a:xfrm>
          <a:off x="2905125" y="7191375"/>
          <a:ext cx="619125" cy="590550"/>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4</xdr:col>
      <xdr:colOff>876300</xdr:colOff>
      <xdr:row>37</xdr:row>
      <xdr:rowOff>28575</xdr:rowOff>
    </xdr:from>
    <xdr:ext cx="181973" cy="356572"/>
    <xdr:sp macro="" textlink="">
      <xdr:nvSpPr>
        <xdr:cNvPr id="15421" name="Text Box 61"/>
        <xdr:cNvSpPr txBox="1">
          <a:spLocks noChangeArrowheads="1"/>
        </xdr:cNvSpPr>
      </xdr:nvSpPr>
      <xdr:spPr bwMode="auto">
        <a:xfrm>
          <a:off x="3086100" y="6683375"/>
          <a:ext cx="181973" cy="35657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22860" rIns="0" bIns="0" anchor="t" upright="1">
          <a:spAutoFit/>
        </a:bodyPr>
        <a:lstStyle/>
        <a:p>
          <a:pPr algn="l" rtl="0">
            <a:defRPr sz="1000"/>
          </a:pPr>
          <a:r>
            <a:rPr lang="ja-JP" altLang="en-US" sz="2000" b="1" i="0" u="none" strike="noStrike" baseline="0">
              <a:solidFill>
                <a:srgbClr val="FF0000"/>
              </a:solidFill>
              <a:latin typeface="ＭＳ Ｐゴシック"/>
              <a:ea typeface="ＭＳ Ｐゴシック"/>
            </a:rPr>
            <a:t>K</a:t>
          </a:r>
        </a:p>
      </xdr:txBody>
    </xdr:sp>
    <xdr:clientData/>
  </xdr:oneCellAnchor>
  <xdr:oneCellAnchor>
    <xdr:from>
      <xdr:col>4</xdr:col>
      <xdr:colOff>866775</xdr:colOff>
      <xdr:row>43</xdr:row>
      <xdr:rowOff>0</xdr:rowOff>
    </xdr:from>
    <xdr:ext cx="191014" cy="356572"/>
    <xdr:sp macro="" textlink="">
      <xdr:nvSpPr>
        <xdr:cNvPr id="15422" name="Text Box 62"/>
        <xdr:cNvSpPr txBox="1">
          <a:spLocks noChangeArrowheads="1"/>
        </xdr:cNvSpPr>
      </xdr:nvSpPr>
      <xdr:spPr bwMode="auto">
        <a:xfrm>
          <a:off x="3076575" y="7734300"/>
          <a:ext cx="191014" cy="35657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22860" rIns="0" bIns="0" anchor="t" upright="1">
          <a:spAutoFit/>
        </a:bodyPr>
        <a:lstStyle/>
        <a:p>
          <a:pPr algn="l" rtl="0">
            <a:defRPr sz="1000"/>
          </a:pPr>
          <a:r>
            <a:rPr lang="ja-JP" altLang="en-US" sz="2000" b="1" i="0" u="none" strike="noStrike" baseline="0">
              <a:solidFill>
                <a:srgbClr val="FF0000"/>
              </a:solidFill>
              <a:latin typeface="ＭＳ Ｐゴシック"/>
              <a:ea typeface="ＭＳ Ｐゴシック"/>
            </a:rPr>
            <a:t>A</a:t>
          </a:r>
        </a:p>
      </xdr:txBody>
    </xdr:sp>
    <xdr:clientData/>
  </xdr:oneCellAnchor>
  <xdr:twoCellAnchor>
    <xdr:from>
      <xdr:col>11</xdr:col>
      <xdr:colOff>257175</xdr:colOff>
      <xdr:row>39</xdr:row>
      <xdr:rowOff>142875</xdr:rowOff>
    </xdr:from>
    <xdr:to>
      <xdr:col>12</xdr:col>
      <xdr:colOff>276225</xdr:colOff>
      <xdr:row>43</xdr:row>
      <xdr:rowOff>0</xdr:rowOff>
    </xdr:to>
    <xdr:sp macro="" textlink="">
      <xdr:nvSpPr>
        <xdr:cNvPr id="15466" name="Oval 63"/>
        <xdr:cNvSpPr>
          <a:spLocks noChangeArrowheads="1"/>
        </xdr:cNvSpPr>
      </xdr:nvSpPr>
      <xdr:spPr bwMode="auto">
        <a:xfrm>
          <a:off x="6810375" y="7258050"/>
          <a:ext cx="619125" cy="590550"/>
        </a:xfrm>
        <a:prstGeom prst="ellipse">
          <a:avLst/>
        </a:prstGeom>
        <a:noFill/>
        <a:ln w="38100">
          <a:solidFill>
            <a:srgbClr xmlns:mc="http://schemas.openxmlformats.org/markup-compatibility/2006" xmlns:a14="http://schemas.microsoft.com/office/drawing/2010/main" val="FF0000" mc:Ignorable="a14" a14:legacySpreadsheetColorIndex="10"/>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11</xdr:col>
      <xdr:colOff>447675</xdr:colOff>
      <xdr:row>43</xdr:row>
      <xdr:rowOff>85725</xdr:rowOff>
    </xdr:from>
    <xdr:ext cx="181973" cy="356572"/>
    <xdr:sp macro="" textlink="">
      <xdr:nvSpPr>
        <xdr:cNvPr id="15424" name="Text Box 64"/>
        <xdr:cNvSpPr txBox="1">
          <a:spLocks noChangeArrowheads="1"/>
        </xdr:cNvSpPr>
      </xdr:nvSpPr>
      <xdr:spPr bwMode="auto">
        <a:xfrm>
          <a:off x="7013575" y="7820025"/>
          <a:ext cx="181973" cy="35657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22860" rIns="0" bIns="0" anchor="t" upright="1">
          <a:spAutoFit/>
        </a:bodyPr>
        <a:lstStyle/>
        <a:p>
          <a:pPr algn="l" rtl="0">
            <a:defRPr sz="1000"/>
          </a:pPr>
          <a:r>
            <a:rPr lang="ja-JP" altLang="en-US" sz="2000" b="1" i="0" u="none" strike="noStrike" baseline="0">
              <a:solidFill>
                <a:srgbClr val="FF0000"/>
              </a:solidFill>
              <a:latin typeface="ＭＳ Ｐゴシック"/>
              <a:ea typeface="ＭＳ Ｐゴシック"/>
            </a:rPr>
            <a:t>K</a:t>
          </a:r>
        </a:p>
      </xdr:txBody>
    </xdr:sp>
    <xdr:clientData/>
  </xdr:oneCellAnchor>
  <xdr:oneCellAnchor>
    <xdr:from>
      <xdr:col>11</xdr:col>
      <xdr:colOff>419100</xdr:colOff>
      <xdr:row>37</xdr:row>
      <xdr:rowOff>76200</xdr:rowOff>
    </xdr:from>
    <xdr:ext cx="191014" cy="356572"/>
    <xdr:sp macro="" textlink="">
      <xdr:nvSpPr>
        <xdr:cNvPr id="15425" name="Text Box 65"/>
        <xdr:cNvSpPr txBox="1">
          <a:spLocks noChangeArrowheads="1"/>
        </xdr:cNvSpPr>
      </xdr:nvSpPr>
      <xdr:spPr bwMode="auto">
        <a:xfrm>
          <a:off x="6985000" y="6731000"/>
          <a:ext cx="191014" cy="35657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22860" rIns="0" bIns="0" anchor="t" upright="1">
          <a:spAutoFit/>
        </a:bodyPr>
        <a:lstStyle/>
        <a:p>
          <a:pPr algn="l" rtl="0">
            <a:defRPr sz="1000"/>
          </a:pPr>
          <a:r>
            <a:rPr lang="ja-JP" altLang="en-US" sz="2000" b="1" i="0" u="none" strike="noStrike" baseline="0">
              <a:solidFill>
                <a:srgbClr val="FF0000"/>
              </a:solidFill>
              <a:latin typeface="ＭＳ Ｐゴシック"/>
              <a:ea typeface="ＭＳ Ｐゴシック"/>
            </a:rPr>
            <a:t>A</a:t>
          </a:r>
        </a:p>
      </xdr:txBody>
    </xdr:sp>
    <xdr:clientData/>
  </xdr:oneCellAnchor>
  <xdr:twoCellAnchor editAs="oneCell">
    <xdr:from>
      <xdr:col>3</xdr:col>
      <xdr:colOff>600075</xdr:colOff>
      <xdr:row>7</xdr:row>
      <xdr:rowOff>152400</xdr:rowOff>
    </xdr:from>
    <xdr:to>
      <xdr:col>12</xdr:col>
      <xdr:colOff>114300</xdr:colOff>
      <xdr:row>24</xdr:row>
      <xdr:rowOff>9525</xdr:rowOff>
    </xdr:to>
    <xdr:pic>
      <xdr:nvPicPr>
        <xdr:cNvPr id="15469" name="図 38"/>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52500" y="1466850"/>
          <a:ext cx="6315075" cy="2943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342900</xdr:colOff>
      <xdr:row>69</xdr:row>
      <xdr:rowOff>0</xdr:rowOff>
    </xdr:from>
    <xdr:to>
      <xdr:col>6</xdr:col>
      <xdr:colOff>276225</xdr:colOff>
      <xdr:row>76</xdr:row>
      <xdr:rowOff>85725</xdr:rowOff>
    </xdr:to>
    <xdr:pic>
      <xdr:nvPicPr>
        <xdr:cNvPr id="132556" name="Picture 1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2658725"/>
          <a:ext cx="2724150" cy="13525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866775</xdr:colOff>
      <xdr:row>71</xdr:row>
      <xdr:rowOff>57150</xdr:rowOff>
    </xdr:from>
    <xdr:to>
      <xdr:col>6</xdr:col>
      <xdr:colOff>104775</xdr:colOff>
      <xdr:row>74</xdr:row>
      <xdr:rowOff>9525</xdr:rowOff>
    </xdr:to>
    <xdr:pic>
      <xdr:nvPicPr>
        <xdr:cNvPr id="132557" name="図 18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90825" y="13077825"/>
          <a:ext cx="4572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200025</xdr:colOff>
      <xdr:row>11</xdr:row>
      <xdr:rowOff>142875</xdr:rowOff>
    </xdr:from>
    <xdr:to>
      <xdr:col>12</xdr:col>
      <xdr:colOff>9525</xdr:colOff>
      <xdr:row>22</xdr:row>
      <xdr:rowOff>161925</xdr:rowOff>
    </xdr:to>
    <xdr:pic>
      <xdr:nvPicPr>
        <xdr:cNvPr id="132558" name="図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2450" y="2190750"/>
          <a:ext cx="63246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176493</xdr:colOff>
      <xdr:row>23</xdr:row>
      <xdr:rowOff>161925</xdr:rowOff>
    </xdr:from>
    <xdr:to>
      <xdr:col>11</xdr:col>
      <xdr:colOff>347943</xdr:colOff>
      <xdr:row>33</xdr:row>
      <xdr:rowOff>16809</xdr:rowOff>
    </xdr:to>
    <xdr:grpSp>
      <xdr:nvGrpSpPr>
        <xdr:cNvPr id="132559" name="Group 337"/>
        <xdr:cNvGrpSpPr>
          <a:grpSpLocks noChangeAspect="1"/>
        </xdr:cNvGrpSpPr>
      </xdr:nvGrpSpPr>
      <xdr:grpSpPr bwMode="auto">
        <a:xfrm>
          <a:off x="523875" y="4352925"/>
          <a:ext cx="6076950" cy="1647825"/>
          <a:chOff x="271" y="279"/>
          <a:chExt cx="637" cy="171"/>
        </a:xfrm>
      </xdr:grpSpPr>
      <xdr:sp macro="" textlink="">
        <xdr:nvSpPr>
          <xdr:cNvPr id="132597" name="AutoShape 336"/>
          <xdr:cNvSpPr>
            <a:spLocks noChangeAspect="1" noChangeArrowheads="1" noTextEdit="1"/>
          </xdr:cNvSpPr>
        </xdr:nvSpPr>
        <xdr:spPr bwMode="auto">
          <a:xfrm>
            <a:off x="271" y="279"/>
            <a:ext cx="637" cy="1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132598" name="Oval 338"/>
          <xdr:cNvSpPr>
            <a:spLocks noChangeArrowheads="1"/>
          </xdr:cNvSpPr>
        </xdr:nvSpPr>
        <xdr:spPr bwMode="auto">
          <a:xfrm>
            <a:off x="301" y="344"/>
            <a:ext cx="102" cy="48"/>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2599" name="Freeform 339"/>
          <xdr:cNvSpPr>
            <a:spLocks/>
          </xdr:cNvSpPr>
        </xdr:nvSpPr>
        <xdr:spPr bwMode="auto">
          <a:xfrm>
            <a:off x="301" y="373"/>
            <a:ext cx="103" cy="28"/>
          </a:xfrm>
          <a:custGeom>
            <a:avLst/>
            <a:gdLst>
              <a:gd name="T0" fmla="*/ 103 w 103"/>
              <a:gd name="T1" fmla="*/ 2 h 28"/>
              <a:gd name="T2" fmla="*/ 103 w 103"/>
              <a:gd name="T3" fmla="*/ 3 h 28"/>
              <a:gd name="T4" fmla="*/ 103 w 103"/>
              <a:gd name="T5" fmla="*/ 5 h 28"/>
              <a:gd name="T6" fmla="*/ 103 w 103"/>
              <a:gd name="T7" fmla="*/ 6 h 28"/>
              <a:gd name="T8" fmla="*/ 103 w 103"/>
              <a:gd name="T9" fmla="*/ 8 h 28"/>
              <a:gd name="T10" fmla="*/ 102 w 103"/>
              <a:gd name="T11" fmla="*/ 9 h 28"/>
              <a:gd name="T12" fmla="*/ 101 w 103"/>
              <a:gd name="T13" fmla="*/ 11 h 28"/>
              <a:gd name="T14" fmla="*/ 100 w 103"/>
              <a:gd name="T15" fmla="*/ 12 h 28"/>
              <a:gd name="T16" fmla="*/ 99 w 103"/>
              <a:gd name="T17" fmla="*/ 13 h 28"/>
              <a:gd name="T18" fmla="*/ 98 w 103"/>
              <a:gd name="T19" fmla="*/ 15 h 28"/>
              <a:gd name="T20" fmla="*/ 96 w 103"/>
              <a:gd name="T21" fmla="*/ 16 h 28"/>
              <a:gd name="T22" fmla="*/ 95 w 103"/>
              <a:gd name="T23" fmla="*/ 17 h 28"/>
              <a:gd name="T24" fmla="*/ 93 w 103"/>
              <a:gd name="T25" fmla="*/ 19 h 28"/>
              <a:gd name="T26" fmla="*/ 91 w 103"/>
              <a:gd name="T27" fmla="*/ 20 h 28"/>
              <a:gd name="T28" fmla="*/ 89 w 103"/>
              <a:gd name="T29" fmla="*/ 21 h 28"/>
              <a:gd name="T30" fmla="*/ 86 w 103"/>
              <a:gd name="T31" fmla="*/ 22 h 28"/>
              <a:gd name="T32" fmla="*/ 84 w 103"/>
              <a:gd name="T33" fmla="*/ 23 h 28"/>
              <a:gd name="T34" fmla="*/ 82 w 103"/>
              <a:gd name="T35" fmla="*/ 24 h 28"/>
              <a:gd name="T36" fmla="*/ 79 w 103"/>
              <a:gd name="T37" fmla="*/ 25 h 28"/>
              <a:gd name="T38" fmla="*/ 76 w 103"/>
              <a:gd name="T39" fmla="*/ 25 h 28"/>
              <a:gd name="T40" fmla="*/ 73 w 103"/>
              <a:gd name="T41" fmla="*/ 26 h 28"/>
              <a:gd name="T42" fmla="*/ 70 w 103"/>
              <a:gd name="T43" fmla="*/ 27 h 28"/>
              <a:gd name="T44" fmla="*/ 67 w 103"/>
              <a:gd name="T45" fmla="*/ 27 h 28"/>
              <a:gd name="T46" fmla="*/ 64 w 103"/>
              <a:gd name="T47" fmla="*/ 28 h 28"/>
              <a:gd name="T48" fmla="*/ 61 w 103"/>
              <a:gd name="T49" fmla="*/ 28 h 28"/>
              <a:gd name="T50" fmla="*/ 58 w 103"/>
              <a:gd name="T51" fmla="*/ 28 h 28"/>
              <a:gd name="T52" fmla="*/ 55 w 103"/>
              <a:gd name="T53" fmla="*/ 28 h 28"/>
              <a:gd name="T54" fmla="*/ 52 w 103"/>
              <a:gd name="T55" fmla="*/ 28 h 28"/>
              <a:gd name="T56" fmla="*/ 49 w 103"/>
              <a:gd name="T57" fmla="*/ 28 h 28"/>
              <a:gd name="T58" fmla="*/ 46 w 103"/>
              <a:gd name="T59" fmla="*/ 28 h 28"/>
              <a:gd name="T60" fmla="*/ 42 w 103"/>
              <a:gd name="T61" fmla="*/ 28 h 28"/>
              <a:gd name="T62" fmla="*/ 39 w 103"/>
              <a:gd name="T63" fmla="*/ 28 h 28"/>
              <a:gd name="T64" fmla="*/ 36 w 103"/>
              <a:gd name="T65" fmla="*/ 27 h 28"/>
              <a:gd name="T66" fmla="*/ 33 w 103"/>
              <a:gd name="T67" fmla="*/ 27 h 28"/>
              <a:gd name="T68" fmla="*/ 30 w 103"/>
              <a:gd name="T69" fmla="*/ 26 h 28"/>
              <a:gd name="T70" fmla="*/ 28 w 103"/>
              <a:gd name="T71" fmla="*/ 25 h 28"/>
              <a:gd name="T72" fmla="*/ 25 w 103"/>
              <a:gd name="T73" fmla="*/ 25 h 28"/>
              <a:gd name="T74" fmla="*/ 22 w 103"/>
              <a:gd name="T75" fmla="*/ 24 h 28"/>
              <a:gd name="T76" fmla="*/ 20 w 103"/>
              <a:gd name="T77" fmla="*/ 23 h 28"/>
              <a:gd name="T78" fmla="*/ 17 w 103"/>
              <a:gd name="T79" fmla="*/ 22 h 28"/>
              <a:gd name="T80" fmla="*/ 15 w 103"/>
              <a:gd name="T81" fmla="*/ 21 h 28"/>
              <a:gd name="T82" fmla="*/ 13 w 103"/>
              <a:gd name="T83" fmla="*/ 20 h 28"/>
              <a:gd name="T84" fmla="*/ 11 w 103"/>
              <a:gd name="T85" fmla="*/ 19 h 28"/>
              <a:gd name="T86" fmla="*/ 9 w 103"/>
              <a:gd name="T87" fmla="*/ 18 h 28"/>
              <a:gd name="T88" fmla="*/ 7 w 103"/>
              <a:gd name="T89" fmla="*/ 16 h 28"/>
              <a:gd name="T90" fmla="*/ 6 w 103"/>
              <a:gd name="T91" fmla="*/ 15 h 28"/>
              <a:gd name="T92" fmla="*/ 4 w 103"/>
              <a:gd name="T93" fmla="*/ 14 h 28"/>
              <a:gd name="T94" fmla="*/ 3 w 103"/>
              <a:gd name="T95" fmla="*/ 12 h 28"/>
              <a:gd name="T96" fmla="*/ 2 w 103"/>
              <a:gd name="T97" fmla="*/ 11 h 28"/>
              <a:gd name="T98" fmla="*/ 1 w 103"/>
              <a:gd name="T99" fmla="*/ 9 h 28"/>
              <a:gd name="T100" fmla="*/ 1 w 103"/>
              <a:gd name="T101" fmla="*/ 8 h 28"/>
              <a:gd name="T102" fmla="*/ 0 w 103"/>
              <a:gd name="T103" fmla="*/ 6 h 28"/>
              <a:gd name="T104" fmla="*/ 0 w 103"/>
              <a:gd name="T105" fmla="*/ 5 h 28"/>
              <a:gd name="T106" fmla="*/ 0 w 103"/>
              <a:gd name="T107" fmla="*/ 3 h 28"/>
              <a:gd name="T108" fmla="*/ 0 w 103"/>
              <a:gd name="T109" fmla="*/ 2 h 28"/>
              <a:gd name="T110" fmla="*/ 1 w 103"/>
              <a:gd name="T111" fmla="*/ 0 h 28"/>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03" h="28">
                <a:moveTo>
                  <a:pt x="103" y="0"/>
                </a:moveTo>
                <a:lnTo>
                  <a:pt x="103" y="1"/>
                </a:lnTo>
                <a:lnTo>
                  <a:pt x="103" y="2"/>
                </a:lnTo>
                <a:lnTo>
                  <a:pt x="103" y="3"/>
                </a:lnTo>
                <a:lnTo>
                  <a:pt x="103" y="4"/>
                </a:lnTo>
                <a:lnTo>
                  <a:pt x="103" y="5"/>
                </a:lnTo>
                <a:lnTo>
                  <a:pt x="103" y="6"/>
                </a:lnTo>
                <a:lnTo>
                  <a:pt x="103" y="7"/>
                </a:lnTo>
                <a:lnTo>
                  <a:pt x="103" y="8"/>
                </a:lnTo>
                <a:lnTo>
                  <a:pt x="102" y="8"/>
                </a:lnTo>
                <a:lnTo>
                  <a:pt x="102" y="9"/>
                </a:lnTo>
                <a:lnTo>
                  <a:pt x="102" y="10"/>
                </a:lnTo>
                <a:lnTo>
                  <a:pt x="101" y="10"/>
                </a:lnTo>
                <a:lnTo>
                  <a:pt x="101" y="11"/>
                </a:lnTo>
                <a:lnTo>
                  <a:pt x="101" y="12"/>
                </a:lnTo>
                <a:lnTo>
                  <a:pt x="100" y="12"/>
                </a:lnTo>
                <a:lnTo>
                  <a:pt x="100" y="13"/>
                </a:lnTo>
                <a:lnTo>
                  <a:pt x="99" y="13"/>
                </a:lnTo>
                <a:lnTo>
                  <a:pt x="99" y="14"/>
                </a:lnTo>
                <a:lnTo>
                  <a:pt x="98" y="14"/>
                </a:lnTo>
                <a:lnTo>
                  <a:pt x="98" y="15"/>
                </a:lnTo>
                <a:lnTo>
                  <a:pt x="97" y="15"/>
                </a:lnTo>
                <a:lnTo>
                  <a:pt x="97" y="16"/>
                </a:lnTo>
                <a:lnTo>
                  <a:pt x="96" y="16"/>
                </a:lnTo>
                <a:lnTo>
                  <a:pt x="96" y="17"/>
                </a:lnTo>
                <a:lnTo>
                  <a:pt x="95" y="17"/>
                </a:lnTo>
                <a:lnTo>
                  <a:pt x="94" y="18"/>
                </a:lnTo>
                <a:lnTo>
                  <a:pt x="93" y="18"/>
                </a:lnTo>
                <a:lnTo>
                  <a:pt x="93" y="19"/>
                </a:lnTo>
                <a:lnTo>
                  <a:pt x="92" y="19"/>
                </a:lnTo>
                <a:lnTo>
                  <a:pt x="91" y="20"/>
                </a:lnTo>
                <a:lnTo>
                  <a:pt x="90" y="20"/>
                </a:lnTo>
                <a:lnTo>
                  <a:pt x="89" y="21"/>
                </a:lnTo>
                <a:lnTo>
                  <a:pt x="88" y="21"/>
                </a:lnTo>
                <a:lnTo>
                  <a:pt x="87" y="22"/>
                </a:lnTo>
                <a:lnTo>
                  <a:pt x="86" y="22"/>
                </a:lnTo>
                <a:lnTo>
                  <a:pt x="85" y="23"/>
                </a:lnTo>
                <a:lnTo>
                  <a:pt x="84" y="23"/>
                </a:lnTo>
                <a:lnTo>
                  <a:pt x="83" y="23"/>
                </a:lnTo>
                <a:lnTo>
                  <a:pt x="82" y="24"/>
                </a:lnTo>
                <a:lnTo>
                  <a:pt x="81" y="24"/>
                </a:lnTo>
                <a:lnTo>
                  <a:pt x="80" y="24"/>
                </a:lnTo>
                <a:lnTo>
                  <a:pt x="79" y="24"/>
                </a:lnTo>
                <a:lnTo>
                  <a:pt x="79" y="25"/>
                </a:lnTo>
                <a:lnTo>
                  <a:pt x="78" y="25"/>
                </a:lnTo>
                <a:lnTo>
                  <a:pt x="77" y="25"/>
                </a:lnTo>
                <a:lnTo>
                  <a:pt x="76" y="25"/>
                </a:lnTo>
                <a:lnTo>
                  <a:pt x="76" y="26"/>
                </a:lnTo>
                <a:lnTo>
                  <a:pt x="75" y="26"/>
                </a:lnTo>
                <a:lnTo>
                  <a:pt x="74" y="26"/>
                </a:lnTo>
                <a:lnTo>
                  <a:pt x="73" y="26"/>
                </a:lnTo>
                <a:lnTo>
                  <a:pt x="72" y="26"/>
                </a:lnTo>
                <a:lnTo>
                  <a:pt x="71" y="27"/>
                </a:lnTo>
                <a:lnTo>
                  <a:pt x="70" y="27"/>
                </a:lnTo>
                <a:lnTo>
                  <a:pt x="69" y="27"/>
                </a:lnTo>
                <a:lnTo>
                  <a:pt x="68" y="27"/>
                </a:lnTo>
                <a:lnTo>
                  <a:pt x="67" y="27"/>
                </a:lnTo>
                <a:lnTo>
                  <a:pt x="66" y="27"/>
                </a:lnTo>
                <a:lnTo>
                  <a:pt x="65" y="27"/>
                </a:lnTo>
                <a:lnTo>
                  <a:pt x="64" y="28"/>
                </a:lnTo>
                <a:lnTo>
                  <a:pt x="63" y="28"/>
                </a:lnTo>
                <a:lnTo>
                  <a:pt x="62" y="28"/>
                </a:lnTo>
                <a:lnTo>
                  <a:pt x="61" y="28"/>
                </a:lnTo>
                <a:lnTo>
                  <a:pt x="60" y="28"/>
                </a:lnTo>
                <a:lnTo>
                  <a:pt x="59" y="28"/>
                </a:lnTo>
                <a:lnTo>
                  <a:pt x="58" y="28"/>
                </a:lnTo>
                <a:lnTo>
                  <a:pt x="57" y="28"/>
                </a:lnTo>
                <a:lnTo>
                  <a:pt x="56" y="28"/>
                </a:lnTo>
                <a:lnTo>
                  <a:pt x="55" y="28"/>
                </a:lnTo>
                <a:lnTo>
                  <a:pt x="54" y="28"/>
                </a:lnTo>
                <a:lnTo>
                  <a:pt x="53" y="28"/>
                </a:lnTo>
                <a:lnTo>
                  <a:pt x="52" y="28"/>
                </a:lnTo>
                <a:lnTo>
                  <a:pt x="51" y="28"/>
                </a:lnTo>
                <a:lnTo>
                  <a:pt x="50" y="28"/>
                </a:lnTo>
                <a:lnTo>
                  <a:pt x="49" y="28"/>
                </a:lnTo>
                <a:lnTo>
                  <a:pt x="48" y="28"/>
                </a:lnTo>
                <a:lnTo>
                  <a:pt x="47" y="28"/>
                </a:lnTo>
                <a:lnTo>
                  <a:pt x="46" y="28"/>
                </a:lnTo>
                <a:lnTo>
                  <a:pt x="45" y="28"/>
                </a:lnTo>
                <a:lnTo>
                  <a:pt x="44" y="28"/>
                </a:lnTo>
                <a:lnTo>
                  <a:pt x="43" y="28"/>
                </a:lnTo>
                <a:lnTo>
                  <a:pt x="42" y="28"/>
                </a:lnTo>
                <a:lnTo>
                  <a:pt x="41" y="28"/>
                </a:lnTo>
                <a:lnTo>
                  <a:pt x="40" y="28"/>
                </a:lnTo>
                <a:lnTo>
                  <a:pt x="39" y="28"/>
                </a:lnTo>
                <a:lnTo>
                  <a:pt x="38" y="27"/>
                </a:lnTo>
                <a:lnTo>
                  <a:pt x="37" y="27"/>
                </a:lnTo>
                <a:lnTo>
                  <a:pt x="36" y="27"/>
                </a:lnTo>
                <a:lnTo>
                  <a:pt x="35" y="27"/>
                </a:lnTo>
                <a:lnTo>
                  <a:pt x="34" y="27"/>
                </a:lnTo>
                <a:lnTo>
                  <a:pt x="33" y="27"/>
                </a:lnTo>
                <a:lnTo>
                  <a:pt x="32" y="26"/>
                </a:lnTo>
                <a:lnTo>
                  <a:pt x="31" y="26"/>
                </a:lnTo>
                <a:lnTo>
                  <a:pt x="30" y="26"/>
                </a:lnTo>
                <a:lnTo>
                  <a:pt x="29" y="26"/>
                </a:lnTo>
                <a:lnTo>
                  <a:pt x="28" y="26"/>
                </a:lnTo>
                <a:lnTo>
                  <a:pt x="28" y="25"/>
                </a:lnTo>
                <a:lnTo>
                  <a:pt x="27" y="25"/>
                </a:lnTo>
                <a:lnTo>
                  <a:pt x="26" y="25"/>
                </a:lnTo>
                <a:lnTo>
                  <a:pt x="25" y="25"/>
                </a:lnTo>
                <a:lnTo>
                  <a:pt x="24" y="25"/>
                </a:lnTo>
                <a:lnTo>
                  <a:pt x="24" y="24"/>
                </a:lnTo>
                <a:lnTo>
                  <a:pt x="23" y="24"/>
                </a:lnTo>
                <a:lnTo>
                  <a:pt x="22" y="24"/>
                </a:lnTo>
                <a:lnTo>
                  <a:pt x="21" y="24"/>
                </a:lnTo>
                <a:lnTo>
                  <a:pt x="21" y="23"/>
                </a:lnTo>
                <a:lnTo>
                  <a:pt x="20" y="23"/>
                </a:lnTo>
                <a:lnTo>
                  <a:pt x="19" y="23"/>
                </a:lnTo>
                <a:lnTo>
                  <a:pt x="18" y="22"/>
                </a:lnTo>
                <a:lnTo>
                  <a:pt x="17" y="22"/>
                </a:lnTo>
                <a:lnTo>
                  <a:pt x="16" y="22"/>
                </a:lnTo>
                <a:lnTo>
                  <a:pt x="16" y="21"/>
                </a:lnTo>
                <a:lnTo>
                  <a:pt x="15" y="21"/>
                </a:lnTo>
                <a:lnTo>
                  <a:pt x="14" y="21"/>
                </a:lnTo>
                <a:lnTo>
                  <a:pt x="14" y="20"/>
                </a:lnTo>
                <a:lnTo>
                  <a:pt x="13" y="20"/>
                </a:lnTo>
                <a:lnTo>
                  <a:pt x="12" y="20"/>
                </a:lnTo>
                <a:lnTo>
                  <a:pt x="12" y="19"/>
                </a:lnTo>
                <a:lnTo>
                  <a:pt x="11" y="19"/>
                </a:lnTo>
                <a:lnTo>
                  <a:pt x="10" y="19"/>
                </a:lnTo>
                <a:lnTo>
                  <a:pt x="10" y="18"/>
                </a:lnTo>
                <a:lnTo>
                  <a:pt x="9" y="18"/>
                </a:lnTo>
                <a:lnTo>
                  <a:pt x="9" y="17"/>
                </a:lnTo>
                <a:lnTo>
                  <a:pt x="8" y="17"/>
                </a:lnTo>
                <a:lnTo>
                  <a:pt x="7" y="16"/>
                </a:lnTo>
                <a:lnTo>
                  <a:pt x="6" y="16"/>
                </a:lnTo>
                <a:lnTo>
                  <a:pt x="6" y="15"/>
                </a:lnTo>
                <a:lnTo>
                  <a:pt x="5" y="15"/>
                </a:lnTo>
                <a:lnTo>
                  <a:pt x="5" y="14"/>
                </a:lnTo>
                <a:lnTo>
                  <a:pt x="4" y="14"/>
                </a:lnTo>
                <a:lnTo>
                  <a:pt x="4" y="13"/>
                </a:lnTo>
                <a:lnTo>
                  <a:pt x="3" y="12"/>
                </a:lnTo>
                <a:lnTo>
                  <a:pt x="3" y="11"/>
                </a:lnTo>
                <a:lnTo>
                  <a:pt x="2" y="11"/>
                </a:lnTo>
                <a:lnTo>
                  <a:pt x="2" y="10"/>
                </a:lnTo>
                <a:lnTo>
                  <a:pt x="1" y="9"/>
                </a:lnTo>
                <a:lnTo>
                  <a:pt x="1" y="8"/>
                </a:lnTo>
                <a:lnTo>
                  <a:pt x="1" y="7"/>
                </a:lnTo>
                <a:lnTo>
                  <a:pt x="0" y="6"/>
                </a:lnTo>
                <a:lnTo>
                  <a:pt x="0" y="5"/>
                </a:lnTo>
                <a:lnTo>
                  <a:pt x="0" y="4"/>
                </a:lnTo>
                <a:lnTo>
                  <a:pt x="0" y="3"/>
                </a:lnTo>
                <a:lnTo>
                  <a:pt x="0" y="2"/>
                </a:lnTo>
                <a:lnTo>
                  <a:pt x="0" y="1"/>
                </a:lnTo>
                <a:lnTo>
                  <a:pt x="1" y="1"/>
                </a:lnTo>
                <a:lnTo>
                  <a:pt x="1"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00" name="Oval 340"/>
          <xdr:cNvSpPr>
            <a:spLocks noChangeArrowheads="1"/>
          </xdr:cNvSpPr>
        </xdr:nvSpPr>
        <xdr:spPr bwMode="auto">
          <a:xfrm>
            <a:off x="346" y="365"/>
            <a:ext cx="13" cy="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32601" name="Freeform 341"/>
          <xdr:cNvSpPr>
            <a:spLocks/>
          </xdr:cNvSpPr>
        </xdr:nvSpPr>
        <xdr:spPr bwMode="auto">
          <a:xfrm>
            <a:off x="312" y="352"/>
            <a:ext cx="23" cy="12"/>
          </a:xfrm>
          <a:custGeom>
            <a:avLst/>
            <a:gdLst>
              <a:gd name="T0" fmla="*/ 0 w 23"/>
              <a:gd name="T1" fmla="*/ 12 h 12"/>
              <a:gd name="T2" fmla="*/ 0 w 23"/>
              <a:gd name="T3" fmla="*/ 12 h 12"/>
              <a:gd name="T4" fmla="*/ 0 w 23"/>
              <a:gd name="T5" fmla="*/ 11 h 12"/>
              <a:gd name="T6" fmla="*/ 1 w 23"/>
              <a:gd name="T7" fmla="*/ 11 h 12"/>
              <a:gd name="T8" fmla="*/ 1 w 23"/>
              <a:gd name="T9" fmla="*/ 11 h 12"/>
              <a:gd name="T10" fmla="*/ 1 w 23"/>
              <a:gd name="T11" fmla="*/ 10 h 12"/>
              <a:gd name="T12" fmla="*/ 2 w 23"/>
              <a:gd name="T13" fmla="*/ 10 h 12"/>
              <a:gd name="T14" fmla="*/ 2 w 23"/>
              <a:gd name="T15" fmla="*/ 9 h 12"/>
              <a:gd name="T16" fmla="*/ 2 w 23"/>
              <a:gd name="T17" fmla="*/ 9 h 12"/>
              <a:gd name="T18" fmla="*/ 3 w 23"/>
              <a:gd name="T19" fmla="*/ 9 h 12"/>
              <a:gd name="T20" fmla="*/ 3 w 23"/>
              <a:gd name="T21" fmla="*/ 8 h 12"/>
              <a:gd name="T22" fmla="*/ 4 w 23"/>
              <a:gd name="T23" fmla="*/ 8 h 12"/>
              <a:gd name="T24" fmla="*/ 4 w 23"/>
              <a:gd name="T25" fmla="*/ 7 h 12"/>
              <a:gd name="T26" fmla="*/ 5 w 23"/>
              <a:gd name="T27" fmla="*/ 7 h 12"/>
              <a:gd name="T28" fmla="*/ 5 w 23"/>
              <a:gd name="T29" fmla="*/ 7 h 12"/>
              <a:gd name="T30" fmla="*/ 6 w 23"/>
              <a:gd name="T31" fmla="*/ 6 h 12"/>
              <a:gd name="T32" fmla="*/ 7 w 23"/>
              <a:gd name="T33" fmla="*/ 6 h 12"/>
              <a:gd name="T34" fmla="*/ 7 w 23"/>
              <a:gd name="T35" fmla="*/ 6 h 12"/>
              <a:gd name="T36" fmla="*/ 8 w 23"/>
              <a:gd name="T37" fmla="*/ 5 h 12"/>
              <a:gd name="T38" fmla="*/ 9 w 23"/>
              <a:gd name="T39" fmla="*/ 5 h 12"/>
              <a:gd name="T40" fmla="*/ 9 w 23"/>
              <a:gd name="T41" fmla="*/ 5 h 12"/>
              <a:gd name="T42" fmla="*/ 10 w 23"/>
              <a:gd name="T43" fmla="*/ 4 h 12"/>
              <a:gd name="T44" fmla="*/ 11 w 23"/>
              <a:gd name="T45" fmla="*/ 4 h 12"/>
              <a:gd name="T46" fmla="*/ 11 w 23"/>
              <a:gd name="T47" fmla="*/ 4 h 12"/>
              <a:gd name="T48" fmla="*/ 12 w 23"/>
              <a:gd name="T49" fmla="*/ 3 h 12"/>
              <a:gd name="T50" fmla="*/ 13 w 23"/>
              <a:gd name="T51" fmla="*/ 3 h 12"/>
              <a:gd name="T52" fmla="*/ 14 w 23"/>
              <a:gd name="T53" fmla="*/ 3 h 12"/>
              <a:gd name="T54" fmla="*/ 14 w 23"/>
              <a:gd name="T55" fmla="*/ 2 h 12"/>
              <a:gd name="T56" fmla="*/ 15 w 23"/>
              <a:gd name="T57" fmla="*/ 2 h 12"/>
              <a:gd name="T58" fmla="*/ 16 w 23"/>
              <a:gd name="T59" fmla="*/ 2 h 12"/>
              <a:gd name="T60" fmla="*/ 17 w 23"/>
              <a:gd name="T61" fmla="*/ 2 h 12"/>
              <a:gd name="T62" fmla="*/ 18 w 23"/>
              <a:gd name="T63" fmla="*/ 1 h 12"/>
              <a:gd name="T64" fmla="*/ 19 w 23"/>
              <a:gd name="T65" fmla="*/ 1 h 12"/>
              <a:gd name="T66" fmla="*/ 20 w 23"/>
              <a:gd name="T67" fmla="*/ 1 h 12"/>
              <a:gd name="T68" fmla="*/ 21 w 23"/>
              <a:gd name="T69" fmla="*/ 1 h 12"/>
              <a:gd name="T70" fmla="*/ 21 w 23"/>
              <a:gd name="T71" fmla="*/ 1 h 12"/>
              <a:gd name="T72" fmla="*/ 22 w 23"/>
              <a:gd name="T73" fmla="*/ 0 h 12"/>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0" t="0" r="r" b="b"/>
            <a:pathLst>
              <a:path w="23" h="12">
                <a:moveTo>
                  <a:pt x="0" y="12"/>
                </a:moveTo>
                <a:lnTo>
                  <a:pt x="0" y="12"/>
                </a:lnTo>
                <a:lnTo>
                  <a:pt x="0" y="11"/>
                </a:lnTo>
                <a:lnTo>
                  <a:pt x="1" y="11"/>
                </a:lnTo>
                <a:lnTo>
                  <a:pt x="1" y="10"/>
                </a:lnTo>
                <a:lnTo>
                  <a:pt x="2" y="10"/>
                </a:lnTo>
                <a:lnTo>
                  <a:pt x="2" y="9"/>
                </a:lnTo>
                <a:lnTo>
                  <a:pt x="3" y="9"/>
                </a:lnTo>
                <a:lnTo>
                  <a:pt x="3" y="8"/>
                </a:lnTo>
                <a:lnTo>
                  <a:pt x="4" y="8"/>
                </a:lnTo>
                <a:lnTo>
                  <a:pt x="4" y="7"/>
                </a:lnTo>
                <a:lnTo>
                  <a:pt x="5" y="7"/>
                </a:lnTo>
                <a:lnTo>
                  <a:pt x="6" y="6"/>
                </a:lnTo>
                <a:lnTo>
                  <a:pt x="7" y="6"/>
                </a:lnTo>
                <a:lnTo>
                  <a:pt x="8" y="5"/>
                </a:lnTo>
                <a:lnTo>
                  <a:pt x="9" y="5"/>
                </a:lnTo>
                <a:lnTo>
                  <a:pt x="10" y="4"/>
                </a:lnTo>
                <a:lnTo>
                  <a:pt x="11" y="4"/>
                </a:lnTo>
                <a:lnTo>
                  <a:pt x="12" y="3"/>
                </a:lnTo>
                <a:lnTo>
                  <a:pt x="13" y="3"/>
                </a:lnTo>
                <a:lnTo>
                  <a:pt x="14" y="3"/>
                </a:lnTo>
                <a:lnTo>
                  <a:pt x="14" y="2"/>
                </a:lnTo>
                <a:lnTo>
                  <a:pt x="15" y="2"/>
                </a:lnTo>
                <a:lnTo>
                  <a:pt x="16" y="2"/>
                </a:lnTo>
                <a:lnTo>
                  <a:pt x="17" y="2"/>
                </a:lnTo>
                <a:lnTo>
                  <a:pt x="18" y="1"/>
                </a:lnTo>
                <a:lnTo>
                  <a:pt x="19" y="1"/>
                </a:lnTo>
                <a:lnTo>
                  <a:pt x="20" y="1"/>
                </a:lnTo>
                <a:lnTo>
                  <a:pt x="21" y="1"/>
                </a:lnTo>
                <a:lnTo>
                  <a:pt x="22" y="0"/>
                </a:lnTo>
                <a:lnTo>
                  <a:pt x="23"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02" name="Freeform 342"/>
          <xdr:cNvSpPr>
            <a:spLocks/>
          </xdr:cNvSpPr>
        </xdr:nvSpPr>
        <xdr:spPr bwMode="auto">
          <a:xfrm>
            <a:off x="370" y="352"/>
            <a:ext cx="24" cy="12"/>
          </a:xfrm>
          <a:custGeom>
            <a:avLst/>
            <a:gdLst>
              <a:gd name="T0" fmla="*/ 0 w 24"/>
              <a:gd name="T1" fmla="*/ 0 h 12"/>
              <a:gd name="T2" fmla="*/ 1 w 24"/>
              <a:gd name="T3" fmla="*/ 0 h 12"/>
              <a:gd name="T4" fmla="*/ 2 w 24"/>
              <a:gd name="T5" fmla="*/ 0 h 12"/>
              <a:gd name="T6" fmla="*/ 3 w 24"/>
              <a:gd name="T7" fmla="*/ 1 h 12"/>
              <a:gd name="T8" fmla="*/ 4 w 24"/>
              <a:gd name="T9" fmla="*/ 1 h 12"/>
              <a:gd name="T10" fmla="*/ 5 w 24"/>
              <a:gd name="T11" fmla="*/ 1 h 12"/>
              <a:gd name="T12" fmla="*/ 6 w 24"/>
              <a:gd name="T13" fmla="*/ 1 h 12"/>
              <a:gd name="T14" fmla="*/ 7 w 24"/>
              <a:gd name="T15" fmla="*/ 2 h 12"/>
              <a:gd name="T16" fmla="*/ 7 w 24"/>
              <a:gd name="T17" fmla="*/ 2 h 12"/>
              <a:gd name="T18" fmla="*/ 8 w 24"/>
              <a:gd name="T19" fmla="*/ 2 h 12"/>
              <a:gd name="T20" fmla="*/ 9 w 24"/>
              <a:gd name="T21" fmla="*/ 2 h 12"/>
              <a:gd name="T22" fmla="*/ 10 w 24"/>
              <a:gd name="T23" fmla="*/ 3 h 12"/>
              <a:gd name="T24" fmla="*/ 11 w 24"/>
              <a:gd name="T25" fmla="*/ 3 h 12"/>
              <a:gd name="T26" fmla="*/ 11 w 24"/>
              <a:gd name="T27" fmla="*/ 3 h 12"/>
              <a:gd name="T28" fmla="*/ 12 w 24"/>
              <a:gd name="T29" fmla="*/ 4 h 12"/>
              <a:gd name="T30" fmla="*/ 13 w 24"/>
              <a:gd name="T31" fmla="*/ 4 h 12"/>
              <a:gd name="T32" fmla="*/ 14 w 24"/>
              <a:gd name="T33" fmla="*/ 4 h 12"/>
              <a:gd name="T34" fmla="*/ 14 w 24"/>
              <a:gd name="T35" fmla="*/ 4 h 12"/>
              <a:gd name="T36" fmla="*/ 15 w 24"/>
              <a:gd name="T37" fmla="*/ 5 h 12"/>
              <a:gd name="T38" fmla="*/ 16 w 24"/>
              <a:gd name="T39" fmla="*/ 5 h 12"/>
              <a:gd name="T40" fmla="*/ 16 w 24"/>
              <a:gd name="T41" fmla="*/ 5 h 12"/>
              <a:gd name="T42" fmla="*/ 17 w 24"/>
              <a:gd name="T43" fmla="*/ 6 h 12"/>
              <a:gd name="T44" fmla="*/ 17 w 24"/>
              <a:gd name="T45" fmla="*/ 6 h 12"/>
              <a:gd name="T46" fmla="*/ 18 w 24"/>
              <a:gd name="T47" fmla="*/ 7 h 12"/>
              <a:gd name="T48" fmla="*/ 18 w 24"/>
              <a:gd name="T49" fmla="*/ 7 h 12"/>
              <a:gd name="T50" fmla="*/ 19 w 24"/>
              <a:gd name="T51" fmla="*/ 7 h 12"/>
              <a:gd name="T52" fmla="*/ 19 w 24"/>
              <a:gd name="T53" fmla="*/ 8 h 12"/>
              <a:gd name="T54" fmla="*/ 20 w 24"/>
              <a:gd name="T55" fmla="*/ 8 h 12"/>
              <a:gd name="T56" fmla="*/ 20 w 24"/>
              <a:gd name="T57" fmla="*/ 8 h 12"/>
              <a:gd name="T58" fmla="*/ 21 w 24"/>
              <a:gd name="T59" fmla="*/ 9 h 12"/>
              <a:gd name="T60" fmla="*/ 21 w 24"/>
              <a:gd name="T61" fmla="*/ 9 h 12"/>
              <a:gd name="T62" fmla="*/ 22 w 24"/>
              <a:gd name="T63" fmla="*/ 10 h 12"/>
              <a:gd name="T64" fmla="*/ 22 w 24"/>
              <a:gd name="T65" fmla="*/ 10 h 12"/>
              <a:gd name="T66" fmla="*/ 22 w 24"/>
              <a:gd name="T67" fmla="*/ 10 h 12"/>
              <a:gd name="T68" fmla="*/ 23 w 24"/>
              <a:gd name="T69" fmla="*/ 11 h 12"/>
              <a:gd name="T70" fmla="*/ 23 w 24"/>
              <a:gd name="T71" fmla="*/ 11 h 12"/>
              <a:gd name="T72" fmla="*/ 23 w 24"/>
              <a:gd name="T73" fmla="*/ 12 h 12"/>
              <a:gd name="T74" fmla="*/ 23 w 24"/>
              <a:gd name="T75" fmla="*/ 12 h 12"/>
              <a:gd name="T76" fmla="*/ 24 w 24"/>
              <a:gd name="T77" fmla="*/ 12 h 12"/>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24" h="12">
                <a:moveTo>
                  <a:pt x="0" y="0"/>
                </a:moveTo>
                <a:lnTo>
                  <a:pt x="0" y="0"/>
                </a:lnTo>
                <a:lnTo>
                  <a:pt x="1" y="0"/>
                </a:lnTo>
                <a:lnTo>
                  <a:pt x="2" y="0"/>
                </a:lnTo>
                <a:lnTo>
                  <a:pt x="3" y="1"/>
                </a:lnTo>
                <a:lnTo>
                  <a:pt x="4" y="1"/>
                </a:lnTo>
                <a:lnTo>
                  <a:pt x="5" y="1"/>
                </a:lnTo>
                <a:lnTo>
                  <a:pt x="6" y="1"/>
                </a:lnTo>
                <a:lnTo>
                  <a:pt x="7" y="2"/>
                </a:lnTo>
                <a:lnTo>
                  <a:pt x="8" y="2"/>
                </a:lnTo>
                <a:lnTo>
                  <a:pt x="9" y="2"/>
                </a:lnTo>
                <a:lnTo>
                  <a:pt x="9" y="3"/>
                </a:lnTo>
                <a:lnTo>
                  <a:pt x="10" y="3"/>
                </a:lnTo>
                <a:lnTo>
                  <a:pt x="11" y="3"/>
                </a:lnTo>
                <a:lnTo>
                  <a:pt x="12" y="3"/>
                </a:lnTo>
                <a:lnTo>
                  <a:pt x="12" y="4"/>
                </a:lnTo>
                <a:lnTo>
                  <a:pt x="13" y="4"/>
                </a:lnTo>
                <a:lnTo>
                  <a:pt x="14" y="4"/>
                </a:lnTo>
                <a:lnTo>
                  <a:pt x="15" y="5"/>
                </a:lnTo>
                <a:lnTo>
                  <a:pt x="16" y="5"/>
                </a:lnTo>
                <a:lnTo>
                  <a:pt x="16" y="6"/>
                </a:lnTo>
                <a:lnTo>
                  <a:pt x="17" y="6"/>
                </a:lnTo>
                <a:lnTo>
                  <a:pt x="18" y="6"/>
                </a:lnTo>
                <a:lnTo>
                  <a:pt x="18" y="7"/>
                </a:lnTo>
                <a:lnTo>
                  <a:pt x="19" y="7"/>
                </a:lnTo>
                <a:lnTo>
                  <a:pt x="19" y="8"/>
                </a:lnTo>
                <a:lnTo>
                  <a:pt x="20" y="8"/>
                </a:lnTo>
                <a:lnTo>
                  <a:pt x="21" y="9"/>
                </a:lnTo>
                <a:lnTo>
                  <a:pt x="22" y="10"/>
                </a:lnTo>
                <a:lnTo>
                  <a:pt x="23" y="11"/>
                </a:lnTo>
                <a:lnTo>
                  <a:pt x="23" y="12"/>
                </a:lnTo>
                <a:lnTo>
                  <a:pt x="24" y="12"/>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03" name="Freeform 343"/>
          <xdr:cNvSpPr>
            <a:spLocks/>
          </xdr:cNvSpPr>
        </xdr:nvSpPr>
        <xdr:spPr bwMode="auto">
          <a:xfrm>
            <a:off x="330" y="383"/>
            <a:ext cx="42" cy="3"/>
          </a:xfrm>
          <a:custGeom>
            <a:avLst/>
            <a:gdLst>
              <a:gd name="T0" fmla="*/ 42 w 42"/>
              <a:gd name="T1" fmla="*/ 1 h 3"/>
              <a:gd name="T2" fmla="*/ 41 w 42"/>
              <a:gd name="T3" fmla="*/ 1 h 3"/>
              <a:gd name="T4" fmla="*/ 40 w 42"/>
              <a:gd name="T5" fmla="*/ 1 h 3"/>
              <a:gd name="T6" fmla="*/ 39 w 42"/>
              <a:gd name="T7" fmla="*/ 1 h 3"/>
              <a:gd name="T8" fmla="*/ 38 w 42"/>
              <a:gd name="T9" fmla="*/ 1 h 3"/>
              <a:gd name="T10" fmla="*/ 37 w 42"/>
              <a:gd name="T11" fmla="*/ 2 h 3"/>
              <a:gd name="T12" fmla="*/ 36 w 42"/>
              <a:gd name="T13" fmla="*/ 2 h 3"/>
              <a:gd name="T14" fmla="*/ 35 w 42"/>
              <a:gd name="T15" fmla="*/ 2 h 3"/>
              <a:gd name="T16" fmla="*/ 34 w 42"/>
              <a:gd name="T17" fmla="*/ 2 h 3"/>
              <a:gd name="T18" fmla="*/ 33 w 42"/>
              <a:gd name="T19" fmla="*/ 2 h 3"/>
              <a:gd name="T20" fmla="*/ 32 w 42"/>
              <a:gd name="T21" fmla="*/ 2 h 3"/>
              <a:gd name="T22" fmla="*/ 31 w 42"/>
              <a:gd name="T23" fmla="*/ 2 h 3"/>
              <a:gd name="T24" fmla="*/ 30 w 42"/>
              <a:gd name="T25" fmla="*/ 2 h 3"/>
              <a:gd name="T26" fmla="*/ 29 w 42"/>
              <a:gd name="T27" fmla="*/ 2 h 3"/>
              <a:gd name="T28" fmla="*/ 28 w 42"/>
              <a:gd name="T29" fmla="*/ 3 h 3"/>
              <a:gd name="T30" fmla="*/ 27 w 42"/>
              <a:gd name="T31" fmla="*/ 3 h 3"/>
              <a:gd name="T32" fmla="*/ 26 w 42"/>
              <a:gd name="T33" fmla="*/ 3 h 3"/>
              <a:gd name="T34" fmla="*/ 25 w 42"/>
              <a:gd name="T35" fmla="*/ 3 h 3"/>
              <a:gd name="T36" fmla="*/ 24 w 42"/>
              <a:gd name="T37" fmla="*/ 3 h 3"/>
              <a:gd name="T38" fmla="*/ 23 w 42"/>
              <a:gd name="T39" fmla="*/ 3 h 3"/>
              <a:gd name="T40" fmla="*/ 22 w 42"/>
              <a:gd name="T41" fmla="*/ 3 h 3"/>
              <a:gd name="T42" fmla="*/ 21 w 42"/>
              <a:gd name="T43" fmla="*/ 3 h 3"/>
              <a:gd name="T44" fmla="*/ 20 w 42"/>
              <a:gd name="T45" fmla="*/ 3 h 3"/>
              <a:gd name="T46" fmla="*/ 19 w 42"/>
              <a:gd name="T47" fmla="*/ 3 h 3"/>
              <a:gd name="T48" fmla="*/ 18 w 42"/>
              <a:gd name="T49" fmla="*/ 3 h 3"/>
              <a:gd name="T50" fmla="*/ 17 w 42"/>
              <a:gd name="T51" fmla="*/ 2 h 3"/>
              <a:gd name="T52" fmla="*/ 16 w 42"/>
              <a:gd name="T53" fmla="*/ 2 h 3"/>
              <a:gd name="T54" fmla="*/ 15 w 42"/>
              <a:gd name="T55" fmla="*/ 2 h 3"/>
              <a:gd name="T56" fmla="*/ 14 w 42"/>
              <a:gd name="T57" fmla="*/ 2 h 3"/>
              <a:gd name="T58" fmla="*/ 13 w 42"/>
              <a:gd name="T59" fmla="*/ 2 h 3"/>
              <a:gd name="T60" fmla="*/ 12 w 42"/>
              <a:gd name="T61" fmla="*/ 2 h 3"/>
              <a:gd name="T62" fmla="*/ 11 w 42"/>
              <a:gd name="T63" fmla="*/ 2 h 3"/>
              <a:gd name="T64" fmla="*/ 10 w 42"/>
              <a:gd name="T65" fmla="*/ 2 h 3"/>
              <a:gd name="T66" fmla="*/ 9 w 42"/>
              <a:gd name="T67" fmla="*/ 2 h 3"/>
              <a:gd name="T68" fmla="*/ 8 w 42"/>
              <a:gd name="T69" fmla="*/ 2 h 3"/>
              <a:gd name="T70" fmla="*/ 7 w 42"/>
              <a:gd name="T71" fmla="*/ 1 h 3"/>
              <a:gd name="T72" fmla="*/ 6 w 42"/>
              <a:gd name="T73" fmla="*/ 1 h 3"/>
              <a:gd name="T74" fmla="*/ 5 w 42"/>
              <a:gd name="T75" fmla="*/ 1 h 3"/>
              <a:gd name="T76" fmla="*/ 4 w 42"/>
              <a:gd name="T77" fmla="*/ 1 h 3"/>
              <a:gd name="T78" fmla="*/ 3 w 42"/>
              <a:gd name="T79" fmla="*/ 1 h 3"/>
              <a:gd name="T80" fmla="*/ 2 w 42"/>
              <a:gd name="T81" fmla="*/ 0 h 3"/>
              <a:gd name="T82" fmla="*/ 2 w 42"/>
              <a:gd name="T83" fmla="*/ 0 h 3"/>
              <a:gd name="T84" fmla="*/ 1 w 42"/>
              <a:gd name="T85" fmla="*/ 0 h 3"/>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42" h="3">
                <a:moveTo>
                  <a:pt x="42" y="1"/>
                </a:moveTo>
                <a:lnTo>
                  <a:pt x="42" y="1"/>
                </a:lnTo>
                <a:lnTo>
                  <a:pt x="41" y="1"/>
                </a:lnTo>
                <a:lnTo>
                  <a:pt x="40" y="1"/>
                </a:lnTo>
                <a:lnTo>
                  <a:pt x="39" y="1"/>
                </a:lnTo>
                <a:lnTo>
                  <a:pt x="38" y="1"/>
                </a:lnTo>
                <a:lnTo>
                  <a:pt x="37" y="2"/>
                </a:lnTo>
                <a:lnTo>
                  <a:pt x="36" y="2"/>
                </a:lnTo>
                <a:lnTo>
                  <a:pt x="35" y="2"/>
                </a:lnTo>
                <a:lnTo>
                  <a:pt x="34" y="2"/>
                </a:lnTo>
                <a:lnTo>
                  <a:pt x="33" y="2"/>
                </a:lnTo>
                <a:lnTo>
                  <a:pt x="32" y="2"/>
                </a:lnTo>
                <a:lnTo>
                  <a:pt x="31" y="2"/>
                </a:lnTo>
                <a:lnTo>
                  <a:pt x="30" y="2"/>
                </a:lnTo>
                <a:lnTo>
                  <a:pt x="29" y="2"/>
                </a:lnTo>
                <a:lnTo>
                  <a:pt x="28" y="3"/>
                </a:lnTo>
                <a:lnTo>
                  <a:pt x="27" y="3"/>
                </a:lnTo>
                <a:lnTo>
                  <a:pt x="26" y="3"/>
                </a:lnTo>
                <a:lnTo>
                  <a:pt x="25" y="3"/>
                </a:lnTo>
                <a:lnTo>
                  <a:pt x="24" y="3"/>
                </a:lnTo>
                <a:lnTo>
                  <a:pt x="23" y="3"/>
                </a:lnTo>
                <a:lnTo>
                  <a:pt x="22" y="3"/>
                </a:lnTo>
                <a:lnTo>
                  <a:pt x="21" y="3"/>
                </a:lnTo>
                <a:lnTo>
                  <a:pt x="20" y="3"/>
                </a:lnTo>
                <a:lnTo>
                  <a:pt x="19" y="3"/>
                </a:lnTo>
                <a:lnTo>
                  <a:pt x="18" y="3"/>
                </a:lnTo>
                <a:lnTo>
                  <a:pt x="17" y="3"/>
                </a:lnTo>
                <a:lnTo>
                  <a:pt x="17" y="2"/>
                </a:lnTo>
                <a:lnTo>
                  <a:pt x="16" y="2"/>
                </a:lnTo>
                <a:lnTo>
                  <a:pt x="15" y="2"/>
                </a:lnTo>
                <a:lnTo>
                  <a:pt x="14" y="2"/>
                </a:lnTo>
                <a:lnTo>
                  <a:pt x="13" y="2"/>
                </a:lnTo>
                <a:lnTo>
                  <a:pt x="12" y="2"/>
                </a:lnTo>
                <a:lnTo>
                  <a:pt x="11" y="2"/>
                </a:lnTo>
                <a:lnTo>
                  <a:pt x="10" y="2"/>
                </a:lnTo>
                <a:lnTo>
                  <a:pt x="9" y="2"/>
                </a:lnTo>
                <a:lnTo>
                  <a:pt x="8" y="2"/>
                </a:lnTo>
                <a:lnTo>
                  <a:pt x="8" y="1"/>
                </a:lnTo>
                <a:lnTo>
                  <a:pt x="7" y="1"/>
                </a:lnTo>
                <a:lnTo>
                  <a:pt x="6" y="1"/>
                </a:lnTo>
                <a:lnTo>
                  <a:pt x="5" y="1"/>
                </a:lnTo>
                <a:lnTo>
                  <a:pt x="4" y="1"/>
                </a:lnTo>
                <a:lnTo>
                  <a:pt x="3" y="1"/>
                </a:lnTo>
                <a:lnTo>
                  <a:pt x="2" y="0"/>
                </a:lnTo>
                <a:lnTo>
                  <a:pt x="1" y="0"/>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04" name="Freeform 344"/>
          <xdr:cNvSpPr>
            <a:spLocks/>
          </xdr:cNvSpPr>
        </xdr:nvSpPr>
        <xdr:spPr bwMode="auto">
          <a:xfrm>
            <a:off x="327" y="382"/>
            <a:ext cx="51" cy="4"/>
          </a:xfrm>
          <a:custGeom>
            <a:avLst/>
            <a:gdLst>
              <a:gd name="T0" fmla="*/ 50 w 51"/>
              <a:gd name="T1" fmla="*/ 0 h 4"/>
              <a:gd name="T2" fmla="*/ 50 w 51"/>
              <a:gd name="T3" fmla="*/ 1 h 4"/>
              <a:gd name="T4" fmla="*/ 49 w 51"/>
              <a:gd name="T5" fmla="*/ 1 h 4"/>
              <a:gd name="T6" fmla="*/ 48 w 51"/>
              <a:gd name="T7" fmla="*/ 1 h 4"/>
              <a:gd name="T8" fmla="*/ 47 w 51"/>
              <a:gd name="T9" fmla="*/ 1 h 4"/>
              <a:gd name="T10" fmla="*/ 46 w 51"/>
              <a:gd name="T11" fmla="*/ 1 h 4"/>
              <a:gd name="T12" fmla="*/ 45 w 51"/>
              <a:gd name="T13" fmla="*/ 2 h 4"/>
              <a:gd name="T14" fmla="*/ 44 w 51"/>
              <a:gd name="T15" fmla="*/ 2 h 4"/>
              <a:gd name="T16" fmla="*/ 43 w 51"/>
              <a:gd name="T17" fmla="*/ 2 h 4"/>
              <a:gd name="T18" fmla="*/ 42 w 51"/>
              <a:gd name="T19" fmla="*/ 2 h 4"/>
              <a:gd name="T20" fmla="*/ 42 w 51"/>
              <a:gd name="T21" fmla="*/ 2 h 4"/>
              <a:gd name="T22" fmla="*/ 41 w 51"/>
              <a:gd name="T23" fmla="*/ 3 h 4"/>
              <a:gd name="T24" fmla="*/ 40 w 51"/>
              <a:gd name="T25" fmla="*/ 3 h 4"/>
              <a:gd name="T26" fmla="*/ 39 w 51"/>
              <a:gd name="T27" fmla="*/ 3 h 4"/>
              <a:gd name="T28" fmla="*/ 38 w 51"/>
              <a:gd name="T29" fmla="*/ 3 h 4"/>
              <a:gd name="T30" fmla="*/ 37 w 51"/>
              <a:gd name="T31" fmla="*/ 3 h 4"/>
              <a:gd name="T32" fmla="*/ 36 w 51"/>
              <a:gd name="T33" fmla="*/ 3 h 4"/>
              <a:gd name="T34" fmla="*/ 35 w 51"/>
              <a:gd name="T35" fmla="*/ 3 h 4"/>
              <a:gd name="T36" fmla="*/ 34 w 51"/>
              <a:gd name="T37" fmla="*/ 3 h 4"/>
              <a:gd name="T38" fmla="*/ 33 w 51"/>
              <a:gd name="T39" fmla="*/ 3 h 4"/>
              <a:gd name="T40" fmla="*/ 32 w 51"/>
              <a:gd name="T41" fmla="*/ 3 h 4"/>
              <a:gd name="T42" fmla="*/ 31 w 51"/>
              <a:gd name="T43" fmla="*/ 4 h 4"/>
              <a:gd name="T44" fmla="*/ 30 w 51"/>
              <a:gd name="T45" fmla="*/ 4 h 4"/>
              <a:gd name="T46" fmla="*/ 29 w 51"/>
              <a:gd name="T47" fmla="*/ 4 h 4"/>
              <a:gd name="T48" fmla="*/ 28 w 51"/>
              <a:gd name="T49" fmla="*/ 4 h 4"/>
              <a:gd name="T50" fmla="*/ 27 w 51"/>
              <a:gd name="T51" fmla="*/ 4 h 4"/>
              <a:gd name="T52" fmla="*/ 26 w 51"/>
              <a:gd name="T53" fmla="*/ 4 h 4"/>
              <a:gd name="T54" fmla="*/ 24 w 51"/>
              <a:gd name="T55" fmla="*/ 4 h 4"/>
              <a:gd name="T56" fmla="*/ 23 w 51"/>
              <a:gd name="T57" fmla="*/ 4 h 4"/>
              <a:gd name="T58" fmla="*/ 22 w 51"/>
              <a:gd name="T59" fmla="*/ 4 h 4"/>
              <a:gd name="T60" fmla="*/ 21 w 51"/>
              <a:gd name="T61" fmla="*/ 4 h 4"/>
              <a:gd name="T62" fmla="*/ 20 w 51"/>
              <a:gd name="T63" fmla="*/ 4 h 4"/>
              <a:gd name="T64" fmla="*/ 19 w 51"/>
              <a:gd name="T65" fmla="*/ 3 h 4"/>
              <a:gd name="T66" fmla="*/ 18 w 51"/>
              <a:gd name="T67" fmla="*/ 3 h 4"/>
              <a:gd name="T68" fmla="*/ 17 w 51"/>
              <a:gd name="T69" fmla="*/ 3 h 4"/>
              <a:gd name="T70" fmla="*/ 16 w 51"/>
              <a:gd name="T71" fmla="*/ 3 h 4"/>
              <a:gd name="T72" fmla="*/ 15 w 51"/>
              <a:gd name="T73" fmla="*/ 3 h 4"/>
              <a:gd name="T74" fmla="*/ 14 w 51"/>
              <a:gd name="T75" fmla="*/ 3 h 4"/>
              <a:gd name="T76" fmla="*/ 13 w 51"/>
              <a:gd name="T77" fmla="*/ 3 h 4"/>
              <a:gd name="T78" fmla="*/ 12 w 51"/>
              <a:gd name="T79" fmla="*/ 3 h 4"/>
              <a:gd name="T80" fmla="*/ 11 w 51"/>
              <a:gd name="T81" fmla="*/ 3 h 4"/>
              <a:gd name="T82" fmla="*/ 10 w 51"/>
              <a:gd name="T83" fmla="*/ 2 h 4"/>
              <a:gd name="T84" fmla="*/ 9 w 51"/>
              <a:gd name="T85" fmla="*/ 2 h 4"/>
              <a:gd name="T86" fmla="*/ 9 w 51"/>
              <a:gd name="T87" fmla="*/ 2 h 4"/>
              <a:gd name="T88" fmla="*/ 8 w 51"/>
              <a:gd name="T89" fmla="*/ 2 h 4"/>
              <a:gd name="T90" fmla="*/ 7 w 51"/>
              <a:gd name="T91" fmla="*/ 2 h 4"/>
              <a:gd name="T92" fmla="*/ 6 w 51"/>
              <a:gd name="T93" fmla="*/ 2 h 4"/>
              <a:gd name="T94" fmla="*/ 5 w 51"/>
              <a:gd name="T95" fmla="*/ 1 h 4"/>
              <a:gd name="T96" fmla="*/ 4 w 51"/>
              <a:gd name="T97" fmla="*/ 1 h 4"/>
              <a:gd name="T98" fmla="*/ 3 w 51"/>
              <a:gd name="T99" fmla="*/ 1 h 4"/>
              <a:gd name="T100" fmla="*/ 2 w 51"/>
              <a:gd name="T101" fmla="*/ 1 h 4"/>
              <a:gd name="T102" fmla="*/ 1 w 51"/>
              <a:gd name="T103" fmla="*/ 0 h 4"/>
              <a:gd name="T104" fmla="*/ 1 w 51"/>
              <a:gd name="T105" fmla="*/ 0 h 4"/>
              <a:gd name="T106" fmla="*/ 0 w 51"/>
              <a:gd name="T107" fmla="*/ 0 h 4"/>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0" t="0" r="r" b="b"/>
            <a:pathLst>
              <a:path w="51" h="4">
                <a:moveTo>
                  <a:pt x="51" y="0"/>
                </a:moveTo>
                <a:lnTo>
                  <a:pt x="50" y="0"/>
                </a:lnTo>
                <a:lnTo>
                  <a:pt x="50" y="1"/>
                </a:lnTo>
                <a:lnTo>
                  <a:pt x="49" y="1"/>
                </a:lnTo>
                <a:lnTo>
                  <a:pt x="48" y="1"/>
                </a:lnTo>
                <a:lnTo>
                  <a:pt x="47" y="1"/>
                </a:lnTo>
                <a:lnTo>
                  <a:pt x="46" y="1"/>
                </a:lnTo>
                <a:lnTo>
                  <a:pt x="46" y="2"/>
                </a:lnTo>
                <a:lnTo>
                  <a:pt x="45" y="2"/>
                </a:lnTo>
                <a:lnTo>
                  <a:pt x="44" y="2"/>
                </a:lnTo>
                <a:lnTo>
                  <a:pt x="43" y="2"/>
                </a:lnTo>
                <a:lnTo>
                  <a:pt x="42" y="2"/>
                </a:lnTo>
                <a:lnTo>
                  <a:pt x="41" y="2"/>
                </a:lnTo>
                <a:lnTo>
                  <a:pt x="41" y="3"/>
                </a:lnTo>
                <a:lnTo>
                  <a:pt x="40" y="3"/>
                </a:lnTo>
                <a:lnTo>
                  <a:pt x="39" y="3"/>
                </a:lnTo>
                <a:lnTo>
                  <a:pt x="38" y="3"/>
                </a:lnTo>
                <a:lnTo>
                  <a:pt x="37" y="3"/>
                </a:lnTo>
                <a:lnTo>
                  <a:pt x="36" y="3"/>
                </a:lnTo>
                <a:lnTo>
                  <a:pt x="35" y="3"/>
                </a:lnTo>
                <a:lnTo>
                  <a:pt x="34" y="3"/>
                </a:lnTo>
                <a:lnTo>
                  <a:pt x="33" y="3"/>
                </a:lnTo>
                <a:lnTo>
                  <a:pt x="32" y="3"/>
                </a:lnTo>
                <a:lnTo>
                  <a:pt x="31" y="4"/>
                </a:lnTo>
                <a:lnTo>
                  <a:pt x="30" y="4"/>
                </a:lnTo>
                <a:lnTo>
                  <a:pt x="29" y="4"/>
                </a:lnTo>
                <a:lnTo>
                  <a:pt x="28" y="4"/>
                </a:lnTo>
                <a:lnTo>
                  <a:pt x="27" y="4"/>
                </a:lnTo>
                <a:lnTo>
                  <a:pt x="26" y="4"/>
                </a:lnTo>
                <a:lnTo>
                  <a:pt x="25" y="4"/>
                </a:lnTo>
                <a:lnTo>
                  <a:pt x="24" y="4"/>
                </a:lnTo>
                <a:lnTo>
                  <a:pt x="23" y="4"/>
                </a:lnTo>
                <a:lnTo>
                  <a:pt x="22" y="4"/>
                </a:lnTo>
                <a:lnTo>
                  <a:pt x="21" y="4"/>
                </a:lnTo>
                <a:lnTo>
                  <a:pt x="20" y="4"/>
                </a:lnTo>
                <a:lnTo>
                  <a:pt x="20" y="3"/>
                </a:lnTo>
                <a:lnTo>
                  <a:pt x="19" y="3"/>
                </a:lnTo>
                <a:lnTo>
                  <a:pt x="18" y="3"/>
                </a:lnTo>
                <a:lnTo>
                  <a:pt x="17" y="3"/>
                </a:lnTo>
                <a:lnTo>
                  <a:pt x="16" y="3"/>
                </a:lnTo>
                <a:lnTo>
                  <a:pt x="15" y="3"/>
                </a:lnTo>
                <a:lnTo>
                  <a:pt x="14" y="3"/>
                </a:lnTo>
                <a:lnTo>
                  <a:pt x="13" y="3"/>
                </a:lnTo>
                <a:lnTo>
                  <a:pt x="12" y="3"/>
                </a:lnTo>
                <a:lnTo>
                  <a:pt x="11" y="3"/>
                </a:lnTo>
                <a:lnTo>
                  <a:pt x="10" y="2"/>
                </a:lnTo>
                <a:lnTo>
                  <a:pt x="9" y="2"/>
                </a:lnTo>
                <a:lnTo>
                  <a:pt x="8" y="2"/>
                </a:lnTo>
                <a:lnTo>
                  <a:pt x="7" y="2"/>
                </a:lnTo>
                <a:lnTo>
                  <a:pt x="6" y="2"/>
                </a:lnTo>
                <a:lnTo>
                  <a:pt x="5" y="1"/>
                </a:lnTo>
                <a:lnTo>
                  <a:pt x="4" y="1"/>
                </a:lnTo>
                <a:lnTo>
                  <a:pt x="3" y="1"/>
                </a:lnTo>
                <a:lnTo>
                  <a:pt x="2" y="1"/>
                </a:lnTo>
                <a:lnTo>
                  <a:pt x="1" y="0"/>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05" name="Line 345"/>
          <xdr:cNvSpPr>
            <a:spLocks noChangeShapeType="1"/>
          </xdr:cNvSpPr>
        </xdr:nvSpPr>
        <xdr:spPr bwMode="auto">
          <a:xfrm flipV="1">
            <a:off x="327" y="375"/>
            <a:ext cx="13"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06" name="Line 346"/>
          <xdr:cNvSpPr>
            <a:spLocks noChangeShapeType="1"/>
          </xdr:cNvSpPr>
        </xdr:nvSpPr>
        <xdr:spPr bwMode="auto">
          <a:xfrm flipH="1" flipV="1">
            <a:off x="364" y="375"/>
            <a:ext cx="13"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07" name="Line 347"/>
          <xdr:cNvSpPr>
            <a:spLocks noChangeShapeType="1"/>
          </xdr:cNvSpPr>
        </xdr:nvSpPr>
        <xdr:spPr bwMode="auto">
          <a:xfrm>
            <a:off x="312" y="364"/>
            <a:ext cx="20" cy="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08" name="Line 348"/>
          <xdr:cNvSpPr>
            <a:spLocks noChangeShapeType="1"/>
          </xdr:cNvSpPr>
        </xdr:nvSpPr>
        <xdr:spPr bwMode="auto">
          <a:xfrm>
            <a:off x="335" y="352"/>
            <a:ext cx="9"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09" name="Line 349"/>
          <xdr:cNvSpPr>
            <a:spLocks noChangeShapeType="1"/>
          </xdr:cNvSpPr>
        </xdr:nvSpPr>
        <xdr:spPr bwMode="auto">
          <a:xfrm flipH="1">
            <a:off x="361" y="352"/>
            <a:ext cx="9" cy="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10" name="Line 350"/>
          <xdr:cNvSpPr>
            <a:spLocks noChangeShapeType="1"/>
          </xdr:cNvSpPr>
        </xdr:nvSpPr>
        <xdr:spPr bwMode="auto">
          <a:xfrm flipH="1">
            <a:off x="372" y="364"/>
            <a:ext cx="22" cy="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11" name="Freeform 351"/>
          <xdr:cNvSpPr>
            <a:spLocks/>
          </xdr:cNvSpPr>
        </xdr:nvSpPr>
        <xdr:spPr bwMode="auto">
          <a:xfrm>
            <a:off x="340" y="375"/>
            <a:ext cx="24" cy="2"/>
          </a:xfrm>
          <a:custGeom>
            <a:avLst/>
            <a:gdLst>
              <a:gd name="T0" fmla="*/ 24 w 24"/>
              <a:gd name="T1" fmla="*/ 0 h 2"/>
              <a:gd name="T2" fmla="*/ 24 w 24"/>
              <a:gd name="T3" fmla="*/ 0 h 2"/>
              <a:gd name="T4" fmla="*/ 23 w 24"/>
              <a:gd name="T5" fmla="*/ 0 h 2"/>
              <a:gd name="T6" fmla="*/ 23 w 24"/>
              <a:gd name="T7" fmla="*/ 0 h 2"/>
              <a:gd name="T8" fmla="*/ 23 w 24"/>
              <a:gd name="T9" fmla="*/ 0 h 2"/>
              <a:gd name="T10" fmla="*/ 22 w 24"/>
              <a:gd name="T11" fmla="*/ 0 h 2"/>
              <a:gd name="T12" fmla="*/ 22 w 24"/>
              <a:gd name="T13" fmla="*/ 1 h 2"/>
              <a:gd name="T14" fmla="*/ 21 w 24"/>
              <a:gd name="T15" fmla="*/ 1 h 2"/>
              <a:gd name="T16" fmla="*/ 21 w 24"/>
              <a:gd name="T17" fmla="*/ 1 h 2"/>
              <a:gd name="T18" fmla="*/ 20 w 24"/>
              <a:gd name="T19" fmla="*/ 1 h 2"/>
              <a:gd name="T20" fmla="*/ 20 w 24"/>
              <a:gd name="T21" fmla="*/ 1 h 2"/>
              <a:gd name="T22" fmla="*/ 20 w 24"/>
              <a:gd name="T23" fmla="*/ 1 h 2"/>
              <a:gd name="T24" fmla="*/ 19 w 24"/>
              <a:gd name="T25" fmla="*/ 1 h 2"/>
              <a:gd name="T26" fmla="*/ 19 w 24"/>
              <a:gd name="T27" fmla="*/ 1 h 2"/>
              <a:gd name="T28" fmla="*/ 18 w 24"/>
              <a:gd name="T29" fmla="*/ 1 h 2"/>
              <a:gd name="T30" fmla="*/ 18 w 24"/>
              <a:gd name="T31" fmla="*/ 1 h 2"/>
              <a:gd name="T32" fmla="*/ 17 w 24"/>
              <a:gd name="T33" fmla="*/ 1 h 2"/>
              <a:gd name="T34" fmla="*/ 17 w 24"/>
              <a:gd name="T35" fmla="*/ 2 h 2"/>
              <a:gd name="T36" fmla="*/ 16 w 24"/>
              <a:gd name="T37" fmla="*/ 2 h 2"/>
              <a:gd name="T38" fmla="*/ 16 w 24"/>
              <a:gd name="T39" fmla="*/ 2 h 2"/>
              <a:gd name="T40" fmla="*/ 15 w 24"/>
              <a:gd name="T41" fmla="*/ 2 h 2"/>
              <a:gd name="T42" fmla="*/ 15 w 24"/>
              <a:gd name="T43" fmla="*/ 2 h 2"/>
              <a:gd name="T44" fmla="*/ 15 w 24"/>
              <a:gd name="T45" fmla="*/ 2 h 2"/>
              <a:gd name="T46" fmla="*/ 14 w 24"/>
              <a:gd name="T47" fmla="*/ 2 h 2"/>
              <a:gd name="T48" fmla="*/ 14 w 24"/>
              <a:gd name="T49" fmla="*/ 2 h 2"/>
              <a:gd name="T50" fmla="*/ 13 w 24"/>
              <a:gd name="T51" fmla="*/ 2 h 2"/>
              <a:gd name="T52" fmla="*/ 13 w 24"/>
              <a:gd name="T53" fmla="*/ 2 h 2"/>
              <a:gd name="T54" fmla="*/ 12 w 24"/>
              <a:gd name="T55" fmla="*/ 2 h 2"/>
              <a:gd name="T56" fmla="*/ 12 w 24"/>
              <a:gd name="T57" fmla="*/ 2 h 2"/>
              <a:gd name="T58" fmla="*/ 11 w 24"/>
              <a:gd name="T59" fmla="*/ 2 h 2"/>
              <a:gd name="T60" fmla="*/ 11 w 24"/>
              <a:gd name="T61" fmla="*/ 2 h 2"/>
              <a:gd name="T62" fmla="*/ 10 w 24"/>
              <a:gd name="T63" fmla="*/ 2 h 2"/>
              <a:gd name="T64" fmla="*/ 10 w 24"/>
              <a:gd name="T65" fmla="*/ 2 h 2"/>
              <a:gd name="T66" fmla="*/ 9 w 24"/>
              <a:gd name="T67" fmla="*/ 2 h 2"/>
              <a:gd name="T68" fmla="*/ 9 w 24"/>
              <a:gd name="T69" fmla="*/ 2 h 2"/>
              <a:gd name="T70" fmla="*/ 8 w 24"/>
              <a:gd name="T71" fmla="*/ 2 h 2"/>
              <a:gd name="T72" fmla="*/ 8 w 24"/>
              <a:gd name="T73" fmla="*/ 2 h 2"/>
              <a:gd name="T74" fmla="*/ 7 w 24"/>
              <a:gd name="T75" fmla="*/ 2 h 2"/>
              <a:gd name="T76" fmla="*/ 7 w 24"/>
              <a:gd name="T77" fmla="*/ 2 h 2"/>
              <a:gd name="T78" fmla="*/ 7 w 24"/>
              <a:gd name="T79" fmla="*/ 2 h 2"/>
              <a:gd name="T80" fmla="*/ 6 w 24"/>
              <a:gd name="T81" fmla="*/ 1 h 2"/>
              <a:gd name="T82" fmla="*/ 6 w 24"/>
              <a:gd name="T83" fmla="*/ 1 h 2"/>
              <a:gd name="T84" fmla="*/ 5 w 24"/>
              <a:gd name="T85" fmla="*/ 1 h 2"/>
              <a:gd name="T86" fmla="*/ 5 w 24"/>
              <a:gd name="T87" fmla="*/ 1 h 2"/>
              <a:gd name="T88" fmla="*/ 4 w 24"/>
              <a:gd name="T89" fmla="*/ 1 h 2"/>
              <a:gd name="T90" fmla="*/ 4 w 24"/>
              <a:gd name="T91" fmla="*/ 1 h 2"/>
              <a:gd name="T92" fmla="*/ 3 w 24"/>
              <a:gd name="T93" fmla="*/ 1 h 2"/>
              <a:gd name="T94" fmla="*/ 3 w 24"/>
              <a:gd name="T95" fmla="*/ 1 h 2"/>
              <a:gd name="T96" fmla="*/ 3 w 24"/>
              <a:gd name="T97" fmla="*/ 1 h 2"/>
              <a:gd name="T98" fmla="*/ 2 w 24"/>
              <a:gd name="T99" fmla="*/ 1 h 2"/>
              <a:gd name="T100" fmla="*/ 2 w 24"/>
              <a:gd name="T101" fmla="*/ 1 h 2"/>
              <a:gd name="T102" fmla="*/ 1 w 24"/>
              <a:gd name="T103" fmla="*/ 0 h 2"/>
              <a:gd name="T104" fmla="*/ 1 w 24"/>
              <a:gd name="T105" fmla="*/ 0 h 2"/>
              <a:gd name="T106" fmla="*/ 1 w 24"/>
              <a:gd name="T107" fmla="*/ 0 h 2"/>
              <a:gd name="T108" fmla="*/ 0 w 24"/>
              <a:gd name="T109" fmla="*/ 0 h 2"/>
              <a:gd name="T110" fmla="*/ 0 w 24"/>
              <a:gd name="T111" fmla="*/ 0 h 2"/>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4" h="2">
                <a:moveTo>
                  <a:pt x="24" y="0"/>
                </a:moveTo>
                <a:lnTo>
                  <a:pt x="24" y="0"/>
                </a:lnTo>
                <a:lnTo>
                  <a:pt x="23" y="0"/>
                </a:lnTo>
                <a:lnTo>
                  <a:pt x="22" y="0"/>
                </a:lnTo>
                <a:lnTo>
                  <a:pt x="22" y="1"/>
                </a:lnTo>
                <a:lnTo>
                  <a:pt x="21" y="1"/>
                </a:lnTo>
                <a:lnTo>
                  <a:pt x="20" y="1"/>
                </a:lnTo>
                <a:lnTo>
                  <a:pt x="19" y="1"/>
                </a:lnTo>
                <a:lnTo>
                  <a:pt x="18" y="1"/>
                </a:lnTo>
                <a:lnTo>
                  <a:pt x="17" y="1"/>
                </a:lnTo>
                <a:lnTo>
                  <a:pt x="17" y="2"/>
                </a:lnTo>
                <a:lnTo>
                  <a:pt x="16" y="2"/>
                </a:lnTo>
                <a:lnTo>
                  <a:pt x="15" y="2"/>
                </a:lnTo>
                <a:lnTo>
                  <a:pt x="14" y="2"/>
                </a:lnTo>
                <a:lnTo>
                  <a:pt x="13" y="2"/>
                </a:lnTo>
                <a:lnTo>
                  <a:pt x="12" y="2"/>
                </a:lnTo>
                <a:lnTo>
                  <a:pt x="11" y="2"/>
                </a:lnTo>
                <a:lnTo>
                  <a:pt x="10" y="2"/>
                </a:lnTo>
                <a:lnTo>
                  <a:pt x="9" y="2"/>
                </a:lnTo>
                <a:lnTo>
                  <a:pt x="8" y="2"/>
                </a:lnTo>
                <a:lnTo>
                  <a:pt x="7" y="2"/>
                </a:lnTo>
                <a:lnTo>
                  <a:pt x="6" y="1"/>
                </a:lnTo>
                <a:lnTo>
                  <a:pt x="5" y="1"/>
                </a:lnTo>
                <a:lnTo>
                  <a:pt x="4" y="1"/>
                </a:lnTo>
                <a:lnTo>
                  <a:pt x="3" y="1"/>
                </a:lnTo>
                <a:lnTo>
                  <a:pt x="2" y="1"/>
                </a:lnTo>
                <a:lnTo>
                  <a:pt x="1" y="0"/>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12" name="Freeform 352"/>
          <xdr:cNvSpPr>
            <a:spLocks/>
          </xdr:cNvSpPr>
        </xdr:nvSpPr>
        <xdr:spPr bwMode="auto">
          <a:xfrm>
            <a:off x="361" y="360"/>
            <a:ext cx="11" cy="5"/>
          </a:xfrm>
          <a:custGeom>
            <a:avLst/>
            <a:gdLst>
              <a:gd name="T0" fmla="*/ 1 w 11"/>
              <a:gd name="T1" fmla="*/ 0 h 5"/>
              <a:gd name="T2" fmla="*/ 1 w 11"/>
              <a:gd name="T3" fmla="*/ 0 h 5"/>
              <a:gd name="T4" fmla="*/ 1 w 11"/>
              <a:gd name="T5" fmla="*/ 0 h 5"/>
              <a:gd name="T6" fmla="*/ 2 w 11"/>
              <a:gd name="T7" fmla="*/ 0 h 5"/>
              <a:gd name="T8" fmla="*/ 2 w 11"/>
              <a:gd name="T9" fmla="*/ 1 h 5"/>
              <a:gd name="T10" fmla="*/ 3 w 11"/>
              <a:gd name="T11" fmla="*/ 1 h 5"/>
              <a:gd name="T12" fmla="*/ 3 w 11"/>
              <a:gd name="T13" fmla="*/ 1 h 5"/>
              <a:gd name="T14" fmla="*/ 4 w 11"/>
              <a:gd name="T15" fmla="*/ 1 h 5"/>
              <a:gd name="T16" fmla="*/ 4 w 11"/>
              <a:gd name="T17" fmla="*/ 1 h 5"/>
              <a:gd name="T18" fmla="*/ 4 w 11"/>
              <a:gd name="T19" fmla="*/ 1 h 5"/>
              <a:gd name="T20" fmla="*/ 5 w 11"/>
              <a:gd name="T21" fmla="*/ 1 h 5"/>
              <a:gd name="T22" fmla="*/ 5 w 11"/>
              <a:gd name="T23" fmla="*/ 1 h 5"/>
              <a:gd name="T24" fmla="*/ 6 w 11"/>
              <a:gd name="T25" fmla="*/ 2 h 5"/>
              <a:gd name="T26" fmla="*/ 6 w 11"/>
              <a:gd name="T27" fmla="*/ 2 h 5"/>
              <a:gd name="T28" fmla="*/ 6 w 11"/>
              <a:gd name="T29" fmla="*/ 2 h 5"/>
              <a:gd name="T30" fmla="*/ 7 w 11"/>
              <a:gd name="T31" fmla="*/ 2 h 5"/>
              <a:gd name="T32" fmla="*/ 7 w 11"/>
              <a:gd name="T33" fmla="*/ 2 h 5"/>
              <a:gd name="T34" fmla="*/ 7 w 11"/>
              <a:gd name="T35" fmla="*/ 2 h 5"/>
              <a:gd name="T36" fmla="*/ 8 w 11"/>
              <a:gd name="T37" fmla="*/ 3 h 5"/>
              <a:gd name="T38" fmla="*/ 8 w 11"/>
              <a:gd name="T39" fmla="*/ 3 h 5"/>
              <a:gd name="T40" fmla="*/ 8 w 11"/>
              <a:gd name="T41" fmla="*/ 3 h 5"/>
              <a:gd name="T42" fmla="*/ 8 w 11"/>
              <a:gd name="T43" fmla="*/ 3 h 5"/>
              <a:gd name="T44" fmla="*/ 9 w 11"/>
              <a:gd name="T45" fmla="*/ 3 h 5"/>
              <a:gd name="T46" fmla="*/ 9 w 11"/>
              <a:gd name="T47" fmla="*/ 3 h 5"/>
              <a:gd name="T48" fmla="*/ 9 w 11"/>
              <a:gd name="T49" fmla="*/ 4 h 5"/>
              <a:gd name="T50" fmla="*/ 10 w 11"/>
              <a:gd name="T51" fmla="*/ 4 h 5"/>
              <a:gd name="T52" fmla="*/ 10 w 11"/>
              <a:gd name="T53" fmla="*/ 4 h 5"/>
              <a:gd name="T54" fmla="*/ 10 w 11"/>
              <a:gd name="T55" fmla="*/ 4 h 5"/>
              <a:gd name="T56" fmla="*/ 10 w 11"/>
              <a:gd name="T57" fmla="*/ 4 h 5"/>
              <a:gd name="T58" fmla="*/ 10 w 11"/>
              <a:gd name="T59" fmla="*/ 5 h 5"/>
              <a:gd name="T60" fmla="*/ 11 w 11"/>
              <a:gd name="T61" fmla="*/ 5 h 5"/>
              <a:gd name="T62" fmla="*/ 11 w 11"/>
              <a:gd name="T63" fmla="*/ 5 h 5"/>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0" t="0" r="r" b="b"/>
            <a:pathLst>
              <a:path w="11" h="5">
                <a:moveTo>
                  <a:pt x="0" y="0"/>
                </a:moveTo>
                <a:lnTo>
                  <a:pt x="1" y="0"/>
                </a:lnTo>
                <a:lnTo>
                  <a:pt x="2" y="0"/>
                </a:lnTo>
                <a:lnTo>
                  <a:pt x="2" y="1"/>
                </a:lnTo>
                <a:lnTo>
                  <a:pt x="3" y="1"/>
                </a:lnTo>
                <a:lnTo>
                  <a:pt x="4" y="1"/>
                </a:lnTo>
                <a:lnTo>
                  <a:pt x="5" y="1"/>
                </a:lnTo>
                <a:lnTo>
                  <a:pt x="5" y="2"/>
                </a:lnTo>
                <a:lnTo>
                  <a:pt x="6" y="2"/>
                </a:lnTo>
                <a:lnTo>
                  <a:pt x="7" y="2"/>
                </a:lnTo>
                <a:lnTo>
                  <a:pt x="7" y="3"/>
                </a:lnTo>
                <a:lnTo>
                  <a:pt x="8" y="3"/>
                </a:lnTo>
                <a:lnTo>
                  <a:pt x="9" y="3"/>
                </a:lnTo>
                <a:lnTo>
                  <a:pt x="9" y="4"/>
                </a:lnTo>
                <a:lnTo>
                  <a:pt x="10" y="4"/>
                </a:lnTo>
                <a:lnTo>
                  <a:pt x="10" y="5"/>
                </a:lnTo>
                <a:lnTo>
                  <a:pt x="11" y="5"/>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13" name="Freeform 353"/>
          <xdr:cNvSpPr>
            <a:spLocks/>
          </xdr:cNvSpPr>
        </xdr:nvSpPr>
        <xdr:spPr bwMode="auto">
          <a:xfrm>
            <a:off x="333" y="360"/>
            <a:ext cx="11" cy="6"/>
          </a:xfrm>
          <a:custGeom>
            <a:avLst/>
            <a:gdLst>
              <a:gd name="T0" fmla="*/ 0 w 11"/>
              <a:gd name="T1" fmla="*/ 6 h 6"/>
              <a:gd name="T2" fmla="*/ 0 w 11"/>
              <a:gd name="T3" fmla="*/ 6 h 6"/>
              <a:gd name="T4" fmla="*/ 0 w 11"/>
              <a:gd name="T5" fmla="*/ 6 h 6"/>
              <a:gd name="T6" fmla="*/ 0 w 11"/>
              <a:gd name="T7" fmla="*/ 6 h 6"/>
              <a:gd name="T8" fmla="*/ 0 w 11"/>
              <a:gd name="T9" fmla="*/ 5 h 6"/>
              <a:gd name="T10" fmla="*/ 0 w 11"/>
              <a:gd name="T11" fmla="*/ 5 h 6"/>
              <a:gd name="T12" fmla="*/ 1 w 11"/>
              <a:gd name="T13" fmla="*/ 5 h 6"/>
              <a:gd name="T14" fmla="*/ 1 w 11"/>
              <a:gd name="T15" fmla="*/ 5 h 6"/>
              <a:gd name="T16" fmla="*/ 1 w 11"/>
              <a:gd name="T17" fmla="*/ 5 h 6"/>
              <a:gd name="T18" fmla="*/ 1 w 11"/>
              <a:gd name="T19" fmla="*/ 4 h 6"/>
              <a:gd name="T20" fmla="*/ 1 w 11"/>
              <a:gd name="T21" fmla="*/ 4 h 6"/>
              <a:gd name="T22" fmla="*/ 2 w 11"/>
              <a:gd name="T23" fmla="*/ 4 h 6"/>
              <a:gd name="T24" fmla="*/ 2 w 11"/>
              <a:gd name="T25" fmla="*/ 4 h 6"/>
              <a:gd name="T26" fmla="*/ 2 w 11"/>
              <a:gd name="T27" fmla="*/ 4 h 6"/>
              <a:gd name="T28" fmla="*/ 2 w 11"/>
              <a:gd name="T29" fmla="*/ 4 h 6"/>
              <a:gd name="T30" fmla="*/ 3 w 11"/>
              <a:gd name="T31" fmla="*/ 3 h 6"/>
              <a:gd name="T32" fmla="*/ 3 w 11"/>
              <a:gd name="T33" fmla="*/ 3 h 6"/>
              <a:gd name="T34" fmla="*/ 3 w 11"/>
              <a:gd name="T35" fmla="*/ 3 h 6"/>
              <a:gd name="T36" fmla="*/ 3 w 11"/>
              <a:gd name="T37" fmla="*/ 3 h 6"/>
              <a:gd name="T38" fmla="*/ 4 w 11"/>
              <a:gd name="T39" fmla="*/ 3 h 6"/>
              <a:gd name="T40" fmla="*/ 4 w 11"/>
              <a:gd name="T41" fmla="*/ 2 h 6"/>
              <a:gd name="T42" fmla="*/ 4 w 11"/>
              <a:gd name="T43" fmla="*/ 2 h 6"/>
              <a:gd name="T44" fmla="*/ 5 w 11"/>
              <a:gd name="T45" fmla="*/ 2 h 6"/>
              <a:gd name="T46" fmla="*/ 5 w 11"/>
              <a:gd name="T47" fmla="*/ 2 h 6"/>
              <a:gd name="T48" fmla="*/ 5 w 11"/>
              <a:gd name="T49" fmla="*/ 2 h 6"/>
              <a:gd name="T50" fmla="*/ 6 w 11"/>
              <a:gd name="T51" fmla="*/ 2 h 6"/>
              <a:gd name="T52" fmla="*/ 6 w 11"/>
              <a:gd name="T53" fmla="*/ 2 h 6"/>
              <a:gd name="T54" fmla="*/ 7 w 11"/>
              <a:gd name="T55" fmla="*/ 1 h 6"/>
              <a:gd name="T56" fmla="*/ 7 w 11"/>
              <a:gd name="T57" fmla="*/ 1 h 6"/>
              <a:gd name="T58" fmla="*/ 7 w 11"/>
              <a:gd name="T59" fmla="*/ 1 h 6"/>
              <a:gd name="T60" fmla="*/ 8 w 11"/>
              <a:gd name="T61" fmla="*/ 1 h 6"/>
              <a:gd name="T62" fmla="*/ 8 w 11"/>
              <a:gd name="T63" fmla="*/ 1 h 6"/>
              <a:gd name="T64" fmla="*/ 9 w 11"/>
              <a:gd name="T65" fmla="*/ 1 h 6"/>
              <a:gd name="T66" fmla="*/ 9 w 11"/>
              <a:gd name="T67" fmla="*/ 1 h 6"/>
              <a:gd name="T68" fmla="*/ 9 w 11"/>
              <a:gd name="T69" fmla="*/ 1 h 6"/>
              <a:gd name="T70" fmla="*/ 10 w 11"/>
              <a:gd name="T71" fmla="*/ 0 h 6"/>
              <a:gd name="T72" fmla="*/ 10 w 11"/>
              <a:gd name="T73" fmla="*/ 0 h 6"/>
              <a:gd name="T74" fmla="*/ 11 w 11"/>
              <a:gd name="T75" fmla="*/ 0 h 6"/>
              <a:gd name="T76" fmla="*/ 11 w 11"/>
              <a:gd name="T77" fmla="*/ 0 h 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0" t="0" r="r" b="b"/>
            <a:pathLst>
              <a:path w="11" h="6">
                <a:moveTo>
                  <a:pt x="0" y="6"/>
                </a:moveTo>
                <a:lnTo>
                  <a:pt x="0" y="6"/>
                </a:lnTo>
                <a:lnTo>
                  <a:pt x="0" y="5"/>
                </a:lnTo>
                <a:lnTo>
                  <a:pt x="1" y="5"/>
                </a:lnTo>
                <a:lnTo>
                  <a:pt x="1" y="4"/>
                </a:lnTo>
                <a:lnTo>
                  <a:pt x="2" y="4"/>
                </a:lnTo>
                <a:lnTo>
                  <a:pt x="2" y="3"/>
                </a:lnTo>
                <a:lnTo>
                  <a:pt x="3" y="3"/>
                </a:lnTo>
                <a:lnTo>
                  <a:pt x="4" y="3"/>
                </a:lnTo>
                <a:lnTo>
                  <a:pt x="4" y="2"/>
                </a:lnTo>
                <a:lnTo>
                  <a:pt x="5" y="2"/>
                </a:lnTo>
                <a:lnTo>
                  <a:pt x="6" y="2"/>
                </a:lnTo>
                <a:lnTo>
                  <a:pt x="6" y="1"/>
                </a:lnTo>
                <a:lnTo>
                  <a:pt x="7" y="1"/>
                </a:lnTo>
                <a:lnTo>
                  <a:pt x="8" y="1"/>
                </a:lnTo>
                <a:lnTo>
                  <a:pt x="9" y="1"/>
                </a:lnTo>
                <a:lnTo>
                  <a:pt x="10" y="0"/>
                </a:lnTo>
                <a:lnTo>
                  <a:pt x="11"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14" name="Freeform 354"/>
          <xdr:cNvSpPr>
            <a:spLocks/>
          </xdr:cNvSpPr>
        </xdr:nvSpPr>
        <xdr:spPr bwMode="auto">
          <a:xfrm>
            <a:off x="361" y="360"/>
            <a:ext cx="11" cy="6"/>
          </a:xfrm>
          <a:custGeom>
            <a:avLst/>
            <a:gdLst>
              <a:gd name="T0" fmla="*/ 1 w 11"/>
              <a:gd name="T1" fmla="*/ 0 h 6"/>
              <a:gd name="T2" fmla="*/ 1 w 11"/>
              <a:gd name="T3" fmla="*/ 0 h 6"/>
              <a:gd name="T4" fmla="*/ 1 w 11"/>
              <a:gd name="T5" fmla="*/ 0 h 6"/>
              <a:gd name="T6" fmla="*/ 2 w 11"/>
              <a:gd name="T7" fmla="*/ 0 h 6"/>
              <a:gd name="T8" fmla="*/ 2 w 11"/>
              <a:gd name="T9" fmla="*/ 1 h 6"/>
              <a:gd name="T10" fmla="*/ 3 w 11"/>
              <a:gd name="T11" fmla="*/ 1 h 6"/>
              <a:gd name="T12" fmla="*/ 3 w 11"/>
              <a:gd name="T13" fmla="*/ 1 h 6"/>
              <a:gd name="T14" fmla="*/ 4 w 11"/>
              <a:gd name="T15" fmla="*/ 1 h 6"/>
              <a:gd name="T16" fmla="*/ 4 w 11"/>
              <a:gd name="T17" fmla="*/ 1 h 6"/>
              <a:gd name="T18" fmla="*/ 4 w 11"/>
              <a:gd name="T19" fmla="*/ 1 h 6"/>
              <a:gd name="T20" fmla="*/ 5 w 11"/>
              <a:gd name="T21" fmla="*/ 1 h 6"/>
              <a:gd name="T22" fmla="*/ 5 w 11"/>
              <a:gd name="T23" fmla="*/ 1 h 6"/>
              <a:gd name="T24" fmla="*/ 6 w 11"/>
              <a:gd name="T25" fmla="*/ 2 h 6"/>
              <a:gd name="T26" fmla="*/ 6 w 11"/>
              <a:gd name="T27" fmla="*/ 2 h 6"/>
              <a:gd name="T28" fmla="*/ 6 w 11"/>
              <a:gd name="T29" fmla="*/ 2 h 6"/>
              <a:gd name="T30" fmla="*/ 7 w 11"/>
              <a:gd name="T31" fmla="*/ 2 h 6"/>
              <a:gd name="T32" fmla="*/ 7 w 11"/>
              <a:gd name="T33" fmla="*/ 2 h 6"/>
              <a:gd name="T34" fmla="*/ 7 w 11"/>
              <a:gd name="T35" fmla="*/ 2 h 6"/>
              <a:gd name="T36" fmla="*/ 8 w 11"/>
              <a:gd name="T37" fmla="*/ 3 h 6"/>
              <a:gd name="T38" fmla="*/ 8 w 11"/>
              <a:gd name="T39" fmla="*/ 3 h 6"/>
              <a:gd name="T40" fmla="*/ 8 w 11"/>
              <a:gd name="T41" fmla="*/ 3 h 6"/>
              <a:gd name="T42" fmla="*/ 8 w 11"/>
              <a:gd name="T43" fmla="*/ 3 h 6"/>
              <a:gd name="T44" fmla="*/ 9 w 11"/>
              <a:gd name="T45" fmla="*/ 3 h 6"/>
              <a:gd name="T46" fmla="*/ 9 w 11"/>
              <a:gd name="T47" fmla="*/ 3 h 6"/>
              <a:gd name="T48" fmla="*/ 9 w 11"/>
              <a:gd name="T49" fmla="*/ 4 h 6"/>
              <a:gd name="T50" fmla="*/ 10 w 11"/>
              <a:gd name="T51" fmla="*/ 4 h 6"/>
              <a:gd name="T52" fmla="*/ 10 w 11"/>
              <a:gd name="T53" fmla="*/ 4 h 6"/>
              <a:gd name="T54" fmla="*/ 10 w 11"/>
              <a:gd name="T55" fmla="*/ 4 h 6"/>
              <a:gd name="T56" fmla="*/ 10 w 11"/>
              <a:gd name="T57" fmla="*/ 4 h 6"/>
              <a:gd name="T58" fmla="*/ 10 w 11"/>
              <a:gd name="T59" fmla="*/ 5 h 6"/>
              <a:gd name="T60" fmla="*/ 11 w 11"/>
              <a:gd name="T61" fmla="*/ 5 h 6"/>
              <a:gd name="T62" fmla="*/ 11 w 11"/>
              <a:gd name="T63" fmla="*/ 5 h 6"/>
              <a:gd name="T64" fmla="*/ 11 w 11"/>
              <a:gd name="T65" fmla="*/ 5 h 6"/>
              <a:gd name="T66" fmla="*/ 11 w 11"/>
              <a:gd name="T67" fmla="*/ 5 h 6"/>
              <a:gd name="T68" fmla="*/ 11 w 11"/>
              <a:gd name="T69" fmla="*/ 6 h 6"/>
              <a:gd name="T70" fmla="*/ 11 w 11"/>
              <a:gd name="T71" fmla="*/ 6 h 6"/>
              <a:gd name="T72" fmla="*/ 11 w 11"/>
              <a:gd name="T73" fmla="*/ 6 h 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0" t="0" r="r" b="b"/>
            <a:pathLst>
              <a:path w="11" h="6">
                <a:moveTo>
                  <a:pt x="0" y="0"/>
                </a:moveTo>
                <a:lnTo>
                  <a:pt x="1" y="0"/>
                </a:lnTo>
                <a:lnTo>
                  <a:pt x="2" y="0"/>
                </a:lnTo>
                <a:lnTo>
                  <a:pt x="2" y="1"/>
                </a:lnTo>
                <a:lnTo>
                  <a:pt x="3" y="1"/>
                </a:lnTo>
                <a:lnTo>
                  <a:pt x="4" y="1"/>
                </a:lnTo>
                <a:lnTo>
                  <a:pt x="5" y="1"/>
                </a:lnTo>
                <a:lnTo>
                  <a:pt x="5" y="2"/>
                </a:lnTo>
                <a:lnTo>
                  <a:pt x="6" y="2"/>
                </a:lnTo>
                <a:lnTo>
                  <a:pt x="7" y="2"/>
                </a:lnTo>
                <a:lnTo>
                  <a:pt x="7" y="3"/>
                </a:lnTo>
                <a:lnTo>
                  <a:pt x="8" y="3"/>
                </a:lnTo>
                <a:lnTo>
                  <a:pt x="9" y="3"/>
                </a:lnTo>
                <a:lnTo>
                  <a:pt x="9" y="4"/>
                </a:lnTo>
                <a:lnTo>
                  <a:pt x="10" y="4"/>
                </a:lnTo>
                <a:lnTo>
                  <a:pt x="10" y="5"/>
                </a:lnTo>
                <a:lnTo>
                  <a:pt x="11" y="5"/>
                </a:lnTo>
                <a:lnTo>
                  <a:pt x="11" y="6"/>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15" name="Freeform 355"/>
          <xdr:cNvSpPr>
            <a:spLocks/>
          </xdr:cNvSpPr>
        </xdr:nvSpPr>
        <xdr:spPr bwMode="auto">
          <a:xfrm>
            <a:off x="301" y="369"/>
            <a:ext cx="103" cy="25"/>
          </a:xfrm>
          <a:custGeom>
            <a:avLst/>
            <a:gdLst>
              <a:gd name="T0" fmla="*/ 103 w 103"/>
              <a:gd name="T1" fmla="*/ 1 h 25"/>
              <a:gd name="T2" fmla="*/ 103 w 103"/>
              <a:gd name="T3" fmla="*/ 2 h 25"/>
              <a:gd name="T4" fmla="*/ 103 w 103"/>
              <a:gd name="T5" fmla="*/ 3 h 25"/>
              <a:gd name="T6" fmla="*/ 102 w 103"/>
              <a:gd name="T7" fmla="*/ 5 h 25"/>
              <a:gd name="T8" fmla="*/ 102 w 103"/>
              <a:gd name="T9" fmla="*/ 6 h 25"/>
              <a:gd name="T10" fmla="*/ 101 w 103"/>
              <a:gd name="T11" fmla="*/ 7 h 25"/>
              <a:gd name="T12" fmla="*/ 100 w 103"/>
              <a:gd name="T13" fmla="*/ 8 h 25"/>
              <a:gd name="T14" fmla="*/ 100 w 103"/>
              <a:gd name="T15" fmla="*/ 9 h 25"/>
              <a:gd name="T16" fmla="*/ 99 w 103"/>
              <a:gd name="T17" fmla="*/ 11 h 25"/>
              <a:gd name="T18" fmla="*/ 97 w 103"/>
              <a:gd name="T19" fmla="*/ 12 h 25"/>
              <a:gd name="T20" fmla="*/ 96 w 103"/>
              <a:gd name="T21" fmla="*/ 13 h 25"/>
              <a:gd name="T22" fmla="*/ 95 w 103"/>
              <a:gd name="T23" fmla="*/ 14 h 25"/>
              <a:gd name="T24" fmla="*/ 93 w 103"/>
              <a:gd name="T25" fmla="*/ 15 h 25"/>
              <a:gd name="T26" fmla="*/ 92 w 103"/>
              <a:gd name="T27" fmla="*/ 16 h 25"/>
              <a:gd name="T28" fmla="*/ 90 w 103"/>
              <a:gd name="T29" fmla="*/ 17 h 25"/>
              <a:gd name="T30" fmla="*/ 89 w 103"/>
              <a:gd name="T31" fmla="*/ 18 h 25"/>
              <a:gd name="T32" fmla="*/ 87 w 103"/>
              <a:gd name="T33" fmla="*/ 19 h 25"/>
              <a:gd name="T34" fmla="*/ 85 w 103"/>
              <a:gd name="T35" fmla="*/ 19 h 25"/>
              <a:gd name="T36" fmla="*/ 83 w 103"/>
              <a:gd name="T37" fmla="*/ 20 h 25"/>
              <a:gd name="T38" fmla="*/ 81 w 103"/>
              <a:gd name="T39" fmla="*/ 21 h 25"/>
              <a:gd name="T40" fmla="*/ 79 w 103"/>
              <a:gd name="T41" fmla="*/ 22 h 25"/>
              <a:gd name="T42" fmla="*/ 77 w 103"/>
              <a:gd name="T43" fmla="*/ 22 h 25"/>
              <a:gd name="T44" fmla="*/ 74 w 103"/>
              <a:gd name="T45" fmla="*/ 23 h 25"/>
              <a:gd name="T46" fmla="*/ 72 w 103"/>
              <a:gd name="T47" fmla="*/ 23 h 25"/>
              <a:gd name="T48" fmla="*/ 70 w 103"/>
              <a:gd name="T49" fmla="*/ 24 h 25"/>
              <a:gd name="T50" fmla="*/ 67 w 103"/>
              <a:gd name="T51" fmla="*/ 24 h 25"/>
              <a:gd name="T52" fmla="*/ 65 w 103"/>
              <a:gd name="T53" fmla="*/ 25 h 25"/>
              <a:gd name="T54" fmla="*/ 62 w 103"/>
              <a:gd name="T55" fmla="*/ 25 h 25"/>
              <a:gd name="T56" fmla="*/ 60 w 103"/>
              <a:gd name="T57" fmla="*/ 25 h 25"/>
              <a:gd name="T58" fmla="*/ 57 w 103"/>
              <a:gd name="T59" fmla="*/ 25 h 25"/>
              <a:gd name="T60" fmla="*/ 55 w 103"/>
              <a:gd name="T61" fmla="*/ 25 h 25"/>
              <a:gd name="T62" fmla="*/ 52 w 103"/>
              <a:gd name="T63" fmla="*/ 25 h 25"/>
              <a:gd name="T64" fmla="*/ 50 w 103"/>
              <a:gd name="T65" fmla="*/ 25 h 25"/>
              <a:gd name="T66" fmla="*/ 47 w 103"/>
              <a:gd name="T67" fmla="*/ 25 h 25"/>
              <a:gd name="T68" fmla="*/ 45 w 103"/>
              <a:gd name="T69" fmla="*/ 25 h 25"/>
              <a:gd name="T70" fmla="*/ 42 w 103"/>
              <a:gd name="T71" fmla="*/ 25 h 25"/>
              <a:gd name="T72" fmla="*/ 40 w 103"/>
              <a:gd name="T73" fmla="*/ 25 h 25"/>
              <a:gd name="T74" fmla="*/ 37 w 103"/>
              <a:gd name="T75" fmla="*/ 24 h 25"/>
              <a:gd name="T76" fmla="*/ 35 w 103"/>
              <a:gd name="T77" fmla="*/ 24 h 25"/>
              <a:gd name="T78" fmla="*/ 33 w 103"/>
              <a:gd name="T79" fmla="*/ 24 h 25"/>
              <a:gd name="T80" fmla="*/ 30 w 103"/>
              <a:gd name="T81" fmla="*/ 23 h 25"/>
              <a:gd name="T82" fmla="*/ 28 w 103"/>
              <a:gd name="T83" fmla="*/ 23 h 25"/>
              <a:gd name="T84" fmla="*/ 26 w 103"/>
              <a:gd name="T85" fmla="*/ 22 h 25"/>
              <a:gd name="T86" fmla="*/ 24 w 103"/>
              <a:gd name="T87" fmla="*/ 21 h 25"/>
              <a:gd name="T88" fmla="*/ 22 w 103"/>
              <a:gd name="T89" fmla="*/ 21 h 25"/>
              <a:gd name="T90" fmla="*/ 20 w 103"/>
              <a:gd name="T91" fmla="*/ 20 h 25"/>
              <a:gd name="T92" fmla="*/ 18 w 103"/>
              <a:gd name="T93" fmla="*/ 19 h 25"/>
              <a:gd name="T94" fmla="*/ 16 w 103"/>
              <a:gd name="T95" fmla="*/ 18 h 25"/>
              <a:gd name="T96" fmla="*/ 14 w 103"/>
              <a:gd name="T97" fmla="*/ 17 h 25"/>
              <a:gd name="T98" fmla="*/ 12 w 103"/>
              <a:gd name="T99" fmla="*/ 16 h 25"/>
              <a:gd name="T100" fmla="*/ 11 w 103"/>
              <a:gd name="T101" fmla="*/ 15 h 25"/>
              <a:gd name="T102" fmla="*/ 9 w 103"/>
              <a:gd name="T103" fmla="*/ 14 h 25"/>
              <a:gd name="T104" fmla="*/ 8 w 103"/>
              <a:gd name="T105" fmla="*/ 13 h 25"/>
              <a:gd name="T106" fmla="*/ 7 w 103"/>
              <a:gd name="T107" fmla="*/ 12 h 25"/>
              <a:gd name="T108" fmla="*/ 5 w 103"/>
              <a:gd name="T109" fmla="*/ 11 h 25"/>
              <a:gd name="T110" fmla="*/ 4 w 103"/>
              <a:gd name="T111" fmla="*/ 10 h 25"/>
              <a:gd name="T112" fmla="*/ 3 w 103"/>
              <a:gd name="T113" fmla="*/ 9 h 25"/>
              <a:gd name="T114" fmla="*/ 3 w 103"/>
              <a:gd name="T115" fmla="*/ 8 h 25"/>
              <a:gd name="T116" fmla="*/ 2 w 103"/>
              <a:gd name="T117" fmla="*/ 6 h 25"/>
              <a:gd name="T118" fmla="*/ 1 w 103"/>
              <a:gd name="T119" fmla="*/ 5 h 25"/>
              <a:gd name="T120" fmla="*/ 1 w 103"/>
              <a:gd name="T121" fmla="*/ 4 h 25"/>
              <a:gd name="T122" fmla="*/ 0 w 103"/>
              <a:gd name="T123" fmla="*/ 3 h 25"/>
              <a:gd name="T124" fmla="*/ 0 w 103"/>
              <a:gd name="T125" fmla="*/ 2 h 25"/>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0" t="0" r="r" b="b"/>
            <a:pathLst>
              <a:path w="103" h="25">
                <a:moveTo>
                  <a:pt x="103" y="0"/>
                </a:moveTo>
                <a:lnTo>
                  <a:pt x="103" y="0"/>
                </a:lnTo>
                <a:lnTo>
                  <a:pt x="103" y="1"/>
                </a:lnTo>
                <a:lnTo>
                  <a:pt x="103" y="2"/>
                </a:lnTo>
                <a:lnTo>
                  <a:pt x="103" y="3"/>
                </a:lnTo>
                <a:lnTo>
                  <a:pt x="103" y="4"/>
                </a:lnTo>
                <a:lnTo>
                  <a:pt x="102" y="5"/>
                </a:lnTo>
                <a:lnTo>
                  <a:pt x="102" y="6"/>
                </a:lnTo>
                <a:lnTo>
                  <a:pt x="101" y="7"/>
                </a:lnTo>
                <a:lnTo>
                  <a:pt x="101" y="8"/>
                </a:lnTo>
                <a:lnTo>
                  <a:pt x="100" y="8"/>
                </a:lnTo>
                <a:lnTo>
                  <a:pt x="100" y="9"/>
                </a:lnTo>
                <a:lnTo>
                  <a:pt x="99" y="10"/>
                </a:lnTo>
                <a:lnTo>
                  <a:pt x="99" y="11"/>
                </a:lnTo>
                <a:lnTo>
                  <a:pt x="98" y="11"/>
                </a:lnTo>
                <a:lnTo>
                  <a:pt x="97" y="12"/>
                </a:lnTo>
                <a:lnTo>
                  <a:pt x="97" y="13"/>
                </a:lnTo>
                <a:lnTo>
                  <a:pt x="96" y="13"/>
                </a:lnTo>
                <a:lnTo>
                  <a:pt x="95" y="14"/>
                </a:lnTo>
                <a:lnTo>
                  <a:pt x="94" y="14"/>
                </a:lnTo>
                <a:lnTo>
                  <a:pt x="94" y="15"/>
                </a:lnTo>
                <a:lnTo>
                  <a:pt x="93" y="15"/>
                </a:lnTo>
                <a:lnTo>
                  <a:pt x="92" y="16"/>
                </a:lnTo>
                <a:lnTo>
                  <a:pt x="91" y="16"/>
                </a:lnTo>
                <a:lnTo>
                  <a:pt x="91" y="17"/>
                </a:lnTo>
                <a:lnTo>
                  <a:pt x="90" y="17"/>
                </a:lnTo>
                <a:lnTo>
                  <a:pt x="89" y="17"/>
                </a:lnTo>
                <a:lnTo>
                  <a:pt x="89" y="18"/>
                </a:lnTo>
                <a:lnTo>
                  <a:pt x="88" y="18"/>
                </a:lnTo>
                <a:lnTo>
                  <a:pt x="87" y="18"/>
                </a:lnTo>
                <a:lnTo>
                  <a:pt x="87" y="19"/>
                </a:lnTo>
                <a:lnTo>
                  <a:pt x="86" y="19"/>
                </a:lnTo>
                <a:lnTo>
                  <a:pt x="85" y="19"/>
                </a:lnTo>
                <a:lnTo>
                  <a:pt x="84" y="20"/>
                </a:lnTo>
                <a:lnTo>
                  <a:pt x="83" y="20"/>
                </a:lnTo>
                <a:lnTo>
                  <a:pt x="82" y="20"/>
                </a:lnTo>
                <a:lnTo>
                  <a:pt x="82" y="21"/>
                </a:lnTo>
                <a:lnTo>
                  <a:pt x="81" y="21"/>
                </a:lnTo>
                <a:lnTo>
                  <a:pt x="80" y="21"/>
                </a:lnTo>
                <a:lnTo>
                  <a:pt x="79" y="21"/>
                </a:lnTo>
                <a:lnTo>
                  <a:pt x="79" y="22"/>
                </a:lnTo>
                <a:lnTo>
                  <a:pt x="78" y="22"/>
                </a:lnTo>
                <a:lnTo>
                  <a:pt x="77" y="22"/>
                </a:lnTo>
                <a:lnTo>
                  <a:pt x="76" y="22"/>
                </a:lnTo>
                <a:lnTo>
                  <a:pt x="75" y="23"/>
                </a:lnTo>
                <a:lnTo>
                  <a:pt x="74" y="23"/>
                </a:lnTo>
                <a:lnTo>
                  <a:pt x="73" y="23"/>
                </a:lnTo>
                <a:lnTo>
                  <a:pt x="72" y="23"/>
                </a:lnTo>
                <a:lnTo>
                  <a:pt x="71" y="23"/>
                </a:lnTo>
                <a:lnTo>
                  <a:pt x="71" y="24"/>
                </a:lnTo>
                <a:lnTo>
                  <a:pt x="70" y="24"/>
                </a:lnTo>
                <a:lnTo>
                  <a:pt x="69" y="24"/>
                </a:lnTo>
                <a:lnTo>
                  <a:pt x="68" y="24"/>
                </a:lnTo>
                <a:lnTo>
                  <a:pt x="67" y="24"/>
                </a:lnTo>
                <a:lnTo>
                  <a:pt x="66" y="24"/>
                </a:lnTo>
                <a:lnTo>
                  <a:pt x="65" y="24"/>
                </a:lnTo>
                <a:lnTo>
                  <a:pt x="65" y="25"/>
                </a:lnTo>
                <a:lnTo>
                  <a:pt x="64" y="25"/>
                </a:lnTo>
                <a:lnTo>
                  <a:pt x="63" y="25"/>
                </a:lnTo>
                <a:lnTo>
                  <a:pt x="62" y="25"/>
                </a:lnTo>
                <a:lnTo>
                  <a:pt x="61" y="25"/>
                </a:lnTo>
                <a:lnTo>
                  <a:pt x="60" y="25"/>
                </a:lnTo>
                <a:lnTo>
                  <a:pt x="59" y="25"/>
                </a:lnTo>
                <a:lnTo>
                  <a:pt x="58" y="25"/>
                </a:lnTo>
                <a:lnTo>
                  <a:pt x="57" y="25"/>
                </a:lnTo>
                <a:lnTo>
                  <a:pt x="56" y="25"/>
                </a:lnTo>
                <a:lnTo>
                  <a:pt x="55" y="25"/>
                </a:lnTo>
                <a:lnTo>
                  <a:pt x="54" y="25"/>
                </a:lnTo>
                <a:lnTo>
                  <a:pt x="53" y="25"/>
                </a:lnTo>
                <a:lnTo>
                  <a:pt x="52" y="25"/>
                </a:lnTo>
                <a:lnTo>
                  <a:pt x="51" y="25"/>
                </a:lnTo>
                <a:lnTo>
                  <a:pt x="50" y="25"/>
                </a:lnTo>
                <a:lnTo>
                  <a:pt x="49" y="25"/>
                </a:lnTo>
                <a:lnTo>
                  <a:pt x="48" y="25"/>
                </a:lnTo>
                <a:lnTo>
                  <a:pt x="47" y="25"/>
                </a:lnTo>
                <a:lnTo>
                  <a:pt x="46" y="25"/>
                </a:lnTo>
                <a:lnTo>
                  <a:pt x="45" y="25"/>
                </a:lnTo>
                <a:lnTo>
                  <a:pt x="44" y="25"/>
                </a:lnTo>
                <a:lnTo>
                  <a:pt x="43" y="25"/>
                </a:lnTo>
                <a:lnTo>
                  <a:pt x="42" y="25"/>
                </a:lnTo>
                <a:lnTo>
                  <a:pt x="41" y="25"/>
                </a:lnTo>
                <a:lnTo>
                  <a:pt x="40" y="25"/>
                </a:lnTo>
                <a:lnTo>
                  <a:pt x="39" y="25"/>
                </a:lnTo>
                <a:lnTo>
                  <a:pt x="38" y="24"/>
                </a:lnTo>
                <a:lnTo>
                  <a:pt x="37" y="24"/>
                </a:lnTo>
                <a:lnTo>
                  <a:pt x="36" y="24"/>
                </a:lnTo>
                <a:lnTo>
                  <a:pt x="35" y="24"/>
                </a:lnTo>
                <a:lnTo>
                  <a:pt x="34" y="24"/>
                </a:lnTo>
                <a:lnTo>
                  <a:pt x="33" y="24"/>
                </a:lnTo>
                <a:lnTo>
                  <a:pt x="32" y="23"/>
                </a:lnTo>
                <a:lnTo>
                  <a:pt x="31" y="23"/>
                </a:lnTo>
                <a:lnTo>
                  <a:pt x="30" y="23"/>
                </a:lnTo>
                <a:lnTo>
                  <a:pt x="29" y="23"/>
                </a:lnTo>
                <a:lnTo>
                  <a:pt x="28" y="23"/>
                </a:lnTo>
                <a:lnTo>
                  <a:pt x="27" y="22"/>
                </a:lnTo>
                <a:lnTo>
                  <a:pt x="26" y="22"/>
                </a:lnTo>
                <a:lnTo>
                  <a:pt x="25" y="22"/>
                </a:lnTo>
                <a:lnTo>
                  <a:pt x="24" y="21"/>
                </a:lnTo>
                <a:lnTo>
                  <a:pt x="23" y="21"/>
                </a:lnTo>
                <a:lnTo>
                  <a:pt x="22" y="21"/>
                </a:lnTo>
                <a:lnTo>
                  <a:pt x="21" y="20"/>
                </a:lnTo>
                <a:lnTo>
                  <a:pt x="20" y="20"/>
                </a:lnTo>
                <a:lnTo>
                  <a:pt x="19" y="20"/>
                </a:lnTo>
                <a:lnTo>
                  <a:pt x="19" y="19"/>
                </a:lnTo>
                <a:lnTo>
                  <a:pt x="18" y="19"/>
                </a:lnTo>
                <a:lnTo>
                  <a:pt x="17" y="19"/>
                </a:lnTo>
                <a:lnTo>
                  <a:pt x="16" y="18"/>
                </a:lnTo>
                <a:lnTo>
                  <a:pt x="15" y="18"/>
                </a:lnTo>
                <a:lnTo>
                  <a:pt x="14" y="18"/>
                </a:lnTo>
                <a:lnTo>
                  <a:pt x="14" y="17"/>
                </a:lnTo>
                <a:lnTo>
                  <a:pt x="13" y="17"/>
                </a:lnTo>
                <a:lnTo>
                  <a:pt x="12" y="16"/>
                </a:lnTo>
                <a:lnTo>
                  <a:pt x="11" y="16"/>
                </a:lnTo>
                <a:lnTo>
                  <a:pt x="11" y="15"/>
                </a:lnTo>
                <a:lnTo>
                  <a:pt x="10" y="15"/>
                </a:lnTo>
                <a:lnTo>
                  <a:pt x="9" y="14"/>
                </a:lnTo>
                <a:lnTo>
                  <a:pt x="8" y="14"/>
                </a:lnTo>
                <a:lnTo>
                  <a:pt x="8" y="13"/>
                </a:lnTo>
                <a:lnTo>
                  <a:pt x="7" y="13"/>
                </a:lnTo>
                <a:lnTo>
                  <a:pt x="7" y="12"/>
                </a:lnTo>
                <a:lnTo>
                  <a:pt x="6" y="12"/>
                </a:lnTo>
                <a:lnTo>
                  <a:pt x="6" y="11"/>
                </a:lnTo>
                <a:lnTo>
                  <a:pt x="5" y="11"/>
                </a:lnTo>
                <a:lnTo>
                  <a:pt x="5" y="10"/>
                </a:lnTo>
                <a:lnTo>
                  <a:pt x="4" y="10"/>
                </a:lnTo>
                <a:lnTo>
                  <a:pt x="4" y="9"/>
                </a:lnTo>
                <a:lnTo>
                  <a:pt x="3" y="9"/>
                </a:lnTo>
                <a:lnTo>
                  <a:pt x="3" y="8"/>
                </a:lnTo>
                <a:lnTo>
                  <a:pt x="2" y="7"/>
                </a:lnTo>
                <a:lnTo>
                  <a:pt x="2" y="6"/>
                </a:lnTo>
                <a:lnTo>
                  <a:pt x="1" y="6"/>
                </a:lnTo>
                <a:lnTo>
                  <a:pt x="1" y="5"/>
                </a:lnTo>
                <a:lnTo>
                  <a:pt x="1" y="4"/>
                </a:lnTo>
                <a:lnTo>
                  <a:pt x="1" y="3"/>
                </a:lnTo>
                <a:lnTo>
                  <a:pt x="0" y="3"/>
                </a:lnTo>
                <a:lnTo>
                  <a:pt x="0" y="2"/>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16" name="Freeform 356"/>
          <xdr:cNvSpPr>
            <a:spLocks/>
          </xdr:cNvSpPr>
        </xdr:nvSpPr>
        <xdr:spPr bwMode="auto">
          <a:xfrm>
            <a:off x="301" y="375"/>
            <a:ext cx="103" cy="24"/>
          </a:xfrm>
          <a:custGeom>
            <a:avLst/>
            <a:gdLst>
              <a:gd name="T0" fmla="*/ 103 w 103"/>
              <a:gd name="T1" fmla="*/ 1 h 24"/>
              <a:gd name="T2" fmla="*/ 103 w 103"/>
              <a:gd name="T3" fmla="*/ 2 h 24"/>
              <a:gd name="T4" fmla="*/ 103 w 103"/>
              <a:gd name="T5" fmla="*/ 3 h 24"/>
              <a:gd name="T6" fmla="*/ 102 w 103"/>
              <a:gd name="T7" fmla="*/ 4 h 24"/>
              <a:gd name="T8" fmla="*/ 102 w 103"/>
              <a:gd name="T9" fmla="*/ 6 h 24"/>
              <a:gd name="T10" fmla="*/ 101 w 103"/>
              <a:gd name="T11" fmla="*/ 7 h 24"/>
              <a:gd name="T12" fmla="*/ 100 w 103"/>
              <a:gd name="T13" fmla="*/ 8 h 24"/>
              <a:gd name="T14" fmla="*/ 100 w 103"/>
              <a:gd name="T15" fmla="*/ 9 h 24"/>
              <a:gd name="T16" fmla="*/ 99 w 103"/>
              <a:gd name="T17" fmla="*/ 10 h 24"/>
              <a:gd name="T18" fmla="*/ 97 w 103"/>
              <a:gd name="T19" fmla="*/ 11 h 24"/>
              <a:gd name="T20" fmla="*/ 96 w 103"/>
              <a:gd name="T21" fmla="*/ 12 h 24"/>
              <a:gd name="T22" fmla="*/ 95 w 103"/>
              <a:gd name="T23" fmla="*/ 13 h 24"/>
              <a:gd name="T24" fmla="*/ 93 w 103"/>
              <a:gd name="T25" fmla="*/ 14 h 24"/>
              <a:gd name="T26" fmla="*/ 92 w 103"/>
              <a:gd name="T27" fmla="*/ 15 h 24"/>
              <a:gd name="T28" fmla="*/ 90 w 103"/>
              <a:gd name="T29" fmla="*/ 16 h 24"/>
              <a:gd name="T30" fmla="*/ 89 w 103"/>
              <a:gd name="T31" fmla="*/ 17 h 24"/>
              <a:gd name="T32" fmla="*/ 87 w 103"/>
              <a:gd name="T33" fmla="*/ 18 h 24"/>
              <a:gd name="T34" fmla="*/ 85 w 103"/>
              <a:gd name="T35" fmla="*/ 19 h 24"/>
              <a:gd name="T36" fmla="*/ 83 w 103"/>
              <a:gd name="T37" fmla="*/ 19 h 24"/>
              <a:gd name="T38" fmla="*/ 81 w 103"/>
              <a:gd name="T39" fmla="*/ 20 h 24"/>
              <a:gd name="T40" fmla="*/ 79 w 103"/>
              <a:gd name="T41" fmla="*/ 21 h 24"/>
              <a:gd name="T42" fmla="*/ 77 w 103"/>
              <a:gd name="T43" fmla="*/ 21 h 24"/>
              <a:gd name="T44" fmla="*/ 74 w 103"/>
              <a:gd name="T45" fmla="*/ 22 h 24"/>
              <a:gd name="T46" fmla="*/ 72 w 103"/>
              <a:gd name="T47" fmla="*/ 22 h 24"/>
              <a:gd name="T48" fmla="*/ 70 w 103"/>
              <a:gd name="T49" fmla="*/ 23 h 24"/>
              <a:gd name="T50" fmla="*/ 67 w 103"/>
              <a:gd name="T51" fmla="*/ 23 h 24"/>
              <a:gd name="T52" fmla="*/ 65 w 103"/>
              <a:gd name="T53" fmla="*/ 24 h 24"/>
              <a:gd name="T54" fmla="*/ 62 w 103"/>
              <a:gd name="T55" fmla="*/ 24 h 24"/>
              <a:gd name="T56" fmla="*/ 60 w 103"/>
              <a:gd name="T57" fmla="*/ 24 h 24"/>
              <a:gd name="T58" fmla="*/ 57 w 103"/>
              <a:gd name="T59" fmla="*/ 24 h 24"/>
              <a:gd name="T60" fmla="*/ 55 w 103"/>
              <a:gd name="T61" fmla="*/ 24 h 24"/>
              <a:gd name="T62" fmla="*/ 52 w 103"/>
              <a:gd name="T63" fmla="*/ 24 h 24"/>
              <a:gd name="T64" fmla="*/ 50 w 103"/>
              <a:gd name="T65" fmla="*/ 24 h 24"/>
              <a:gd name="T66" fmla="*/ 47 w 103"/>
              <a:gd name="T67" fmla="*/ 24 h 24"/>
              <a:gd name="T68" fmla="*/ 45 w 103"/>
              <a:gd name="T69" fmla="*/ 24 h 24"/>
              <a:gd name="T70" fmla="*/ 42 w 103"/>
              <a:gd name="T71" fmla="*/ 24 h 24"/>
              <a:gd name="T72" fmla="*/ 40 w 103"/>
              <a:gd name="T73" fmla="*/ 24 h 24"/>
              <a:gd name="T74" fmla="*/ 37 w 103"/>
              <a:gd name="T75" fmla="*/ 23 h 24"/>
              <a:gd name="T76" fmla="*/ 35 w 103"/>
              <a:gd name="T77" fmla="*/ 23 h 24"/>
              <a:gd name="T78" fmla="*/ 33 w 103"/>
              <a:gd name="T79" fmla="*/ 23 h 24"/>
              <a:gd name="T80" fmla="*/ 30 w 103"/>
              <a:gd name="T81" fmla="*/ 22 h 24"/>
              <a:gd name="T82" fmla="*/ 28 w 103"/>
              <a:gd name="T83" fmla="*/ 22 h 24"/>
              <a:gd name="T84" fmla="*/ 26 w 103"/>
              <a:gd name="T85" fmla="*/ 21 h 24"/>
              <a:gd name="T86" fmla="*/ 24 w 103"/>
              <a:gd name="T87" fmla="*/ 20 h 24"/>
              <a:gd name="T88" fmla="*/ 22 w 103"/>
              <a:gd name="T89" fmla="*/ 20 h 24"/>
              <a:gd name="T90" fmla="*/ 20 w 103"/>
              <a:gd name="T91" fmla="*/ 19 h 24"/>
              <a:gd name="T92" fmla="*/ 18 w 103"/>
              <a:gd name="T93" fmla="*/ 18 h 24"/>
              <a:gd name="T94" fmla="*/ 16 w 103"/>
              <a:gd name="T95" fmla="*/ 17 h 24"/>
              <a:gd name="T96" fmla="*/ 14 w 103"/>
              <a:gd name="T97" fmla="*/ 17 h 24"/>
              <a:gd name="T98" fmla="*/ 12 w 103"/>
              <a:gd name="T99" fmla="*/ 16 h 24"/>
              <a:gd name="T100" fmla="*/ 11 w 103"/>
              <a:gd name="T101" fmla="*/ 15 h 24"/>
              <a:gd name="T102" fmla="*/ 9 w 103"/>
              <a:gd name="T103" fmla="*/ 14 h 24"/>
              <a:gd name="T104" fmla="*/ 8 w 103"/>
              <a:gd name="T105" fmla="*/ 13 h 24"/>
              <a:gd name="T106" fmla="*/ 7 w 103"/>
              <a:gd name="T107" fmla="*/ 12 h 24"/>
              <a:gd name="T108" fmla="*/ 5 w 103"/>
              <a:gd name="T109" fmla="*/ 11 h 24"/>
              <a:gd name="T110" fmla="*/ 4 w 103"/>
              <a:gd name="T111" fmla="*/ 10 h 24"/>
              <a:gd name="T112" fmla="*/ 3 w 103"/>
              <a:gd name="T113" fmla="*/ 8 h 24"/>
              <a:gd name="T114" fmla="*/ 3 w 103"/>
              <a:gd name="T115" fmla="*/ 7 h 24"/>
              <a:gd name="T116" fmla="*/ 2 w 103"/>
              <a:gd name="T117" fmla="*/ 6 h 24"/>
              <a:gd name="T118" fmla="*/ 1 w 103"/>
              <a:gd name="T119" fmla="*/ 5 h 24"/>
              <a:gd name="T120" fmla="*/ 1 w 103"/>
              <a:gd name="T121" fmla="*/ 4 h 24"/>
              <a:gd name="T122" fmla="*/ 0 w 103"/>
              <a:gd name="T123" fmla="*/ 3 h 24"/>
              <a:gd name="T124" fmla="*/ 0 w 103"/>
              <a:gd name="T125" fmla="*/ 2 h 24"/>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0" t="0" r="r" b="b"/>
            <a:pathLst>
              <a:path w="103" h="24">
                <a:moveTo>
                  <a:pt x="103" y="0"/>
                </a:moveTo>
                <a:lnTo>
                  <a:pt x="103" y="0"/>
                </a:lnTo>
                <a:lnTo>
                  <a:pt x="103" y="1"/>
                </a:lnTo>
                <a:lnTo>
                  <a:pt x="103" y="2"/>
                </a:lnTo>
                <a:lnTo>
                  <a:pt x="103" y="3"/>
                </a:lnTo>
                <a:lnTo>
                  <a:pt x="103" y="4"/>
                </a:lnTo>
                <a:lnTo>
                  <a:pt x="102" y="4"/>
                </a:lnTo>
                <a:lnTo>
                  <a:pt x="102" y="5"/>
                </a:lnTo>
                <a:lnTo>
                  <a:pt x="102" y="6"/>
                </a:lnTo>
                <a:lnTo>
                  <a:pt x="101" y="6"/>
                </a:lnTo>
                <a:lnTo>
                  <a:pt x="101" y="7"/>
                </a:lnTo>
                <a:lnTo>
                  <a:pt x="101" y="8"/>
                </a:lnTo>
                <a:lnTo>
                  <a:pt x="100" y="8"/>
                </a:lnTo>
                <a:lnTo>
                  <a:pt x="100" y="9"/>
                </a:lnTo>
                <a:lnTo>
                  <a:pt x="99" y="9"/>
                </a:lnTo>
                <a:lnTo>
                  <a:pt x="99" y="10"/>
                </a:lnTo>
                <a:lnTo>
                  <a:pt x="98" y="10"/>
                </a:lnTo>
                <a:lnTo>
                  <a:pt x="98" y="11"/>
                </a:lnTo>
                <a:lnTo>
                  <a:pt x="97" y="11"/>
                </a:lnTo>
                <a:lnTo>
                  <a:pt x="97" y="12"/>
                </a:lnTo>
                <a:lnTo>
                  <a:pt x="96" y="12"/>
                </a:lnTo>
                <a:lnTo>
                  <a:pt x="96" y="13"/>
                </a:lnTo>
                <a:lnTo>
                  <a:pt x="95" y="13"/>
                </a:lnTo>
                <a:lnTo>
                  <a:pt x="95" y="14"/>
                </a:lnTo>
                <a:lnTo>
                  <a:pt x="94" y="14"/>
                </a:lnTo>
                <a:lnTo>
                  <a:pt x="93" y="14"/>
                </a:lnTo>
                <a:lnTo>
                  <a:pt x="93" y="15"/>
                </a:lnTo>
                <a:lnTo>
                  <a:pt x="92" y="15"/>
                </a:lnTo>
                <a:lnTo>
                  <a:pt x="91" y="16"/>
                </a:lnTo>
                <a:lnTo>
                  <a:pt x="90" y="16"/>
                </a:lnTo>
                <a:lnTo>
                  <a:pt x="89" y="17"/>
                </a:lnTo>
                <a:lnTo>
                  <a:pt x="88" y="17"/>
                </a:lnTo>
                <a:lnTo>
                  <a:pt x="87" y="18"/>
                </a:lnTo>
                <a:lnTo>
                  <a:pt x="86" y="18"/>
                </a:lnTo>
                <a:lnTo>
                  <a:pt x="85" y="18"/>
                </a:lnTo>
                <a:lnTo>
                  <a:pt x="85" y="19"/>
                </a:lnTo>
                <a:lnTo>
                  <a:pt x="84" y="19"/>
                </a:lnTo>
                <a:lnTo>
                  <a:pt x="83" y="19"/>
                </a:lnTo>
                <a:lnTo>
                  <a:pt x="82" y="20"/>
                </a:lnTo>
                <a:lnTo>
                  <a:pt x="81" y="20"/>
                </a:lnTo>
                <a:lnTo>
                  <a:pt x="80" y="20"/>
                </a:lnTo>
                <a:lnTo>
                  <a:pt x="79" y="21"/>
                </a:lnTo>
                <a:lnTo>
                  <a:pt x="78" y="21"/>
                </a:lnTo>
                <a:lnTo>
                  <a:pt x="77" y="21"/>
                </a:lnTo>
                <a:lnTo>
                  <a:pt x="76" y="21"/>
                </a:lnTo>
                <a:lnTo>
                  <a:pt x="75" y="22"/>
                </a:lnTo>
                <a:lnTo>
                  <a:pt x="74" y="22"/>
                </a:lnTo>
                <a:lnTo>
                  <a:pt x="73" y="22"/>
                </a:lnTo>
                <a:lnTo>
                  <a:pt x="72" y="22"/>
                </a:lnTo>
                <a:lnTo>
                  <a:pt x="71" y="22"/>
                </a:lnTo>
                <a:lnTo>
                  <a:pt x="71" y="23"/>
                </a:lnTo>
                <a:lnTo>
                  <a:pt x="70" y="23"/>
                </a:lnTo>
                <a:lnTo>
                  <a:pt x="69" y="23"/>
                </a:lnTo>
                <a:lnTo>
                  <a:pt x="68" y="23"/>
                </a:lnTo>
                <a:lnTo>
                  <a:pt x="67" y="23"/>
                </a:lnTo>
                <a:lnTo>
                  <a:pt x="66" y="23"/>
                </a:lnTo>
                <a:lnTo>
                  <a:pt x="65" y="23"/>
                </a:lnTo>
                <a:lnTo>
                  <a:pt x="65" y="24"/>
                </a:lnTo>
                <a:lnTo>
                  <a:pt x="64" y="24"/>
                </a:lnTo>
                <a:lnTo>
                  <a:pt x="63" y="24"/>
                </a:lnTo>
                <a:lnTo>
                  <a:pt x="62" y="24"/>
                </a:lnTo>
                <a:lnTo>
                  <a:pt x="61" y="24"/>
                </a:lnTo>
                <a:lnTo>
                  <a:pt x="60" y="24"/>
                </a:lnTo>
                <a:lnTo>
                  <a:pt x="59" y="24"/>
                </a:lnTo>
                <a:lnTo>
                  <a:pt x="58" y="24"/>
                </a:lnTo>
                <a:lnTo>
                  <a:pt x="57" y="24"/>
                </a:lnTo>
                <a:lnTo>
                  <a:pt x="56" y="24"/>
                </a:lnTo>
                <a:lnTo>
                  <a:pt x="55" y="24"/>
                </a:lnTo>
                <a:lnTo>
                  <a:pt x="54" y="24"/>
                </a:lnTo>
                <a:lnTo>
                  <a:pt x="53" y="24"/>
                </a:lnTo>
                <a:lnTo>
                  <a:pt x="52" y="24"/>
                </a:lnTo>
                <a:lnTo>
                  <a:pt x="51" y="24"/>
                </a:lnTo>
                <a:lnTo>
                  <a:pt x="50" y="24"/>
                </a:lnTo>
                <a:lnTo>
                  <a:pt x="49" y="24"/>
                </a:lnTo>
                <a:lnTo>
                  <a:pt x="48" y="24"/>
                </a:lnTo>
                <a:lnTo>
                  <a:pt x="47" y="24"/>
                </a:lnTo>
                <a:lnTo>
                  <a:pt x="46" y="24"/>
                </a:lnTo>
                <a:lnTo>
                  <a:pt x="45" y="24"/>
                </a:lnTo>
                <a:lnTo>
                  <a:pt x="44" y="24"/>
                </a:lnTo>
                <a:lnTo>
                  <a:pt x="43" y="24"/>
                </a:lnTo>
                <a:lnTo>
                  <a:pt x="42" y="24"/>
                </a:lnTo>
                <a:lnTo>
                  <a:pt x="41" y="24"/>
                </a:lnTo>
                <a:lnTo>
                  <a:pt x="40" y="24"/>
                </a:lnTo>
                <a:lnTo>
                  <a:pt x="39" y="24"/>
                </a:lnTo>
                <a:lnTo>
                  <a:pt x="38" y="23"/>
                </a:lnTo>
                <a:lnTo>
                  <a:pt x="37" y="23"/>
                </a:lnTo>
                <a:lnTo>
                  <a:pt x="36" y="23"/>
                </a:lnTo>
                <a:lnTo>
                  <a:pt x="35" y="23"/>
                </a:lnTo>
                <a:lnTo>
                  <a:pt x="34" y="23"/>
                </a:lnTo>
                <a:lnTo>
                  <a:pt x="33" y="23"/>
                </a:lnTo>
                <a:lnTo>
                  <a:pt x="32" y="22"/>
                </a:lnTo>
                <a:lnTo>
                  <a:pt x="31" y="22"/>
                </a:lnTo>
                <a:lnTo>
                  <a:pt x="30" y="22"/>
                </a:lnTo>
                <a:lnTo>
                  <a:pt x="29" y="22"/>
                </a:lnTo>
                <a:lnTo>
                  <a:pt x="28" y="22"/>
                </a:lnTo>
                <a:lnTo>
                  <a:pt x="27" y="21"/>
                </a:lnTo>
                <a:lnTo>
                  <a:pt x="26" y="21"/>
                </a:lnTo>
                <a:lnTo>
                  <a:pt x="25" y="21"/>
                </a:lnTo>
                <a:lnTo>
                  <a:pt x="24" y="21"/>
                </a:lnTo>
                <a:lnTo>
                  <a:pt x="24" y="20"/>
                </a:lnTo>
                <a:lnTo>
                  <a:pt x="23" y="20"/>
                </a:lnTo>
                <a:lnTo>
                  <a:pt x="22" y="20"/>
                </a:lnTo>
                <a:lnTo>
                  <a:pt x="21" y="20"/>
                </a:lnTo>
                <a:lnTo>
                  <a:pt x="21" y="19"/>
                </a:lnTo>
                <a:lnTo>
                  <a:pt x="20" y="19"/>
                </a:lnTo>
                <a:lnTo>
                  <a:pt x="19" y="19"/>
                </a:lnTo>
                <a:lnTo>
                  <a:pt x="18" y="18"/>
                </a:lnTo>
                <a:lnTo>
                  <a:pt x="17" y="18"/>
                </a:lnTo>
                <a:lnTo>
                  <a:pt x="16" y="18"/>
                </a:lnTo>
                <a:lnTo>
                  <a:pt x="16" y="17"/>
                </a:lnTo>
                <a:lnTo>
                  <a:pt x="15" y="17"/>
                </a:lnTo>
                <a:lnTo>
                  <a:pt x="14" y="17"/>
                </a:lnTo>
                <a:lnTo>
                  <a:pt x="14" y="16"/>
                </a:lnTo>
                <a:lnTo>
                  <a:pt x="13" y="16"/>
                </a:lnTo>
                <a:lnTo>
                  <a:pt x="12" y="16"/>
                </a:lnTo>
                <a:lnTo>
                  <a:pt x="12" y="15"/>
                </a:lnTo>
                <a:lnTo>
                  <a:pt x="11" y="15"/>
                </a:lnTo>
                <a:lnTo>
                  <a:pt x="10" y="14"/>
                </a:lnTo>
                <a:lnTo>
                  <a:pt x="9" y="14"/>
                </a:lnTo>
                <a:lnTo>
                  <a:pt x="8" y="13"/>
                </a:lnTo>
                <a:lnTo>
                  <a:pt x="7" y="12"/>
                </a:lnTo>
                <a:lnTo>
                  <a:pt x="6" y="11"/>
                </a:lnTo>
                <a:lnTo>
                  <a:pt x="5" y="11"/>
                </a:lnTo>
                <a:lnTo>
                  <a:pt x="5" y="10"/>
                </a:lnTo>
                <a:lnTo>
                  <a:pt x="4" y="10"/>
                </a:lnTo>
                <a:lnTo>
                  <a:pt x="4" y="9"/>
                </a:lnTo>
                <a:lnTo>
                  <a:pt x="3" y="8"/>
                </a:lnTo>
                <a:lnTo>
                  <a:pt x="3" y="7"/>
                </a:lnTo>
                <a:lnTo>
                  <a:pt x="2" y="7"/>
                </a:lnTo>
                <a:lnTo>
                  <a:pt x="2" y="6"/>
                </a:lnTo>
                <a:lnTo>
                  <a:pt x="1" y="5"/>
                </a:lnTo>
                <a:lnTo>
                  <a:pt x="1" y="4"/>
                </a:lnTo>
                <a:lnTo>
                  <a:pt x="1" y="3"/>
                </a:lnTo>
                <a:lnTo>
                  <a:pt x="0" y="3"/>
                </a:lnTo>
                <a:lnTo>
                  <a:pt x="0" y="2"/>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17" name="Line 357"/>
          <xdr:cNvSpPr>
            <a:spLocks noChangeShapeType="1"/>
          </xdr:cNvSpPr>
        </xdr:nvSpPr>
        <xdr:spPr bwMode="auto">
          <a:xfrm>
            <a:off x="349" y="394"/>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18" name="Line 358"/>
          <xdr:cNvSpPr>
            <a:spLocks noChangeShapeType="1"/>
          </xdr:cNvSpPr>
        </xdr:nvSpPr>
        <xdr:spPr bwMode="auto">
          <a:xfrm>
            <a:off x="356" y="394"/>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19" name="Line 359"/>
          <xdr:cNvSpPr>
            <a:spLocks noChangeShapeType="1"/>
          </xdr:cNvSpPr>
        </xdr:nvSpPr>
        <xdr:spPr bwMode="auto">
          <a:xfrm>
            <a:off x="362" y="39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0" name="Line 360"/>
          <xdr:cNvSpPr>
            <a:spLocks noChangeShapeType="1"/>
          </xdr:cNvSpPr>
        </xdr:nvSpPr>
        <xdr:spPr bwMode="auto">
          <a:xfrm>
            <a:off x="369" y="393"/>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1" name="Line 361"/>
          <xdr:cNvSpPr>
            <a:spLocks noChangeShapeType="1"/>
          </xdr:cNvSpPr>
        </xdr:nvSpPr>
        <xdr:spPr bwMode="auto">
          <a:xfrm>
            <a:off x="375" y="392"/>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2" name="Line 362"/>
          <xdr:cNvSpPr>
            <a:spLocks noChangeShapeType="1"/>
          </xdr:cNvSpPr>
        </xdr:nvSpPr>
        <xdr:spPr bwMode="auto">
          <a:xfrm>
            <a:off x="380" y="391"/>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3" name="Line 363"/>
          <xdr:cNvSpPr>
            <a:spLocks noChangeShapeType="1"/>
          </xdr:cNvSpPr>
        </xdr:nvSpPr>
        <xdr:spPr bwMode="auto">
          <a:xfrm>
            <a:off x="342" y="39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4" name="Line 364"/>
          <xdr:cNvSpPr>
            <a:spLocks noChangeShapeType="1"/>
          </xdr:cNvSpPr>
        </xdr:nvSpPr>
        <xdr:spPr bwMode="auto">
          <a:xfrm>
            <a:off x="336" y="393"/>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5" name="Line 365"/>
          <xdr:cNvSpPr>
            <a:spLocks noChangeShapeType="1"/>
          </xdr:cNvSpPr>
        </xdr:nvSpPr>
        <xdr:spPr bwMode="auto">
          <a:xfrm>
            <a:off x="385" y="389"/>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6" name="Line 366"/>
          <xdr:cNvSpPr>
            <a:spLocks noChangeShapeType="1"/>
          </xdr:cNvSpPr>
        </xdr:nvSpPr>
        <xdr:spPr bwMode="auto">
          <a:xfrm>
            <a:off x="390" y="387"/>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7" name="Line 367"/>
          <xdr:cNvSpPr>
            <a:spLocks noChangeShapeType="1"/>
          </xdr:cNvSpPr>
        </xdr:nvSpPr>
        <xdr:spPr bwMode="auto">
          <a:xfrm>
            <a:off x="394" y="385"/>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8" name="Line 368"/>
          <xdr:cNvSpPr>
            <a:spLocks noChangeShapeType="1"/>
          </xdr:cNvSpPr>
        </xdr:nvSpPr>
        <xdr:spPr bwMode="auto">
          <a:xfrm>
            <a:off x="397" y="382"/>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29" name="Line 369"/>
          <xdr:cNvSpPr>
            <a:spLocks noChangeShapeType="1"/>
          </xdr:cNvSpPr>
        </xdr:nvSpPr>
        <xdr:spPr bwMode="auto">
          <a:xfrm>
            <a:off x="399" y="380"/>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0" name="Line 370"/>
          <xdr:cNvSpPr>
            <a:spLocks noChangeShapeType="1"/>
          </xdr:cNvSpPr>
        </xdr:nvSpPr>
        <xdr:spPr bwMode="auto">
          <a:xfrm>
            <a:off x="401" y="377"/>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1" name="Line 371"/>
          <xdr:cNvSpPr>
            <a:spLocks noChangeShapeType="1"/>
          </xdr:cNvSpPr>
        </xdr:nvSpPr>
        <xdr:spPr bwMode="auto">
          <a:xfrm flipH="1">
            <a:off x="402" y="375"/>
            <a:ext cx="1"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2" name="Line 372"/>
          <xdr:cNvSpPr>
            <a:spLocks noChangeShapeType="1"/>
          </xdr:cNvSpPr>
        </xdr:nvSpPr>
        <xdr:spPr bwMode="auto">
          <a:xfrm>
            <a:off x="330" y="392"/>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3" name="Line 373"/>
          <xdr:cNvSpPr>
            <a:spLocks noChangeShapeType="1"/>
          </xdr:cNvSpPr>
        </xdr:nvSpPr>
        <xdr:spPr bwMode="auto">
          <a:xfrm>
            <a:off x="325" y="391"/>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4" name="Line 374"/>
          <xdr:cNvSpPr>
            <a:spLocks noChangeShapeType="1"/>
          </xdr:cNvSpPr>
        </xdr:nvSpPr>
        <xdr:spPr bwMode="auto">
          <a:xfrm>
            <a:off x="321" y="389"/>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5" name="Line 375"/>
          <xdr:cNvSpPr>
            <a:spLocks noChangeShapeType="1"/>
          </xdr:cNvSpPr>
        </xdr:nvSpPr>
        <xdr:spPr bwMode="auto">
          <a:xfrm>
            <a:off x="317" y="388"/>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6" name="Line 376"/>
          <xdr:cNvSpPr>
            <a:spLocks noChangeShapeType="1"/>
          </xdr:cNvSpPr>
        </xdr:nvSpPr>
        <xdr:spPr bwMode="auto">
          <a:xfrm>
            <a:off x="313" y="385"/>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7" name="Line 377"/>
          <xdr:cNvSpPr>
            <a:spLocks noChangeShapeType="1"/>
          </xdr:cNvSpPr>
        </xdr:nvSpPr>
        <xdr:spPr bwMode="auto">
          <a:xfrm>
            <a:off x="309" y="38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8" name="Line 378"/>
          <xdr:cNvSpPr>
            <a:spLocks noChangeShapeType="1"/>
          </xdr:cNvSpPr>
        </xdr:nvSpPr>
        <xdr:spPr bwMode="auto">
          <a:xfrm>
            <a:off x="306" y="381"/>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39" name="Line 379"/>
          <xdr:cNvSpPr>
            <a:spLocks noChangeShapeType="1"/>
          </xdr:cNvSpPr>
        </xdr:nvSpPr>
        <xdr:spPr bwMode="auto">
          <a:xfrm>
            <a:off x="303" y="379"/>
            <a:ext cx="0" cy="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40" name="Line 380"/>
          <xdr:cNvSpPr>
            <a:spLocks noChangeShapeType="1"/>
          </xdr:cNvSpPr>
        </xdr:nvSpPr>
        <xdr:spPr bwMode="auto">
          <a:xfrm>
            <a:off x="301" y="374"/>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41" name="Freeform 381"/>
          <xdr:cNvSpPr>
            <a:spLocks/>
          </xdr:cNvSpPr>
        </xdr:nvSpPr>
        <xdr:spPr bwMode="auto">
          <a:xfrm>
            <a:off x="342" y="377"/>
            <a:ext cx="24" cy="2"/>
          </a:xfrm>
          <a:custGeom>
            <a:avLst/>
            <a:gdLst>
              <a:gd name="T0" fmla="*/ 23 w 24"/>
              <a:gd name="T1" fmla="*/ 0 h 2"/>
              <a:gd name="T2" fmla="*/ 23 w 24"/>
              <a:gd name="T3" fmla="*/ 0 h 2"/>
              <a:gd name="T4" fmla="*/ 22 w 24"/>
              <a:gd name="T5" fmla="*/ 0 h 2"/>
              <a:gd name="T6" fmla="*/ 22 w 24"/>
              <a:gd name="T7" fmla="*/ 0 h 2"/>
              <a:gd name="T8" fmla="*/ 21 w 24"/>
              <a:gd name="T9" fmla="*/ 0 h 2"/>
              <a:gd name="T10" fmla="*/ 21 w 24"/>
              <a:gd name="T11" fmla="*/ 1 h 2"/>
              <a:gd name="T12" fmla="*/ 20 w 24"/>
              <a:gd name="T13" fmla="*/ 1 h 2"/>
              <a:gd name="T14" fmla="*/ 20 w 24"/>
              <a:gd name="T15" fmla="*/ 1 h 2"/>
              <a:gd name="T16" fmla="*/ 19 w 24"/>
              <a:gd name="T17" fmla="*/ 1 h 2"/>
              <a:gd name="T18" fmla="*/ 19 w 24"/>
              <a:gd name="T19" fmla="*/ 1 h 2"/>
              <a:gd name="T20" fmla="*/ 18 w 24"/>
              <a:gd name="T21" fmla="*/ 1 h 2"/>
              <a:gd name="T22" fmla="*/ 18 w 24"/>
              <a:gd name="T23" fmla="*/ 1 h 2"/>
              <a:gd name="T24" fmla="*/ 17 w 24"/>
              <a:gd name="T25" fmla="*/ 1 h 2"/>
              <a:gd name="T26" fmla="*/ 17 w 24"/>
              <a:gd name="T27" fmla="*/ 1 h 2"/>
              <a:gd name="T28" fmla="*/ 16 w 24"/>
              <a:gd name="T29" fmla="*/ 1 h 2"/>
              <a:gd name="T30" fmla="*/ 15 w 24"/>
              <a:gd name="T31" fmla="*/ 2 h 2"/>
              <a:gd name="T32" fmla="*/ 15 w 24"/>
              <a:gd name="T33" fmla="*/ 2 h 2"/>
              <a:gd name="T34" fmla="*/ 14 w 24"/>
              <a:gd name="T35" fmla="*/ 2 h 2"/>
              <a:gd name="T36" fmla="*/ 14 w 24"/>
              <a:gd name="T37" fmla="*/ 2 h 2"/>
              <a:gd name="T38" fmla="*/ 13 w 24"/>
              <a:gd name="T39" fmla="*/ 2 h 2"/>
              <a:gd name="T40" fmla="*/ 12 w 24"/>
              <a:gd name="T41" fmla="*/ 2 h 2"/>
              <a:gd name="T42" fmla="*/ 12 w 24"/>
              <a:gd name="T43" fmla="*/ 2 h 2"/>
              <a:gd name="T44" fmla="*/ 11 w 24"/>
              <a:gd name="T45" fmla="*/ 2 h 2"/>
              <a:gd name="T46" fmla="*/ 11 w 24"/>
              <a:gd name="T47" fmla="*/ 2 h 2"/>
              <a:gd name="T48" fmla="*/ 10 w 24"/>
              <a:gd name="T49" fmla="*/ 2 h 2"/>
              <a:gd name="T50" fmla="*/ 9 w 24"/>
              <a:gd name="T51" fmla="*/ 2 h 2"/>
              <a:gd name="T52" fmla="*/ 9 w 24"/>
              <a:gd name="T53" fmla="*/ 2 h 2"/>
              <a:gd name="T54" fmla="*/ 8 w 24"/>
              <a:gd name="T55" fmla="*/ 2 h 2"/>
              <a:gd name="T56" fmla="*/ 8 w 24"/>
              <a:gd name="T57" fmla="*/ 2 h 2"/>
              <a:gd name="T58" fmla="*/ 7 w 24"/>
              <a:gd name="T59" fmla="*/ 2 h 2"/>
              <a:gd name="T60" fmla="*/ 6 w 24"/>
              <a:gd name="T61" fmla="*/ 2 h 2"/>
              <a:gd name="T62" fmla="*/ 6 w 24"/>
              <a:gd name="T63" fmla="*/ 2 h 2"/>
              <a:gd name="T64" fmla="*/ 5 w 24"/>
              <a:gd name="T65" fmla="*/ 2 h 2"/>
              <a:gd name="T66" fmla="*/ 5 w 24"/>
              <a:gd name="T67" fmla="*/ 2 h 2"/>
              <a:gd name="T68" fmla="*/ 4 w 24"/>
              <a:gd name="T69" fmla="*/ 1 h 2"/>
              <a:gd name="T70" fmla="*/ 3 w 24"/>
              <a:gd name="T71" fmla="*/ 1 h 2"/>
              <a:gd name="T72" fmla="*/ 3 w 24"/>
              <a:gd name="T73" fmla="*/ 1 h 2"/>
              <a:gd name="T74" fmla="*/ 2 w 24"/>
              <a:gd name="T75" fmla="*/ 1 h 2"/>
              <a:gd name="T76" fmla="*/ 2 w 24"/>
              <a:gd name="T77" fmla="*/ 1 h 2"/>
              <a:gd name="T78" fmla="*/ 1 w 24"/>
              <a:gd name="T79" fmla="*/ 1 h 2"/>
              <a:gd name="T80" fmla="*/ 1 w 24"/>
              <a:gd name="T81" fmla="*/ 1 h 2"/>
              <a:gd name="T82" fmla="*/ 0 w 24"/>
              <a:gd name="T83" fmla="*/ 1 h 2"/>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0" t="0" r="r" b="b"/>
            <a:pathLst>
              <a:path w="24" h="2">
                <a:moveTo>
                  <a:pt x="24" y="0"/>
                </a:moveTo>
                <a:lnTo>
                  <a:pt x="23" y="0"/>
                </a:lnTo>
                <a:lnTo>
                  <a:pt x="22" y="0"/>
                </a:lnTo>
                <a:lnTo>
                  <a:pt x="21" y="0"/>
                </a:lnTo>
                <a:lnTo>
                  <a:pt x="21" y="1"/>
                </a:lnTo>
                <a:lnTo>
                  <a:pt x="20" y="1"/>
                </a:lnTo>
                <a:lnTo>
                  <a:pt x="19" y="1"/>
                </a:lnTo>
                <a:lnTo>
                  <a:pt x="18" y="1"/>
                </a:lnTo>
                <a:lnTo>
                  <a:pt x="17" y="1"/>
                </a:lnTo>
                <a:lnTo>
                  <a:pt x="16" y="1"/>
                </a:lnTo>
                <a:lnTo>
                  <a:pt x="15" y="2"/>
                </a:lnTo>
                <a:lnTo>
                  <a:pt x="14" y="2"/>
                </a:lnTo>
                <a:lnTo>
                  <a:pt x="13" y="2"/>
                </a:lnTo>
                <a:lnTo>
                  <a:pt x="12" y="2"/>
                </a:lnTo>
                <a:lnTo>
                  <a:pt x="11" y="2"/>
                </a:lnTo>
                <a:lnTo>
                  <a:pt x="10" y="2"/>
                </a:lnTo>
                <a:lnTo>
                  <a:pt x="9" y="2"/>
                </a:lnTo>
                <a:lnTo>
                  <a:pt x="8" y="2"/>
                </a:lnTo>
                <a:lnTo>
                  <a:pt x="7" y="2"/>
                </a:lnTo>
                <a:lnTo>
                  <a:pt x="6" y="2"/>
                </a:lnTo>
                <a:lnTo>
                  <a:pt x="5" y="2"/>
                </a:lnTo>
                <a:lnTo>
                  <a:pt x="4" y="2"/>
                </a:lnTo>
                <a:lnTo>
                  <a:pt x="4" y="1"/>
                </a:lnTo>
                <a:lnTo>
                  <a:pt x="3" y="1"/>
                </a:lnTo>
                <a:lnTo>
                  <a:pt x="2" y="1"/>
                </a:lnTo>
                <a:lnTo>
                  <a:pt x="1" y="1"/>
                </a:lnTo>
                <a:lnTo>
                  <a:pt x="0" y="1"/>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2" name="Freeform 382"/>
          <xdr:cNvSpPr>
            <a:spLocks/>
          </xdr:cNvSpPr>
        </xdr:nvSpPr>
        <xdr:spPr bwMode="auto">
          <a:xfrm>
            <a:off x="347" y="378"/>
            <a:ext cx="22" cy="3"/>
          </a:xfrm>
          <a:custGeom>
            <a:avLst/>
            <a:gdLst>
              <a:gd name="T0" fmla="*/ 21 w 22"/>
              <a:gd name="T1" fmla="*/ 0 h 3"/>
              <a:gd name="T2" fmla="*/ 21 w 22"/>
              <a:gd name="T3" fmla="*/ 1 h 3"/>
              <a:gd name="T4" fmla="*/ 20 w 22"/>
              <a:gd name="T5" fmla="*/ 1 h 3"/>
              <a:gd name="T6" fmla="*/ 20 w 22"/>
              <a:gd name="T7" fmla="*/ 1 h 3"/>
              <a:gd name="T8" fmla="*/ 19 w 22"/>
              <a:gd name="T9" fmla="*/ 1 h 3"/>
              <a:gd name="T10" fmla="*/ 19 w 22"/>
              <a:gd name="T11" fmla="*/ 1 h 3"/>
              <a:gd name="T12" fmla="*/ 18 w 22"/>
              <a:gd name="T13" fmla="*/ 1 h 3"/>
              <a:gd name="T14" fmla="*/ 17 w 22"/>
              <a:gd name="T15" fmla="*/ 1 h 3"/>
              <a:gd name="T16" fmla="*/ 17 w 22"/>
              <a:gd name="T17" fmla="*/ 2 h 3"/>
              <a:gd name="T18" fmla="*/ 16 w 22"/>
              <a:gd name="T19" fmla="*/ 2 h 3"/>
              <a:gd name="T20" fmla="*/ 16 w 22"/>
              <a:gd name="T21" fmla="*/ 2 h 3"/>
              <a:gd name="T22" fmla="*/ 15 w 22"/>
              <a:gd name="T23" fmla="*/ 2 h 3"/>
              <a:gd name="T24" fmla="*/ 14 w 22"/>
              <a:gd name="T25" fmla="*/ 2 h 3"/>
              <a:gd name="T26" fmla="*/ 14 w 22"/>
              <a:gd name="T27" fmla="*/ 2 h 3"/>
              <a:gd name="T28" fmla="*/ 13 w 22"/>
              <a:gd name="T29" fmla="*/ 2 h 3"/>
              <a:gd name="T30" fmla="*/ 12 w 22"/>
              <a:gd name="T31" fmla="*/ 2 h 3"/>
              <a:gd name="T32" fmla="*/ 12 w 22"/>
              <a:gd name="T33" fmla="*/ 2 h 3"/>
              <a:gd name="T34" fmla="*/ 11 w 22"/>
              <a:gd name="T35" fmla="*/ 2 h 3"/>
              <a:gd name="T36" fmla="*/ 10 w 22"/>
              <a:gd name="T37" fmla="*/ 3 h 3"/>
              <a:gd name="T38" fmla="*/ 10 w 22"/>
              <a:gd name="T39" fmla="*/ 3 h 3"/>
              <a:gd name="T40" fmla="*/ 9 w 22"/>
              <a:gd name="T41" fmla="*/ 3 h 3"/>
              <a:gd name="T42" fmla="*/ 8 w 22"/>
              <a:gd name="T43" fmla="*/ 3 h 3"/>
              <a:gd name="T44" fmla="*/ 8 w 22"/>
              <a:gd name="T45" fmla="*/ 3 h 3"/>
              <a:gd name="T46" fmla="*/ 7 w 22"/>
              <a:gd name="T47" fmla="*/ 3 h 3"/>
              <a:gd name="T48" fmla="*/ 6 w 22"/>
              <a:gd name="T49" fmla="*/ 3 h 3"/>
              <a:gd name="T50" fmla="*/ 6 w 22"/>
              <a:gd name="T51" fmla="*/ 3 h 3"/>
              <a:gd name="T52" fmla="*/ 5 w 22"/>
              <a:gd name="T53" fmla="*/ 3 h 3"/>
              <a:gd name="T54" fmla="*/ 4 w 22"/>
              <a:gd name="T55" fmla="*/ 3 h 3"/>
              <a:gd name="T56" fmla="*/ 4 w 22"/>
              <a:gd name="T57" fmla="*/ 3 h 3"/>
              <a:gd name="T58" fmla="*/ 3 w 22"/>
              <a:gd name="T59" fmla="*/ 3 h 3"/>
              <a:gd name="T60" fmla="*/ 2 w 22"/>
              <a:gd name="T61" fmla="*/ 3 h 3"/>
              <a:gd name="T62" fmla="*/ 2 w 22"/>
              <a:gd name="T63" fmla="*/ 3 h 3"/>
              <a:gd name="T64" fmla="*/ 1 w 22"/>
              <a:gd name="T65" fmla="*/ 3 h 3"/>
              <a:gd name="T66" fmla="*/ 0 w 22"/>
              <a:gd name="T67" fmla="*/ 2 h 3"/>
              <a:gd name="T68" fmla="*/ 0 w 22"/>
              <a:gd name="T69" fmla="*/ 2 h 3"/>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0" t="0" r="r" b="b"/>
            <a:pathLst>
              <a:path w="22" h="3">
                <a:moveTo>
                  <a:pt x="22" y="0"/>
                </a:moveTo>
                <a:lnTo>
                  <a:pt x="21" y="0"/>
                </a:lnTo>
                <a:lnTo>
                  <a:pt x="21" y="1"/>
                </a:lnTo>
                <a:lnTo>
                  <a:pt x="20" y="1"/>
                </a:lnTo>
                <a:lnTo>
                  <a:pt x="19" y="1"/>
                </a:lnTo>
                <a:lnTo>
                  <a:pt x="18" y="1"/>
                </a:lnTo>
                <a:lnTo>
                  <a:pt x="17" y="1"/>
                </a:lnTo>
                <a:lnTo>
                  <a:pt x="17" y="2"/>
                </a:lnTo>
                <a:lnTo>
                  <a:pt x="16" y="2"/>
                </a:lnTo>
                <a:lnTo>
                  <a:pt x="15" y="2"/>
                </a:lnTo>
                <a:lnTo>
                  <a:pt x="14" y="2"/>
                </a:lnTo>
                <a:lnTo>
                  <a:pt x="13" y="2"/>
                </a:lnTo>
                <a:lnTo>
                  <a:pt x="12" y="2"/>
                </a:lnTo>
                <a:lnTo>
                  <a:pt x="11" y="2"/>
                </a:lnTo>
                <a:lnTo>
                  <a:pt x="10" y="3"/>
                </a:lnTo>
                <a:lnTo>
                  <a:pt x="9" y="3"/>
                </a:lnTo>
                <a:lnTo>
                  <a:pt x="8" y="3"/>
                </a:lnTo>
                <a:lnTo>
                  <a:pt x="7" y="3"/>
                </a:lnTo>
                <a:lnTo>
                  <a:pt x="6" y="3"/>
                </a:lnTo>
                <a:lnTo>
                  <a:pt x="5" y="3"/>
                </a:lnTo>
                <a:lnTo>
                  <a:pt x="4" y="3"/>
                </a:lnTo>
                <a:lnTo>
                  <a:pt x="3" y="3"/>
                </a:lnTo>
                <a:lnTo>
                  <a:pt x="2" y="3"/>
                </a:lnTo>
                <a:lnTo>
                  <a:pt x="1" y="3"/>
                </a:lnTo>
                <a:lnTo>
                  <a:pt x="1" y="2"/>
                </a:lnTo>
                <a:lnTo>
                  <a:pt x="0" y="2"/>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3" name="Freeform 383"/>
          <xdr:cNvSpPr>
            <a:spLocks/>
          </xdr:cNvSpPr>
        </xdr:nvSpPr>
        <xdr:spPr bwMode="auto">
          <a:xfrm>
            <a:off x="357" y="382"/>
            <a:ext cx="10" cy="1"/>
          </a:xfrm>
          <a:custGeom>
            <a:avLst/>
            <a:gdLst>
              <a:gd name="T0" fmla="*/ 10 w 10"/>
              <a:gd name="T1" fmla="*/ 0 h 1"/>
              <a:gd name="T2" fmla="*/ 10 w 10"/>
              <a:gd name="T3" fmla="*/ 0 h 1"/>
              <a:gd name="T4" fmla="*/ 9 w 10"/>
              <a:gd name="T5" fmla="*/ 0 h 1"/>
              <a:gd name="T6" fmla="*/ 9 w 10"/>
              <a:gd name="T7" fmla="*/ 0 h 1"/>
              <a:gd name="T8" fmla="*/ 8 w 10"/>
              <a:gd name="T9" fmla="*/ 0 h 1"/>
              <a:gd name="T10" fmla="*/ 8 w 10"/>
              <a:gd name="T11" fmla="*/ 0 h 1"/>
              <a:gd name="T12" fmla="*/ 7 w 10"/>
              <a:gd name="T13" fmla="*/ 0 h 1"/>
              <a:gd name="T14" fmla="*/ 7 w 10"/>
              <a:gd name="T15" fmla="*/ 0 h 1"/>
              <a:gd name="T16" fmla="*/ 6 w 10"/>
              <a:gd name="T17" fmla="*/ 0 h 1"/>
              <a:gd name="T18" fmla="*/ 6 w 10"/>
              <a:gd name="T19" fmla="*/ 0 h 1"/>
              <a:gd name="T20" fmla="*/ 6 w 10"/>
              <a:gd name="T21" fmla="*/ 0 h 1"/>
              <a:gd name="T22" fmla="*/ 5 w 10"/>
              <a:gd name="T23" fmla="*/ 0 h 1"/>
              <a:gd name="T24" fmla="*/ 5 w 10"/>
              <a:gd name="T25" fmla="*/ 0 h 1"/>
              <a:gd name="T26" fmla="*/ 4 w 10"/>
              <a:gd name="T27" fmla="*/ 0 h 1"/>
              <a:gd name="T28" fmla="*/ 4 w 10"/>
              <a:gd name="T29" fmla="*/ 0 h 1"/>
              <a:gd name="T30" fmla="*/ 3 w 10"/>
              <a:gd name="T31" fmla="*/ 0 h 1"/>
              <a:gd name="T32" fmla="*/ 3 w 10"/>
              <a:gd name="T33" fmla="*/ 0 h 1"/>
              <a:gd name="T34" fmla="*/ 2 w 10"/>
              <a:gd name="T35" fmla="*/ 0 h 1"/>
              <a:gd name="T36" fmla="*/ 2 w 10"/>
              <a:gd name="T37" fmla="*/ 1 h 1"/>
              <a:gd name="T38" fmla="*/ 2 w 10"/>
              <a:gd name="T39" fmla="*/ 1 h 1"/>
              <a:gd name="T40" fmla="*/ 1 w 10"/>
              <a:gd name="T41" fmla="*/ 1 h 1"/>
              <a:gd name="T42" fmla="*/ 1 w 10"/>
              <a:gd name="T43" fmla="*/ 1 h 1"/>
              <a:gd name="T44" fmla="*/ 0 w 10"/>
              <a:gd name="T45" fmla="*/ 1 h 1"/>
              <a:gd name="T46" fmla="*/ 0 w 10"/>
              <a:gd name="T47" fmla="*/ 1 h 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0" t="0" r="r" b="b"/>
            <a:pathLst>
              <a:path w="10" h="1">
                <a:moveTo>
                  <a:pt x="10" y="0"/>
                </a:moveTo>
                <a:lnTo>
                  <a:pt x="10" y="0"/>
                </a:lnTo>
                <a:lnTo>
                  <a:pt x="9" y="0"/>
                </a:lnTo>
                <a:lnTo>
                  <a:pt x="8" y="0"/>
                </a:lnTo>
                <a:lnTo>
                  <a:pt x="7" y="0"/>
                </a:lnTo>
                <a:lnTo>
                  <a:pt x="6" y="0"/>
                </a:lnTo>
                <a:lnTo>
                  <a:pt x="5" y="0"/>
                </a:lnTo>
                <a:lnTo>
                  <a:pt x="4" y="0"/>
                </a:lnTo>
                <a:lnTo>
                  <a:pt x="3" y="0"/>
                </a:lnTo>
                <a:lnTo>
                  <a:pt x="2" y="0"/>
                </a:lnTo>
                <a:lnTo>
                  <a:pt x="2" y="1"/>
                </a:lnTo>
                <a:lnTo>
                  <a:pt x="1" y="1"/>
                </a:lnTo>
                <a:lnTo>
                  <a:pt x="0" y="1"/>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4" name="Freeform 384"/>
          <xdr:cNvSpPr>
            <a:spLocks/>
          </xdr:cNvSpPr>
        </xdr:nvSpPr>
        <xdr:spPr bwMode="auto">
          <a:xfrm>
            <a:off x="523" y="382"/>
            <a:ext cx="129" cy="33"/>
          </a:xfrm>
          <a:custGeom>
            <a:avLst/>
            <a:gdLst>
              <a:gd name="T0" fmla="*/ 0 w 129"/>
              <a:gd name="T1" fmla="*/ 33 h 33"/>
              <a:gd name="T2" fmla="*/ 0 w 129"/>
              <a:gd name="T3" fmla="*/ 33 h 33"/>
              <a:gd name="T4" fmla="*/ 92 w 129"/>
              <a:gd name="T5" fmla="*/ 10 h 33"/>
              <a:gd name="T6" fmla="*/ 99 w 129"/>
              <a:gd name="T7" fmla="*/ 8 h 33"/>
              <a:gd name="T8" fmla="*/ 105 w 129"/>
              <a:gd name="T9" fmla="*/ 6 h 33"/>
              <a:gd name="T10" fmla="*/ 111 w 129"/>
              <a:gd name="T11" fmla="*/ 5 h 33"/>
              <a:gd name="T12" fmla="*/ 116 w 129"/>
              <a:gd name="T13" fmla="*/ 3 h 33"/>
              <a:gd name="T14" fmla="*/ 121 w 129"/>
              <a:gd name="T15" fmla="*/ 2 h 33"/>
              <a:gd name="T16" fmla="*/ 124 w 129"/>
              <a:gd name="T17" fmla="*/ 1 h 33"/>
              <a:gd name="T18" fmla="*/ 126 w 129"/>
              <a:gd name="T19" fmla="*/ 1 h 33"/>
              <a:gd name="T20" fmla="*/ 128 w 129"/>
              <a:gd name="T21" fmla="*/ 0 h 33"/>
              <a:gd name="T22" fmla="*/ 129 w 129"/>
              <a:gd name="T23" fmla="*/ 0 h 33"/>
              <a:gd name="T24" fmla="*/ 129 w 129"/>
              <a:gd name="T25" fmla="*/ 0 h 33"/>
              <a:gd name="T26" fmla="*/ 126 w 129"/>
              <a:gd name="T27" fmla="*/ 1 h 33"/>
              <a:gd name="T28" fmla="*/ 126 w 129"/>
              <a:gd name="T29" fmla="*/ 1 h 33"/>
              <a:gd name="T30" fmla="*/ 125 w 129"/>
              <a:gd name="T31" fmla="*/ 1 h 33"/>
              <a:gd name="T32" fmla="*/ 124 w 129"/>
              <a:gd name="T33" fmla="*/ 1 h 33"/>
              <a:gd name="T34" fmla="*/ 123 w 129"/>
              <a:gd name="T35" fmla="*/ 1 h 33"/>
              <a:gd name="T36" fmla="*/ 122 w 129"/>
              <a:gd name="T37" fmla="*/ 2 h 33"/>
              <a:gd name="T38" fmla="*/ 121 w 129"/>
              <a:gd name="T39" fmla="*/ 2 h 33"/>
              <a:gd name="T40" fmla="*/ 121 w 129"/>
              <a:gd name="T41" fmla="*/ 2 h 33"/>
              <a:gd name="T42" fmla="*/ 120 w 129"/>
              <a:gd name="T43" fmla="*/ 2 h 33"/>
              <a:gd name="T44" fmla="*/ 120 w 129"/>
              <a:gd name="T45" fmla="*/ 2 h 33"/>
              <a:gd name="T46" fmla="*/ 121 w 129"/>
              <a:gd name="T47" fmla="*/ 2 h 33"/>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0" t="0" r="r" b="b"/>
            <a:pathLst>
              <a:path w="129" h="33">
                <a:moveTo>
                  <a:pt x="0" y="33"/>
                </a:moveTo>
                <a:lnTo>
                  <a:pt x="0" y="33"/>
                </a:lnTo>
                <a:lnTo>
                  <a:pt x="92" y="10"/>
                </a:lnTo>
                <a:lnTo>
                  <a:pt x="99" y="8"/>
                </a:lnTo>
                <a:lnTo>
                  <a:pt x="105" y="6"/>
                </a:lnTo>
                <a:lnTo>
                  <a:pt x="111" y="5"/>
                </a:lnTo>
                <a:lnTo>
                  <a:pt x="116" y="3"/>
                </a:lnTo>
                <a:lnTo>
                  <a:pt x="121" y="2"/>
                </a:lnTo>
                <a:lnTo>
                  <a:pt x="124" y="1"/>
                </a:lnTo>
                <a:lnTo>
                  <a:pt x="126" y="1"/>
                </a:lnTo>
                <a:lnTo>
                  <a:pt x="128" y="0"/>
                </a:lnTo>
                <a:lnTo>
                  <a:pt x="129" y="0"/>
                </a:lnTo>
                <a:lnTo>
                  <a:pt x="126" y="1"/>
                </a:lnTo>
                <a:lnTo>
                  <a:pt x="125" y="1"/>
                </a:lnTo>
                <a:lnTo>
                  <a:pt x="124" y="1"/>
                </a:lnTo>
                <a:lnTo>
                  <a:pt x="123" y="1"/>
                </a:lnTo>
                <a:lnTo>
                  <a:pt x="122" y="2"/>
                </a:lnTo>
                <a:lnTo>
                  <a:pt x="121" y="2"/>
                </a:lnTo>
                <a:lnTo>
                  <a:pt x="120" y="2"/>
                </a:lnTo>
                <a:lnTo>
                  <a:pt x="121" y="2"/>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5" name="Freeform 385"/>
          <xdr:cNvSpPr>
            <a:spLocks/>
          </xdr:cNvSpPr>
        </xdr:nvSpPr>
        <xdr:spPr bwMode="auto">
          <a:xfrm>
            <a:off x="549" y="305"/>
            <a:ext cx="103" cy="77"/>
          </a:xfrm>
          <a:custGeom>
            <a:avLst/>
            <a:gdLst>
              <a:gd name="T0" fmla="*/ 103 w 103"/>
              <a:gd name="T1" fmla="*/ 77 h 77"/>
              <a:gd name="T2" fmla="*/ 103 w 103"/>
              <a:gd name="T3" fmla="*/ 77 h 77"/>
              <a:gd name="T4" fmla="*/ 45 w 103"/>
              <a:gd name="T5" fmla="*/ 37 h 77"/>
              <a:gd name="T6" fmla="*/ 40 w 103"/>
              <a:gd name="T7" fmla="*/ 34 h 77"/>
              <a:gd name="T8" fmla="*/ 36 w 103"/>
              <a:gd name="T9" fmla="*/ 31 h 77"/>
              <a:gd name="T10" fmla="*/ 32 w 103"/>
              <a:gd name="T11" fmla="*/ 28 h 77"/>
              <a:gd name="T12" fmla="*/ 28 w 103"/>
              <a:gd name="T13" fmla="*/ 25 h 77"/>
              <a:gd name="T14" fmla="*/ 24 w 103"/>
              <a:gd name="T15" fmla="*/ 22 h 77"/>
              <a:gd name="T16" fmla="*/ 21 w 103"/>
              <a:gd name="T17" fmla="*/ 20 h 77"/>
              <a:gd name="T18" fmla="*/ 19 w 103"/>
              <a:gd name="T19" fmla="*/ 18 h 77"/>
              <a:gd name="T20" fmla="*/ 16 w 103"/>
              <a:gd name="T21" fmla="*/ 16 h 77"/>
              <a:gd name="T22" fmla="*/ 14 w 103"/>
              <a:gd name="T23" fmla="*/ 14 h 77"/>
              <a:gd name="T24" fmla="*/ 13 w 103"/>
              <a:gd name="T25" fmla="*/ 13 h 77"/>
              <a:gd name="T26" fmla="*/ 0 w 103"/>
              <a:gd name="T27" fmla="*/ 0 h 77"/>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03" h="77">
                <a:moveTo>
                  <a:pt x="103" y="77"/>
                </a:moveTo>
                <a:lnTo>
                  <a:pt x="103" y="77"/>
                </a:lnTo>
                <a:lnTo>
                  <a:pt x="45" y="37"/>
                </a:lnTo>
                <a:lnTo>
                  <a:pt x="40" y="34"/>
                </a:lnTo>
                <a:lnTo>
                  <a:pt x="36" y="31"/>
                </a:lnTo>
                <a:lnTo>
                  <a:pt x="32" y="28"/>
                </a:lnTo>
                <a:lnTo>
                  <a:pt x="28" y="25"/>
                </a:lnTo>
                <a:lnTo>
                  <a:pt x="24" y="22"/>
                </a:lnTo>
                <a:lnTo>
                  <a:pt x="21" y="20"/>
                </a:lnTo>
                <a:lnTo>
                  <a:pt x="19" y="18"/>
                </a:lnTo>
                <a:lnTo>
                  <a:pt x="16" y="16"/>
                </a:lnTo>
                <a:lnTo>
                  <a:pt x="14" y="14"/>
                </a:lnTo>
                <a:lnTo>
                  <a:pt x="13" y="13"/>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6" name="Freeform 386"/>
          <xdr:cNvSpPr>
            <a:spLocks/>
          </xdr:cNvSpPr>
        </xdr:nvSpPr>
        <xdr:spPr bwMode="auto">
          <a:xfrm>
            <a:off x="436" y="305"/>
            <a:ext cx="113" cy="14"/>
          </a:xfrm>
          <a:custGeom>
            <a:avLst/>
            <a:gdLst>
              <a:gd name="T0" fmla="*/ 113 w 113"/>
              <a:gd name="T1" fmla="*/ 0 h 14"/>
              <a:gd name="T2" fmla="*/ 113 w 113"/>
              <a:gd name="T3" fmla="*/ 0 h 14"/>
              <a:gd name="T4" fmla="*/ 77 w 113"/>
              <a:gd name="T5" fmla="*/ 6 h 14"/>
              <a:gd name="T6" fmla="*/ 74 w 113"/>
              <a:gd name="T7" fmla="*/ 6 h 14"/>
              <a:gd name="T8" fmla="*/ 72 w 113"/>
              <a:gd name="T9" fmla="*/ 7 h 14"/>
              <a:gd name="T10" fmla="*/ 68 w 113"/>
              <a:gd name="T11" fmla="*/ 7 h 14"/>
              <a:gd name="T12" fmla="*/ 65 w 113"/>
              <a:gd name="T13" fmla="*/ 8 h 14"/>
              <a:gd name="T14" fmla="*/ 61 w 113"/>
              <a:gd name="T15" fmla="*/ 8 h 14"/>
              <a:gd name="T16" fmla="*/ 57 w 113"/>
              <a:gd name="T17" fmla="*/ 8 h 14"/>
              <a:gd name="T18" fmla="*/ 54 w 113"/>
              <a:gd name="T19" fmla="*/ 9 h 14"/>
              <a:gd name="T20" fmla="*/ 50 w 113"/>
              <a:gd name="T21" fmla="*/ 9 h 14"/>
              <a:gd name="T22" fmla="*/ 46 w 113"/>
              <a:gd name="T23" fmla="*/ 10 h 14"/>
              <a:gd name="T24" fmla="*/ 42 w 113"/>
              <a:gd name="T25" fmla="*/ 10 h 14"/>
              <a:gd name="T26" fmla="*/ 0 w 113"/>
              <a:gd name="T27" fmla="*/ 14 h 14"/>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13" h="14">
                <a:moveTo>
                  <a:pt x="113" y="0"/>
                </a:moveTo>
                <a:lnTo>
                  <a:pt x="113" y="0"/>
                </a:lnTo>
                <a:lnTo>
                  <a:pt x="77" y="6"/>
                </a:lnTo>
                <a:lnTo>
                  <a:pt x="74" y="6"/>
                </a:lnTo>
                <a:lnTo>
                  <a:pt x="72" y="7"/>
                </a:lnTo>
                <a:lnTo>
                  <a:pt x="68" y="7"/>
                </a:lnTo>
                <a:lnTo>
                  <a:pt x="65" y="8"/>
                </a:lnTo>
                <a:lnTo>
                  <a:pt x="61" y="8"/>
                </a:lnTo>
                <a:lnTo>
                  <a:pt x="57" y="8"/>
                </a:lnTo>
                <a:lnTo>
                  <a:pt x="54" y="9"/>
                </a:lnTo>
                <a:lnTo>
                  <a:pt x="50" y="9"/>
                </a:lnTo>
                <a:lnTo>
                  <a:pt x="46" y="10"/>
                </a:lnTo>
                <a:lnTo>
                  <a:pt x="42" y="10"/>
                </a:lnTo>
                <a:lnTo>
                  <a:pt x="0" y="14"/>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7" name="Freeform 387"/>
          <xdr:cNvSpPr>
            <a:spLocks/>
          </xdr:cNvSpPr>
        </xdr:nvSpPr>
        <xdr:spPr bwMode="auto">
          <a:xfrm>
            <a:off x="438" y="311"/>
            <a:ext cx="105" cy="13"/>
          </a:xfrm>
          <a:custGeom>
            <a:avLst/>
            <a:gdLst>
              <a:gd name="T0" fmla="*/ 0 w 105"/>
              <a:gd name="T1" fmla="*/ 13 h 13"/>
              <a:gd name="T2" fmla="*/ 0 w 105"/>
              <a:gd name="T3" fmla="*/ 13 h 13"/>
              <a:gd name="T4" fmla="*/ 34 w 105"/>
              <a:gd name="T5" fmla="*/ 10 h 13"/>
              <a:gd name="T6" fmla="*/ 36 w 105"/>
              <a:gd name="T7" fmla="*/ 9 h 13"/>
              <a:gd name="T8" fmla="*/ 39 w 105"/>
              <a:gd name="T9" fmla="*/ 9 h 13"/>
              <a:gd name="T10" fmla="*/ 42 w 105"/>
              <a:gd name="T11" fmla="*/ 9 h 13"/>
              <a:gd name="T12" fmla="*/ 46 w 105"/>
              <a:gd name="T13" fmla="*/ 8 h 13"/>
              <a:gd name="T14" fmla="*/ 49 w 105"/>
              <a:gd name="T15" fmla="*/ 8 h 13"/>
              <a:gd name="T16" fmla="*/ 52 w 105"/>
              <a:gd name="T17" fmla="*/ 8 h 13"/>
              <a:gd name="T18" fmla="*/ 56 w 105"/>
              <a:gd name="T19" fmla="*/ 7 h 13"/>
              <a:gd name="T20" fmla="*/ 59 w 105"/>
              <a:gd name="T21" fmla="*/ 7 h 13"/>
              <a:gd name="T22" fmla="*/ 63 w 105"/>
              <a:gd name="T23" fmla="*/ 6 h 13"/>
              <a:gd name="T24" fmla="*/ 66 w 105"/>
              <a:gd name="T25" fmla="*/ 6 h 13"/>
              <a:gd name="T26" fmla="*/ 105 w 105"/>
              <a:gd name="T27" fmla="*/ 0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05" h="13">
                <a:moveTo>
                  <a:pt x="0" y="13"/>
                </a:moveTo>
                <a:lnTo>
                  <a:pt x="0" y="13"/>
                </a:lnTo>
                <a:lnTo>
                  <a:pt x="34" y="10"/>
                </a:lnTo>
                <a:lnTo>
                  <a:pt x="36" y="9"/>
                </a:lnTo>
                <a:lnTo>
                  <a:pt x="39" y="9"/>
                </a:lnTo>
                <a:lnTo>
                  <a:pt x="42" y="9"/>
                </a:lnTo>
                <a:lnTo>
                  <a:pt x="46" y="8"/>
                </a:lnTo>
                <a:lnTo>
                  <a:pt x="49" y="8"/>
                </a:lnTo>
                <a:lnTo>
                  <a:pt x="52" y="8"/>
                </a:lnTo>
                <a:lnTo>
                  <a:pt x="56" y="7"/>
                </a:lnTo>
                <a:lnTo>
                  <a:pt x="59" y="7"/>
                </a:lnTo>
                <a:lnTo>
                  <a:pt x="63" y="6"/>
                </a:lnTo>
                <a:lnTo>
                  <a:pt x="66" y="6"/>
                </a:lnTo>
                <a:lnTo>
                  <a:pt x="105"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8" name="Freeform 388"/>
          <xdr:cNvSpPr>
            <a:spLocks/>
          </xdr:cNvSpPr>
        </xdr:nvSpPr>
        <xdr:spPr bwMode="auto">
          <a:xfrm>
            <a:off x="543" y="311"/>
            <a:ext cx="91" cy="68"/>
          </a:xfrm>
          <a:custGeom>
            <a:avLst/>
            <a:gdLst>
              <a:gd name="T0" fmla="*/ 0 w 91"/>
              <a:gd name="T1" fmla="*/ 0 h 68"/>
              <a:gd name="T2" fmla="*/ 3 w 91"/>
              <a:gd name="T3" fmla="*/ 3 h 68"/>
              <a:gd name="T4" fmla="*/ 5 w 91"/>
              <a:gd name="T5" fmla="*/ 6 h 68"/>
              <a:gd name="T6" fmla="*/ 9 w 91"/>
              <a:gd name="T7" fmla="*/ 9 h 68"/>
              <a:gd name="T8" fmla="*/ 13 w 91"/>
              <a:gd name="T9" fmla="*/ 12 h 68"/>
              <a:gd name="T10" fmla="*/ 19 w 91"/>
              <a:gd name="T11" fmla="*/ 16 h 68"/>
              <a:gd name="T12" fmla="*/ 25 w 91"/>
              <a:gd name="T13" fmla="*/ 21 h 68"/>
              <a:gd name="T14" fmla="*/ 32 w 91"/>
              <a:gd name="T15" fmla="*/ 26 h 68"/>
              <a:gd name="T16" fmla="*/ 40 w 91"/>
              <a:gd name="T17" fmla="*/ 32 h 68"/>
              <a:gd name="T18" fmla="*/ 48 w 91"/>
              <a:gd name="T19" fmla="*/ 37 h 68"/>
              <a:gd name="T20" fmla="*/ 57 w 91"/>
              <a:gd name="T21" fmla="*/ 43 h 68"/>
              <a:gd name="T22" fmla="*/ 66 w 91"/>
              <a:gd name="T23" fmla="*/ 50 h 68"/>
              <a:gd name="T24" fmla="*/ 74 w 91"/>
              <a:gd name="T25" fmla="*/ 55 h 68"/>
              <a:gd name="T26" fmla="*/ 79 w 91"/>
              <a:gd name="T27" fmla="*/ 59 h 68"/>
              <a:gd name="T28" fmla="*/ 83 w 91"/>
              <a:gd name="T29" fmla="*/ 62 h 68"/>
              <a:gd name="T30" fmla="*/ 87 w 91"/>
              <a:gd name="T31" fmla="*/ 65 h 68"/>
              <a:gd name="T32" fmla="*/ 91 w 91"/>
              <a:gd name="T33" fmla="*/ 68 h 68"/>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0" t="0" r="r" b="b"/>
            <a:pathLst>
              <a:path w="91" h="68">
                <a:moveTo>
                  <a:pt x="0" y="0"/>
                </a:moveTo>
                <a:lnTo>
                  <a:pt x="3" y="3"/>
                </a:lnTo>
                <a:lnTo>
                  <a:pt x="5" y="6"/>
                </a:lnTo>
                <a:lnTo>
                  <a:pt x="9" y="9"/>
                </a:lnTo>
                <a:lnTo>
                  <a:pt x="13" y="12"/>
                </a:lnTo>
                <a:lnTo>
                  <a:pt x="19" y="16"/>
                </a:lnTo>
                <a:lnTo>
                  <a:pt x="25" y="21"/>
                </a:lnTo>
                <a:lnTo>
                  <a:pt x="32" y="26"/>
                </a:lnTo>
                <a:lnTo>
                  <a:pt x="40" y="32"/>
                </a:lnTo>
                <a:lnTo>
                  <a:pt x="48" y="37"/>
                </a:lnTo>
                <a:lnTo>
                  <a:pt x="57" y="43"/>
                </a:lnTo>
                <a:lnTo>
                  <a:pt x="66" y="50"/>
                </a:lnTo>
                <a:lnTo>
                  <a:pt x="74" y="55"/>
                </a:lnTo>
                <a:lnTo>
                  <a:pt x="79" y="59"/>
                </a:lnTo>
                <a:lnTo>
                  <a:pt x="83" y="62"/>
                </a:lnTo>
                <a:lnTo>
                  <a:pt x="87" y="65"/>
                </a:lnTo>
                <a:lnTo>
                  <a:pt x="91" y="68"/>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49" name="Line 389"/>
          <xdr:cNvSpPr>
            <a:spLocks noChangeShapeType="1"/>
          </xdr:cNvSpPr>
        </xdr:nvSpPr>
        <xdr:spPr bwMode="auto">
          <a:xfrm flipH="1">
            <a:off x="516" y="379"/>
            <a:ext cx="118" cy="2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50" name="Freeform 390"/>
          <xdr:cNvSpPr>
            <a:spLocks/>
          </xdr:cNvSpPr>
        </xdr:nvSpPr>
        <xdr:spPr bwMode="auto">
          <a:xfrm>
            <a:off x="660" y="323"/>
            <a:ext cx="41" cy="50"/>
          </a:xfrm>
          <a:custGeom>
            <a:avLst/>
            <a:gdLst>
              <a:gd name="T0" fmla="*/ 0 w 41"/>
              <a:gd name="T1" fmla="*/ 0 h 50"/>
              <a:gd name="T2" fmla="*/ 5 w 41"/>
              <a:gd name="T3" fmla="*/ 6 h 50"/>
              <a:gd name="T4" fmla="*/ 10 w 41"/>
              <a:gd name="T5" fmla="*/ 12 h 50"/>
              <a:gd name="T6" fmla="*/ 15 w 41"/>
              <a:gd name="T7" fmla="*/ 18 h 50"/>
              <a:gd name="T8" fmla="*/ 19 w 41"/>
              <a:gd name="T9" fmla="*/ 23 h 50"/>
              <a:gd name="T10" fmla="*/ 22 w 41"/>
              <a:gd name="T11" fmla="*/ 27 h 50"/>
              <a:gd name="T12" fmla="*/ 24 w 41"/>
              <a:gd name="T13" fmla="*/ 30 h 50"/>
              <a:gd name="T14" fmla="*/ 26 w 41"/>
              <a:gd name="T15" fmla="*/ 34 h 50"/>
              <a:gd name="T16" fmla="*/ 28 w 41"/>
              <a:gd name="T17" fmla="*/ 37 h 50"/>
              <a:gd name="T18" fmla="*/ 31 w 41"/>
              <a:gd name="T19" fmla="*/ 40 h 50"/>
              <a:gd name="T20" fmla="*/ 35 w 41"/>
              <a:gd name="T21" fmla="*/ 44 h 50"/>
              <a:gd name="T22" fmla="*/ 38 w 41"/>
              <a:gd name="T23" fmla="*/ 47 h 50"/>
              <a:gd name="T24" fmla="*/ 41 w 41"/>
              <a:gd name="T25" fmla="*/ 50 h 5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41" h="50">
                <a:moveTo>
                  <a:pt x="0" y="0"/>
                </a:moveTo>
                <a:lnTo>
                  <a:pt x="5" y="6"/>
                </a:lnTo>
                <a:lnTo>
                  <a:pt x="10" y="12"/>
                </a:lnTo>
                <a:lnTo>
                  <a:pt x="15" y="18"/>
                </a:lnTo>
                <a:lnTo>
                  <a:pt x="19" y="23"/>
                </a:lnTo>
                <a:lnTo>
                  <a:pt x="22" y="27"/>
                </a:lnTo>
                <a:lnTo>
                  <a:pt x="24" y="30"/>
                </a:lnTo>
                <a:lnTo>
                  <a:pt x="26" y="34"/>
                </a:lnTo>
                <a:lnTo>
                  <a:pt x="28" y="37"/>
                </a:lnTo>
                <a:lnTo>
                  <a:pt x="31" y="40"/>
                </a:lnTo>
                <a:lnTo>
                  <a:pt x="35" y="44"/>
                </a:lnTo>
                <a:lnTo>
                  <a:pt x="38" y="47"/>
                </a:lnTo>
                <a:lnTo>
                  <a:pt x="41" y="5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1" name="Freeform 391"/>
          <xdr:cNvSpPr>
            <a:spLocks/>
          </xdr:cNvSpPr>
        </xdr:nvSpPr>
        <xdr:spPr bwMode="auto">
          <a:xfrm>
            <a:off x="701" y="373"/>
            <a:ext cx="40" cy="43"/>
          </a:xfrm>
          <a:custGeom>
            <a:avLst/>
            <a:gdLst>
              <a:gd name="T0" fmla="*/ 0 w 40"/>
              <a:gd name="T1" fmla="*/ 0 h 43"/>
              <a:gd name="T2" fmla="*/ 9 w 40"/>
              <a:gd name="T3" fmla="*/ 7 h 43"/>
              <a:gd name="T4" fmla="*/ 17 w 40"/>
              <a:gd name="T5" fmla="*/ 14 h 43"/>
              <a:gd name="T6" fmla="*/ 24 w 40"/>
              <a:gd name="T7" fmla="*/ 22 h 43"/>
              <a:gd name="T8" fmla="*/ 30 w 40"/>
              <a:gd name="T9" fmla="*/ 30 h 43"/>
              <a:gd name="T10" fmla="*/ 35 w 40"/>
              <a:gd name="T11" fmla="*/ 37 h 43"/>
              <a:gd name="T12" fmla="*/ 39 w 40"/>
              <a:gd name="T13" fmla="*/ 42 h 43"/>
              <a:gd name="T14" fmla="*/ 40 w 40"/>
              <a:gd name="T15" fmla="*/ 43 h 43"/>
              <a:gd name="T16" fmla="*/ 39 w 40"/>
              <a:gd name="T17" fmla="*/ 42 h 4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40" h="43">
                <a:moveTo>
                  <a:pt x="0" y="0"/>
                </a:moveTo>
                <a:lnTo>
                  <a:pt x="9" y="7"/>
                </a:lnTo>
                <a:lnTo>
                  <a:pt x="17" y="14"/>
                </a:lnTo>
                <a:lnTo>
                  <a:pt x="24" y="22"/>
                </a:lnTo>
                <a:lnTo>
                  <a:pt x="30" y="30"/>
                </a:lnTo>
                <a:lnTo>
                  <a:pt x="35" y="37"/>
                </a:lnTo>
                <a:lnTo>
                  <a:pt x="39" y="42"/>
                </a:lnTo>
                <a:lnTo>
                  <a:pt x="40" y="43"/>
                </a:lnTo>
                <a:lnTo>
                  <a:pt x="39" y="42"/>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2" name="Freeform 392"/>
          <xdr:cNvSpPr>
            <a:spLocks/>
          </xdr:cNvSpPr>
        </xdr:nvSpPr>
        <xdr:spPr bwMode="auto">
          <a:xfrm>
            <a:off x="660" y="285"/>
            <a:ext cx="153" cy="38"/>
          </a:xfrm>
          <a:custGeom>
            <a:avLst/>
            <a:gdLst>
              <a:gd name="T0" fmla="*/ 0 w 153"/>
              <a:gd name="T1" fmla="*/ 38 h 38"/>
              <a:gd name="T2" fmla="*/ 9 w 153"/>
              <a:gd name="T3" fmla="*/ 37 h 38"/>
              <a:gd name="T4" fmla="*/ 19 w 153"/>
              <a:gd name="T5" fmla="*/ 35 h 38"/>
              <a:gd name="T6" fmla="*/ 28 w 153"/>
              <a:gd name="T7" fmla="*/ 33 h 38"/>
              <a:gd name="T8" fmla="*/ 37 w 153"/>
              <a:gd name="T9" fmla="*/ 31 h 38"/>
              <a:gd name="T10" fmla="*/ 45 w 153"/>
              <a:gd name="T11" fmla="*/ 28 h 38"/>
              <a:gd name="T12" fmla="*/ 53 w 153"/>
              <a:gd name="T13" fmla="*/ 24 h 38"/>
              <a:gd name="T14" fmla="*/ 61 w 153"/>
              <a:gd name="T15" fmla="*/ 20 h 38"/>
              <a:gd name="T16" fmla="*/ 68 w 153"/>
              <a:gd name="T17" fmla="*/ 18 h 38"/>
              <a:gd name="T18" fmla="*/ 73 w 153"/>
              <a:gd name="T19" fmla="*/ 16 h 38"/>
              <a:gd name="T20" fmla="*/ 76 w 153"/>
              <a:gd name="T21" fmla="*/ 14 h 38"/>
              <a:gd name="T22" fmla="*/ 80 w 153"/>
              <a:gd name="T23" fmla="*/ 12 h 38"/>
              <a:gd name="T24" fmla="*/ 84 w 153"/>
              <a:gd name="T25" fmla="*/ 11 h 38"/>
              <a:gd name="T26" fmla="*/ 89 w 153"/>
              <a:gd name="T27" fmla="*/ 9 h 38"/>
              <a:gd name="T28" fmla="*/ 94 w 153"/>
              <a:gd name="T29" fmla="*/ 8 h 38"/>
              <a:gd name="T30" fmla="*/ 100 w 153"/>
              <a:gd name="T31" fmla="*/ 6 h 38"/>
              <a:gd name="T32" fmla="*/ 106 w 153"/>
              <a:gd name="T33" fmla="*/ 5 h 38"/>
              <a:gd name="T34" fmla="*/ 113 w 153"/>
              <a:gd name="T35" fmla="*/ 5 h 38"/>
              <a:gd name="T36" fmla="*/ 119 w 153"/>
              <a:gd name="T37" fmla="*/ 4 h 38"/>
              <a:gd name="T38" fmla="*/ 126 w 153"/>
              <a:gd name="T39" fmla="*/ 4 h 38"/>
              <a:gd name="T40" fmla="*/ 132 w 153"/>
              <a:gd name="T41" fmla="*/ 4 h 38"/>
              <a:gd name="T42" fmla="*/ 138 w 153"/>
              <a:gd name="T43" fmla="*/ 3 h 38"/>
              <a:gd name="T44" fmla="*/ 143 w 153"/>
              <a:gd name="T45" fmla="*/ 3 h 38"/>
              <a:gd name="T46" fmla="*/ 148 w 153"/>
              <a:gd name="T47" fmla="*/ 2 h 38"/>
              <a:gd name="T48" fmla="*/ 151 w 153"/>
              <a:gd name="T49" fmla="*/ 1 h 38"/>
              <a:gd name="T50" fmla="*/ 152 w 153"/>
              <a:gd name="T51" fmla="*/ 1 h 38"/>
              <a:gd name="T52" fmla="*/ 153 w 153"/>
              <a:gd name="T53" fmla="*/ 0 h 38"/>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0" t="0" r="r" b="b"/>
            <a:pathLst>
              <a:path w="153" h="38">
                <a:moveTo>
                  <a:pt x="0" y="38"/>
                </a:moveTo>
                <a:lnTo>
                  <a:pt x="9" y="37"/>
                </a:lnTo>
                <a:lnTo>
                  <a:pt x="19" y="35"/>
                </a:lnTo>
                <a:lnTo>
                  <a:pt x="28" y="33"/>
                </a:lnTo>
                <a:lnTo>
                  <a:pt x="37" y="31"/>
                </a:lnTo>
                <a:lnTo>
                  <a:pt x="45" y="28"/>
                </a:lnTo>
                <a:lnTo>
                  <a:pt x="53" y="24"/>
                </a:lnTo>
                <a:lnTo>
                  <a:pt x="61" y="20"/>
                </a:lnTo>
                <a:lnTo>
                  <a:pt x="68" y="18"/>
                </a:lnTo>
                <a:lnTo>
                  <a:pt x="73" y="16"/>
                </a:lnTo>
                <a:lnTo>
                  <a:pt x="76" y="14"/>
                </a:lnTo>
                <a:lnTo>
                  <a:pt x="80" y="12"/>
                </a:lnTo>
                <a:lnTo>
                  <a:pt x="84" y="11"/>
                </a:lnTo>
                <a:lnTo>
                  <a:pt x="89" y="9"/>
                </a:lnTo>
                <a:lnTo>
                  <a:pt x="94" y="8"/>
                </a:lnTo>
                <a:lnTo>
                  <a:pt x="100" y="6"/>
                </a:lnTo>
                <a:lnTo>
                  <a:pt x="106" y="5"/>
                </a:lnTo>
                <a:lnTo>
                  <a:pt x="113" y="5"/>
                </a:lnTo>
                <a:lnTo>
                  <a:pt x="119" y="4"/>
                </a:lnTo>
                <a:lnTo>
                  <a:pt x="126" y="4"/>
                </a:lnTo>
                <a:lnTo>
                  <a:pt x="132" y="4"/>
                </a:lnTo>
                <a:lnTo>
                  <a:pt x="138" y="3"/>
                </a:lnTo>
                <a:lnTo>
                  <a:pt x="143" y="3"/>
                </a:lnTo>
                <a:lnTo>
                  <a:pt x="148" y="2"/>
                </a:lnTo>
                <a:lnTo>
                  <a:pt x="151" y="1"/>
                </a:lnTo>
                <a:lnTo>
                  <a:pt x="152" y="1"/>
                </a:lnTo>
                <a:lnTo>
                  <a:pt x="153"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3" name="Freeform 393"/>
          <xdr:cNvSpPr>
            <a:spLocks/>
          </xdr:cNvSpPr>
        </xdr:nvSpPr>
        <xdr:spPr bwMode="auto">
          <a:xfrm>
            <a:off x="741" y="362"/>
            <a:ext cx="155" cy="56"/>
          </a:xfrm>
          <a:custGeom>
            <a:avLst/>
            <a:gdLst>
              <a:gd name="T0" fmla="*/ 0 w 155"/>
              <a:gd name="T1" fmla="*/ 56 h 56"/>
              <a:gd name="T2" fmla="*/ 6 w 155"/>
              <a:gd name="T3" fmla="*/ 53 h 56"/>
              <a:gd name="T4" fmla="*/ 13 w 155"/>
              <a:gd name="T5" fmla="*/ 51 h 56"/>
              <a:gd name="T6" fmla="*/ 20 w 155"/>
              <a:gd name="T7" fmla="*/ 48 h 56"/>
              <a:gd name="T8" fmla="*/ 29 w 155"/>
              <a:gd name="T9" fmla="*/ 46 h 56"/>
              <a:gd name="T10" fmla="*/ 41 w 155"/>
              <a:gd name="T11" fmla="*/ 45 h 56"/>
              <a:gd name="T12" fmla="*/ 55 w 155"/>
              <a:gd name="T13" fmla="*/ 43 h 56"/>
              <a:gd name="T14" fmla="*/ 70 w 155"/>
              <a:gd name="T15" fmla="*/ 42 h 56"/>
              <a:gd name="T16" fmla="*/ 83 w 155"/>
              <a:gd name="T17" fmla="*/ 39 h 56"/>
              <a:gd name="T18" fmla="*/ 96 w 155"/>
              <a:gd name="T19" fmla="*/ 34 h 56"/>
              <a:gd name="T20" fmla="*/ 107 w 155"/>
              <a:gd name="T21" fmla="*/ 27 h 56"/>
              <a:gd name="T22" fmla="*/ 117 w 155"/>
              <a:gd name="T23" fmla="*/ 21 h 56"/>
              <a:gd name="T24" fmla="*/ 125 w 155"/>
              <a:gd name="T25" fmla="*/ 15 h 56"/>
              <a:gd name="T26" fmla="*/ 130 w 155"/>
              <a:gd name="T27" fmla="*/ 12 h 56"/>
              <a:gd name="T28" fmla="*/ 134 w 155"/>
              <a:gd name="T29" fmla="*/ 11 h 56"/>
              <a:gd name="T30" fmla="*/ 137 w 155"/>
              <a:gd name="T31" fmla="*/ 9 h 56"/>
              <a:gd name="T32" fmla="*/ 139 w 155"/>
              <a:gd name="T33" fmla="*/ 8 h 56"/>
              <a:gd name="T34" fmla="*/ 142 w 155"/>
              <a:gd name="T35" fmla="*/ 7 h 56"/>
              <a:gd name="T36" fmla="*/ 144 w 155"/>
              <a:gd name="T37" fmla="*/ 5 h 56"/>
              <a:gd name="T38" fmla="*/ 147 w 155"/>
              <a:gd name="T39" fmla="*/ 4 h 56"/>
              <a:gd name="T40" fmla="*/ 148 w 155"/>
              <a:gd name="T41" fmla="*/ 3 h 56"/>
              <a:gd name="T42" fmla="*/ 150 w 155"/>
              <a:gd name="T43" fmla="*/ 2 h 56"/>
              <a:gd name="T44" fmla="*/ 152 w 155"/>
              <a:gd name="T45" fmla="*/ 1 h 56"/>
              <a:gd name="T46" fmla="*/ 153 w 155"/>
              <a:gd name="T47" fmla="*/ 1 h 56"/>
              <a:gd name="T48" fmla="*/ 155 w 155"/>
              <a:gd name="T49" fmla="*/ 0 h 5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0" t="0" r="r" b="b"/>
            <a:pathLst>
              <a:path w="155" h="56">
                <a:moveTo>
                  <a:pt x="0" y="56"/>
                </a:moveTo>
                <a:lnTo>
                  <a:pt x="6" y="53"/>
                </a:lnTo>
                <a:lnTo>
                  <a:pt x="13" y="51"/>
                </a:lnTo>
                <a:lnTo>
                  <a:pt x="20" y="48"/>
                </a:lnTo>
                <a:lnTo>
                  <a:pt x="29" y="46"/>
                </a:lnTo>
                <a:lnTo>
                  <a:pt x="41" y="45"/>
                </a:lnTo>
                <a:lnTo>
                  <a:pt x="55" y="43"/>
                </a:lnTo>
                <a:lnTo>
                  <a:pt x="70" y="42"/>
                </a:lnTo>
                <a:lnTo>
                  <a:pt x="83" y="39"/>
                </a:lnTo>
                <a:lnTo>
                  <a:pt x="96" y="34"/>
                </a:lnTo>
                <a:lnTo>
                  <a:pt x="107" y="27"/>
                </a:lnTo>
                <a:lnTo>
                  <a:pt x="117" y="21"/>
                </a:lnTo>
                <a:lnTo>
                  <a:pt x="125" y="15"/>
                </a:lnTo>
                <a:lnTo>
                  <a:pt x="130" y="12"/>
                </a:lnTo>
                <a:lnTo>
                  <a:pt x="134" y="11"/>
                </a:lnTo>
                <a:lnTo>
                  <a:pt x="137" y="9"/>
                </a:lnTo>
                <a:lnTo>
                  <a:pt x="139" y="8"/>
                </a:lnTo>
                <a:lnTo>
                  <a:pt x="142" y="7"/>
                </a:lnTo>
                <a:lnTo>
                  <a:pt x="144" y="5"/>
                </a:lnTo>
                <a:lnTo>
                  <a:pt x="147" y="4"/>
                </a:lnTo>
                <a:lnTo>
                  <a:pt x="148" y="3"/>
                </a:lnTo>
                <a:lnTo>
                  <a:pt x="150" y="2"/>
                </a:lnTo>
                <a:lnTo>
                  <a:pt x="152" y="1"/>
                </a:lnTo>
                <a:lnTo>
                  <a:pt x="153" y="1"/>
                </a:lnTo>
                <a:lnTo>
                  <a:pt x="155"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4" name="Freeform 394"/>
          <xdr:cNvSpPr>
            <a:spLocks/>
          </xdr:cNvSpPr>
        </xdr:nvSpPr>
        <xdr:spPr bwMode="auto">
          <a:xfrm>
            <a:off x="812" y="285"/>
            <a:ext cx="83" cy="75"/>
          </a:xfrm>
          <a:custGeom>
            <a:avLst/>
            <a:gdLst>
              <a:gd name="T0" fmla="*/ 0 w 83"/>
              <a:gd name="T1" fmla="*/ 0 h 75"/>
              <a:gd name="T2" fmla="*/ 3 w 83"/>
              <a:gd name="T3" fmla="*/ 5 h 75"/>
              <a:gd name="T4" fmla="*/ 5 w 83"/>
              <a:gd name="T5" fmla="*/ 10 h 75"/>
              <a:gd name="T6" fmla="*/ 8 w 83"/>
              <a:gd name="T7" fmla="*/ 15 h 75"/>
              <a:gd name="T8" fmla="*/ 12 w 83"/>
              <a:gd name="T9" fmla="*/ 20 h 75"/>
              <a:gd name="T10" fmla="*/ 17 w 83"/>
              <a:gd name="T11" fmla="*/ 24 h 75"/>
              <a:gd name="T12" fmla="*/ 22 w 83"/>
              <a:gd name="T13" fmla="*/ 30 h 75"/>
              <a:gd name="T14" fmla="*/ 28 w 83"/>
              <a:gd name="T15" fmla="*/ 36 h 75"/>
              <a:gd name="T16" fmla="*/ 34 w 83"/>
              <a:gd name="T17" fmla="*/ 41 h 75"/>
              <a:gd name="T18" fmla="*/ 39 w 83"/>
              <a:gd name="T19" fmla="*/ 46 h 75"/>
              <a:gd name="T20" fmla="*/ 46 w 83"/>
              <a:gd name="T21" fmla="*/ 51 h 75"/>
              <a:gd name="T22" fmla="*/ 52 w 83"/>
              <a:gd name="T23" fmla="*/ 56 h 75"/>
              <a:gd name="T24" fmla="*/ 59 w 83"/>
              <a:gd name="T25" fmla="*/ 61 h 75"/>
              <a:gd name="T26" fmla="*/ 65 w 83"/>
              <a:gd name="T27" fmla="*/ 65 h 75"/>
              <a:gd name="T28" fmla="*/ 72 w 83"/>
              <a:gd name="T29" fmla="*/ 68 h 75"/>
              <a:gd name="T30" fmla="*/ 77 w 83"/>
              <a:gd name="T31" fmla="*/ 71 h 75"/>
              <a:gd name="T32" fmla="*/ 83 w 83"/>
              <a:gd name="T33" fmla="*/ 75 h 75"/>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0" t="0" r="r" b="b"/>
            <a:pathLst>
              <a:path w="83" h="75">
                <a:moveTo>
                  <a:pt x="0" y="0"/>
                </a:moveTo>
                <a:lnTo>
                  <a:pt x="3" y="5"/>
                </a:lnTo>
                <a:lnTo>
                  <a:pt x="5" y="10"/>
                </a:lnTo>
                <a:lnTo>
                  <a:pt x="8" y="15"/>
                </a:lnTo>
                <a:lnTo>
                  <a:pt x="12" y="20"/>
                </a:lnTo>
                <a:lnTo>
                  <a:pt x="17" y="24"/>
                </a:lnTo>
                <a:lnTo>
                  <a:pt x="22" y="30"/>
                </a:lnTo>
                <a:lnTo>
                  <a:pt x="28" y="36"/>
                </a:lnTo>
                <a:lnTo>
                  <a:pt x="34" y="41"/>
                </a:lnTo>
                <a:lnTo>
                  <a:pt x="39" y="46"/>
                </a:lnTo>
                <a:lnTo>
                  <a:pt x="46" y="51"/>
                </a:lnTo>
                <a:lnTo>
                  <a:pt x="52" y="56"/>
                </a:lnTo>
                <a:lnTo>
                  <a:pt x="59" y="61"/>
                </a:lnTo>
                <a:lnTo>
                  <a:pt x="65" y="65"/>
                </a:lnTo>
                <a:lnTo>
                  <a:pt x="72" y="68"/>
                </a:lnTo>
                <a:lnTo>
                  <a:pt x="77" y="71"/>
                </a:lnTo>
                <a:lnTo>
                  <a:pt x="83" y="75"/>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5" name="Freeform 395"/>
          <xdr:cNvSpPr>
            <a:spLocks/>
          </xdr:cNvSpPr>
        </xdr:nvSpPr>
        <xdr:spPr bwMode="auto">
          <a:xfrm>
            <a:off x="672" y="321"/>
            <a:ext cx="79" cy="90"/>
          </a:xfrm>
          <a:custGeom>
            <a:avLst/>
            <a:gdLst>
              <a:gd name="T0" fmla="*/ 0 w 79"/>
              <a:gd name="T1" fmla="*/ 0 h 90"/>
              <a:gd name="T2" fmla="*/ 5 w 79"/>
              <a:gd name="T3" fmla="*/ 6 h 90"/>
              <a:gd name="T4" fmla="*/ 10 w 79"/>
              <a:gd name="T5" fmla="*/ 11 h 90"/>
              <a:gd name="T6" fmla="*/ 15 w 79"/>
              <a:gd name="T7" fmla="*/ 17 h 90"/>
              <a:gd name="T8" fmla="*/ 19 w 79"/>
              <a:gd name="T9" fmla="*/ 22 h 90"/>
              <a:gd name="T10" fmla="*/ 21 w 79"/>
              <a:gd name="T11" fmla="*/ 26 h 90"/>
              <a:gd name="T12" fmla="*/ 23 w 79"/>
              <a:gd name="T13" fmla="*/ 29 h 90"/>
              <a:gd name="T14" fmla="*/ 25 w 79"/>
              <a:gd name="T15" fmla="*/ 33 h 90"/>
              <a:gd name="T16" fmla="*/ 28 w 79"/>
              <a:gd name="T17" fmla="*/ 37 h 90"/>
              <a:gd name="T18" fmla="*/ 32 w 79"/>
              <a:gd name="T19" fmla="*/ 42 h 90"/>
              <a:gd name="T20" fmla="*/ 38 w 79"/>
              <a:gd name="T21" fmla="*/ 47 h 90"/>
              <a:gd name="T22" fmla="*/ 45 w 79"/>
              <a:gd name="T23" fmla="*/ 52 h 90"/>
              <a:gd name="T24" fmla="*/ 51 w 79"/>
              <a:gd name="T25" fmla="*/ 57 h 90"/>
              <a:gd name="T26" fmla="*/ 57 w 79"/>
              <a:gd name="T27" fmla="*/ 63 h 90"/>
              <a:gd name="T28" fmla="*/ 62 w 79"/>
              <a:gd name="T29" fmla="*/ 70 h 90"/>
              <a:gd name="T30" fmla="*/ 66 w 79"/>
              <a:gd name="T31" fmla="*/ 75 h 90"/>
              <a:gd name="T32" fmla="*/ 70 w 79"/>
              <a:gd name="T33" fmla="*/ 80 h 90"/>
              <a:gd name="T34" fmla="*/ 73 w 79"/>
              <a:gd name="T35" fmla="*/ 83 h 90"/>
              <a:gd name="T36" fmla="*/ 75 w 79"/>
              <a:gd name="T37" fmla="*/ 86 h 90"/>
              <a:gd name="T38" fmla="*/ 77 w 79"/>
              <a:gd name="T39" fmla="*/ 88 h 90"/>
              <a:gd name="T40" fmla="*/ 79 w 79"/>
              <a:gd name="T41" fmla="*/ 90 h 90"/>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0" t="0" r="r" b="b"/>
            <a:pathLst>
              <a:path w="79" h="90">
                <a:moveTo>
                  <a:pt x="0" y="0"/>
                </a:moveTo>
                <a:lnTo>
                  <a:pt x="5" y="6"/>
                </a:lnTo>
                <a:lnTo>
                  <a:pt x="10" y="11"/>
                </a:lnTo>
                <a:lnTo>
                  <a:pt x="15" y="17"/>
                </a:lnTo>
                <a:lnTo>
                  <a:pt x="19" y="22"/>
                </a:lnTo>
                <a:lnTo>
                  <a:pt x="21" y="26"/>
                </a:lnTo>
                <a:lnTo>
                  <a:pt x="23" y="29"/>
                </a:lnTo>
                <a:lnTo>
                  <a:pt x="25" y="33"/>
                </a:lnTo>
                <a:lnTo>
                  <a:pt x="28" y="37"/>
                </a:lnTo>
                <a:lnTo>
                  <a:pt x="32" y="42"/>
                </a:lnTo>
                <a:lnTo>
                  <a:pt x="38" y="47"/>
                </a:lnTo>
                <a:lnTo>
                  <a:pt x="45" y="52"/>
                </a:lnTo>
                <a:lnTo>
                  <a:pt x="51" y="57"/>
                </a:lnTo>
                <a:lnTo>
                  <a:pt x="57" y="63"/>
                </a:lnTo>
                <a:lnTo>
                  <a:pt x="62" y="70"/>
                </a:lnTo>
                <a:lnTo>
                  <a:pt x="66" y="75"/>
                </a:lnTo>
                <a:lnTo>
                  <a:pt x="70" y="80"/>
                </a:lnTo>
                <a:lnTo>
                  <a:pt x="73" y="83"/>
                </a:lnTo>
                <a:lnTo>
                  <a:pt x="75" y="86"/>
                </a:lnTo>
                <a:lnTo>
                  <a:pt x="77" y="88"/>
                </a:lnTo>
                <a:lnTo>
                  <a:pt x="79" y="9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6" name="Freeform 396"/>
          <xdr:cNvSpPr>
            <a:spLocks/>
          </xdr:cNvSpPr>
        </xdr:nvSpPr>
        <xdr:spPr bwMode="auto">
          <a:xfrm>
            <a:off x="809" y="293"/>
            <a:ext cx="72" cy="66"/>
          </a:xfrm>
          <a:custGeom>
            <a:avLst/>
            <a:gdLst>
              <a:gd name="T0" fmla="*/ 72 w 72"/>
              <a:gd name="T1" fmla="*/ 66 h 66"/>
              <a:gd name="T2" fmla="*/ 59 w 72"/>
              <a:gd name="T3" fmla="*/ 58 h 66"/>
              <a:gd name="T4" fmla="*/ 47 w 72"/>
              <a:gd name="T5" fmla="*/ 50 h 66"/>
              <a:gd name="T6" fmla="*/ 38 w 72"/>
              <a:gd name="T7" fmla="*/ 41 h 66"/>
              <a:gd name="T8" fmla="*/ 30 w 72"/>
              <a:gd name="T9" fmla="*/ 33 h 66"/>
              <a:gd name="T10" fmla="*/ 24 w 72"/>
              <a:gd name="T11" fmla="*/ 27 h 66"/>
              <a:gd name="T12" fmla="*/ 19 w 72"/>
              <a:gd name="T13" fmla="*/ 21 h 66"/>
              <a:gd name="T14" fmla="*/ 12 w 72"/>
              <a:gd name="T15" fmla="*/ 15 h 66"/>
              <a:gd name="T16" fmla="*/ 6 w 72"/>
              <a:gd name="T17" fmla="*/ 11 h 66"/>
              <a:gd name="T18" fmla="*/ 3 w 72"/>
              <a:gd name="T19" fmla="*/ 5 h 66"/>
              <a:gd name="T20" fmla="*/ 0 w 72"/>
              <a:gd name="T21" fmla="*/ 1 h 66"/>
              <a:gd name="T22" fmla="*/ 0 w 72"/>
              <a:gd name="T23" fmla="*/ 0 h 66"/>
              <a:gd name="T24" fmla="*/ 0 w 72"/>
              <a:gd name="T25" fmla="*/ 1 h 6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72" h="66">
                <a:moveTo>
                  <a:pt x="72" y="66"/>
                </a:moveTo>
                <a:lnTo>
                  <a:pt x="59" y="58"/>
                </a:lnTo>
                <a:lnTo>
                  <a:pt x="47" y="50"/>
                </a:lnTo>
                <a:lnTo>
                  <a:pt x="38" y="41"/>
                </a:lnTo>
                <a:lnTo>
                  <a:pt x="30" y="33"/>
                </a:lnTo>
                <a:lnTo>
                  <a:pt x="24" y="27"/>
                </a:lnTo>
                <a:lnTo>
                  <a:pt x="19" y="21"/>
                </a:lnTo>
                <a:lnTo>
                  <a:pt x="12" y="15"/>
                </a:lnTo>
                <a:lnTo>
                  <a:pt x="6" y="11"/>
                </a:lnTo>
                <a:lnTo>
                  <a:pt x="3" y="5"/>
                </a:lnTo>
                <a:lnTo>
                  <a:pt x="0" y="1"/>
                </a:lnTo>
                <a:lnTo>
                  <a:pt x="0" y="0"/>
                </a:lnTo>
                <a:lnTo>
                  <a:pt x="0" y="1"/>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7" name="Freeform 397"/>
          <xdr:cNvSpPr>
            <a:spLocks/>
          </xdr:cNvSpPr>
        </xdr:nvSpPr>
        <xdr:spPr bwMode="auto">
          <a:xfrm>
            <a:off x="746" y="359"/>
            <a:ext cx="135" cy="46"/>
          </a:xfrm>
          <a:custGeom>
            <a:avLst/>
            <a:gdLst>
              <a:gd name="T0" fmla="*/ 0 w 135"/>
              <a:gd name="T1" fmla="*/ 46 h 46"/>
              <a:gd name="T2" fmla="*/ 3 w 135"/>
              <a:gd name="T3" fmla="*/ 45 h 46"/>
              <a:gd name="T4" fmla="*/ 7 w 135"/>
              <a:gd name="T5" fmla="*/ 44 h 46"/>
              <a:gd name="T6" fmla="*/ 10 w 135"/>
              <a:gd name="T7" fmla="*/ 43 h 46"/>
              <a:gd name="T8" fmla="*/ 14 w 135"/>
              <a:gd name="T9" fmla="*/ 42 h 46"/>
              <a:gd name="T10" fmla="*/ 17 w 135"/>
              <a:gd name="T11" fmla="*/ 41 h 46"/>
              <a:gd name="T12" fmla="*/ 21 w 135"/>
              <a:gd name="T13" fmla="*/ 40 h 46"/>
              <a:gd name="T14" fmla="*/ 24 w 135"/>
              <a:gd name="T15" fmla="*/ 40 h 46"/>
              <a:gd name="T16" fmla="*/ 28 w 135"/>
              <a:gd name="T17" fmla="*/ 39 h 46"/>
              <a:gd name="T18" fmla="*/ 35 w 135"/>
              <a:gd name="T19" fmla="*/ 38 h 46"/>
              <a:gd name="T20" fmla="*/ 42 w 135"/>
              <a:gd name="T21" fmla="*/ 38 h 46"/>
              <a:gd name="T22" fmla="*/ 50 w 135"/>
              <a:gd name="T23" fmla="*/ 37 h 46"/>
              <a:gd name="T24" fmla="*/ 58 w 135"/>
              <a:gd name="T25" fmla="*/ 36 h 46"/>
              <a:gd name="T26" fmla="*/ 66 w 135"/>
              <a:gd name="T27" fmla="*/ 34 h 46"/>
              <a:gd name="T28" fmla="*/ 73 w 135"/>
              <a:gd name="T29" fmla="*/ 33 h 46"/>
              <a:gd name="T30" fmla="*/ 80 w 135"/>
              <a:gd name="T31" fmla="*/ 31 h 46"/>
              <a:gd name="T32" fmla="*/ 87 w 135"/>
              <a:gd name="T33" fmla="*/ 28 h 46"/>
              <a:gd name="T34" fmla="*/ 92 w 135"/>
              <a:gd name="T35" fmla="*/ 26 h 46"/>
              <a:gd name="T36" fmla="*/ 96 w 135"/>
              <a:gd name="T37" fmla="*/ 23 h 46"/>
              <a:gd name="T38" fmla="*/ 100 w 135"/>
              <a:gd name="T39" fmla="*/ 21 h 46"/>
              <a:gd name="T40" fmla="*/ 104 w 135"/>
              <a:gd name="T41" fmla="*/ 18 h 46"/>
              <a:gd name="T42" fmla="*/ 108 w 135"/>
              <a:gd name="T43" fmla="*/ 15 h 46"/>
              <a:gd name="T44" fmla="*/ 113 w 135"/>
              <a:gd name="T45" fmla="*/ 12 h 46"/>
              <a:gd name="T46" fmla="*/ 118 w 135"/>
              <a:gd name="T47" fmla="*/ 9 h 46"/>
              <a:gd name="T48" fmla="*/ 122 w 135"/>
              <a:gd name="T49" fmla="*/ 6 h 46"/>
              <a:gd name="T50" fmla="*/ 126 w 135"/>
              <a:gd name="T51" fmla="*/ 4 h 46"/>
              <a:gd name="T52" fmla="*/ 129 w 135"/>
              <a:gd name="T53" fmla="*/ 3 h 46"/>
              <a:gd name="T54" fmla="*/ 132 w 135"/>
              <a:gd name="T55" fmla="*/ 1 h 46"/>
              <a:gd name="T56" fmla="*/ 135 w 135"/>
              <a:gd name="T57" fmla="*/ 0 h 4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0" t="0" r="r" b="b"/>
            <a:pathLst>
              <a:path w="135" h="46">
                <a:moveTo>
                  <a:pt x="0" y="46"/>
                </a:moveTo>
                <a:lnTo>
                  <a:pt x="3" y="45"/>
                </a:lnTo>
                <a:lnTo>
                  <a:pt x="7" y="44"/>
                </a:lnTo>
                <a:lnTo>
                  <a:pt x="10" y="43"/>
                </a:lnTo>
                <a:lnTo>
                  <a:pt x="14" y="42"/>
                </a:lnTo>
                <a:lnTo>
                  <a:pt x="17" y="41"/>
                </a:lnTo>
                <a:lnTo>
                  <a:pt x="21" y="40"/>
                </a:lnTo>
                <a:lnTo>
                  <a:pt x="24" y="40"/>
                </a:lnTo>
                <a:lnTo>
                  <a:pt x="28" y="39"/>
                </a:lnTo>
                <a:lnTo>
                  <a:pt x="35" y="38"/>
                </a:lnTo>
                <a:lnTo>
                  <a:pt x="42" y="38"/>
                </a:lnTo>
                <a:lnTo>
                  <a:pt x="50" y="37"/>
                </a:lnTo>
                <a:lnTo>
                  <a:pt x="58" y="36"/>
                </a:lnTo>
                <a:lnTo>
                  <a:pt x="66" y="34"/>
                </a:lnTo>
                <a:lnTo>
                  <a:pt x="73" y="33"/>
                </a:lnTo>
                <a:lnTo>
                  <a:pt x="80" y="31"/>
                </a:lnTo>
                <a:lnTo>
                  <a:pt x="87" y="28"/>
                </a:lnTo>
                <a:lnTo>
                  <a:pt x="92" y="26"/>
                </a:lnTo>
                <a:lnTo>
                  <a:pt x="96" y="23"/>
                </a:lnTo>
                <a:lnTo>
                  <a:pt x="100" y="21"/>
                </a:lnTo>
                <a:lnTo>
                  <a:pt x="104" y="18"/>
                </a:lnTo>
                <a:lnTo>
                  <a:pt x="108" y="15"/>
                </a:lnTo>
                <a:lnTo>
                  <a:pt x="113" y="12"/>
                </a:lnTo>
                <a:lnTo>
                  <a:pt x="118" y="9"/>
                </a:lnTo>
                <a:lnTo>
                  <a:pt x="122" y="6"/>
                </a:lnTo>
                <a:lnTo>
                  <a:pt x="126" y="4"/>
                </a:lnTo>
                <a:lnTo>
                  <a:pt x="129" y="3"/>
                </a:lnTo>
                <a:lnTo>
                  <a:pt x="132" y="1"/>
                </a:lnTo>
                <a:lnTo>
                  <a:pt x="135"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8" name="Freeform 398"/>
          <xdr:cNvSpPr>
            <a:spLocks/>
          </xdr:cNvSpPr>
        </xdr:nvSpPr>
        <xdr:spPr bwMode="auto">
          <a:xfrm>
            <a:off x="677" y="293"/>
            <a:ext cx="131" cy="34"/>
          </a:xfrm>
          <a:custGeom>
            <a:avLst/>
            <a:gdLst>
              <a:gd name="T0" fmla="*/ 0 w 131"/>
              <a:gd name="T1" fmla="*/ 34 h 34"/>
              <a:gd name="T2" fmla="*/ 7 w 131"/>
              <a:gd name="T3" fmla="*/ 32 h 34"/>
              <a:gd name="T4" fmla="*/ 14 w 131"/>
              <a:gd name="T5" fmla="*/ 31 h 34"/>
              <a:gd name="T6" fmla="*/ 21 w 131"/>
              <a:gd name="T7" fmla="*/ 29 h 34"/>
              <a:gd name="T8" fmla="*/ 27 w 131"/>
              <a:gd name="T9" fmla="*/ 27 h 34"/>
              <a:gd name="T10" fmla="*/ 34 w 131"/>
              <a:gd name="T11" fmla="*/ 24 h 34"/>
              <a:gd name="T12" fmla="*/ 41 w 131"/>
              <a:gd name="T13" fmla="*/ 21 h 34"/>
              <a:gd name="T14" fmla="*/ 48 w 131"/>
              <a:gd name="T15" fmla="*/ 17 h 34"/>
              <a:gd name="T16" fmla="*/ 55 w 131"/>
              <a:gd name="T17" fmla="*/ 14 h 34"/>
              <a:gd name="T18" fmla="*/ 61 w 131"/>
              <a:gd name="T19" fmla="*/ 12 h 34"/>
              <a:gd name="T20" fmla="*/ 68 w 131"/>
              <a:gd name="T21" fmla="*/ 9 h 34"/>
              <a:gd name="T22" fmla="*/ 75 w 131"/>
              <a:gd name="T23" fmla="*/ 6 h 34"/>
              <a:gd name="T24" fmla="*/ 82 w 131"/>
              <a:gd name="T25" fmla="*/ 4 h 34"/>
              <a:gd name="T26" fmla="*/ 88 w 131"/>
              <a:gd name="T27" fmla="*/ 3 h 34"/>
              <a:gd name="T28" fmla="*/ 94 w 131"/>
              <a:gd name="T29" fmla="*/ 2 h 34"/>
              <a:gd name="T30" fmla="*/ 98 w 131"/>
              <a:gd name="T31" fmla="*/ 2 h 34"/>
              <a:gd name="T32" fmla="*/ 104 w 131"/>
              <a:gd name="T33" fmla="*/ 2 h 34"/>
              <a:gd name="T34" fmla="*/ 110 w 131"/>
              <a:gd name="T35" fmla="*/ 2 h 34"/>
              <a:gd name="T36" fmla="*/ 117 w 131"/>
              <a:gd name="T37" fmla="*/ 1 h 34"/>
              <a:gd name="T38" fmla="*/ 124 w 131"/>
              <a:gd name="T39" fmla="*/ 1 h 34"/>
              <a:gd name="T40" fmla="*/ 131 w 131"/>
              <a:gd name="T41" fmla="*/ 0 h 34"/>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0" t="0" r="r" b="b"/>
            <a:pathLst>
              <a:path w="131" h="34">
                <a:moveTo>
                  <a:pt x="0" y="34"/>
                </a:moveTo>
                <a:lnTo>
                  <a:pt x="7" y="32"/>
                </a:lnTo>
                <a:lnTo>
                  <a:pt x="14" y="31"/>
                </a:lnTo>
                <a:lnTo>
                  <a:pt x="21" y="29"/>
                </a:lnTo>
                <a:lnTo>
                  <a:pt x="27" y="27"/>
                </a:lnTo>
                <a:lnTo>
                  <a:pt x="34" y="24"/>
                </a:lnTo>
                <a:lnTo>
                  <a:pt x="41" y="21"/>
                </a:lnTo>
                <a:lnTo>
                  <a:pt x="48" y="17"/>
                </a:lnTo>
                <a:lnTo>
                  <a:pt x="55" y="14"/>
                </a:lnTo>
                <a:lnTo>
                  <a:pt x="61" y="12"/>
                </a:lnTo>
                <a:lnTo>
                  <a:pt x="68" y="9"/>
                </a:lnTo>
                <a:lnTo>
                  <a:pt x="75" y="6"/>
                </a:lnTo>
                <a:lnTo>
                  <a:pt x="82" y="4"/>
                </a:lnTo>
                <a:lnTo>
                  <a:pt x="88" y="3"/>
                </a:lnTo>
                <a:lnTo>
                  <a:pt x="94" y="2"/>
                </a:lnTo>
                <a:lnTo>
                  <a:pt x="98" y="2"/>
                </a:lnTo>
                <a:lnTo>
                  <a:pt x="104" y="2"/>
                </a:lnTo>
                <a:lnTo>
                  <a:pt x="110" y="2"/>
                </a:lnTo>
                <a:lnTo>
                  <a:pt x="117" y="1"/>
                </a:lnTo>
                <a:lnTo>
                  <a:pt x="124" y="1"/>
                </a:lnTo>
                <a:lnTo>
                  <a:pt x="131"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59" name="Oval 399"/>
          <xdr:cNvSpPr>
            <a:spLocks noChangeArrowheads="1"/>
          </xdr:cNvSpPr>
        </xdr:nvSpPr>
        <xdr:spPr bwMode="auto">
          <a:xfrm>
            <a:off x="714" y="303"/>
            <a:ext cx="120" cy="77"/>
          </a:xfrm>
          <a:prstGeom prst="ellipse">
            <a:avLst/>
          </a:prstGeom>
          <a:noFill/>
          <a:ln w="0">
            <a:solidFill>
              <a:srgbClr val="000000"/>
            </a:solidFill>
            <a:prstDash val="sysDot"/>
            <a:round/>
            <a:headEnd/>
            <a:tailEnd/>
          </a:ln>
          <a:extLst>
            <a:ext uri="{909E8E84-426E-40DD-AFC4-6F175D3DCCD1}">
              <a14:hiddenFill xmlns:a14="http://schemas.microsoft.com/office/drawing/2010/main">
                <a:solidFill>
                  <a:srgbClr val="FFFFFF"/>
                </a:solidFill>
              </a14:hiddenFill>
            </a:ext>
          </a:extLst>
        </xdr:spPr>
      </xdr:sp>
      <xdr:sp macro="" textlink="">
        <xdr:nvSpPr>
          <xdr:cNvPr id="132660" name="Line 400"/>
          <xdr:cNvSpPr>
            <a:spLocks noChangeShapeType="1"/>
          </xdr:cNvSpPr>
        </xdr:nvSpPr>
        <xdr:spPr bwMode="auto">
          <a:xfrm>
            <a:off x="746" y="350"/>
            <a:ext cx="46" cy="8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61" name="Line 401"/>
          <xdr:cNvSpPr>
            <a:spLocks noChangeShapeType="1"/>
          </xdr:cNvSpPr>
        </xdr:nvSpPr>
        <xdr:spPr bwMode="auto">
          <a:xfrm>
            <a:off x="580" y="375"/>
            <a:ext cx="39" cy="4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62" name="Line 402"/>
          <xdr:cNvSpPr>
            <a:spLocks noChangeShapeType="1"/>
          </xdr:cNvSpPr>
        </xdr:nvSpPr>
        <xdr:spPr bwMode="auto">
          <a:xfrm flipH="1">
            <a:off x="548" y="306"/>
            <a:ext cx="43" cy="3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63" name="Freeform 403"/>
          <xdr:cNvSpPr>
            <a:spLocks/>
          </xdr:cNvSpPr>
        </xdr:nvSpPr>
        <xdr:spPr bwMode="auto">
          <a:xfrm>
            <a:off x="566" y="364"/>
            <a:ext cx="27" cy="5"/>
          </a:xfrm>
          <a:custGeom>
            <a:avLst/>
            <a:gdLst>
              <a:gd name="T0" fmla="*/ 0 w 27"/>
              <a:gd name="T1" fmla="*/ 5 h 5"/>
              <a:gd name="T2" fmla="*/ 15 w 27"/>
              <a:gd name="T3" fmla="*/ 2 h 5"/>
              <a:gd name="T4" fmla="*/ 25 w 27"/>
              <a:gd name="T5" fmla="*/ 0 h 5"/>
              <a:gd name="T6" fmla="*/ 27 w 27"/>
              <a:gd name="T7" fmla="*/ 0 h 5"/>
              <a:gd name="T8" fmla="*/ 25 w 27"/>
              <a:gd name="T9" fmla="*/ 0 h 5"/>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7" h="5">
                <a:moveTo>
                  <a:pt x="0" y="5"/>
                </a:moveTo>
                <a:lnTo>
                  <a:pt x="15" y="2"/>
                </a:lnTo>
                <a:lnTo>
                  <a:pt x="25" y="0"/>
                </a:lnTo>
                <a:lnTo>
                  <a:pt x="27" y="0"/>
                </a:lnTo>
                <a:lnTo>
                  <a:pt x="25" y="0"/>
                </a:lnTo>
              </a:path>
            </a:pathLst>
          </a:custGeom>
          <a:noFill/>
          <a:ln w="0">
            <a:solidFill>
              <a:srgbClr val="000000"/>
            </a:solidFill>
            <a:prstDash val="sysDashDotDot"/>
            <a:round/>
            <a:headEnd/>
            <a:tailEnd/>
          </a:ln>
          <a:extLst>
            <a:ext uri="{909E8E84-426E-40DD-AFC4-6F175D3DCCD1}">
              <a14:hiddenFill xmlns:a14="http://schemas.microsoft.com/office/drawing/2010/main">
                <a:solidFill>
                  <a:srgbClr val="FFFFFF"/>
                </a:solidFill>
              </a14:hiddenFill>
            </a:ext>
          </a:extLst>
        </xdr:spPr>
      </xdr:sp>
      <xdr:sp macro="" textlink="">
        <xdr:nvSpPr>
          <xdr:cNvPr id="132664" name="Freeform 404"/>
          <xdr:cNvSpPr>
            <a:spLocks/>
          </xdr:cNvSpPr>
        </xdr:nvSpPr>
        <xdr:spPr bwMode="auto">
          <a:xfrm>
            <a:off x="566" y="369"/>
            <a:ext cx="16" cy="17"/>
          </a:xfrm>
          <a:custGeom>
            <a:avLst/>
            <a:gdLst>
              <a:gd name="T0" fmla="*/ 0 w 16"/>
              <a:gd name="T1" fmla="*/ 0 h 17"/>
              <a:gd name="T2" fmla="*/ 8 w 16"/>
              <a:gd name="T3" fmla="*/ 9 h 17"/>
              <a:gd name="T4" fmla="*/ 15 w 16"/>
              <a:gd name="T5" fmla="*/ 16 h 17"/>
              <a:gd name="T6" fmla="*/ 16 w 16"/>
              <a:gd name="T7" fmla="*/ 17 h 17"/>
              <a:gd name="T8" fmla="*/ 15 w 16"/>
              <a:gd name="T9" fmla="*/ 16 h 17"/>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6" h="17">
                <a:moveTo>
                  <a:pt x="0" y="0"/>
                </a:moveTo>
                <a:lnTo>
                  <a:pt x="8" y="9"/>
                </a:lnTo>
                <a:lnTo>
                  <a:pt x="15" y="16"/>
                </a:lnTo>
                <a:lnTo>
                  <a:pt x="16" y="17"/>
                </a:lnTo>
                <a:lnTo>
                  <a:pt x="15" y="16"/>
                </a:lnTo>
              </a:path>
            </a:pathLst>
          </a:custGeom>
          <a:noFill/>
          <a:ln w="0">
            <a:solidFill>
              <a:srgbClr val="000000"/>
            </a:solidFill>
            <a:prstDash val="sysDashDotDot"/>
            <a:round/>
            <a:headEnd/>
            <a:tailEnd/>
          </a:ln>
          <a:extLst>
            <a:ext uri="{909E8E84-426E-40DD-AFC4-6F175D3DCCD1}">
              <a14:hiddenFill xmlns:a14="http://schemas.microsoft.com/office/drawing/2010/main">
                <a:solidFill>
                  <a:srgbClr val="FFFFFF"/>
                </a:solidFill>
              </a14:hiddenFill>
            </a:ext>
          </a:extLst>
        </xdr:spPr>
      </xdr:sp>
      <xdr:sp macro="" textlink="">
        <xdr:nvSpPr>
          <xdr:cNvPr id="132665" name="Freeform 405"/>
          <xdr:cNvSpPr>
            <a:spLocks/>
          </xdr:cNvSpPr>
        </xdr:nvSpPr>
        <xdr:spPr bwMode="auto">
          <a:xfrm>
            <a:off x="582" y="380"/>
            <a:ext cx="29" cy="6"/>
          </a:xfrm>
          <a:custGeom>
            <a:avLst/>
            <a:gdLst>
              <a:gd name="T0" fmla="*/ 0 w 29"/>
              <a:gd name="T1" fmla="*/ 6 h 6"/>
              <a:gd name="T2" fmla="*/ 15 w 29"/>
              <a:gd name="T3" fmla="*/ 3 h 6"/>
              <a:gd name="T4" fmla="*/ 27 w 29"/>
              <a:gd name="T5" fmla="*/ 0 h 6"/>
              <a:gd name="T6" fmla="*/ 29 w 29"/>
              <a:gd name="T7" fmla="*/ 0 h 6"/>
              <a:gd name="T8" fmla="*/ 27 w 29"/>
              <a:gd name="T9" fmla="*/ 0 h 6"/>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9" h="6">
                <a:moveTo>
                  <a:pt x="0" y="6"/>
                </a:moveTo>
                <a:lnTo>
                  <a:pt x="15" y="3"/>
                </a:lnTo>
                <a:lnTo>
                  <a:pt x="27" y="0"/>
                </a:lnTo>
                <a:lnTo>
                  <a:pt x="29" y="0"/>
                </a:lnTo>
                <a:lnTo>
                  <a:pt x="27" y="0"/>
                </a:lnTo>
              </a:path>
            </a:pathLst>
          </a:custGeom>
          <a:noFill/>
          <a:ln w="0">
            <a:solidFill>
              <a:srgbClr val="000000"/>
            </a:solidFill>
            <a:prstDash val="sysDashDotDot"/>
            <a:round/>
            <a:headEnd/>
            <a:tailEnd/>
          </a:ln>
          <a:extLst>
            <a:ext uri="{909E8E84-426E-40DD-AFC4-6F175D3DCCD1}">
              <a14:hiddenFill xmlns:a14="http://schemas.microsoft.com/office/drawing/2010/main">
                <a:solidFill>
                  <a:srgbClr val="FFFFFF"/>
                </a:solidFill>
              </a14:hiddenFill>
            </a:ext>
          </a:extLst>
        </xdr:spPr>
      </xdr:sp>
      <xdr:sp macro="" textlink="">
        <xdr:nvSpPr>
          <xdr:cNvPr id="132666" name="Line 406"/>
          <xdr:cNvSpPr>
            <a:spLocks noChangeShapeType="1"/>
          </xdr:cNvSpPr>
        </xdr:nvSpPr>
        <xdr:spPr bwMode="auto">
          <a:xfrm>
            <a:off x="593" y="364"/>
            <a:ext cx="3" cy="0"/>
          </a:xfrm>
          <a:prstGeom prst="line">
            <a:avLst/>
          </a:prstGeom>
          <a:noFill/>
          <a:ln w="0">
            <a:solidFill>
              <a:srgbClr val="000000"/>
            </a:solidFill>
            <a:prstDash val="sysDashDotDot"/>
            <a:round/>
            <a:headEnd/>
            <a:tailEnd/>
          </a:ln>
          <a:extLst>
            <a:ext uri="{909E8E84-426E-40DD-AFC4-6F175D3DCCD1}">
              <a14:hiddenFill xmlns:a14="http://schemas.microsoft.com/office/drawing/2010/main">
                <a:noFill/>
              </a14:hiddenFill>
            </a:ext>
          </a:extLst>
        </xdr:spPr>
      </xdr:sp>
      <xdr:sp macro="" textlink="">
        <xdr:nvSpPr>
          <xdr:cNvPr id="132667" name="Line 407"/>
          <xdr:cNvSpPr>
            <a:spLocks noChangeShapeType="1"/>
          </xdr:cNvSpPr>
        </xdr:nvSpPr>
        <xdr:spPr bwMode="auto">
          <a:xfrm>
            <a:off x="596" y="364"/>
            <a:ext cx="16" cy="16"/>
          </a:xfrm>
          <a:prstGeom prst="line">
            <a:avLst/>
          </a:prstGeom>
          <a:noFill/>
          <a:ln w="0">
            <a:solidFill>
              <a:srgbClr val="000000"/>
            </a:solidFill>
            <a:prstDash val="sysDashDotDot"/>
            <a:round/>
            <a:headEnd/>
            <a:tailEnd/>
          </a:ln>
          <a:extLst>
            <a:ext uri="{909E8E84-426E-40DD-AFC4-6F175D3DCCD1}">
              <a14:hiddenFill xmlns:a14="http://schemas.microsoft.com/office/drawing/2010/main">
                <a:noFill/>
              </a14:hiddenFill>
            </a:ext>
          </a:extLst>
        </xdr:spPr>
      </xdr:sp>
      <xdr:sp macro="" textlink="">
        <xdr:nvSpPr>
          <xdr:cNvPr id="132668" name="Rectangle 408"/>
          <xdr:cNvSpPr>
            <a:spLocks noChangeArrowheads="1"/>
          </xdr:cNvSpPr>
        </xdr:nvSpPr>
        <xdr:spPr bwMode="auto">
          <a:xfrm>
            <a:off x="547" y="342"/>
            <a:ext cx="1" cy="1"/>
          </a:xfrm>
          <a:prstGeom prst="rect">
            <a:avLst/>
          </a:prstGeom>
          <a:solidFill>
            <a:srgbClr val="000000"/>
          </a:solidFill>
          <a:ln w="0">
            <a:solidFill>
              <a:srgbClr val="000000"/>
            </a:solidFill>
            <a:miter lim="800000"/>
            <a:headEnd/>
            <a:tailEnd/>
          </a:ln>
        </xdr:spPr>
      </xdr:sp>
      <xdr:sp macro="" textlink="">
        <xdr:nvSpPr>
          <xdr:cNvPr id="132669" name="Rectangle 409"/>
          <xdr:cNvSpPr>
            <a:spLocks noChangeArrowheads="1"/>
          </xdr:cNvSpPr>
        </xdr:nvSpPr>
        <xdr:spPr bwMode="auto">
          <a:xfrm>
            <a:off x="579" y="374"/>
            <a:ext cx="1" cy="1"/>
          </a:xfrm>
          <a:prstGeom prst="rect">
            <a:avLst/>
          </a:prstGeom>
          <a:solidFill>
            <a:srgbClr val="000000"/>
          </a:solidFill>
          <a:ln w="0">
            <a:solidFill>
              <a:srgbClr val="000000"/>
            </a:solidFill>
            <a:miter lim="800000"/>
            <a:headEnd/>
            <a:tailEnd/>
          </a:ln>
        </xdr:spPr>
      </xdr:sp>
      <xdr:sp macro="" textlink="">
        <xdr:nvSpPr>
          <xdr:cNvPr id="132670" name="Rectangle 410"/>
          <xdr:cNvSpPr>
            <a:spLocks noChangeArrowheads="1"/>
          </xdr:cNvSpPr>
        </xdr:nvSpPr>
        <xdr:spPr bwMode="auto">
          <a:xfrm>
            <a:off x="745" y="348"/>
            <a:ext cx="1" cy="1"/>
          </a:xfrm>
          <a:prstGeom prst="rect">
            <a:avLst/>
          </a:prstGeom>
          <a:solidFill>
            <a:srgbClr val="000000"/>
          </a:solidFill>
          <a:ln w="0">
            <a:solidFill>
              <a:srgbClr val="000000"/>
            </a:solidFill>
            <a:miter lim="800000"/>
            <a:headEnd/>
            <a:tailEnd/>
          </a:ln>
        </xdr:spPr>
      </xdr:sp>
      <xdr:sp macro="" textlink="">
        <xdr:nvSpPr>
          <xdr:cNvPr id="132671" name="Line 411"/>
          <xdr:cNvSpPr>
            <a:spLocks noChangeShapeType="1"/>
          </xdr:cNvSpPr>
        </xdr:nvSpPr>
        <xdr:spPr bwMode="auto">
          <a:xfrm>
            <a:off x="728" y="340"/>
            <a:ext cx="22" cy="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72" name="Line 412"/>
          <xdr:cNvSpPr>
            <a:spLocks noChangeShapeType="1"/>
          </xdr:cNvSpPr>
        </xdr:nvSpPr>
        <xdr:spPr bwMode="auto">
          <a:xfrm flipV="1">
            <a:off x="750" y="356"/>
            <a:ext cx="29"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73" name="Line 413"/>
          <xdr:cNvSpPr>
            <a:spLocks noChangeShapeType="1"/>
          </xdr:cNvSpPr>
        </xdr:nvSpPr>
        <xdr:spPr bwMode="auto">
          <a:xfrm flipV="1">
            <a:off x="728" y="333"/>
            <a:ext cx="27"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74" name="Line 414"/>
          <xdr:cNvSpPr>
            <a:spLocks noChangeShapeType="1"/>
          </xdr:cNvSpPr>
        </xdr:nvSpPr>
        <xdr:spPr bwMode="auto">
          <a:xfrm>
            <a:off x="755" y="333"/>
            <a:ext cx="24" cy="2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75" name="Freeform 415"/>
          <xdr:cNvSpPr>
            <a:spLocks/>
          </xdr:cNvSpPr>
        </xdr:nvSpPr>
        <xdr:spPr bwMode="auto">
          <a:xfrm>
            <a:off x="431" y="319"/>
            <a:ext cx="92" cy="96"/>
          </a:xfrm>
          <a:custGeom>
            <a:avLst/>
            <a:gdLst>
              <a:gd name="T0" fmla="*/ 0 w 92"/>
              <a:gd name="T1" fmla="*/ 0 h 96"/>
              <a:gd name="T2" fmla="*/ 0 w 92"/>
              <a:gd name="T3" fmla="*/ 0 h 96"/>
              <a:gd name="T4" fmla="*/ 1 w 92"/>
              <a:gd name="T5" fmla="*/ 2 h 96"/>
              <a:gd name="T6" fmla="*/ 2 w 92"/>
              <a:gd name="T7" fmla="*/ 3 h 96"/>
              <a:gd name="T8" fmla="*/ 2 w 92"/>
              <a:gd name="T9" fmla="*/ 3 h 96"/>
              <a:gd name="T10" fmla="*/ 3 w 92"/>
              <a:gd name="T11" fmla="*/ 4 h 96"/>
              <a:gd name="T12" fmla="*/ 3 w 92"/>
              <a:gd name="T13" fmla="*/ 4 h 96"/>
              <a:gd name="T14" fmla="*/ 5 w 92"/>
              <a:gd name="T15" fmla="*/ 5 h 96"/>
              <a:gd name="T16" fmla="*/ 5 w 92"/>
              <a:gd name="T17" fmla="*/ 6 h 96"/>
              <a:gd name="T18" fmla="*/ 7 w 92"/>
              <a:gd name="T19" fmla="*/ 7 h 96"/>
              <a:gd name="T20" fmla="*/ 9 w 92"/>
              <a:gd name="T21" fmla="*/ 8 h 96"/>
              <a:gd name="T22" fmla="*/ 10 w 92"/>
              <a:gd name="T23" fmla="*/ 9 h 96"/>
              <a:gd name="T24" fmla="*/ 12 w 92"/>
              <a:gd name="T25" fmla="*/ 10 h 96"/>
              <a:gd name="T26" fmla="*/ 12 w 92"/>
              <a:gd name="T27" fmla="*/ 10 h 96"/>
              <a:gd name="T28" fmla="*/ 26 w 92"/>
              <a:gd name="T29" fmla="*/ 20 h 96"/>
              <a:gd name="T30" fmla="*/ 26 w 92"/>
              <a:gd name="T31" fmla="*/ 20 h 96"/>
              <a:gd name="T32" fmla="*/ 28 w 92"/>
              <a:gd name="T33" fmla="*/ 22 h 96"/>
              <a:gd name="T34" fmla="*/ 31 w 92"/>
              <a:gd name="T35" fmla="*/ 24 h 96"/>
              <a:gd name="T36" fmla="*/ 33 w 92"/>
              <a:gd name="T37" fmla="*/ 26 h 96"/>
              <a:gd name="T38" fmla="*/ 36 w 92"/>
              <a:gd name="T39" fmla="*/ 28 h 96"/>
              <a:gd name="T40" fmla="*/ 39 w 92"/>
              <a:gd name="T41" fmla="*/ 31 h 96"/>
              <a:gd name="T42" fmla="*/ 41 w 92"/>
              <a:gd name="T43" fmla="*/ 33 h 96"/>
              <a:gd name="T44" fmla="*/ 44 w 92"/>
              <a:gd name="T45" fmla="*/ 37 h 96"/>
              <a:gd name="T46" fmla="*/ 47 w 92"/>
              <a:gd name="T47" fmla="*/ 41 h 96"/>
              <a:gd name="T48" fmla="*/ 51 w 92"/>
              <a:gd name="T49" fmla="*/ 45 h 96"/>
              <a:gd name="T50" fmla="*/ 54 w 92"/>
              <a:gd name="T51" fmla="*/ 49 h 96"/>
              <a:gd name="T52" fmla="*/ 54 w 92"/>
              <a:gd name="T53" fmla="*/ 49 h 96"/>
              <a:gd name="T54" fmla="*/ 73 w 92"/>
              <a:gd name="T55" fmla="*/ 73 h 96"/>
              <a:gd name="T56" fmla="*/ 73 w 92"/>
              <a:gd name="T57" fmla="*/ 73 h 96"/>
              <a:gd name="T58" fmla="*/ 76 w 92"/>
              <a:gd name="T59" fmla="*/ 75 h 96"/>
              <a:gd name="T60" fmla="*/ 79 w 92"/>
              <a:gd name="T61" fmla="*/ 79 h 96"/>
              <a:gd name="T62" fmla="*/ 81 w 92"/>
              <a:gd name="T63" fmla="*/ 82 h 96"/>
              <a:gd name="T64" fmla="*/ 83 w 92"/>
              <a:gd name="T65" fmla="*/ 85 h 96"/>
              <a:gd name="T66" fmla="*/ 85 w 92"/>
              <a:gd name="T67" fmla="*/ 88 h 96"/>
              <a:gd name="T68" fmla="*/ 87 w 92"/>
              <a:gd name="T69" fmla="*/ 90 h 96"/>
              <a:gd name="T70" fmla="*/ 88 w 92"/>
              <a:gd name="T71" fmla="*/ 91 h 96"/>
              <a:gd name="T72" fmla="*/ 89 w 92"/>
              <a:gd name="T73" fmla="*/ 92 h 96"/>
              <a:gd name="T74" fmla="*/ 89 w 92"/>
              <a:gd name="T75" fmla="*/ 93 h 96"/>
              <a:gd name="T76" fmla="*/ 90 w 92"/>
              <a:gd name="T77" fmla="*/ 94 h 96"/>
              <a:gd name="T78" fmla="*/ 92 w 92"/>
              <a:gd name="T79" fmla="*/ 96 h 9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0" t="0" r="r" b="b"/>
            <a:pathLst>
              <a:path w="92" h="96">
                <a:moveTo>
                  <a:pt x="0" y="0"/>
                </a:moveTo>
                <a:lnTo>
                  <a:pt x="0" y="0"/>
                </a:lnTo>
                <a:lnTo>
                  <a:pt x="1" y="2"/>
                </a:lnTo>
                <a:lnTo>
                  <a:pt x="2" y="3"/>
                </a:lnTo>
                <a:lnTo>
                  <a:pt x="3" y="4"/>
                </a:lnTo>
                <a:lnTo>
                  <a:pt x="5" y="5"/>
                </a:lnTo>
                <a:lnTo>
                  <a:pt x="5" y="6"/>
                </a:lnTo>
                <a:lnTo>
                  <a:pt x="7" y="7"/>
                </a:lnTo>
                <a:lnTo>
                  <a:pt x="9" y="8"/>
                </a:lnTo>
                <a:lnTo>
                  <a:pt x="10" y="9"/>
                </a:lnTo>
                <a:lnTo>
                  <a:pt x="12" y="10"/>
                </a:lnTo>
                <a:lnTo>
                  <a:pt x="26" y="20"/>
                </a:lnTo>
                <a:lnTo>
                  <a:pt x="28" y="22"/>
                </a:lnTo>
                <a:lnTo>
                  <a:pt x="31" y="24"/>
                </a:lnTo>
                <a:lnTo>
                  <a:pt x="33" y="26"/>
                </a:lnTo>
                <a:lnTo>
                  <a:pt x="36" y="28"/>
                </a:lnTo>
                <a:lnTo>
                  <a:pt x="39" y="31"/>
                </a:lnTo>
                <a:lnTo>
                  <a:pt x="41" y="33"/>
                </a:lnTo>
                <a:lnTo>
                  <a:pt x="44" y="37"/>
                </a:lnTo>
                <a:lnTo>
                  <a:pt x="47" y="41"/>
                </a:lnTo>
                <a:lnTo>
                  <a:pt x="51" y="45"/>
                </a:lnTo>
                <a:lnTo>
                  <a:pt x="54" y="49"/>
                </a:lnTo>
                <a:lnTo>
                  <a:pt x="73" y="73"/>
                </a:lnTo>
                <a:lnTo>
                  <a:pt x="76" y="75"/>
                </a:lnTo>
                <a:lnTo>
                  <a:pt x="79" y="79"/>
                </a:lnTo>
                <a:lnTo>
                  <a:pt x="81" y="82"/>
                </a:lnTo>
                <a:lnTo>
                  <a:pt x="83" y="85"/>
                </a:lnTo>
                <a:lnTo>
                  <a:pt x="85" y="88"/>
                </a:lnTo>
                <a:lnTo>
                  <a:pt x="87" y="90"/>
                </a:lnTo>
                <a:lnTo>
                  <a:pt x="88" y="91"/>
                </a:lnTo>
                <a:lnTo>
                  <a:pt x="89" y="92"/>
                </a:lnTo>
                <a:lnTo>
                  <a:pt x="89" y="93"/>
                </a:lnTo>
                <a:lnTo>
                  <a:pt x="90" y="94"/>
                </a:lnTo>
                <a:lnTo>
                  <a:pt x="92" y="96"/>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76" name="Freeform 416"/>
          <xdr:cNvSpPr>
            <a:spLocks/>
          </xdr:cNvSpPr>
        </xdr:nvSpPr>
        <xdr:spPr bwMode="auto">
          <a:xfrm>
            <a:off x="431" y="319"/>
            <a:ext cx="5" cy="0"/>
          </a:xfrm>
          <a:custGeom>
            <a:avLst/>
            <a:gdLst>
              <a:gd name="T0" fmla="*/ 0 w 5"/>
              <a:gd name="T1" fmla="*/ 3 w 5"/>
              <a:gd name="T2" fmla="*/ 5 w 5"/>
              <a:gd name="T3" fmla="*/ 0 60000 65536"/>
              <a:gd name="T4" fmla="*/ 0 60000 65536"/>
              <a:gd name="T5" fmla="*/ 0 60000 65536"/>
            </a:gdLst>
            <a:ahLst/>
            <a:cxnLst>
              <a:cxn ang="T3">
                <a:pos x="T0" y="0"/>
              </a:cxn>
              <a:cxn ang="T4">
                <a:pos x="T1" y="0"/>
              </a:cxn>
              <a:cxn ang="T5">
                <a:pos x="T2" y="0"/>
              </a:cxn>
            </a:cxnLst>
            <a:rect l="0" t="0" r="r" b="b"/>
            <a:pathLst>
              <a:path w="5">
                <a:moveTo>
                  <a:pt x="0" y="0"/>
                </a:moveTo>
                <a:lnTo>
                  <a:pt x="3" y="0"/>
                </a:lnTo>
                <a:lnTo>
                  <a:pt x="5"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77" name="Freeform 417"/>
          <xdr:cNvSpPr>
            <a:spLocks/>
          </xdr:cNvSpPr>
        </xdr:nvSpPr>
        <xdr:spPr bwMode="auto">
          <a:xfrm>
            <a:off x="436" y="324"/>
            <a:ext cx="83" cy="86"/>
          </a:xfrm>
          <a:custGeom>
            <a:avLst/>
            <a:gdLst>
              <a:gd name="T0" fmla="*/ 0 w 83"/>
              <a:gd name="T1" fmla="*/ 0 h 86"/>
              <a:gd name="T2" fmla="*/ 0 w 83"/>
              <a:gd name="T3" fmla="*/ 0 h 86"/>
              <a:gd name="T4" fmla="*/ 24 w 83"/>
              <a:gd name="T5" fmla="*/ 29 h 86"/>
              <a:gd name="T6" fmla="*/ 26 w 83"/>
              <a:gd name="T7" fmla="*/ 32 h 86"/>
              <a:gd name="T8" fmla="*/ 28 w 83"/>
              <a:gd name="T9" fmla="*/ 35 h 86"/>
              <a:gd name="T10" fmla="*/ 31 w 83"/>
              <a:gd name="T11" fmla="*/ 37 h 86"/>
              <a:gd name="T12" fmla="*/ 33 w 83"/>
              <a:gd name="T13" fmla="*/ 40 h 86"/>
              <a:gd name="T14" fmla="*/ 36 w 83"/>
              <a:gd name="T15" fmla="*/ 43 h 86"/>
              <a:gd name="T16" fmla="*/ 38 w 83"/>
              <a:gd name="T17" fmla="*/ 46 h 86"/>
              <a:gd name="T18" fmla="*/ 41 w 83"/>
              <a:gd name="T19" fmla="*/ 49 h 86"/>
              <a:gd name="T20" fmla="*/ 44 w 83"/>
              <a:gd name="T21" fmla="*/ 52 h 86"/>
              <a:gd name="T22" fmla="*/ 48 w 83"/>
              <a:gd name="T23" fmla="*/ 55 h 86"/>
              <a:gd name="T24" fmla="*/ 51 w 83"/>
              <a:gd name="T25" fmla="*/ 58 h 86"/>
              <a:gd name="T26" fmla="*/ 51 w 83"/>
              <a:gd name="T27" fmla="*/ 58 h 86"/>
              <a:gd name="T28" fmla="*/ 69 w 83"/>
              <a:gd name="T29" fmla="*/ 73 h 86"/>
              <a:gd name="T30" fmla="*/ 69 w 83"/>
              <a:gd name="T31" fmla="*/ 73 h 86"/>
              <a:gd name="T32" fmla="*/ 72 w 83"/>
              <a:gd name="T33" fmla="*/ 75 h 86"/>
              <a:gd name="T34" fmla="*/ 74 w 83"/>
              <a:gd name="T35" fmla="*/ 78 h 86"/>
              <a:gd name="T36" fmla="*/ 76 w 83"/>
              <a:gd name="T37" fmla="*/ 80 h 86"/>
              <a:gd name="T38" fmla="*/ 78 w 83"/>
              <a:gd name="T39" fmla="*/ 81 h 86"/>
              <a:gd name="T40" fmla="*/ 80 w 83"/>
              <a:gd name="T41" fmla="*/ 83 h 86"/>
              <a:gd name="T42" fmla="*/ 81 w 83"/>
              <a:gd name="T43" fmla="*/ 84 h 86"/>
              <a:gd name="T44" fmla="*/ 82 w 83"/>
              <a:gd name="T45" fmla="*/ 85 h 86"/>
              <a:gd name="T46" fmla="*/ 83 w 83"/>
              <a:gd name="T47" fmla="*/ 85 h 86"/>
              <a:gd name="T48" fmla="*/ 83 w 83"/>
              <a:gd name="T49" fmla="*/ 86 h 86"/>
              <a:gd name="T50" fmla="*/ 83 w 83"/>
              <a:gd name="T51" fmla="*/ 86 h 86"/>
              <a:gd name="T52" fmla="*/ 81 w 83"/>
              <a:gd name="T53" fmla="*/ 84 h 8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0" t="0" r="r" b="b"/>
            <a:pathLst>
              <a:path w="83" h="86">
                <a:moveTo>
                  <a:pt x="0" y="0"/>
                </a:moveTo>
                <a:lnTo>
                  <a:pt x="0" y="0"/>
                </a:lnTo>
                <a:lnTo>
                  <a:pt x="24" y="29"/>
                </a:lnTo>
                <a:lnTo>
                  <a:pt x="26" y="32"/>
                </a:lnTo>
                <a:lnTo>
                  <a:pt x="28" y="35"/>
                </a:lnTo>
                <a:lnTo>
                  <a:pt x="31" y="37"/>
                </a:lnTo>
                <a:lnTo>
                  <a:pt x="33" y="40"/>
                </a:lnTo>
                <a:lnTo>
                  <a:pt x="36" y="43"/>
                </a:lnTo>
                <a:lnTo>
                  <a:pt x="38" y="46"/>
                </a:lnTo>
                <a:lnTo>
                  <a:pt x="41" y="49"/>
                </a:lnTo>
                <a:lnTo>
                  <a:pt x="44" y="52"/>
                </a:lnTo>
                <a:lnTo>
                  <a:pt x="48" y="55"/>
                </a:lnTo>
                <a:lnTo>
                  <a:pt x="51" y="58"/>
                </a:lnTo>
                <a:lnTo>
                  <a:pt x="69" y="73"/>
                </a:lnTo>
                <a:lnTo>
                  <a:pt x="72" y="75"/>
                </a:lnTo>
                <a:lnTo>
                  <a:pt x="74" y="78"/>
                </a:lnTo>
                <a:lnTo>
                  <a:pt x="76" y="80"/>
                </a:lnTo>
                <a:lnTo>
                  <a:pt x="78" y="81"/>
                </a:lnTo>
                <a:lnTo>
                  <a:pt x="80" y="83"/>
                </a:lnTo>
                <a:lnTo>
                  <a:pt x="81" y="84"/>
                </a:lnTo>
                <a:lnTo>
                  <a:pt x="82" y="85"/>
                </a:lnTo>
                <a:lnTo>
                  <a:pt x="83" y="85"/>
                </a:lnTo>
                <a:lnTo>
                  <a:pt x="83" y="86"/>
                </a:lnTo>
                <a:lnTo>
                  <a:pt x="81" y="84"/>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78" name="Freeform 418"/>
          <xdr:cNvSpPr>
            <a:spLocks/>
          </xdr:cNvSpPr>
        </xdr:nvSpPr>
        <xdr:spPr bwMode="auto">
          <a:xfrm>
            <a:off x="436" y="324"/>
            <a:ext cx="3" cy="0"/>
          </a:xfrm>
          <a:custGeom>
            <a:avLst/>
            <a:gdLst>
              <a:gd name="T0" fmla="*/ 3 w 3"/>
              <a:gd name="T1" fmla="*/ 1 w 3"/>
              <a:gd name="T2" fmla="*/ 0 w 3"/>
              <a:gd name="T3" fmla="*/ 0 60000 65536"/>
              <a:gd name="T4" fmla="*/ 0 60000 65536"/>
              <a:gd name="T5" fmla="*/ 0 60000 65536"/>
            </a:gdLst>
            <a:ahLst/>
            <a:cxnLst>
              <a:cxn ang="T3">
                <a:pos x="T0" y="0"/>
              </a:cxn>
              <a:cxn ang="T4">
                <a:pos x="T1" y="0"/>
              </a:cxn>
              <a:cxn ang="T5">
                <a:pos x="T2" y="0"/>
              </a:cxn>
            </a:cxnLst>
            <a:rect l="0" t="0" r="r" b="b"/>
            <a:pathLst>
              <a:path w="3">
                <a:moveTo>
                  <a:pt x="3" y="0"/>
                </a:moveTo>
                <a:lnTo>
                  <a:pt x="1" y="0"/>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79" name="Freeform 419"/>
          <xdr:cNvSpPr>
            <a:spLocks/>
          </xdr:cNvSpPr>
        </xdr:nvSpPr>
        <xdr:spPr bwMode="auto">
          <a:xfrm>
            <a:off x="838" y="350"/>
            <a:ext cx="35" cy="8"/>
          </a:xfrm>
          <a:custGeom>
            <a:avLst/>
            <a:gdLst>
              <a:gd name="T0" fmla="*/ 0 w 35"/>
              <a:gd name="T1" fmla="*/ 0 h 8"/>
              <a:gd name="T2" fmla="*/ 2 w 35"/>
              <a:gd name="T3" fmla="*/ 2 h 8"/>
              <a:gd name="T4" fmla="*/ 4 w 35"/>
              <a:gd name="T5" fmla="*/ 5 h 8"/>
              <a:gd name="T6" fmla="*/ 8 w 35"/>
              <a:gd name="T7" fmla="*/ 7 h 8"/>
              <a:gd name="T8" fmla="*/ 13 w 35"/>
              <a:gd name="T9" fmla="*/ 8 h 8"/>
              <a:gd name="T10" fmla="*/ 23 w 35"/>
              <a:gd name="T11" fmla="*/ 7 h 8"/>
              <a:gd name="T12" fmla="*/ 32 w 35"/>
              <a:gd name="T13" fmla="*/ 5 h 8"/>
              <a:gd name="T14" fmla="*/ 35 w 35"/>
              <a:gd name="T15" fmla="*/ 4 h 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35" h="8">
                <a:moveTo>
                  <a:pt x="0" y="0"/>
                </a:moveTo>
                <a:lnTo>
                  <a:pt x="2" y="2"/>
                </a:lnTo>
                <a:lnTo>
                  <a:pt x="4" y="5"/>
                </a:lnTo>
                <a:lnTo>
                  <a:pt x="8" y="7"/>
                </a:lnTo>
                <a:lnTo>
                  <a:pt x="13" y="8"/>
                </a:lnTo>
                <a:lnTo>
                  <a:pt x="23" y="7"/>
                </a:lnTo>
                <a:lnTo>
                  <a:pt x="32" y="5"/>
                </a:lnTo>
                <a:lnTo>
                  <a:pt x="35" y="4"/>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0" name="Freeform 420"/>
          <xdr:cNvSpPr>
            <a:spLocks/>
          </xdr:cNvSpPr>
        </xdr:nvSpPr>
        <xdr:spPr bwMode="auto">
          <a:xfrm>
            <a:off x="833" y="328"/>
            <a:ext cx="11" cy="5"/>
          </a:xfrm>
          <a:custGeom>
            <a:avLst/>
            <a:gdLst>
              <a:gd name="T0" fmla="*/ 0 w 11"/>
              <a:gd name="T1" fmla="*/ 0 h 5"/>
              <a:gd name="T2" fmla="*/ 2 w 11"/>
              <a:gd name="T3" fmla="*/ 3 h 5"/>
              <a:gd name="T4" fmla="*/ 5 w 11"/>
              <a:gd name="T5" fmla="*/ 5 h 5"/>
              <a:gd name="T6" fmla="*/ 8 w 11"/>
              <a:gd name="T7" fmla="*/ 4 h 5"/>
              <a:gd name="T8" fmla="*/ 11 w 11"/>
              <a:gd name="T9" fmla="*/ 3 h 5"/>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1" h="5">
                <a:moveTo>
                  <a:pt x="0" y="0"/>
                </a:moveTo>
                <a:lnTo>
                  <a:pt x="2" y="3"/>
                </a:lnTo>
                <a:lnTo>
                  <a:pt x="5" y="5"/>
                </a:lnTo>
                <a:lnTo>
                  <a:pt x="8" y="4"/>
                </a:lnTo>
                <a:lnTo>
                  <a:pt x="11" y="3"/>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1" name="Freeform 421"/>
          <xdr:cNvSpPr>
            <a:spLocks/>
          </xdr:cNvSpPr>
        </xdr:nvSpPr>
        <xdr:spPr bwMode="auto">
          <a:xfrm>
            <a:off x="706" y="362"/>
            <a:ext cx="15" cy="4"/>
          </a:xfrm>
          <a:custGeom>
            <a:avLst/>
            <a:gdLst>
              <a:gd name="T0" fmla="*/ 0 w 15"/>
              <a:gd name="T1" fmla="*/ 2 h 4"/>
              <a:gd name="T2" fmla="*/ 5 w 15"/>
              <a:gd name="T3" fmla="*/ 3 h 4"/>
              <a:gd name="T4" fmla="*/ 10 w 15"/>
              <a:gd name="T5" fmla="*/ 4 h 4"/>
              <a:gd name="T6" fmla="*/ 13 w 15"/>
              <a:gd name="T7" fmla="*/ 3 h 4"/>
              <a:gd name="T8" fmla="*/ 14 w 15"/>
              <a:gd name="T9" fmla="*/ 1 h 4"/>
              <a:gd name="T10" fmla="*/ 14 w 15"/>
              <a:gd name="T11" fmla="*/ 0 h 4"/>
              <a:gd name="T12" fmla="*/ 14 w 15"/>
              <a:gd name="T13" fmla="*/ 0 h 4"/>
              <a:gd name="T14" fmla="*/ 15 w 15"/>
              <a:gd name="T15" fmla="*/ 0 h 4"/>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15" h="4">
                <a:moveTo>
                  <a:pt x="0" y="2"/>
                </a:moveTo>
                <a:lnTo>
                  <a:pt x="5" y="3"/>
                </a:lnTo>
                <a:lnTo>
                  <a:pt x="10" y="4"/>
                </a:lnTo>
                <a:lnTo>
                  <a:pt x="13" y="3"/>
                </a:lnTo>
                <a:lnTo>
                  <a:pt x="14" y="1"/>
                </a:lnTo>
                <a:lnTo>
                  <a:pt x="14" y="0"/>
                </a:lnTo>
                <a:lnTo>
                  <a:pt x="15"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2" name="Freeform 422"/>
          <xdr:cNvSpPr>
            <a:spLocks/>
          </xdr:cNvSpPr>
        </xdr:nvSpPr>
        <xdr:spPr bwMode="auto">
          <a:xfrm>
            <a:off x="748" y="381"/>
            <a:ext cx="15" cy="23"/>
          </a:xfrm>
          <a:custGeom>
            <a:avLst/>
            <a:gdLst>
              <a:gd name="T0" fmla="*/ 0 w 15"/>
              <a:gd name="T1" fmla="*/ 23 h 23"/>
              <a:gd name="T2" fmla="*/ 4 w 15"/>
              <a:gd name="T3" fmla="*/ 17 h 23"/>
              <a:gd name="T4" fmla="*/ 7 w 15"/>
              <a:gd name="T5" fmla="*/ 11 h 23"/>
              <a:gd name="T6" fmla="*/ 10 w 15"/>
              <a:gd name="T7" fmla="*/ 9 h 23"/>
              <a:gd name="T8" fmla="*/ 13 w 15"/>
              <a:gd name="T9" fmla="*/ 7 h 23"/>
              <a:gd name="T10" fmla="*/ 14 w 15"/>
              <a:gd name="T11" fmla="*/ 4 h 23"/>
              <a:gd name="T12" fmla="*/ 15 w 15"/>
              <a:gd name="T13" fmla="*/ 0 h 23"/>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15" h="23">
                <a:moveTo>
                  <a:pt x="0" y="23"/>
                </a:moveTo>
                <a:lnTo>
                  <a:pt x="4" y="17"/>
                </a:lnTo>
                <a:lnTo>
                  <a:pt x="7" y="11"/>
                </a:lnTo>
                <a:lnTo>
                  <a:pt x="10" y="9"/>
                </a:lnTo>
                <a:lnTo>
                  <a:pt x="13" y="7"/>
                </a:lnTo>
                <a:lnTo>
                  <a:pt x="14" y="4"/>
                </a:lnTo>
                <a:lnTo>
                  <a:pt x="15"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3" name="Freeform 423"/>
          <xdr:cNvSpPr>
            <a:spLocks/>
          </xdr:cNvSpPr>
        </xdr:nvSpPr>
        <xdr:spPr bwMode="auto">
          <a:xfrm>
            <a:off x="803" y="378"/>
            <a:ext cx="21" cy="13"/>
          </a:xfrm>
          <a:custGeom>
            <a:avLst/>
            <a:gdLst>
              <a:gd name="T0" fmla="*/ 0 w 21"/>
              <a:gd name="T1" fmla="*/ 0 h 13"/>
              <a:gd name="T2" fmla="*/ 1 w 21"/>
              <a:gd name="T3" fmla="*/ 3 h 13"/>
              <a:gd name="T4" fmla="*/ 2 w 21"/>
              <a:gd name="T5" fmla="*/ 5 h 13"/>
              <a:gd name="T6" fmla="*/ 6 w 21"/>
              <a:gd name="T7" fmla="*/ 7 h 13"/>
              <a:gd name="T8" fmla="*/ 10 w 21"/>
              <a:gd name="T9" fmla="*/ 9 h 13"/>
              <a:gd name="T10" fmla="*/ 16 w 21"/>
              <a:gd name="T11" fmla="*/ 11 h 13"/>
              <a:gd name="T12" fmla="*/ 20 w 21"/>
              <a:gd name="T13" fmla="*/ 13 h 13"/>
              <a:gd name="T14" fmla="*/ 21 w 21"/>
              <a:gd name="T15" fmla="*/ 13 h 13"/>
              <a:gd name="T16" fmla="*/ 20 w 21"/>
              <a:gd name="T17" fmla="*/ 13 h 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21" h="13">
                <a:moveTo>
                  <a:pt x="0" y="0"/>
                </a:moveTo>
                <a:lnTo>
                  <a:pt x="1" y="3"/>
                </a:lnTo>
                <a:lnTo>
                  <a:pt x="2" y="5"/>
                </a:lnTo>
                <a:lnTo>
                  <a:pt x="6" y="7"/>
                </a:lnTo>
                <a:lnTo>
                  <a:pt x="10" y="9"/>
                </a:lnTo>
                <a:lnTo>
                  <a:pt x="16" y="11"/>
                </a:lnTo>
                <a:lnTo>
                  <a:pt x="20" y="13"/>
                </a:lnTo>
                <a:lnTo>
                  <a:pt x="21" y="13"/>
                </a:lnTo>
                <a:lnTo>
                  <a:pt x="20" y="13"/>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4" name="Freeform 424"/>
          <xdr:cNvSpPr>
            <a:spLocks/>
          </xdr:cNvSpPr>
        </xdr:nvSpPr>
        <xdr:spPr bwMode="auto">
          <a:xfrm>
            <a:off x="695" y="325"/>
            <a:ext cx="23" cy="3"/>
          </a:xfrm>
          <a:custGeom>
            <a:avLst/>
            <a:gdLst>
              <a:gd name="T0" fmla="*/ 0 w 23"/>
              <a:gd name="T1" fmla="*/ 0 h 3"/>
              <a:gd name="T2" fmla="*/ 5 w 23"/>
              <a:gd name="T3" fmla="*/ 0 h 3"/>
              <a:gd name="T4" fmla="*/ 11 w 23"/>
              <a:gd name="T5" fmla="*/ 0 h 3"/>
              <a:gd name="T6" fmla="*/ 14 w 23"/>
              <a:gd name="T7" fmla="*/ 2 h 3"/>
              <a:gd name="T8" fmla="*/ 17 w 23"/>
              <a:gd name="T9" fmla="*/ 3 h 3"/>
              <a:gd name="T10" fmla="*/ 20 w 23"/>
              <a:gd name="T11" fmla="*/ 2 h 3"/>
              <a:gd name="T12" fmla="*/ 23 w 23"/>
              <a:gd name="T13" fmla="*/ 0 h 3"/>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23" h="3">
                <a:moveTo>
                  <a:pt x="0" y="0"/>
                </a:moveTo>
                <a:lnTo>
                  <a:pt x="5" y="0"/>
                </a:lnTo>
                <a:lnTo>
                  <a:pt x="11" y="0"/>
                </a:lnTo>
                <a:lnTo>
                  <a:pt x="14" y="2"/>
                </a:lnTo>
                <a:lnTo>
                  <a:pt x="17" y="3"/>
                </a:lnTo>
                <a:lnTo>
                  <a:pt x="20" y="2"/>
                </a:lnTo>
                <a:lnTo>
                  <a:pt x="23"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5" name="Freeform 425"/>
          <xdr:cNvSpPr>
            <a:spLocks/>
          </xdr:cNvSpPr>
        </xdr:nvSpPr>
        <xdr:spPr bwMode="auto">
          <a:xfrm>
            <a:off x="793" y="293"/>
            <a:ext cx="11" cy="11"/>
          </a:xfrm>
          <a:custGeom>
            <a:avLst/>
            <a:gdLst>
              <a:gd name="T0" fmla="*/ 0 w 11"/>
              <a:gd name="T1" fmla="*/ 11 h 11"/>
              <a:gd name="T2" fmla="*/ 4 w 11"/>
              <a:gd name="T3" fmla="*/ 10 h 11"/>
              <a:gd name="T4" fmla="*/ 8 w 11"/>
              <a:gd name="T5" fmla="*/ 8 h 11"/>
              <a:gd name="T6" fmla="*/ 10 w 11"/>
              <a:gd name="T7" fmla="*/ 4 h 11"/>
              <a:gd name="T8" fmla="*/ 11 w 11"/>
              <a:gd name="T9" fmla="*/ 0 h 11"/>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1" h="11">
                <a:moveTo>
                  <a:pt x="0" y="11"/>
                </a:moveTo>
                <a:lnTo>
                  <a:pt x="4" y="10"/>
                </a:lnTo>
                <a:lnTo>
                  <a:pt x="8" y="8"/>
                </a:lnTo>
                <a:lnTo>
                  <a:pt x="10" y="4"/>
                </a:lnTo>
                <a:lnTo>
                  <a:pt x="11"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6" name="Freeform 426"/>
          <xdr:cNvSpPr>
            <a:spLocks/>
          </xdr:cNvSpPr>
        </xdr:nvSpPr>
        <xdr:spPr bwMode="auto">
          <a:xfrm>
            <a:off x="765" y="298"/>
            <a:ext cx="5" cy="4"/>
          </a:xfrm>
          <a:custGeom>
            <a:avLst/>
            <a:gdLst>
              <a:gd name="T0" fmla="*/ 5 w 5"/>
              <a:gd name="T1" fmla="*/ 4 h 4"/>
              <a:gd name="T2" fmla="*/ 2 w 5"/>
              <a:gd name="T3" fmla="*/ 2 h 4"/>
              <a:gd name="T4" fmla="*/ 0 w 5"/>
              <a:gd name="T5" fmla="*/ 0 h 4"/>
              <a:gd name="T6" fmla="*/ 0 60000 65536"/>
              <a:gd name="T7" fmla="*/ 0 60000 65536"/>
              <a:gd name="T8" fmla="*/ 0 60000 65536"/>
            </a:gdLst>
            <a:ahLst/>
            <a:cxnLst>
              <a:cxn ang="T6">
                <a:pos x="T0" y="T1"/>
              </a:cxn>
              <a:cxn ang="T7">
                <a:pos x="T2" y="T3"/>
              </a:cxn>
              <a:cxn ang="T8">
                <a:pos x="T4" y="T5"/>
              </a:cxn>
            </a:cxnLst>
            <a:rect l="0" t="0" r="r" b="b"/>
            <a:pathLst>
              <a:path w="5" h="4">
                <a:moveTo>
                  <a:pt x="5" y="4"/>
                </a:moveTo>
                <a:lnTo>
                  <a:pt x="2" y="2"/>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7" name="Freeform 427"/>
          <xdr:cNvSpPr>
            <a:spLocks/>
          </xdr:cNvSpPr>
        </xdr:nvSpPr>
        <xdr:spPr bwMode="auto">
          <a:xfrm>
            <a:off x="425" y="361"/>
            <a:ext cx="24" cy="17"/>
          </a:xfrm>
          <a:custGeom>
            <a:avLst/>
            <a:gdLst>
              <a:gd name="T0" fmla="*/ 0 w 24"/>
              <a:gd name="T1" fmla="*/ 3 h 17"/>
              <a:gd name="T2" fmla="*/ 0 w 24"/>
              <a:gd name="T3" fmla="*/ 13 h 17"/>
              <a:gd name="T4" fmla="*/ 14 w 24"/>
              <a:gd name="T5" fmla="*/ 13 h 17"/>
              <a:gd name="T6" fmla="*/ 14 w 24"/>
              <a:gd name="T7" fmla="*/ 17 h 17"/>
              <a:gd name="T8" fmla="*/ 24 w 24"/>
              <a:gd name="T9" fmla="*/ 8 h 17"/>
              <a:gd name="T10" fmla="*/ 14 w 24"/>
              <a:gd name="T11" fmla="*/ 0 h 17"/>
              <a:gd name="T12" fmla="*/ 14 w 24"/>
              <a:gd name="T13" fmla="*/ 3 h 17"/>
              <a:gd name="T14" fmla="*/ 0 w 24"/>
              <a:gd name="T15" fmla="*/ 3 h 17"/>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24" h="17">
                <a:moveTo>
                  <a:pt x="0" y="3"/>
                </a:moveTo>
                <a:lnTo>
                  <a:pt x="0" y="13"/>
                </a:lnTo>
                <a:lnTo>
                  <a:pt x="14" y="13"/>
                </a:lnTo>
                <a:lnTo>
                  <a:pt x="14" y="17"/>
                </a:lnTo>
                <a:lnTo>
                  <a:pt x="24" y="8"/>
                </a:lnTo>
                <a:lnTo>
                  <a:pt x="14" y="0"/>
                </a:lnTo>
                <a:lnTo>
                  <a:pt x="14" y="3"/>
                </a:lnTo>
                <a:lnTo>
                  <a:pt x="0" y="3"/>
                </a:lnTo>
                <a:close/>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8" name="Freeform 428"/>
          <xdr:cNvSpPr>
            <a:spLocks/>
          </xdr:cNvSpPr>
        </xdr:nvSpPr>
        <xdr:spPr bwMode="auto">
          <a:xfrm>
            <a:off x="660" y="361"/>
            <a:ext cx="23" cy="17"/>
          </a:xfrm>
          <a:custGeom>
            <a:avLst/>
            <a:gdLst>
              <a:gd name="T0" fmla="*/ 0 w 23"/>
              <a:gd name="T1" fmla="*/ 3 h 17"/>
              <a:gd name="T2" fmla="*/ 0 w 23"/>
              <a:gd name="T3" fmla="*/ 13 h 17"/>
              <a:gd name="T4" fmla="*/ 14 w 23"/>
              <a:gd name="T5" fmla="*/ 13 h 17"/>
              <a:gd name="T6" fmla="*/ 14 w 23"/>
              <a:gd name="T7" fmla="*/ 17 h 17"/>
              <a:gd name="T8" fmla="*/ 23 w 23"/>
              <a:gd name="T9" fmla="*/ 8 h 17"/>
              <a:gd name="T10" fmla="*/ 14 w 23"/>
              <a:gd name="T11" fmla="*/ 0 h 17"/>
              <a:gd name="T12" fmla="*/ 14 w 23"/>
              <a:gd name="T13" fmla="*/ 3 h 17"/>
              <a:gd name="T14" fmla="*/ 0 w 23"/>
              <a:gd name="T15" fmla="*/ 3 h 17"/>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23" h="17">
                <a:moveTo>
                  <a:pt x="0" y="3"/>
                </a:moveTo>
                <a:lnTo>
                  <a:pt x="0" y="13"/>
                </a:lnTo>
                <a:lnTo>
                  <a:pt x="14" y="13"/>
                </a:lnTo>
                <a:lnTo>
                  <a:pt x="14" y="17"/>
                </a:lnTo>
                <a:lnTo>
                  <a:pt x="23" y="8"/>
                </a:lnTo>
                <a:lnTo>
                  <a:pt x="14" y="0"/>
                </a:lnTo>
                <a:lnTo>
                  <a:pt x="14" y="3"/>
                </a:lnTo>
                <a:lnTo>
                  <a:pt x="0" y="3"/>
                </a:lnTo>
                <a:close/>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89" name="Freeform 431"/>
          <xdr:cNvSpPr>
            <a:spLocks/>
          </xdr:cNvSpPr>
        </xdr:nvSpPr>
        <xdr:spPr bwMode="auto">
          <a:xfrm>
            <a:off x="279" y="367"/>
            <a:ext cx="96" cy="44"/>
          </a:xfrm>
          <a:custGeom>
            <a:avLst/>
            <a:gdLst>
              <a:gd name="T0" fmla="*/ 95 w 96"/>
              <a:gd name="T1" fmla="*/ 33 h 44"/>
              <a:gd name="T2" fmla="*/ 93 w 96"/>
              <a:gd name="T3" fmla="*/ 34 h 44"/>
              <a:gd name="T4" fmla="*/ 91 w 96"/>
              <a:gd name="T5" fmla="*/ 36 h 44"/>
              <a:gd name="T6" fmla="*/ 89 w 96"/>
              <a:gd name="T7" fmla="*/ 37 h 44"/>
              <a:gd name="T8" fmla="*/ 87 w 96"/>
              <a:gd name="T9" fmla="*/ 38 h 44"/>
              <a:gd name="T10" fmla="*/ 84 w 96"/>
              <a:gd name="T11" fmla="*/ 39 h 44"/>
              <a:gd name="T12" fmla="*/ 82 w 96"/>
              <a:gd name="T13" fmla="*/ 40 h 44"/>
              <a:gd name="T14" fmla="*/ 79 w 96"/>
              <a:gd name="T15" fmla="*/ 40 h 44"/>
              <a:gd name="T16" fmla="*/ 76 w 96"/>
              <a:gd name="T17" fmla="*/ 41 h 44"/>
              <a:gd name="T18" fmla="*/ 74 w 96"/>
              <a:gd name="T19" fmla="*/ 42 h 44"/>
              <a:gd name="T20" fmla="*/ 71 w 96"/>
              <a:gd name="T21" fmla="*/ 42 h 44"/>
              <a:gd name="T22" fmla="*/ 68 w 96"/>
              <a:gd name="T23" fmla="*/ 43 h 44"/>
              <a:gd name="T24" fmla="*/ 65 w 96"/>
              <a:gd name="T25" fmla="*/ 43 h 44"/>
              <a:gd name="T26" fmla="*/ 62 w 96"/>
              <a:gd name="T27" fmla="*/ 44 h 44"/>
              <a:gd name="T28" fmla="*/ 58 w 96"/>
              <a:gd name="T29" fmla="*/ 44 h 44"/>
              <a:gd name="T30" fmla="*/ 55 w 96"/>
              <a:gd name="T31" fmla="*/ 44 h 44"/>
              <a:gd name="T32" fmla="*/ 52 w 96"/>
              <a:gd name="T33" fmla="*/ 44 h 44"/>
              <a:gd name="T34" fmla="*/ 49 w 96"/>
              <a:gd name="T35" fmla="*/ 44 h 44"/>
              <a:gd name="T36" fmla="*/ 46 w 96"/>
              <a:gd name="T37" fmla="*/ 44 h 44"/>
              <a:gd name="T38" fmla="*/ 43 w 96"/>
              <a:gd name="T39" fmla="*/ 44 h 44"/>
              <a:gd name="T40" fmla="*/ 40 w 96"/>
              <a:gd name="T41" fmla="*/ 43 h 44"/>
              <a:gd name="T42" fmla="*/ 37 w 96"/>
              <a:gd name="T43" fmla="*/ 43 h 44"/>
              <a:gd name="T44" fmla="*/ 34 w 96"/>
              <a:gd name="T45" fmla="*/ 42 h 44"/>
              <a:gd name="T46" fmla="*/ 31 w 96"/>
              <a:gd name="T47" fmla="*/ 42 h 44"/>
              <a:gd name="T48" fmla="*/ 28 w 96"/>
              <a:gd name="T49" fmla="*/ 41 h 44"/>
              <a:gd name="T50" fmla="*/ 25 w 96"/>
              <a:gd name="T51" fmla="*/ 40 h 44"/>
              <a:gd name="T52" fmla="*/ 22 w 96"/>
              <a:gd name="T53" fmla="*/ 40 h 44"/>
              <a:gd name="T54" fmla="*/ 20 w 96"/>
              <a:gd name="T55" fmla="*/ 39 h 44"/>
              <a:gd name="T56" fmla="*/ 17 w 96"/>
              <a:gd name="T57" fmla="*/ 38 h 44"/>
              <a:gd name="T58" fmla="*/ 15 w 96"/>
              <a:gd name="T59" fmla="*/ 37 h 44"/>
              <a:gd name="T60" fmla="*/ 13 w 96"/>
              <a:gd name="T61" fmla="*/ 36 h 44"/>
              <a:gd name="T62" fmla="*/ 11 w 96"/>
              <a:gd name="T63" fmla="*/ 34 h 44"/>
              <a:gd name="T64" fmla="*/ 9 w 96"/>
              <a:gd name="T65" fmla="*/ 33 h 44"/>
              <a:gd name="T66" fmla="*/ 8 w 96"/>
              <a:gd name="T67" fmla="*/ 32 h 44"/>
              <a:gd name="T68" fmla="*/ 6 w 96"/>
              <a:gd name="T69" fmla="*/ 31 h 44"/>
              <a:gd name="T70" fmla="*/ 5 w 96"/>
              <a:gd name="T71" fmla="*/ 29 h 44"/>
              <a:gd name="T72" fmla="*/ 4 w 96"/>
              <a:gd name="T73" fmla="*/ 28 h 44"/>
              <a:gd name="T74" fmla="*/ 3 w 96"/>
              <a:gd name="T75" fmla="*/ 26 h 44"/>
              <a:gd name="T76" fmla="*/ 2 w 96"/>
              <a:gd name="T77" fmla="*/ 25 h 44"/>
              <a:gd name="T78" fmla="*/ 1 w 96"/>
              <a:gd name="T79" fmla="*/ 24 h 44"/>
              <a:gd name="T80" fmla="*/ 1 w 96"/>
              <a:gd name="T81" fmla="*/ 22 h 44"/>
              <a:gd name="T82" fmla="*/ 0 w 96"/>
              <a:gd name="T83" fmla="*/ 21 h 44"/>
              <a:gd name="T84" fmla="*/ 0 w 96"/>
              <a:gd name="T85" fmla="*/ 19 h 44"/>
              <a:gd name="T86" fmla="*/ 1 w 96"/>
              <a:gd name="T87" fmla="*/ 18 h 44"/>
              <a:gd name="T88" fmla="*/ 1 w 96"/>
              <a:gd name="T89" fmla="*/ 16 h 44"/>
              <a:gd name="T90" fmla="*/ 2 w 96"/>
              <a:gd name="T91" fmla="*/ 15 h 44"/>
              <a:gd name="T92" fmla="*/ 2 w 96"/>
              <a:gd name="T93" fmla="*/ 13 h 44"/>
              <a:gd name="T94" fmla="*/ 3 w 96"/>
              <a:gd name="T95" fmla="*/ 12 h 44"/>
              <a:gd name="T96" fmla="*/ 4 w 96"/>
              <a:gd name="T97" fmla="*/ 10 h 44"/>
              <a:gd name="T98" fmla="*/ 6 w 96"/>
              <a:gd name="T99" fmla="*/ 9 h 44"/>
              <a:gd name="T100" fmla="*/ 7 w 96"/>
              <a:gd name="T101" fmla="*/ 8 h 44"/>
              <a:gd name="T102" fmla="*/ 9 w 96"/>
              <a:gd name="T103" fmla="*/ 6 h 44"/>
              <a:gd name="T104" fmla="*/ 11 w 96"/>
              <a:gd name="T105" fmla="*/ 5 h 44"/>
              <a:gd name="T106" fmla="*/ 13 w 96"/>
              <a:gd name="T107" fmla="*/ 4 h 44"/>
              <a:gd name="T108" fmla="*/ 15 w 96"/>
              <a:gd name="T109" fmla="*/ 3 h 44"/>
              <a:gd name="T110" fmla="*/ 17 w 96"/>
              <a:gd name="T111" fmla="*/ 2 h 44"/>
              <a:gd name="T112" fmla="*/ 19 w 96"/>
              <a:gd name="T113" fmla="*/ 1 h 44"/>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0" t="0" r="r" b="b"/>
            <a:pathLst>
              <a:path w="96" h="44">
                <a:moveTo>
                  <a:pt x="96" y="32"/>
                </a:moveTo>
                <a:lnTo>
                  <a:pt x="96" y="32"/>
                </a:lnTo>
                <a:lnTo>
                  <a:pt x="96" y="33"/>
                </a:lnTo>
                <a:lnTo>
                  <a:pt x="95" y="33"/>
                </a:lnTo>
                <a:lnTo>
                  <a:pt x="94" y="34"/>
                </a:lnTo>
                <a:lnTo>
                  <a:pt x="93" y="34"/>
                </a:lnTo>
                <a:lnTo>
                  <a:pt x="93" y="35"/>
                </a:lnTo>
                <a:lnTo>
                  <a:pt x="92" y="35"/>
                </a:lnTo>
                <a:lnTo>
                  <a:pt x="91" y="36"/>
                </a:lnTo>
                <a:lnTo>
                  <a:pt x="90" y="36"/>
                </a:lnTo>
                <a:lnTo>
                  <a:pt x="89" y="36"/>
                </a:lnTo>
                <a:lnTo>
                  <a:pt x="89" y="37"/>
                </a:lnTo>
                <a:lnTo>
                  <a:pt x="88" y="37"/>
                </a:lnTo>
                <a:lnTo>
                  <a:pt x="87" y="37"/>
                </a:lnTo>
                <a:lnTo>
                  <a:pt x="87" y="38"/>
                </a:lnTo>
                <a:lnTo>
                  <a:pt x="86" y="38"/>
                </a:lnTo>
                <a:lnTo>
                  <a:pt x="85" y="38"/>
                </a:lnTo>
                <a:lnTo>
                  <a:pt x="84" y="39"/>
                </a:lnTo>
                <a:lnTo>
                  <a:pt x="83" y="39"/>
                </a:lnTo>
                <a:lnTo>
                  <a:pt x="82" y="39"/>
                </a:lnTo>
                <a:lnTo>
                  <a:pt x="82" y="40"/>
                </a:lnTo>
                <a:lnTo>
                  <a:pt x="81" y="40"/>
                </a:lnTo>
                <a:lnTo>
                  <a:pt x="80" y="40"/>
                </a:lnTo>
                <a:lnTo>
                  <a:pt x="79" y="40"/>
                </a:lnTo>
                <a:lnTo>
                  <a:pt x="79" y="41"/>
                </a:lnTo>
                <a:lnTo>
                  <a:pt x="78" y="41"/>
                </a:lnTo>
                <a:lnTo>
                  <a:pt x="77" y="41"/>
                </a:lnTo>
                <a:lnTo>
                  <a:pt x="76" y="41"/>
                </a:lnTo>
                <a:lnTo>
                  <a:pt x="75" y="41"/>
                </a:lnTo>
                <a:lnTo>
                  <a:pt x="75" y="42"/>
                </a:lnTo>
                <a:lnTo>
                  <a:pt x="74" y="42"/>
                </a:lnTo>
                <a:lnTo>
                  <a:pt x="73" y="42"/>
                </a:lnTo>
                <a:lnTo>
                  <a:pt x="72" y="42"/>
                </a:lnTo>
                <a:lnTo>
                  <a:pt x="71" y="42"/>
                </a:lnTo>
                <a:lnTo>
                  <a:pt x="70" y="42"/>
                </a:lnTo>
                <a:lnTo>
                  <a:pt x="69" y="43"/>
                </a:lnTo>
                <a:lnTo>
                  <a:pt x="68" y="43"/>
                </a:lnTo>
                <a:lnTo>
                  <a:pt x="67" y="43"/>
                </a:lnTo>
                <a:lnTo>
                  <a:pt x="66" y="43"/>
                </a:lnTo>
                <a:lnTo>
                  <a:pt x="65" y="43"/>
                </a:lnTo>
                <a:lnTo>
                  <a:pt x="64" y="43"/>
                </a:lnTo>
                <a:lnTo>
                  <a:pt x="63" y="43"/>
                </a:lnTo>
                <a:lnTo>
                  <a:pt x="62" y="44"/>
                </a:lnTo>
                <a:lnTo>
                  <a:pt x="61" y="44"/>
                </a:lnTo>
                <a:lnTo>
                  <a:pt x="60" y="44"/>
                </a:lnTo>
                <a:lnTo>
                  <a:pt x="59" y="44"/>
                </a:lnTo>
                <a:lnTo>
                  <a:pt x="58" y="44"/>
                </a:lnTo>
                <a:lnTo>
                  <a:pt x="57" y="44"/>
                </a:lnTo>
                <a:lnTo>
                  <a:pt x="56" y="44"/>
                </a:lnTo>
                <a:lnTo>
                  <a:pt x="55" y="44"/>
                </a:lnTo>
                <a:lnTo>
                  <a:pt x="54" y="44"/>
                </a:lnTo>
                <a:lnTo>
                  <a:pt x="53" y="44"/>
                </a:lnTo>
                <a:lnTo>
                  <a:pt x="52" y="44"/>
                </a:lnTo>
                <a:lnTo>
                  <a:pt x="51" y="44"/>
                </a:lnTo>
                <a:lnTo>
                  <a:pt x="50" y="44"/>
                </a:lnTo>
                <a:lnTo>
                  <a:pt x="49" y="44"/>
                </a:lnTo>
                <a:lnTo>
                  <a:pt x="48" y="44"/>
                </a:lnTo>
                <a:lnTo>
                  <a:pt x="47" y="44"/>
                </a:lnTo>
                <a:lnTo>
                  <a:pt x="46" y="44"/>
                </a:lnTo>
                <a:lnTo>
                  <a:pt x="45" y="44"/>
                </a:lnTo>
                <a:lnTo>
                  <a:pt x="44" y="44"/>
                </a:lnTo>
                <a:lnTo>
                  <a:pt x="43" y="44"/>
                </a:lnTo>
                <a:lnTo>
                  <a:pt x="42" y="44"/>
                </a:lnTo>
                <a:lnTo>
                  <a:pt x="41" y="44"/>
                </a:lnTo>
                <a:lnTo>
                  <a:pt x="41" y="43"/>
                </a:lnTo>
                <a:lnTo>
                  <a:pt x="40" y="43"/>
                </a:lnTo>
                <a:lnTo>
                  <a:pt x="39" y="43"/>
                </a:lnTo>
                <a:lnTo>
                  <a:pt x="38" y="43"/>
                </a:lnTo>
                <a:lnTo>
                  <a:pt x="37" y="43"/>
                </a:lnTo>
                <a:lnTo>
                  <a:pt x="36" y="43"/>
                </a:lnTo>
                <a:lnTo>
                  <a:pt x="35" y="43"/>
                </a:lnTo>
                <a:lnTo>
                  <a:pt x="34" y="43"/>
                </a:lnTo>
                <a:lnTo>
                  <a:pt x="34" y="42"/>
                </a:lnTo>
                <a:lnTo>
                  <a:pt x="33" y="42"/>
                </a:lnTo>
                <a:lnTo>
                  <a:pt x="32" y="42"/>
                </a:lnTo>
                <a:lnTo>
                  <a:pt x="31" y="42"/>
                </a:lnTo>
                <a:lnTo>
                  <a:pt x="30" y="42"/>
                </a:lnTo>
                <a:lnTo>
                  <a:pt x="29" y="42"/>
                </a:lnTo>
                <a:lnTo>
                  <a:pt x="29" y="41"/>
                </a:lnTo>
                <a:lnTo>
                  <a:pt x="28" y="41"/>
                </a:lnTo>
                <a:lnTo>
                  <a:pt x="27" y="41"/>
                </a:lnTo>
                <a:lnTo>
                  <a:pt x="26" y="41"/>
                </a:lnTo>
                <a:lnTo>
                  <a:pt x="25" y="40"/>
                </a:lnTo>
                <a:lnTo>
                  <a:pt x="24" y="40"/>
                </a:lnTo>
                <a:lnTo>
                  <a:pt x="23" y="40"/>
                </a:lnTo>
                <a:lnTo>
                  <a:pt x="22" y="40"/>
                </a:lnTo>
                <a:lnTo>
                  <a:pt x="22" y="39"/>
                </a:lnTo>
                <a:lnTo>
                  <a:pt x="21" y="39"/>
                </a:lnTo>
                <a:lnTo>
                  <a:pt x="20" y="39"/>
                </a:lnTo>
                <a:lnTo>
                  <a:pt x="19" y="39"/>
                </a:lnTo>
                <a:lnTo>
                  <a:pt x="19" y="38"/>
                </a:lnTo>
                <a:lnTo>
                  <a:pt x="18" y="38"/>
                </a:lnTo>
                <a:lnTo>
                  <a:pt x="17" y="38"/>
                </a:lnTo>
                <a:lnTo>
                  <a:pt x="17" y="37"/>
                </a:lnTo>
                <a:lnTo>
                  <a:pt x="16" y="37"/>
                </a:lnTo>
                <a:lnTo>
                  <a:pt x="15" y="37"/>
                </a:lnTo>
                <a:lnTo>
                  <a:pt x="15" y="36"/>
                </a:lnTo>
                <a:lnTo>
                  <a:pt x="14" y="36"/>
                </a:lnTo>
                <a:lnTo>
                  <a:pt x="13" y="36"/>
                </a:lnTo>
                <a:lnTo>
                  <a:pt x="13" y="35"/>
                </a:lnTo>
                <a:lnTo>
                  <a:pt x="12" y="35"/>
                </a:lnTo>
                <a:lnTo>
                  <a:pt x="11" y="35"/>
                </a:lnTo>
                <a:lnTo>
                  <a:pt x="11" y="34"/>
                </a:lnTo>
                <a:lnTo>
                  <a:pt x="10" y="34"/>
                </a:lnTo>
                <a:lnTo>
                  <a:pt x="10" y="33"/>
                </a:lnTo>
                <a:lnTo>
                  <a:pt x="9" y="33"/>
                </a:lnTo>
                <a:lnTo>
                  <a:pt x="8" y="32"/>
                </a:lnTo>
                <a:lnTo>
                  <a:pt x="7" y="32"/>
                </a:lnTo>
                <a:lnTo>
                  <a:pt x="7" y="31"/>
                </a:lnTo>
                <a:lnTo>
                  <a:pt x="6" y="31"/>
                </a:lnTo>
                <a:lnTo>
                  <a:pt x="6" y="30"/>
                </a:lnTo>
                <a:lnTo>
                  <a:pt x="5" y="30"/>
                </a:lnTo>
                <a:lnTo>
                  <a:pt x="5" y="29"/>
                </a:lnTo>
                <a:lnTo>
                  <a:pt x="4" y="29"/>
                </a:lnTo>
                <a:lnTo>
                  <a:pt x="4" y="28"/>
                </a:lnTo>
                <a:lnTo>
                  <a:pt x="3" y="28"/>
                </a:lnTo>
                <a:lnTo>
                  <a:pt x="3" y="27"/>
                </a:lnTo>
                <a:lnTo>
                  <a:pt x="3" y="26"/>
                </a:lnTo>
                <a:lnTo>
                  <a:pt x="2" y="26"/>
                </a:lnTo>
                <a:lnTo>
                  <a:pt x="2" y="25"/>
                </a:lnTo>
                <a:lnTo>
                  <a:pt x="1" y="24"/>
                </a:lnTo>
                <a:lnTo>
                  <a:pt x="1" y="23"/>
                </a:lnTo>
                <a:lnTo>
                  <a:pt x="1" y="22"/>
                </a:lnTo>
                <a:lnTo>
                  <a:pt x="1" y="21"/>
                </a:lnTo>
                <a:lnTo>
                  <a:pt x="0" y="21"/>
                </a:lnTo>
                <a:lnTo>
                  <a:pt x="0" y="20"/>
                </a:lnTo>
                <a:lnTo>
                  <a:pt x="0" y="19"/>
                </a:lnTo>
                <a:lnTo>
                  <a:pt x="1" y="18"/>
                </a:lnTo>
                <a:lnTo>
                  <a:pt x="1" y="17"/>
                </a:lnTo>
                <a:lnTo>
                  <a:pt x="1" y="16"/>
                </a:lnTo>
                <a:lnTo>
                  <a:pt x="1" y="15"/>
                </a:lnTo>
                <a:lnTo>
                  <a:pt x="2" y="15"/>
                </a:lnTo>
                <a:lnTo>
                  <a:pt x="2" y="14"/>
                </a:lnTo>
                <a:lnTo>
                  <a:pt x="2" y="13"/>
                </a:lnTo>
                <a:lnTo>
                  <a:pt x="3" y="13"/>
                </a:lnTo>
                <a:lnTo>
                  <a:pt x="3" y="12"/>
                </a:lnTo>
                <a:lnTo>
                  <a:pt x="3" y="11"/>
                </a:lnTo>
                <a:lnTo>
                  <a:pt x="4" y="11"/>
                </a:lnTo>
                <a:lnTo>
                  <a:pt x="4" y="10"/>
                </a:lnTo>
                <a:lnTo>
                  <a:pt x="5" y="10"/>
                </a:lnTo>
                <a:lnTo>
                  <a:pt x="5" y="9"/>
                </a:lnTo>
                <a:lnTo>
                  <a:pt x="6" y="9"/>
                </a:lnTo>
                <a:lnTo>
                  <a:pt x="6" y="8"/>
                </a:lnTo>
                <a:lnTo>
                  <a:pt x="7" y="8"/>
                </a:lnTo>
                <a:lnTo>
                  <a:pt x="7" y="7"/>
                </a:lnTo>
                <a:lnTo>
                  <a:pt x="8" y="7"/>
                </a:lnTo>
                <a:lnTo>
                  <a:pt x="9" y="6"/>
                </a:lnTo>
                <a:lnTo>
                  <a:pt x="10" y="6"/>
                </a:lnTo>
                <a:lnTo>
                  <a:pt x="10" y="5"/>
                </a:lnTo>
                <a:lnTo>
                  <a:pt x="11" y="5"/>
                </a:lnTo>
                <a:lnTo>
                  <a:pt x="12" y="4"/>
                </a:lnTo>
                <a:lnTo>
                  <a:pt x="13" y="4"/>
                </a:lnTo>
                <a:lnTo>
                  <a:pt x="13" y="3"/>
                </a:lnTo>
                <a:lnTo>
                  <a:pt x="14" y="3"/>
                </a:lnTo>
                <a:lnTo>
                  <a:pt x="15" y="3"/>
                </a:lnTo>
                <a:lnTo>
                  <a:pt x="15" y="2"/>
                </a:lnTo>
                <a:lnTo>
                  <a:pt x="16" y="2"/>
                </a:lnTo>
                <a:lnTo>
                  <a:pt x="17" y="2"/>
                </a:lnTo>
                <a:lnTo>
                  <a:pt x="18" y="1"/>
                </a:lnTo>
                <a:lnTo>
                  <a:pt x="19" y="1"/>
                </a:lnTo>
                <a:lnTo>
                  <a:pt x="20" y="1"/>
                </a:lnTo>
                <a:lnTo>
                  <a:pt x="20" y="0"/>
                </a:lnTo>
                <a:lnTo>
                  <a:pt x="21"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0" name="Freeform 432"/>
          <xdr:cNvSpPr>
            <a:spLocks/>
          </xdr:cNvSpPr>
        </xdr:nvSpPr>
        <xdr:spPr bwMode="auto">
          <a:xfrm>
            <a:off x="279" y="392"/>
            <a:ext cx="103" cy="28"/>
          </a:xfrm>
          <a:custGeom>
            <a:avLst/>
            <a:gdLst>
              <a:gd name="T0" fmla="*/ 103 w 103"/>
              <a:gd name="T1" fmla="*/ 6 h 28"/>
              <a:gd name="T2" fmla="*/ 103 w 103"/>
              <a:gd name="T3" fmla="*/ 8 h 28"/>
              <a:gd name="T4" fmla="*/ 102 w 103"/>
              <a:gd name="T5" fmla="*/ 9 h 28"/>
              <a:gd name="T6" fmla="*/ 101 w 103"/>
              <a:gd name="T7" fmla="*/ 11 h 28"/>
              <a:gd name="T8" fmla="*/ 100 w 103"/>
              <a:gd name="T9" fmla="*/ 12 h 28"/>
              <a:gd name="T10" fmla="*/ 99 w 103"/>
              <a:gd name="T11" fmla="*/ 14 h 28"/>
              <a:gd name="T12" fmla="*/ 97 w 103"/>
              <a:gd name="T13" fmla="*/ 15 h 28"/>
              <a:gd name="T14" fmla="*/ 96 w 103"/>
              <a:gd name="T15" fmla="*/ 16 h 28"/>
              <a:gd name="T16" fmla="*/ 94 w 103"/>
              <a:gd name="T17" fmla="*/ 18 h 28"/>
              <a:gd name="T18" fmla="*/ 92 w 103"/>
              <a:gd name="T19" fmla="*/ 19 h 28"/>
              <a:gd name="T20" fmla="*/ 90 w 103"/>
              <a:gd name="T21" fmla="*/ 20 h 28"/>
              <a:gd name="T22" fmla="*/ 88 w 103"/>
              <a:gd name="T23" fmla="*/ 21 h 28"/>
              <a:gd name="T24" fmla="*/ 86 w 103"/>
              <a:gd name="T25" fmla="*/ 22 h 28"/>
              <a:gd name="T26" fmla="*/ 83 w 103"/>
              <a:gd name="T27" fmla="*/ 23 h 28"/>
              <a:gd name="T28" fmla="*/ 81 w 103"/>
              <a:gd name="T29" fmla="*/ 24 h 28"/>
              <a:gd name="T30" fmla="*/ 78 w 103"/>
              <a:gd name="T31" fmla="*/ 25 h 28"/>
              <a:gd name="T32" fmla="*/ 75 w 103"/>
              <a:gd name="T33" fmla="*/ 25 h 28"/>
              <a:gd name="T34" fmla="*/ 72 w 103"/>
              <a:gd name="T35" fmla="*/ 26 h 28"/>
              <a:gd name="T36" fmla="*/ 69 w 103"/>
              <a:gd name="T37" fmla="*/ 26 h 28"/>
              <a:gd name="T38" fmla="*/ 66 w 103"/>
              <a:gd name="T39" fmla="*/ 27 h 28"/>
              <a:gd name="T40" fmla="*/ 63 w 103"/>
              <a:gd name="T41" fmla="*/ 27 h 28"/>
              <a:gd name="T42" fmla="*/ 60 w 103"/>
              <a:gd name="T43" fmla="*/ 28 h 28"/>
              <a:gd name="T44" fmla="*/ 57 w 103"/>
              <a:gd name="T45" fmla="*/ 28 h 28"/>
              <a:gd name="T46" fmla="*/ 54 w 103"/>
              <a:gd name="T47" fmla="*/ 28 h 28"/>
              <a:gd name="T48" fmla="*/ 51 w 103"/>
              <a:gd name="T49" fmla="*/ 28 h 28"/>
              <a:gd name="T50" fmla="*/ 48 w 103"/>
              <a:gd name="T51" fmla="*/ 28 h 28"/>
              <a:gd name="T52" fmla="*/ 44 w 103"/>
              <a:gd name="T53" fmla="*/ 28 h 28"/>
              <a:gd name="T54" fmla="*/ 41 w 103"/>
              <a:gd name="T55" fmla="*/ 27 h 28"/>
              <a:gd name="T56" fmla="*/ 38 w 103"/>
              <a:gd name="T57" fmla="*/ 27 h 28"/>
              <a:gd name="T58" fmla="*/ 35 w 103"/>
              <a:gd name="T59" fmla="*/ 27 h 28"/>
              <a:gd name="T60" fmla="*/ 32 w 103"/>
              <a:gd name="T61" fmla="*/ 26 h 28"/>
              <a:gd name="T62" fmla="*/ 29 w 103"/>
              <a:gd name="T63" fmla="*/ 25 h 28"/>
              <a:gd name="T64" fmla="*/ 27 w 103"/>
              <a:gd name="T65" fmla="*/ 25 h 28"/>
              <a:gd name="T66" fmla="*/ 24 w 103"/>
              <a:gd name="T67" fmla="*/ 24 h 28"/>
              <a:gd name="T68" fmla="*/ 21 w 103"/>
              <a:gd name="T69" fmla="*/ 23 h 28"/>
              <a:gd name="T70" fmla="*/ 19 w 103"/>
              <a:gd name="T71" fmla="*/ 22 h 28"/>
              <a:gd name="T72" fmla="*/ 16 w 103"/>
              <a:gd name="T73" fmla="*/ 21 h 28"/>
              <a:gd name="T74" fmla="*/ 14 w 103"/>
              <a:gd name="T75" fmla="*/ 20 h 28"/>
              <a:gd name="T76" fmla="*/ 12 w 103"/>
              <a:gd name="T77" fmla="*/ 19 h 28"/>
              <a:gd name="T78" fmla="*/ 10 w 103"/>
              <a:gd name="T79" fmla="*/ 18 h 28"/>
              <a:gd name="T80" fmla="*/ 8 w 103"/>
              <a:gd name="T81" fmla="*/ 17 h 28"/>
              <a:gd name="T82" fmla="*/ 7 w 103"/>
              <a:gd name="T83" fmla="*/ 15 h 28"/>
              <a:gd name="T84" fmla="*/ 5 w 103"/>
              <a:gd name="T85" fmla="*/ 14 h 28"/>
              <a:gd name="T86" fmla="*/ 4 w 103"/>
              <a:gd name="T87" fmla="*/ 13 h 28"/>
              <a:gd name="T88" fmla="*/ 3 w 103"/>
              <a:gd name="T89" fmla="*/ 11 h 28"/>
              <a:gd name="T90" fmla="*/ 2 w 103"/>
              <a:gd name="T91" fmla="*/ 10 h 28"/>
              <a:gd name="T92" fmla="*/ 1 w 103"/>
              <a:gd name="T93" fmla="*/ 8 h 28"/>
              <a:gd name="T94" fmla="*/ 1 w 103"/>
              <a:gd name="T95" fmla="*/ 7 h 28"/>
              <a:gd name="T96" fmla="*/ 1 w 103"/>
              <a:gd name="T97" fmla="*/ 5 h 28"/>
              <a:gd name="T98" fmla="*/ 0 w 103"/>
              <a:gd name="T99" fmla="*/ 4 h 28"/>
              <a:gd name="T100" fmla="*/ 1 w 103"/>
              <a:gd name="T101" fmla="*/ 2 h 28"/>
              <a:gd name="T102" fmla="*/ 1 w 103"/>
              <a:gd name="T103" fmla="*/ 1 h 28"/>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Lst>
            <a:ahLst/>
            <a:cxnLst>
              <a:cxn ang="T104">
                <a:pos x="T0" y="T1"/>
              </a:cxn>
              <a:cxn ang="T105">
                <a:pos x="T2" y="T3"/>
              </a:cxn>
              <a:cxn ang="T106">
                <a:pos x="T4" y="T5"/>
              </a:cxn>
              <a:cxn ang="T107">
                <a:pos x="T6" y="T7"/>
              </a:cxn>
              <a:cxn ang="T108">
                <a:pos x="T8" y="T9"/>
              </a:cxn>
              <a:cxn ang="T109">
                <a:pos x="T10" y="T11"/>
              </a:cxn>
              <a:cxn ang="T110">
                <a:pos x="T12" y="T13"/>
              </a:cxn>
              <a:cxn ang="T111">
                <a:pos x="T14" y="T15"/>
              </a:cxn>
              <a:cxn ang="T112">
                <a:pos x="T16" y="T17"/>
              </a:cxn>
              <a:cxn ang="T113">
                <a:pos x="T18" y="T19"/>
              </a:cxn>
              <a:cxn ang="T114">
                <a:pos x="T20" y="T21"/>
              </a:cxn>
              <a:cxn ang="T115">
                <a:pos x="T22" y="T23"/>
              </a:cxn>
              <a:cxn ang="T116">
                <a:pos x="T24" y="T25"/>
              </a:cxn>
              <a:cxn ang="T117">
                <a:pos x="T26" y="T27"/>
              </a:cxn>
              <a:cxn ang="T118">
                <a:pos x="T28" y="T29"/>
              </a:cxn>
              <a:cxn ang="T119">
                <a:pos x="T30" y="T31"/>
              </a:cxn>
              <a:cxn ang="T120">
                <a:pos x="T32" y="T33"/>
              </a:cxn>
              <a:cxn ang="T121">
                <a:pos x="T34" y="T35"/>
              </a:cxn>
              <a:cxn ang="T122">
                <a:pos x="T36" y="T37"/>
              </a:cxn>
              <a:cxn ang="T123">
                <a:pos x="T38" y="T39"/>
              </a:cxn>
              <a:cxn ang="T124">
                <a:pos x="T40" y="T41"/>
              </a:cxn>
              <a:cxn ang="T125">
                <a:pos x="T42" y="T43"/>
              </a:cxn>
              <a:cxn ang="T126">
                <a:pos x="T44" y="T45"/>
              </a:cxn>
              <a:cxn ang="T127">
                <a:pos x="T46" y="T47"/>
              </a:cxn>
              <a:cxn ang="T128">
                <a:pos x="T48" y="T49"/>
              </a:cxn>
              <a:cxn ang="T129">
                <a:pos x="T50" y="T51"/>
              </a:cxn>
              <a:cxn ang="T130">
                <a:pos x="T52" y="T53"/>
              </a:cxn>
              <a:cxn ang="T131">
                <a:pos x="T54" y="T55"/>
              </a:cxn>
              <a:cxn ang="T132">
                <a:pos x="T56" y="T57"/>
              </a:cxn>
              <a:cxn ang="T133">
                <a:pos x="T58" y="T59"/>
              </a:cxn>
              <a:cxn ang="T134">
                <a:pos x="T60" y="T61"/>
              </a:cxn>
              <a:cxn ang="T135">
                <a:pos x="T62" y="T63"/>
              </a:cxn>
              <a:cxn ang="T136">
                <a:pos x="T64" y="T65"/>
              </a:cxn>
              <a:cxn ang="T137">
                <a:pos x="T66" y="T67"/>
              </a:cxn>
              <a:cxn ang="T138">
                <a:pos x="T68" y="T69"/>
              </a:cxn>
              <a:cxn ang="T139">
                <a:pos x="T70" y="T71"/>
              </a:cxn>
              <a:cxn ang="T140">
                <a:pos x="T72" y="T73"/>
              </a:cxn>
              <a:cxn ang="T141">
                <a:pos x="T74" y="T75"/>
              </a:cxn>
              <a:cxn ang="T142">
                <a:pos x="T76" y="T77"/>
              </a:cxn>
              <a:cxn ang="T143">
                <a:pos x="T78" y="T79"/>
              </a:cxn>
              <a:cxn ang="T144">
                <a:pos x="T80" y="T81"/>
              </a:cxn>
              <a:cxn ang="T145">
                <a:pos x="T82" y="T83"/>
              </a:cxn>
              <a:cxn ang="T146">
                <a:pos x="T84" y="T85"/>
              </a:cxn>
              <a:cxn ang="T147">
                <a:pos x="T86" y="T87"/>
              </a:cxn>
              <a:cxn ang="T148">
                <a:pos x="T88" y="T89"/>
              </a:cxn>
              <a:cxn ang="T149">
                <a:pos x="T90" y="T91"/>
              </a:cxn>
              <a:cxn ang="T150">
                <a:pos x="T92" y="T93"/>
              </a:cxn>
              <a:cxn ang="T151">
                <a:pos x="T94" y="T95"/>
              </a:cxn>
              <a:cxn ang="T152">
                <a:pos x="T96" y="T97"/>
              </a:cxn>
              <a:cxn ang="T153">
                <a:pos x="T98" y="T99"/>
              </a:cxn>
              <a:cxn ang="T154">
                <a:pos x="T100" y="T101"/>
              </a:cxn>
              <a:cxn ang="T155">
                <a:pos x="T102" y="T103"/>
              </a:cxn>
            </a:cxnLst>
            <a:rect l="0" t="0" r="r" b="b"/>
            <a:pathLst>
              <a:path w="103" h="28">
                <a:moveTo>
                  <a:pt x="103" y="5"/>
                </a:moveTo>
                <a:lnTo>
                  <a:pt x="103" y="6"/>
                </a:lnTo>
                <a:lnTo>
                  <a:pt x="103" y="7"/>
                </a:lnTo>
                <a:lnTo>
                  <a:pt x="103" y="8"/>
                </a:lnTo>
                <a:lnTo>
                  <a:pt x="102" y="8"/>
                </a:lnTo>
                <a:lnTo>
                  <a:pt x="102" y="9"/>
                </a:lnTo>
                <a:lnTo>
                  <a:pt x="102" y="10"/>
                </a:lnTo>
                <a:lnTo>
                  <a:pt x="101" y="11"/>
                </a:lnTo>
                <a:lnTo>
                  <a:pt x="101" y="12"/>
                </a:lnTo>
                <a:lnTo>
                  <a:pt x="100" y="12"/>
                </a:lnTo>
                <a:lnTo>
                  <a:pt x="100" y="13"/>
                </a:lnTo>
                <a:lnTo>
                  <a:pt x="99" y="13"/>
                </a:lnTo>
                <a:lnTo>
                  <a:pt x="99" y="14"/>
                </a:lnTo>
                <a:lnTo>
                  <a:pt x="98" y="14"/>
                </a:lnTo>
                <a:lnTo>
                  <a:pt x="98" y="15"/>
                </a:lnTo>
                <a:lnTo>
                  <a:pt x="97" y="15"/>
                </a:lnTo>
                <a:lnTo>
                  <a:pt x="97" y="16"/>
                </a:lnTo>
                <a:lnTo>
                  <a:pt x="96" y="16"/>
                </a:lnTo>
                <a:lnTo>
                  <a:pt x="96" y="17"/>
                </a:lnTo>
                <a:lnTo>
                  <a:pt x="95" y="17"/>
                </a:lnTo>
                <a:lnTo>
                  <a:pt x="94" y="18"/>
                </a:lnTo>
                <a:lnTo>
                  <a:pt x="93" y="18"/>
                </a:lnTo>
                <a:lnTo>
                  <a:pt x="92" y="19"/>
                </a:lnTo>
                <a:lnTo>
                  <a:pt x="91" y="19"/>
                </a:lnTo>
                <a:lnTo>
                  <a:pt x="91" y="20"/>
                </a:lnTo>
                <a:lnTo>
                  <a:pt x="90" y="20"/>
                </a:lnTo>
                <a:lnTo>
                  <a:pt x="89" y="20"/>
                </a:lnTo>
                <a:lnTo>
                  <a:pt x="88" y="21"/>
                </a:lnTo>
                <a:lnTo>
                  <a:pt x="87" y="21"/>
                </a:lnTo>
                <a:lnTo>
                  <a:pt x="87" y="22"/>
                </a:lnTo>
                <a:lnTo>
                  <a:pt x="86" y="22"/>
                </a:lnTo>
                <a:lnTo>
                  <a:pt x="85" y="22"/>
                </a:lnTo>
                <a:lnTo>
                  <a:pt x="84" y="23"/>
                </a:lnTo>
                <a:lnTo>
                  <a:pt x="83" y="23"/>
                </a:lnTo>
                <a:lnTo>
                  <a:pt x="82" y="23"/>
                </a:lnTo>
                <a:lnTo>
                  <a:pt x="81" y="24"/>
                </a:lnTo>
                <a:lnTo>
                  <a:pt x="80" y="24"/>
                </a:lnTo>
                <a:lnTo>
                  <a:pt x="79" y="24"/>
                </a:lnTo>
                <a:lnTo>
                  <a:pt x="78" y="24"/>
                </a:lnTo>
                <a:lnTo>
                  <a:pt x="78" y="25"/>
                </a:lnTo>
                <a:lnTo>
                  <a:pt x="77" y="25"/>
                </a:lnTo>
                <a:lnTo>
                  <a:pt x="76" y="25"/>
                </a:lnTo>
                <a:lnTo>
                  <a:pt x="75" y="25"/>
                </a:lnTo>
                <a:lnTo>
                  <a:pt x="74" y="26"/>
                </a:lnTo>
                <a:lnTo>
                  <a:pt x="73" y="26"/>
                </a:lnTo>
                <a:lnTo>
                  <a:pt x="72" y="26"/>
                </a:lnTo>
                <a:lnTo>
                  <a:pt x="71" y="26"/>
                </a:lnTo>
                <a:lnTo>
                  <a:pt x="70" y="26"/>
                </a:lnTo>
                <a:lnTo>
                  <a:pt x="69" y="26"/>
                </a:lnTo>
                <a:lnTo>
                  <a:pt x="69" y="27"/>
                </a:lnTo>
                <a:lnTo>
                  <a:pt x="68" y="27"/>
                </a:lnTo>
                <a:lnTo>
                  <a:pt x="67" y="27"/>
                </a:lnTo>
                <a:lnTo>
                  <a:pt x="66" y="27"/>
                </a:lnTo>
                <a:lnTo>
                  <a:pt x="65" y="27"/>
                </a:lnTo>
                <a:lnTo>
                  <a:pt x="64" y="27"/>
                </a:lnTo>
                <a:lnTo>
                  <a:pt x="63" y="27"/>
                </a:lnTo>
                <a:lnTo>
                  <a:pt x="62" y="27"/>
                </a:lnTo>
                <a:lnTo>
                  <a:pt x="61" y="27"/>
                </a:lnTo>
                <a:lnTo>
                  <a:pt x="61" y="28"/>
                </a:lnTo>
                <a:lnTo>
                  <a:pt x="60" y="28"/>
                </a:lnTo>
                <a:lnTo>
                  <a:pt x="59" y="28"/>
                </a:lnTo>
                <a:lnTo>
                  <a:pt x="58" y="28"/>
                </a:lnTo>
                <a:lnTo>
                  <a:pt x="57" y="28"/>
                </a:lnTo>
                <a:lnTo>
                  <a:pt x="56" y="28"/>
                </a:lnTo>
                <a:lnTo>
                  <a:pt x="55" y="28"/>
                </a:lnTo>
                <a:lnTo>
                  <a:pt x="54" y="28"/>
                </a:lnTo>
                <a:lnTo>
                  <a:pt x="53" y="28"/>
                </a:lnTo>
                <a:lnTo>
                  <a:pt x="52" y="28"/>
                </a:lnTo>
                <a:lnTo>
                  <a:pt x="51" y="28"/>
                </a:lnTo>
                <a:lnTo>
                  <a:pt x="50" y="28"/>
                </a:lnTo>
                <a:lnTo>
                  <a:pt x="49" y="28"/>
                </a:lnTo>
                <a:lnTo>
                  <a:pt x="48" y="28"/>
                </a:lnTo>
                <a:lnTo>
                  <a:pt x="47" y="28"/>
                </a:lnTo>
                <a:lnTo>
                  <a:pt x="46" y="28"/>
                </a:lnTo>
                <a:lnTo>
                  <a:pt x="45" y="28"/>
                </a:lnTo>
                <a:lnTo>
                  <a:pt x="44" y="28"/>
                </a:lnTo>
                <a:lnTo>
                  <a:pt x="43" y="28"/>
                </a:lnTo>
                <a:lnTo>
                  <a:pt x="43" y="27"/>
                </a:lnTo>
                <a:lnTo>
                  <a:pt x="42" y="27"/>
                </a:lnTo>
                <a:lnTo>
                  <a:pt x="41" y="27"/>
                </a:lnTo>
                <a:lnTo>
                  <a:pt x="40" y="27"/>
                </a:lnTo>
                <a:lnTo>
                  <a:pt x="39" y="27"/>
                </a:lnTo>
                <a:lnTo>
                  <a:pt x="38" y="27"/>
                </a:lnTo>
                <a:lnTo>
                  <a:pt x="37" y="27"/>
                </a:lnTo>
                <a:lnTo>
                  <a:pt x="36" y="27"/>
                </a:lnTo>
                <a:lnTo>
                  <a:pt x="35" y="27"/>
                </a:lnTo>
                <a:lnTo>
                  <a:pt x="35" y="26"/>
                </a:lnTo>
                <a:lnTo>
                  <a:pt x="34" y="26"/>
                </a:lnTo>
                <a:lnTo>
                  <a:pt x="33" y="26"/>
                </a:lnTo>
                <a:lnTo>
                  <a:pt x="32" y="26"/>
                </a:lnTo>
                <a:lnTo>
                  <a:pt x="31" y="26"/>
                </a:lnTo>
                <a:lnTo>
                  <a:pt x="30" y="26"/>
                </a:lnTo>
                <a:lnTo>
                  <a:pt x="29" y="25"/>
                </a:lnTo>
                <a:lnTo>
                  <a:pt x="28" y="25"/>
                </a:lnTo>
                <a:lnTo>
                  <a:pt x="27" y="25"/>
                </a:lnTo>
                <a:lnTo>
                  <a:pt x="26" y="25"/>
                </a:lnTo>
                <a:lnTo>
                  <a:pt x="26" y="24"/>
                </a:lnTo>
                <a:lnTo>
                  <a:pt x="25" y="24"/>
                </a:lnTo>
                <a:lnTo>
                  <a:pt x="24" y="24"/>
                </a:lnTo>
                <a:lnTo>
                  <a:pt x="23" y="24"/>
                </a:lnTo>
                <a:lnTo>
                  <a:pt x="22" y="23"/>
                </a:lnTo>
                <a:lnTo>
                  <a:pt x="21" y="23"/>
                </a:lnTo>
                <a:lnTo>
                  <a:pt x="20" y="23"/>
                </a:lnTo>
                <a:lnTo>
                  <a:pt x="19" y="22"/>
                </a:lnTo>
                <a:lnTo>
                  <a:pt x="18" y="22"/>
                </a:lnTo>
                <a:lnTo>
                  <a:pt x="17" y="22"/>
                </a:lnTo>
                <a:lnTo>
                  <a:pt x="17" y="21"/>
                </a:lnTo>
                <a:lnTo>
                  <a:pt x="16" y="21"/>
                </a:lnTo>
                <a:lnTo>
                  <a:pt x="15" y="20"/>
                </a:lnTo>
                <a:lnTo>
                  <a:pt x="14" y="20"/>
                </a:lnTo>
                <a:lnTo>
                  <a:pt x="13" y="20"/>
                </a:lnTo>
                <a:lnTo>
                  <a:pt x="13" y="19"/>
                </a:lnTo>
                <a:lnTo>
                  <a:pt x="12" y="19"/>
                </a:lnTo>
                <a:lnTo>
                  <a:pt x="11" y="18"/>
                </a:lnTo>
                <a:lnTo>
                  <a:pt x="10" y="18"/>
                </a:lnTo>
                <a:lnTo>
                  <a:pt x="10" y="17"/>
                </a:lnTo>
                <a:lnTo>
                  <a:pt x="9" y="17"/>
                </a:lnTo>
                <a:lnTo>
                  <a:pt x="8" y="17"/>
                </a:lnTo>
                <a:lnTo>
                  <a:pt x="8" y="16"/>
                </a:lnTo>
                <a:lnTo>
                  <a:pt x="7" y="16"/>
                </a:lnTo>
                <a:lnTo>
                  <a:pt x="7" y="15"/>
                </a:lnTo>
                <a:lnTo>
                  <a:pt x="6" y="15"/>
                </a:lnTo>
                <a:lnTo>
                  <a:pt x="6" y="14"/>
                </a:lnTo>
                <a:lnTo>
                  <a:pt x="5" y="14"/>
                </a:lnTo>
                <a:lnTo>
                  <a:pt x="5" y="13"/>
                </a:lnTo>
                <a:lnTo>
                  <a:pt x="4" y="13"/>
                </a:lnTo>
                <a:lnTo>
                  <a:pt x="4" y="12"/>
                </a:lnTo>
                <a:lnTo>
                  <a:pt x="3" y="12"/>
                </a:lnTo>
                <a:lnTo>
                  <a:pt x="3" y="11"/>
                </a:lnTo>
                <a:lnTo>
                  <a:pt x="3" y="10"/>
                </a:lnTo>
                <a:lnTo>
                  <a:pt x="2" y="10"/>
                </a:lnTo>
                <a:lnTo>
                  <a:pt x="2" y="9"/>
                </a:lnTo>
                <a:lnTo>
                  <a:pt x="2" y="8"/>
                </a:lnTo>
                <a:lnTo>
                  <a:pt x="1" y="8"/>
                </a:lnTo>
                <a:lnTo>
                  <a:pt x="1" y="7"/>
                </a:lnTo>
                <a:lnTo>
                  <a:pt x="1" y="6"/>
                </a:lnTo>
                <a:lnTo>
                  <a:pt x="1" y="5"/>
                </a:lnTo>
                <a:lnTo>
                  <a:pt x="0" y="4"/>
                </a:lnTo>
                <a:lnTo>
                  <a:pt x="0" y="3"/>
                </a:lnTo>
                <a:lnTo>
                  <a:pt x="1" y="2"/>
                </a:lnTo>
                <a:lnTo>
                  <a:pt x="1" y="1"/>
                </a:lnTo>
                <a:lnTo>
                  <a:pt x="1"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1" name="Freeform 433"/>
          <xdr:cNvSpPr>
            <a:spLocks/>
          </xdr:cNvSpPr>
        </xdr:nvSpPr>
        <xdr:spPr bwMode="auto">
          <a:xfrm>
            <a:off x="290" y="375"/>
            <a:ext cx="10" cy="8"/>
          </a:xfrm>
          <a:custGeom>
            <a:avLst/>
            <a:gdLst>
              <a:gd name="T0" fmla="*/ 0 w 10"/>
              <a:gd name="T1" fmla="*/ 8 h 8"/>
              <a:gd name="T2" fmla="*/ 0 w 10"/>
              <a:gd name="T3" fmla="*/ 8 h 8"/>
              <a:gd name="T4" fmla="*/ 0 w 10"/>
              <a:gd name="T5" fmla="*/ 8 h 8"/>
              <a:gd name="T6" fmla="*/ 0 w 10"/>
              <a:gd name="T7" fmla="*/ 7 h 8"/>
              <a:gd name="T8" fmla="*/ 1 w 10"/>
              <a:gd name="T9" fmla="*/ 7 h 8"/>
              <a:gd name="T10" fmla="*/ 1 w 10"/>
              <a:gd name="T11" fmla="*/ 7 h 8"/>
              <a:gd name="T12" fmla="*/ 1 w 10"/>
              <a:gd name="T13" fmla="*/ 7 h 8"/>
              <a:gd name="T14" fmla="*/ 1 w 10"/>
              <a:gd name="T15" fmla="*/ 7 h 8"/>
              <a:gd name="T16" fmla="*/ 1 w 10"/>
              <a:gd name="T17" fmla="*/ 6 h 8"/>
              <a:gd name="T18" fmla="*/ 1 w 10"/>
              <a:gd name="T19" fmla="*/ 6 h 8"/>
              <a:gd name="T20" fmla="*/ 1 w 10"/>
              <a:gd name="T21" fmla="*/ 6 h 8"/>
              <a:gd name="T22" fmla="*/ 2 w 10"/>
              <a:gd name="T23" fmla="*/ 6 h 8"/>
              <a:gd name="T24" fmla="*/ 2 w 10"/>
              <a:gd name="T25" fmla="*/ 5 h 8"/>
              <a:gd name="T26" fmla="*/ 2 w 10"/>
              <a:gd name="T27" fmla="*/ 5 h 8"/>
              <a:gd name="T28" fmla="*/ 2 w 10"/>
              <a:gd name="T29" fmla="*/ 5 h 8"/>
              <a:gd name="T30" fmla="*/ 2 w 10"/>
              <a:gd name="T31" fmla="*/ 5 h 8"/>
              <a:gd name="T32" fmla="*/ 3 w 10"/>
              <a:gd name="T33" fmla="*/ 5 h 8"/>
              <a:gd name="T34" fmla="*/ 3 w 10"/>
              <a:gd name="T35" fmla="*/ 4 h 8"/>
              <a:gd name="T36" fmla="*/ 3 w 10"/>
              <a:gd name="T37" fmla="*/ 4 h 8"/>
              <a:gd name="T38" fmla="*/ 3 w 10"/>
              <a:gd name="T39" fmla="*/ 4 h 8"/>
              <a:gd name="T40" fmla="*/ 3 w 10"/>
              <a:gd name="T41" fmla="*/ 4 h 8"/>
              <a:gd name="T42" fmla="*/ 4 w 10"/>
              <a:gd name="T43" fmla="*/ 4 h 8"/>
              <a:gd name="T44" fmla="*/ 4 w 10"/>
              <a:gd name="T45" fmla="*/ 4 h 8"/>
              <a:gd name="T46" fmla="*/ 4 w 10"/>
              <a:gd name="T47" fmla="*/ 3 h 8"/>
              <a:gd name="T48" fmla="*/ 4 w 10"/>
              <a:gd name="T49" fmla="*/ 3 h 8"/>
              <a:gd name="T50" fmla="*/ 5 w 10"/>
              <a:gd name="T51" fmla="*/ 3 h 8"/>
              <a:gd name="T52" fmla="*/ 5 w 10"/>
              <a:gd name="T53" fmla="*/ 3 h 8"/>
              <a:gd name="T54" fmla="*/ 5 w 10"/>
              <a:gd name="T55" fmla="*/ 3 h 8"/>
              <a:gd name="T56" fmla="*/ 5 w 10"/>
              <a:gd name="T57" fmla="*/ 2 h 8"/>
              <a:gd name="T58" fmla="*/ 6 w 10"/>
              <a:gd name="T59" fmla="*/ 2 h 8"/>
              <a:gd name="T60" fmla="*/ 6 w 10"/>
              <a:gd name="T61" fmla="*/ 2 h 8"/>
              <a:gd name="T62" fmla="*/ 6 w 10"/>
              <a:gd name="T63" fmla="*/ 2 h 8"/>
              <a:gd name="T64" fmla="*/ 7 w 10"/>
              <a:gd name="T65" fmla="*/ 2 h 8"/>
              <a:gd name="T66" fmla="*/ 7 w 10"/>
              <a:gd name="T67" fmla="*/ 1 h 8"/>
              <a:gd name="T68" fmla="*/ 7 w 10"/>
              <a:gd name="T69" fmla="*/ 1 h 8"/>
              <a:gd name="T70" fmla="*/ 8 w 10"/>
              <a:gd name="T71" fmla="*/ 1 h 8"/>
              <a:gd name="T72" fmla="*/ 8 w 10"/>
              <a:gd name="T73" fmla="*/ 1 h 8"/>
              <a:gd name="T74" fmla="*/ 8 w 10"/>
              <a:gd name="T75" fmla="*/ 1 h 8"/>
              <a:gd name="T76" fmla="*/ 9 w 10"/>
              <a:gd name="T77" fmla="*/ 1 h 8"/>
              <a:gd name="T78" fmla="*/ 9 w 10"/>
              <a:gd name="T79" fmla="*/ 0 h 8"/>
              <a:gd name="T80" fmla="*/ 9 w 10"/>
              <a:gd name="T81" fmla="*/ 0 h 8"/>
              <a:gd name="T82" fmla="*/ 10 w 10"/>
              <a:gd name="T83" fmla="*/ 0 h 8"/>
              <a:gd name="T84" fmla="*/ 10 w 10"/>
              <a:gd name="T85" fmla="*/ 0 h 8"/>
              <a:gd name="T86" fmla="*/ 10 w 10"/>
              <a:gd name="T87" fmla="*/ 0 h 8"/>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0" t="0" r="r" b="b"/>
            <a:pathLst>
              <a:path w="10" h="8">
                <a:moveTo>
                  <a:pt x="0" y="8"/>
                </a:moveTo>
                <a:lnTo>
                  <a:pt x="0" y="8"/>
                </a:lnTo>
                <a:lnTo>
                  <a:pt x="0" y="7"/>
                </a:lnTo>
                <a:lnTo>
                  <a:pt x="1" y="7"/>
                </a:lnTo>
                <a:lnTo>
                  <a:pt x="1" y="6"/>
                </a:lnTo>
                <a:lnTo>
                  <a:pt x="2" y="6"/>
                </a:lnTo>
                <a:lnTo>
                  <a:pt x="2" y="5"/>
                </a:lnTo>
                <a:lnTo>
                  <a:pt x="3" y="5"/>
                </a:lnTo>
                <a:lnTo>
                  <a:pt x="3" y="4"/>
                </a:lnTo>
                <a:lnTo>
                  <a:pt x="4" y="4"/>
                </a:lnTo>
                <a:lnTo>
                  <a:pt x="4" y="3"/>
                </a:lnTo>
                <a:lnTo>
                  <a:pt x="5" y="3"/>
                </a:lnTo>
                <a:lnTo>
                  <a:pt x="5" y="2"/>
                </a:lnTo>
                <a:lnTo>
                  <a:pt x="6" y="2"/>
                </a:lnTo>
                <a:lnTo>
                  <a:pt x="7" y="2"/>
                </a:lnTo>
                <a:lnTo>
                  <a:pt x="7" y="1"/>
                </a:lnTo>
                <a:lnTo>
                  <a:pt x="8" y="1"/>
                </a:lnTo>
                <a:lnTo>
                  <a:pt x="9" y="1"/>
                </a:lnTo>
                <a:lnTo>
                  <a:pt x="9" y="0"/>
                </a:lnTo>
                <a:lnTo>
                  <a:pt x="1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2" name="Freeform 434"/>
          <xdr:cNvSpPr>
            <a:spLocks/>
          </xdr:cNvSpPr>
        </xdr:nvSpPr>
        <xdr:spPr bwMode="auto">
          <a:xfrm>
            <a:off x="309" y="402"/>
            <a:ext cx="42" cy="2"/>
          </a:xfrm>
          <a:custGeom>
            <a:avLst/>
            <a:gdLst>
              <a:gd name="T0" fmla="*/ 41 w 42"/>
              <a:gd name="T1" fmla="*/ 0 h 2"/>
              <a:gd name="T2" fmla="*/ 40 w 42"/>
              <a:gd name="T3" fmla="*/ 0 h 2"/>
              <a:gd name="T4" fmla="*/ 39 w 42"/>
              <a:gd name="T5" fmla="*/ 1 h 2"/>
              <a:gd name="T6" fmla="*/ 38 w 42"/>
              <a:gd name="T7" fmla="*/ 1 h 2"/>
              <a:gd name="T8" fmla="*/ 37 w 42"/>
              <a:gd name="T9" fmla="*/ 1 h 2"/>
              <a:gd name="T10" fmla="*/ 36 w 42"/>
              <a:gd name="T11" fmla="*/ 1 h 2"/>
              <a:gd name="T12" fmla="*/ 36 w 42"/>
              <a:gd name="T13" fmla="*/ 1 h 2"/>
              <a:gd name="T14" fmla="*/ 35 w 42"/>
              <a:gd name="T15" fmla="*/ 1 h 2"/>
              <a:gd name="T16" fmla="*/ 34 w 42"/>
              <a:gd name="T17" fmla="*/ 2 h 2"/>
              <a:gd name="T18" fmla="*/ 33 w 42"/>
              <a:gd name="T19" fmla="*/ 2 h 2"/>
              <a:gd name="T20" fmla="*/ 32 w 42"/>
              <a:gd name="T21" fmla="*/ 2 h 2"/>
              <a:gd name="T22" fmla="*/ 31 w 42"/>
              <a:gd name="T23" fmla="*/ 2 h 2"/>
              <a:gd name="T24" fmla="*/ 30 w 42"/>
              <a:gd name="T25" fmla="*/ 2 h 2"/>
              <a:gd name="T26" fmla="*/ 29 w 42"/>
              <a:gd name="T27" fmla="*/ 2 h 2"/>
              <a:gd name="T28" fmla="*/ 28 w 42"/>
              <a:gd name="T29" fmla="*/ 2 h 2"/>
              <a:gd name="T30" fmla="*/ 26 w 42"/>
              <a:gd name="T31" fmla="*/ 2 h 2"/>
              <a:gd name="T32" fmla="*/ 25 w 42"/>
              <a:gd name="T33" fmla="*/ 2 h 2"/>
              <a:gd name="T34" fmla="*/ 24 w 42"/>
              <a:gd name="T35" fmla="*/ 2 h 2"/>
              <a:gd name="T36" fmla="*/ 23 w 42"/>
              <a:gd name="T37" fmla="*/ 2 h 2"/>
              <a:gd name="T38" fmla="*/ 22 w 42"/>
              <a:gd name="T39" fmla="*/ 2 h 2"/>
              <a:gd name="T40" fmla="*/ 21 w 42"/>
              <a:gd name="T41" fmla="*/ 2 h 2"/>
              <a:gd name="T42" fmla="*/ 20 w 42"/>
              <a:gd name="T43" fmla="*/ 2 h 2"/>
              <a:gd name="T44" fmla="*/ 19 w 42"/>
              <a:gd name="T45" fmla="*/ 2 h 2"/>
              <a:gd name="T46" fmla="*/ 18 w 42"/>
              <a:gd name="T47" fmla="*/ 2 h 2"/>
              <a:gd name="T48" fmla="*/ 17 w 42"/>
              <a:gd name="T49" fmla="*/ 2 h 2"/>
              <a:gd name="T50" fmla="*/ 16 w 42"/>
              <a:gd name="T51" fmla="*/ 2 h 2"/>
              <a:gd name="T52" fmla="*/ 15 w 42"/>
              <a:gd name="T53" fmla="*/ 2 h 2"/>
              <a:gd name="T54" fmla="*/ 14 w 42"/>
              <a:gd name="T55" fmla="*/ 2 h 2"/>
              <a:gd name="T56" fmla="*/ 13 w 42"/>
              <a:gd name="T57" fmla="*/ 2 h 2"/>
              <a:gd name="T58" fmla="*/ 12 w 42"/>
              <a:gd name="T59" fmla="*/ 2 h 2"/>
              <a:gd name="T60" fmla="*/ 11 w 42"/>
              <a:gd name="T61" fmla="*/ 2 h 2"/>
              <a:gd name="T62" fmla="*/ 10 w 42"/>
              <a:gd name="T63" fmla="*/ 1 h 2"/>
              <a:gd name="T64" fmla="*/ 9 w 42"/>
              <a:gd name="T65" fmla="*/ 1 h 2"/>
              <a:gd name="T66" fmla="*/ 8 w 42"/>
              <a:gd name="T67" fmla="*/ 1 h 2"/>
              <a:gd name="T68" fmla="*/ 7 w 42"/>
              <a:gd name="T69" fmla="*/ 1 h 2"/>
              <a:gd name="T70" fmla="*/ 6 w 42"/>
              <a:gd name="T71" fmla="*/ 1 h 2"/>
              <a:gd name="T72" fmla="*/ 5 w 42"/>
              <a:gd name="T73" fmla="*/ 1 h 2"/>
              <a:gd name="T74" fmla="*/ 4 w 42"/>
              <a:gd name="T75" fmla="*/ 1 h 2"/>
              <a:gd name="T76" fmla="*/ 4 w 42"/>
              <a:gd name="T77" fmla="*/ 0 h 2"/>
              <a:gd name="T78" fmla="*/ 3 w 42"/>
              <a:gd name="T79" fmla="*/ 0 h 2"/>
              <a:gd name="T80" fmla="*/ 2 w 42"/>
              <a:gd name="T81" fmla="*/ 0 h 2"/>
              <a:gd name="T82" fmla="*/ 1 w 42"/>
              <a:gd name="T83" fmla="*/ 0 h 2"/>
              <a:gd name="T84" fmla="*/ 0 w 42"/>
              <a:gd name="T85" fmla="*/ 0 h 2"/>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0" t="0" r="r" b="b"/>
            <a:pathLst>
              <a:path w="42" h="2">
                <a:moveTo>
                  <a:pt x="42" y="0"/>
                </a:moveTo>
                <a:lnTo>
                  <a:pt x="41" y="0"/>
                </a:lnTo>
                <a:lnTo>
                  <a:pt x="40" y="0"/>
                </a:lnTo>
                <a:lnTo>
                  <a:pt x="40" y="1"/>
                </a:lnTo>
                <a:lnTo>
                  <a:pt x="39" y="1"/>
                </a:lnTo>
                <a:lnTo>
                  <a:pt x="38" y="1"/>
                </a:lnTo>
                <a:lnTo>
                  <a:pt x="37" y="1"/>
                </a:lnTo>
                <a:lnTo>
                  <a:pt x="36" y="1"/>
                </a:lnTo>
                <a:lnTo>
                  <a:pt x="35" y="1"/>
                </a:lnTo>
                <a:lnTo>
                  <a:pt x="34" y="1"/>
                </a:lnTo>
                <a:lnTo>
                  <a:pt x="34" y="2"/>
                </a:lnTo>
                <a:lnTo>
                  <a:pt x="33" y="2"/>
                </a:lnTo>
                <a:lnTo>
                  <a:pt x="32" y="2"/>
                </a:lnTo>
                <a:lnTo>
                  <a:pt x="31" y="2"/>
                </a:lnTo>
                <a:lnTo>
                  <a:pt x="30" y="2"/>
                </a:lnTo>
                <a:lnTo>
                  <a:pt x="29" y="2"/>
                </a:lnTo>
                <a:lnTo>
                  <a:pt x="28" y="2"/>
                </a:lnTo>
                <a:lnTo>
                  <a:pt x="27" y="2"/>
                </a:lnTo>
                <a:lnTo>
                  <a:pt x="26" y="2"/>
                </a:lnTo>
                <a:lnTo>
                  <a:pt x="25" y="2"/>
                </a:lnTo>
                <a:lnTo>
                  <a:pt x="24" y="2"/>
                </a:lnTo>
                <a:lnTo>
                  <a:pt x="23" y="2"/>
                </a:lnTo>
                <a:lnTo>
                  <a:pt x="22" y="2"/>
                </a:lnTo>
                <a:lnTo>
                  <a:pt x="21" y="2"/>
                </a:lnTo>
                <a:lnTo>
                  <a:pt x="20" y="2"/>
                </a:lnTo>
                <a:lnTo>
                  <a:pt x="19" y="2"/>
                </a:lnTo>
                <a:lnTo>
                  <a:pt x="18" y="2"/>
                </a:lnTo>
                <a:lnTo>
                  <a:pt x="17" y="2"/>
                </a:lnTo>
                <a:lnTo>
                  <a:pt x="16" y="2"/>
                </a:lnTo>
                <a:lnTo>
                  <a:pt x="15" y="2"/>
                </a:lnTo>
                <a:lnTo>
                  <a:pt x="14" y="2"/>
                </a:lnTo>
                <a:lnTo>
                  <a:pt x="13" y="2"/>
                </a:lnTo>
                <a:lnTo>
                  <a:pt x="12" y="2"/>
                </a:lnTo>
                <a:lnTo>
                  <a:pt x="11" y="2"/>
                </a:lnTo>
                <a:lnTo>
                  <a:pt x="10" y="1"/>
                </a:lnTo>
                <a:lnTo>
                  <a:pt x="9" y="1"/>
                </a:lnTo>
                <a:lnTo>
                  <a:pt x="8" y="1"/>
                </a:lnTo>
                <a:lnTo>
                  <a:pt x="7" y="1"/>
                </a:lnTo>
                <a:lnTo>
                  <a:pt x="6" y="1"/>
                </a:lnTo>
                <a:lnTo>
                  <a:pt x="5" y="1"/>
                </a:lnTo>
                <a:lnTo>
                  <a:pt x="4" y="1"/>
                </a:lnTo>
                <a:lnTo>
                  <a:pt x="4" y="0"/>
                </a:lnTo>
                <a:lnTo>
                  <a:pt x="3" y="0"/>
                </a:lnTo>
                <a:lnTo>
                  <a:pt x="2" y="0"/>
                </a:lnTo>
                <a:lnTo>
                  <a:pt x="1" y="0"/>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3" name="Freeform 435"/>
          <xdr:cNvSpPr>
            <a:spLocks/>
          </xdr:cNvSpPr>
        </xdr:nvSpPr>
        <xdr:spPr bwMode="auto">
          <a:xfrm>
            <a:off x="305" y="400"/>
            <a:ext cx="45" cy="4"/>
          </a:xfrm>
          <a:custGeom>
            <a:avLst/>
            <a:gdLst>
              <a:gd name="T0" fmla="*/ 45 w 45"/>
              <a:gd name="T1" fmla="*/ 2 h 4"/>
              <a:gd name="T2" fmla="*/ 44 w 45"/>
              <a:gd name="T3" fmla="*/ 2 h 4"/>
              <a:gd name="T4" fmla="*/ 43 w 45"/>
              <a:gd name="T5" fmla="*/ 3 h 4"/>
              <a:gd name="T6" fmla="*/ 42 w 45"/>
              <a:gd name="T7" fmla="*/ 3 h 4"/>
              <a:gd name="T8" fmla="*/ 41 w 45"/>
              <a:gd name="T9" fmla="*/ 3 h 4"/>
              <a:gd name="T10" fmla="*/ 40 w 45"/>
              <a:gd name="T11" fmla="*/ 3 h 4"/>
              <a:gd name="T12" fmla="*/ 39 w 45"/>
              <a:gd name="T13" fmla="*/ 3 h 4"/>
              <a:gd name="T14" fmla="*/ 38 w 45"/>
              <a:gd name="T15" fmla="*/ 3 h 4"/>
              <a:gd name="T16" fmla="*/ 37 w 45"/>
              <a:gd name="T17" fmla="*/ 4 h 4"/>
              <a:gd name="T18" fmla="*/ 36 w 45"/>
              <a:gd name="T19" fmla="*/ 4 h 4"/>
              <a:gd name="T20" fmla="*/ 35 w 45"/>
              <a:gd name="T21" fmla="*/ 4 h 4"/>
              <a:gd name="T22" fmla="*/ 34 w 45"/>
              <a:gd name="T23" fmla="*/ 4 h 4"/>
              <a:gd name="T24" fmla="*/ 33 w 45"/>
              <a:gd name="T25" fmla="*/ 4 h 4"/>
              <a:gd name="T26" fmla="*/ 32 w 45"/>
              <a:gd name="T27" fmla="*/ 4 h 4"/>
              <a:gd name="T28" fmla="*/ 31 w 45"/>
              <a:gd name="T29" fmla="*/ 4 h 4"/>
              <a:gd name="T30" fmla="*/ 30 w 45"/>
              <a:gd name="T31" fmla="*/ 4 h 4"/>
              <a:gd name="T32" fmla="*/ 29 w 45"/>
              <a:gd name="T33" fmla="*/ 4 h 4"/>
              <a:gd name="T34" fmla="*/ 28 w 45"/>
              <a:gd name="T35" fmla="*/ 4 h 4"/>
              <a:gd name="T36" fmla="*/ 27 w 45"/>
              <a:gd name="T37" fmla="*/ 4 h 4"/>
              <a:gd name="T38" fmla="*/ 26 w 45"/>
              <a:gd name="T39" fmla="*/ 4 h 4"/>
              <a:gd name="T40" fmla="*/ 25 w 45"/>
              <a:gd name="T41" fmla="*/ 4 h 4"/>
              <a:gd name="T42" fmla="*/ 24 w 45"/>
              <a:gd name="T43" fmla="*/ 4 h 4"/>
              <a:gd name="T44" fmla="*/ 23 w 45"/>
              <a:gd name="T45" fmla="*/ 4 h 4"/>
              <a:gd name="T46" fmla="*/ 22 w 45"/>
              <a:gd name="T47" fmla="*/ 4 h 4"/>
              <a:gd name="T48" fmla="*/ 21 w 45"/>
              <a:gd name="T49" fmla="*/ 4 h 4"/>
              <a:gd name="T50" fmla="*/ 20 w 45"/>
              <a:gd name="T51" fmla="*/ 4 h 4"/>
              <a:gd name="T52" fmla="*/ 19 w 45"/>
              <a:gd name="T53" fmla="*/ 4 h 4"/>
              <a:gd name="T54" fmla="*/ 18 w 45"/>
              <a:gd name="T55" fmla="*/ 4 h 4"/>
              <a:gd name="T56" fmla="*/ 17 w 45"/>
              <a:gd name="T57" fmla="*/ 4 h 4"/>
              <a:gd name="T58" fmla="*/ 16 w 45"/>
              <a:gd name="T59" fmla="*/ 4 h 4"/>
              <a:gd name="T60" fmla="*/ 15 w 45"/>
              <a:gd name="T61" fmla="*/ 4 h 4"/>
              <a:gd name="T62" fmla="*/ 14 w 45"/>
              <a:gd name="T63" fmla="*/ 3 h 4"/>
              <a:gd name="T64" fmla="*/ 13 w 45"/>
              <a:gd name="T65" fmla="*/ 3 h 4"/>
              <a:gd name="T66" fmla="*/ 12 w 45"/>
              <a:gd name="T67" fmla="*/ 3 h 4"/>
              <a:gd name="T68" fmla="*/ 11 w 45"/>
              <a:gd name="T69" fmla="*/ 3 h 4"/>
              <a:gd name="T70" fmla="*/ 10 w 45"/>
              <a:gd name="T71" fmla="*/ 3 h 4"/>
              <a:gd name="T72" fmla="*/ 9 w 45"/>
              <a:gd name="T73" fmla="*/ 3 h 4"/>
              <a:gd name="T74" fmla="*/ 8 w 45"/>
              <a:gd name="T75" fmla="*/ 3 h 4"/>
              <a:gd name="T76" fmla="*/ 7 w 45"/>
              <a:gd name="T77" fmla="*/ 2 h 4"/>
              <a:gd name="T78" fmla="*/ 6 w 45"/>
              <a:gd name="T79" fmla="*/ 2 h 4"/>
              <a:gd name="T80" fmla="*/ 6 w 45"/>
              <a:gd name="T81" fmla="*/ 2 h 4"/>
              <a:gd name="T82" fmla="*/ 5 w 45"/>
              <a:gd name="T83" fmla="*/ 2 h 4"/>
              <a:gd name="T84" fmla="*/ 4 w 45"/>
              <a:gd name="T85" fmla="*/ 2 h 4"/>
              <a:gd name="T86" fmla="*/ 3 w 45"/>
              <a:gd name="T87" fmla="*/ 1 h 4"/>
              <a:gd name="T88" fmla="*/ 2 w 45"/>
              <a:gd name="T89" fmla="*/ 1 h 4"/>
              <a:gd name="T90" fmla="*/ 1 w 45"/>
              <a:gd name="T91" fmla="*/ 1 h 4"/>
              <a:gd name="T92" fmla="*/ 0 w 45"/>
              <a:gd name="T93" fmla="*/ 1 h 4"/>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Lst>
            <a:ahLst/>
            <a:cxnLst>
              <a:cxn ang="T94">
                <a:pos x="T0" y="T1"/>
              </a:cxn>
              <a:cxn ang="T95">
                <a:pos x="T2" y="T3"/>
              </a:cxn>
              <a:cxn ang="T96">
                <a:pos x="T4" y="T5"/>
              </a:cxn>
              <a:cxn ang="T97">
                <a:pos x="T6" y="T7"/>
              </a:cxn>
              <a:cxn ang="T98">
                <a:pos x="T8" y="T9"/>
              </a:cxn>
              <a:cxn ang="T99">
                <a:pos x="T10" y="T11"/>
              </a:cxn>
              <a:cxn ang="T100">
                <a:pos x="T12" y="T13"/>
              </a:cxn>
              <a:cxn ang="T101">
                <a:pos x="T14" y="T15"/>
              </a:cxn>
              <a:cxn ang="T102">
                <a:pos x="T16" y="T17"/>
              </a:cxn>
              <a:cxn ang="T103">
                <a:pos x="T18" y="T19"/>
              </a:cxn>
              <a:cxn ang="T104">
                <a:pos x="T20" y="T21"/>
              </a:cxn>
              <a:cxn ang="T105">
                <a:pos x="T22" y="T23"/>
              </a:cxn>
              <a:cxn ang="T106">
                <a:pos x="T24" y="T25"/>
              </a:cxn>
              <a:cxn ang="T107">
                <a:pos x="T26" y="T27"/>
              </a:cxn>
              <a:cxn ang="T108">
                <a:pos x="T28" y="T29"/>
              </a:cxn>
              <a:cxn ang="T109">
                <a:pos x="T30" y="T31"/>
              </a:cxn>
              <a:cxn ang="T110">
                <a:pos x="T32" y="T33"/>
              </a:cxn>
              <a:cxn ang="T111">
                <a:pos x="T34" y="T35"/>
              </a:cxn>
              <a:cxn ang="T112">
                <a:pos x="T36" y="T37"/>
              </a:cxn>
              <a:cxn ang="T113">
                <a:pos x="T38" y="T39"/>
              </a:cxn>
              <a:cxn ang="T114">
                <a:pos x="T40" y="T41"/>
              </a:cxn>
              <a:cxn ang="T115">
                <a:pos x="T42" y="T43"/>
              </a:cxn>
              <a:cxn ang="T116">
                <a:pos x="T44" y="T45"/>
              </a:cxn>
              <a:cxn ang="T117">
                <a:pos x="T46" y="T47"/>
              </a:cxn>
              <a:cxn ang="T118">
                <a:pos x="T48" y="T49"/>
              </a:cxn>
              <a:cxn ang="T119">
                <a:pos x="T50" y="T51"/>
              </a:cxn>
              <a:cxn ang="T120">
                <a:pos x="T52" y="T53"/>
              </a:cxn>
              <a:cxn ang="T121">
                <a:pos x="T54" y="T55"/>
              </a:cxn>
              <a:cxn ang="T122">
                <a:pos x="T56" y="T57"/>
              </a:cxn>
              <a:cxn ang="T123">
                <a:pos x="T58" y="T59"/>
              </a:cxn>
              <a:cxn ang="T124">
                <a:pos x="T60" y="T61"/>
              </a:cxn>
              <a:cxn ang="T125">
                <a:pos x="T62" y="T63"/>
              </a:cxn>
              <a:cxn ang="T126">
                <a:pos x="T64" y="T65"/>
              </a:cxn>
              <a:cxn ang="T127">
                <a:pos x="T66" y="T67"/>
              </a:cxn>
              <a:cxn ang="T128">
                <a:pos x="T68" y="T69"/>
              </a:cxn>
              <a:cxn ang="T129">
                <a:pos x="T70" y="T71"/>
              </a:cxn>
              <a:cxn ang="T130">
                <a:pos x="T72" y="T73"/>
              </a:cxn>
              <a:cxn ang="T131">
                <a:pos x="T74" y="T75"/>
              </a:cxn>
              <a:cxn ang="T132">
                <a:pos x="T76" y="T77"/>
              </a:cxn>
              <a:cxn ang="T133">
                <a:pos x="T78" y="T79"/>
              </a:cxn>
              <a:cxn ang="T134">
                <a:pos x="T80" y="T81"/>
              </a:cxn>
              <a:cxn ang="T135">
                <a:pos x="T82" y="T83"/>
              </a:cxn>
              <a:cxn ang="T136">
                <a:pos x="T84" y="T85"/>
              </a:cxn>
              <a:cxn ang="T137">
                <a:pos x="T86" y="T87"/>
              </a:cxn>
              <a:cxn ang="T138">
                <a:pos x="T88" y="T89"/>
              </a:cxn>
              <a:cxn ang="T139">
                <a:pos x="T90" y="T91"/>
              </a:cxn>
              <a:cxn ang="T140">
                <a:pos x="T92" y="T93"/>
              </a:cxn>
            </a:cxnLst>
            <a:rect l="0" t="0" r="r" b="b"/>
            <a:pathLst>
              <a:path w="45" h="4">
                <a:moveTo>
                  <a:pt x="45" y="2"/>
                </a:moveTo>
                <a:lnTo>
                  <a:pt x="45" y="2"/>
                </a:lnTo>
                <a:lnTo>
                  <a:pt x="44" y="2"/>
                </a:lnTo>
                <a:lnTo>
                  <a:pt x="44" y="3"/>
                </a:lnTo>
                <a:lnTo>
                  <a:pt x="43" y="3"/>
                </a:lnTo>
                <a:lnTo>
                  <a:pt x="42" y="3"/>
                </a:lnTo>
                <a:lnTo>
                  <a:pt x="41" y="3"/>
                </a:lnTo>
                <a:lnTo>
                  <a:pt x="40" y="3"/>
                </a:lnTo>
                <a:lnTo>
                  <a:pt x="39" y="3"/>
                </a:lnTo>
                <a:lnTo>
                  <a:pt x="38" y="3"/>
                </a:lnTo>
                <a:lnTo>
                  <a:pt x="37" y="4"/>
                </a:lnTo>
                <a:lnTo>
                  <a:pt x="36" y="4"/>
                </a:lnTo>
                <a:lnTo>
                  <a:pt x="35" y="4"/>
                </a:lnTo>
                <a:lnTo>
                  <a:pt x="34" y="4"/>
                </a:lnTo>
                <a:lnTo>
                  <a:pt x="33" y="4"/>
                </a:lnTo>
                <a:lnTo>
                  <a:pt x="32" y="4"/>
                </a:lnTo>
                <a:lnTo>
                  <a:pt x="31" y="4"/>
                </a:lnTo>
                <a:lnTo>
                  <a:pt x="30" y="4"/>
                </a:lnTo>
                <a:lnTo>
                  <a:pt x="29" y="4"/>
                </a:lnTo>
                <a:lnTo>
                  <a:pt x="28" y="4"/>
                </a:lnTo>
                <a:lnTo>
                  <a:pt x="27" y="4"/>
                </a:lnTo>
                <a:lnTo>
                  <a:pt x="26" y="4"/>
                </a:lnTo>
                <a:lnTo>
                  <a:pt x="25" y="4"/>
                </a:lnTo>
                <a:lnTo>
                  <a:pt x="24" y="4"/>
                </a:lnTo>
                <a:lnTo>
                  <a:pt x="23" y="4"/>
                </a:lnTo>
                <a:lnTo>
                  <a:pt x="22" y="4"/>
                </a:lnTo>
                <a:lnTo>
                  <a:pt x="21" y="4"/>
                </a:lnTo>
                <a:lnTo>
                  <a:pt x="20" y="4"/>
                </a:lnTo>
                <a:lnTo>
                  <a:pt x="19" y="4"/>
                </a:lnTo>
                <a:lnTo>
                  <a:pt x="18" y="4"/>
                </a:lnTo>
                <a:lnTo>
                  <a:pt x="17" y="4"/>
                </a:lnTo>
                <a:lnTo>
                  <a:pt x="16" y="4"/>
                </a:lnTo>
                <a:lnTo>
                  <a:pt x="15" y="4"/>
                </a:lnTo>
                <a:lnTo>
                  <a:pt x="14" y="3"/>
                </a:lnTo>
                <a:lnTo>
                  <a:pt x="13" y="3"/>
                </a:lnTo>
                <a:lnTo>
                  <a:pt x="12" y="3"/>
                </a:lnTo>
                <a:lnTo>
                  <a:pt x="11" y="3"/>
                </a:lnTo>
                <a:lnTo>
                  <a:pt x="10" y="3"/>
                </a:lnTo>
                <a:lnTo>
                  <a:pt x="9" y="3"/>
                </a:lnTo>
                <a:lnTo>
                  <a:pt x="8" y="3"/>
                </a:lnTo>
                <a:lnTo>
                  <a:pt x="8" y="2"/>
                </a:lnTo>
                <a:lnTo>
                  <a:pt x="7" y="2"/>
                </a:lnTo>
                <a:lnTo>
                  <a:pt x="6" y="2"/>
                </a:lnTo>
                <a:lnTo>
                  <a:pt x="5" y="2"/>
                </a:lnTo>
                <a:lnTo>
                  <a:pt x="4" y="2"/>
                </a:lnTo>
                <a:lnTo>
                  <a:pt x="3" y="1"/>
                </a:lnTo>
                <a:lnTo>
                  <a:pt x="2" y="1"/>
                </a:lnTo>
                <a:lnTo>
                  <a:pt x="1" y="1"/>
                </a:lnTo>
                <a:lnTo>
                  <a:pt x="0" y="1"/>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4" name="Line 436"/>
          <xdr:cNvSpPr>
            <a:spLocks noChangeShapeType="1"/>
          </xdr:cNvSpPr>
        </xdr:nvSpPr>
        <xdr:spPr bwMode="auto">
          <a:xfrm flipV="1">
            <a:off x="306" y="394"/>
            <a:ext cx="11"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95" name="Line 437"/>
          <xdr:cNvSpPr>
            <a:spLocks noChangeShapeType="1"/>
          </xdr:cNvSpPr>
        </xdr:nvSpPr>
        <xdr:spPr bwMode="auto">
          <a:xfrm>
            <a:off x="290" y="383"/>
            <a:ext cx="13" cy="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96" name="Freeform 438"/>
          <xdr:cNvSpPr>
            <a:spLocks/>
          </xdr:cNvSpPr>
        </xdr:nvSpPr>
        <xdr:spPr bwMode="auto">
          <a:xfrm>
            <a:off x="280" y="389"/>
            <a:ext cx="98" cy="24"/>
          </a:xfrm>
          <a:custGeom>
            <a:avLst/>
            <a:gdLst>
              <a:gd name="T0" fmla="*/ 97 w 98"/>
              <a:gd name="T1" fmla="*/ 10 h 24"/>
              <a:gd name="T2" fmla="*/ 96 w 98"/>
              <a:gd name="T3" fmla="*/ 11 h 24"/>
              <a:gd name="T4" fmla="*/ 94 w 98"/>
              <a:gd name="T5" fmla="*/ 12 h 24"/>
              <a:gd name="T6" fmla="*/ 93 w 98"/>
              <a:gd name="T7" fmla="*/ 13 h 24"/>
              <a:gd name="T8" fmla="*/ 91 w 98"/>
              <a:gd name="T9" fmla="*/ 14 h 24"/>
              <a:gd name="T10" fmla="*/ 90 w 98"/>
              <a:gd name="T11" fmla="*/ 15 h 24"/>
              <a:gd name="T12" fmla="*/ 88 w 98"/>
              <a:gd name="T13" fmla="*/ 16 h 24"/>
              <a:gd name="T14" fmla="*/ 86 w 98"/>
              <a:gd name="T15" fmla="*/ 17 h 24"/>
              <a:gd name="T16" fmla="*/ 84 w 98"/>
              <a:gd name="T17" fmla="*/ 18 h 24"/>
              <a:gd name="T18" fmla="*/ 82 w 98"/>
              <a:gd name="T19" fmla="*/ 19 h 24"/>
              <a:gd name="T20" fmla="*/ 80 w 98"/>
              <a:gd name="T21" fmla="*/ 19 h 24"/>
              <a:gd name="T22" fmla="*/ 78 w 98"/>
              <a:gd name="T23" fmla="*/ 20 h 24"/>
              <a:gd name="T24" fmla="*/ 76 w 98"/>
              <a:gd name="T25" fmla="*/ 21 h 24"/>
              <a:gd name="T26" fmla="*/ 74 w 98"/>
              <a:gd name="T27" fmla="*/ 21 h 24"/>
              <a:gd name="T28" fmla="*/ 71 w 98"/>
              <a:gd name="T29" fmla="*/ 22 h 24"/>
              <a:gd name="T30" fmla="*/ 69 w 98"/>
              <a:gd name="T31" fmla="*/ 22 h 24"/>
              <a:gd name="T32" fmla="*/ 67 w 98"/>
              <a:gd name="T33" fmla="*/ 23 h 24"/>
              <a:gd name="T34" fmla="*/ 64 w 98"/>
              <a:gd name="T35" fmla="*/ 23 h 24"/>
              <a:gd name="T36" fmla="*/ 62 w 98"/>
              <a:gd name="T37" fmla="*/ 23 h 24"/>
              <a:gd name="T38" fmla="*/ 59 w 98"/>
              <a:gd name="T39" fmla="*/ 24 h 24"/>
              <a:gd name="T40" fmla="*/ 57 w 98"/>
              <a:gd name="T41" fmla="*/ 24 h 24"/>
              <a:gd name="T42" fmla="*/ 54 w 98"/>
              <a:gd name="T43" fmla="*/ 24 h 24"/>
              <a:gd name="T44" fmla="*/ 52 w 98"/>
              <a:gd name="T45" fmla="*/ 24 h 24"/>
              <a:gd name="T46" fmla="*/ 49 w 98"/>
              <a:gd name="T47" fmla="*/ 24 h 24"/>
              <a:gd name="T48" fmla="*/ 47 w 98"/>
              <a:gd name="T49" fmla="*/ 24 h 24"/>
              <a:gd name="T50" fmla="*/ 44 w 98"/>
              <a:gd name="T51" fmla="*/ 24 h 24"/>
              <a:gd name="T52" fmla="*/ 42 w 98"/>
              <a:gd name="T53" fmla="*/ 24 h 24"/>
              <a:gd name="T54" fmla="*/ 39 w 98"/>
              <a:gd name="T55" fmla="*/ 23 h 24"/>
              <a:gd name="T56" fmla="*/ 37 w 98"/>
              <a:gd name="T57" fmla="*/ 23 h 24"/>
              <a:gd name="T58" fmla="*/ 34 w 98"/>
              <a:gd name="T59" fmla="*/ 23 h 24"/>
              <a:gd name="T60" fmla="*/ 32 w 98"/>
              <a:gd name="T61" fmla="*/ 22 h 24"/>
              <a:gd name="T62" fmla="*/ 30 w 98"/>
              <a:gd name="T63" fmla="*/ 22 h 24"/>
              <a:gd name="T64" fmla="*/ 27 w 98"/>
              <a:gd name="T65" fmla="*/ 21 h 24"/>
              <a:gd name="T66" fmla="*/ 25 w 98"/>
              <a:gd name="T67" fmla="*/ 21 h 24"/>
              <a:gd name="T68" fmla="*/ 23 w 98"/>
              <a:gd name="T69" fmla="*/ 20 h 24"/>
              <a:gd name="T70" fmla="*/ 21 w 98"/>
              <a:gd name="T71" fmla="*/ 19 h 24"/>
              <a:gd name="T72" fmla="*/ 19 w 98"/>
              <a:gd name="T73" fmla="*/ 18 h 24"/>
              <a:gd name="T74" fmla="*/ 17 w 98"/>
              <a:gd name="T75" fmla="*/ 18 h 24"/>
              <a:gd name="T76" fmla="*/ 15 w 98"/>
              <a:gd name="T77" fmla="*/ 17 h 24"/>
              <a:gd name="T78" fmla="*/ 13 w 98"/>
              <a:gd name="T79" fmla="*/ 16 h 24"/>
              <a:gd name="T80" fmla="*/ 12 w 98"/>
              <a:gd name="T81" fmla="*/ 15 h 24"/>
              <a:gd name="T82" fmla="*/ 10 w 98"/>
              <a:gd name="T83" fmla="*/ 14 h 24"/>
              <a:gd name="T84" fmla="*/ 9 w 98"/>
              <a:gd name="T85" fmla="*/ 13 h 24"/>
              <a:gd name="T86" fmla="*/ 7 w 98"/>
              <a:gd name="T87" fmla="*/ 12 h 24"/>
              <a:gd name="T88" fmla="*/ 6 w 98"/>
              <a:gd name="T89" fmla="*/ 11 h 24"/>
              <a:gd name="T90" fmla="*/ 5 w 98"/>
              <a:gd name="T91" fmla="*/ 10 h 24"/>
              <a:gd name="T92" fmla="*/ 4 w 98"/>
              <a:gd name="T93" fmla="*/ 9 h 24"/>
              <a:gd name="T94" fmla="*/ 3 w 98"/>
              <a:gd name="T95" fmla="*/ 7 h 24"/>
              <a:gd name="T96" fmla="*/ 2 w 98"/>
              <a:gd name="T97" fmla="*/ 6 h 24"/>
              <a:gd name="T98" fmla="*/ 1 w 98"/>
              <a:gd name="T99" fmla="*/ 5 h 24"/>
              <a:gd name="T100" fmla="*/ 1 w 98"/>
              <a:gd name="T101" fmla="*/ 4 h 24"/>
              <a:gd name="T102" fmla="*/ 0 w 98"/>
              <a:gd name="T103" fmla="*/ 3 h 24"/>
              <a:gd name="T104" fmla="*/ 0 w 98"/>
              <a:gd name="T105" fmla="*/ 1 h 24"/>
              <a:gd name="T106" fmla="*/ 0 w 98"/>
              <a:gd name="T107" fmla="*/ 0 h 24"/>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0" t="0" r="r" b="b"/>
            <a:pathLst>
              <a:path w="98" h="24">
                <a:moveTo>
                  <a:pt x="98" y="9"/>
                </a:moveTo>
                <a:lnTo>
                  <a:pt x="97" y="10"/>
                </a:lnTo>
                <a:lnTo>
                  <a:pt x="96" y="10"/>
                </a:lnTo>
                <a:lnTo>
                  <a:pt x="96" y="11"/>
                </a:lnTo>
                <a:lnTo>
                  <a:pt x="95" y="12"/>
                </a:lnTo>
                <a:lnTo>
                  <a:pt x="94" y="12"/>
                </a:lnTo>
                <a:lnTo>
                  <a:pt x="94" y="13"/>
                </a:lnTo>
                <a:lnTo>
                  <a:pt x="93" y="13"/>
                </a:lnTo>
                <a:lnTo>
                  <a:pt x="92" y="14"/>
                </a:lnTo>
                <a:lnTo>
                  <a:pt x="91" y="14"/>
                </a:lnTo>
                <a:lnTo>
                  <a:pt x="91" y="15"/>
                </a:lnTo>
                <a:lnTo>
                  <a:pt x="90" y="15"/>
                </a:lnTo>
                <a:lnTo>
                  <a:pt x="89" y="16"/>
                </a:lnTo>
                <a:lnTo>
                  <a:pt x="88" y="16"/>
                </a:lnTo>
                <a:lnTo>
                  <a:pt x="87" y="17"/>
                </a:lnTo>
                <a:lnTo>
                  <a:pt x="86" y="17"/>
                </a:lnTo>
                <a:lnTo>
                  <a:pt x="85" y="18"/>
                </a:lnTo>
                <a:lnTo>
                  <a:pt x="84" y="18"/>
                </a:lnTo>
                <a:lnTo>
                  <a:pt x="83" y="18"/>
                </a:lnTo>
                <a:lnTo>
                  <a:pt x="83" y="19"/>
                </a:lnTo>
                <a:lnTo>
                  <a:pt x="82" y="19"/>
                </a:lnTo>
                <a:lnTo>
                  <a:pt x="81" y="19"/>
                </a:lnTo>
                <a:lnTo>
                  <a:pt x="80" y="19"/>
                </a:lnTo>
                <a:lnTo>
                  <a:pt x="80" y="20"/>
                </a:lnTo>
                <a:lnTo>
                  <a:pt x="79" y="20"/>
                </a:lnTo>
                <a:lnTo>
                  <a:pt x="78" y="20"/>
                </a:lnTo>
                <a:lnTo>
                  <a:pt x="77" y="20"/>
                </a:lnTo>
                <a:lnTo>
                  <a:pt x="76" y="21"/>
                </a:lnTo>
                <a:lnTo>
                  <a:pt x="75" y="21"/>
                </a:lnTo>
                <a:lnTo>
                  <a:pt x="74" y="21"/>
                </a:lnTo>
                <a:lnTo>
                  <a:pt x="73" y="21"/>
                </a:lnTo>
                <a:lnTo>
                  <a:pt x="73" y="22"/>
                </a:lnTo>
                <a:lnTo>
                  <a:pt x="72" y="22"/>
                </a:lnTo>
                <a:lnTo>
                  <a:pt x="71" y="22"/>
                </a:lnTo>
                <a:lnTo>
                  <a:pt x="70" y="22"/>
                </a:lnTo>
                <a:lnTo>
                  <a:pt x="69" y="22"/>
                </a:lnTo>
                <a:lnTo>
                  <a:pt x="68" y="22"/>
                </a:lnTo>
                <a:lnTo>
                  <a:pt x="68" y="23"/>
                </a:lnTo>
                <a:lnTo>
                  <a:pt x="67" y="23"/>
                </a:lnTo>
                <a:lnTo>
                  <a:pt x="66" y="23"/>
                </a:lnTo>
                <a:lnTo>
                  <a:pt x="65" y="23"/>
                </a:lnTo>
                <a:lnTo>
                  <a:pt x="64" y="23"/>
                </a:lnTo>
                <a:lnTo>
                  <a:pt x="63" y="23"/>
                </a:lnTo>
                <a:lnTo>
                  <a:pt x="62" y="23"/>
                </a:lnTo>
                <a:lnTo>
                  <a:pt x="61" y="23"/>
                </a:lnTo>
                <a:lnTo>
                  <a:pt x="61" y="24"/>
                </a:lnTo>
                <a:lnTo>
                  <a:pt x="60" y="24"/>
                </a:lnTo>
                <a:lnTo>
                  <a:pt x="59" y="24"/>
                </a:lnTo>
                <a:lnTo>
                  <a:pt x="58" y="24"/>
                </a:lnTo>
                <a:lnTo>
                  <a:pt x="57" y="24"/>
                </a:lnTo>
                <a:lnTo>
                  <a:pt x="56" y="24"/>
                </a:lnTo>
                <a:lnTo>
                  <a:pt x="55" y="24"/>
                </a:lnTo>
                <a:lnTo>
                  <a:pt x="54" y="24"/>
                </a:lnTo>
                <a:lnTo>
                  <a:pt x="53" y="24"/>
                </a:lnTo>
                <a:lnTo>
                  <a:pt x="52" y="24"/>
                </a:lnTo>
                <a:lnTo>
                  <a:pt x="51" y="24"/>
                </a:lnTo>
                <a:lnTo>
                  <a:pt x="50" y="24"/>
                </a:lnTo>
                <a:lnTo>
                  <a:pt x="49" y="24"/>
                </a:lnTo>
                <a:lnTo>
                  <a:pt x="48" y="24"/>
                </a:lnTo>
                <a:lnTo>
                  <a:pt x="47" y="24"/>
                </a:lnTo>
                <a:lnTo>
                  <a:pt x="46" y="24"/>
                </a:lnTo>
                <a:lnTo>
                  <a:pt x="45" y="24"/>
                </a:lnTo>
                <a:lnTo>
                  <a:pt x="44" y="24"/>
                </a:lnTo>
                <a:lnTo>
                  <a:pt x="43" y="24"/>
                </a:lnTo>
                <a:lnTo>
                  <a:pt x="42" y="24"/>
                </a:lnTo>
                <a:lnTo>
                  <a:pt x="41" y="23"/>
                </a:lnTo>
                <a:lnTo>
                  <a:pt x="40" y="23"/>
                </a:lnTo>
                <a:lnTo>
                  <a:pt x="39" y="23"/>
                </a:lnTo>
                <a:lnTo>
                  <a:pt x="38" y="23"/>
                </a:lnTo>
                <a:lnTo>
                  <a:pt x="37" y="23"/>
                </a:lnTo>
                <a:lnTo>
                  <a:pt x="36" y="23"/>
                </a:lnTo>
                <a:lnTo>
                  <a:pt x="35" y="23"/>
                </a:lnTo>
                <a:lnTo>
                  <a:pt x="34" y="23"/>
                </a:lnTo>
                <a:lnTo>
                  <a:pt x="34" y="22"/>
                </a:lnTo>
                <a:lnTo>
                  <a:pt x="33" y="22"/>
                </a:lnTo>
                <a:lnTo>
                  <a:pt x="32" y="22"/>
                </a:lnTo>
                <a:lnTo>
                  <a:pt x="31" y="22"/>
                </a:lnTo>
                <a:lnTo>
                  <a:pt x="30" y="22"/>
                </a:lnTo>
                <a:lnTo>
                  <a:pt x="29" y="22"/>
                </a:lnTo>
                <a:lnTo>
                  <a:pt x="28" y="21"/>
                </a:lnTo>
                <a:lnTo>
                  <a:pt x="27" y="21"/>
                </a:lnTo>
                <a:lnTo>
                  <a:pt x="26" y="21"/>
                </a:lnTo>
                <a:lnTo>
                  <a:pt x="25" y="21"/>
                </a:lnTo>
                <a:lnTo>
                  <a:pt x="25" y="20"/>
                </a:lnTo>
                <a:lnTo>
                  <a:pt x="24" y="20"/>
                </a:lnTo>
                <a:lnTo>
                  <a:pt x="23" y="20"/>
                </a:lnTo>
                <a:lnTo>
                  <a:pt x="22" y="20"/>
                </a:lnTo>
                <a:lnTo>
                  <a:pt x="21" y="19"/>
                </a:lnTo>
                <a:lnTo>
                  <a:pt x="20" y="19"/>
                </a:lnTo>
                <a:lnTo>
                  <a:pt x="19" y="19"/>
                </a:lnTo>
                <a:lnTo>
                  <a:pt x="19" y="18"/>
                </a:lnTo>
                <a:lnTo>
                  <a:pt x="18" y="18"/>
                </a:lnTo>
                <a:lnTo>
                  <a:pt x="17" y="18"/>
                </a:lnTo>
                <a:lnTo>
                  <a:pt x="16" y="17"/>
                </a:lnTo>
                <a:lnTo>
                  <a:pt x="15" y="17"/>
                </a:lnTo>
                <a:lnTo>
                  <a:pt x="14" y="16"/>
                </a:lnTo>
                <a:lnTo>
                  <a:pt x="13" y="16"/>
                </a:lnTo>
                <a:lnTo>
                  <a:pt x="12" y="15"/>
                </a:lnTo>
                <a:lnTo>
                  <a:pt x="11" y="15"/>
                </a:lnTo>
                <a:lnTo>
                  <a:pt x="11" y="14"/>
                </a:lnTo>
                <a:lnTo>
                  <a:pt x="10" y="14"/>
                </a:lnTo>
                <a:lnTo>
                  <a:pt x="9" y="13"/>
                </a:lnTo>
                <a:lnTo>
                  <a:pt x="8" y="13"/>
                </a:lnTo>
                <a:lnTo>
                  <a:pt x="8" y="12"/>
                </a:lnTo>
                <a:lnTo>
                  <a:pt x="7" y="12"/>
                </a:lnTo>
                <a:lnTo>
                  <a:pt x="7" y="11"/>
                </a:lnTo>
                <a:lnTo>
                  <a:pt x="6" y="11"/>
                </a:lnTo>
                <a:lnTo>
                  <a:pt x="5" y="10"/>
                </a:lnTo>
                <a:lnTo>
                  <a:pt x="4" y="9"/>
                </a:lnTo>
                <a:lnTo>
                  <a:pt x="3" y="8"/>
                </a:lnTo>
                <a:lnTo>
                  <a:pt x="3" y="7"/>
                </a:lnTo>
                <a:lnTo>
                  <a:pt x="2" y="7"/>
                </a:lnTo>
                <a:lnTo>
                  <a:pt x="2" y="6"/>
                </a:lnTo>
                <a:lnTo>
                  <a:pt x="1" y="5"/>
                </a:lnTo>
                <a:lnTo>
                  <a:pt x="1" y="4"/>
                </a:lnTo>
                <a:lnTo>
                  <a:pt x="0" y="4"/>
                </a:lnTo>
                <a:lnTo>
                  <a:pt x="0" y="3"/>
                </a:lnTo>
                <a:lnTo>
                  <a:pt x="0" y="2"/>
                </a:lnTo>
                <a:lnTo>
                  <a:pt x="0" y="1"/>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7" name="Freeform 439"/>
          <xdr:cNvSpPr>
            <a:spLocks/>
          </xdr:cNvSpPr>
        </xdr:nvSpPr>
        <xdr:spPr bwMode="auto">
          <a:xfrm>
            <a:off x="280" y="395"/>
            <a:ext cx="101" cy="23"/>
          </a:xfrm>
          <a:custGeom>
            <a:avLst/>
            <a:gdLst>
              <a:gd name="T0" fmla="*/ 101 w 101"/>
              <a:gd name="T1" fmla="*/ 4 h 23"/>
              <a:gd name="T2" fmla="*/ 100 w 101"/>
              <a:gd name="T3" fmla="*/ 6 h 23"/>
              <a:gd name="T4" fmla="*/ 100 w 101"/>
              <a:gd name="T5" fmla="*/ 7 h 23"/>
              <a:gd name="T6" fmla="*/ 99 w 101"/>
              <a:gd name="T7" fmla="*/ 8 h 23"/>
              <a:gd name="T8" fmla="*/ 98 w 101"/>
              <a:gd name="T9" fmla="*/ 9 h 23"/>
              <a:gd name="T10" fmla="*/ 97 w 101"/>
              <a:gd name="T11" fmla="*/ 10 h 23"/>
              <a:gd name="T12" fmla="*/ 95 w 101"/>
              <a:gd name="T13" fmla="*/ 11 h 23"/>
              <a:gd name="T14" fmla="*/ 94 w 101"/>
              <a:gd name="T15" fmla="*/ 12 h 23"/>
              <a:gd name="T16" fmla="*/ 92 w 101"/>
              <a:gd name="T17" fmla="*/ 13 h 23"/>
              <a:gd name="T18" fmla="*/ 91 w 101"/>
              <a:gd name="T19" fmla="*/ 14 h 23"/>
              <a:gd name="T20" fmla="*/ 89 w 101"/>
              <a:gd name="T21" fmla="*/ 15 h 23"/>
              <a:gd name="T22" fmla="*/ 88 w 101"/>
              <a:gd name="T23" fmla="*/ 16 h 23"/>
              <a:gd name="T24" fmla="*/ 86 w 101"/>
              <a:gd name="T25" fmla="*/ 17 h 23"/>
              <a:gd name="T26" fmla="*/ 84 w 101"/>
              <a:gd name="T27" fmla="*/ 17 h 23"/>
              <a:gd name="T28" fmla="*/ 82 w 101"/>
              <a:gd name="T29" fmla="*/ 18 h 23"/>
              <a:gd name="T30" fmla="*/ 80 w 101"/>
              <a:gd name="T31" fmla="*/ 19 h 23"/>
              <a:gd name="T32" fmla="*/ 78 w 101"/>
              <a:gd name="T33" fmla="*/ 19 h 23"/>
              <a:gd name="T34" fmla="*/ 75 w 101"/>
              <a:gd name="T35" fmla="*/ 20 h 23"/>
              <a:gd name="T36" fmla="*/ 73 w 101"/>
              <a:gd name="T37" fmla="*/ 21 h 23"/>
              <a:gd name="T38" fmla="*/ 71 w 101"/>
              <a:gd name="T39" fmla="*/ 21 h 23"/>
              <a:gd name="T40" fmla="*/ 68 w 101"/>
              <a:gd name="T41" fmla="*/ 21 h 23"/>
              <a:gd name="T42" fmla="*/ 66 w 101"/>
              <a:gd name="T43" fmla="*/ 22 h 23"/>
              <a:gd name="T44" fmla="*/ 64 w 101"/>
              <a:gd name="T45" fmla="*/ 22 h 23"/>
              <a:gd name="T46" fmla="*/ 61 w 101"/>
              <a:gd name="T47" fmla="*/ 22 h 23"/>
              <a:gd name="T48" fmla="*/ 59 w 101"/>
              <a:gd name="T49" fmla="*/ 23 h 23"/>
              <a:gd name="T50" fmla="*/ 56 w 101"/>
              <a:gd name="T51" fmla="*/ 23 h 23"/>
              <a:gd name="T52" fmla="*/ 54 w 101"/>
              <a:gd name="T53" fmla="*/ 23 h 23"/>
              <a:gd name="T54" fmla="*/ 51 w 101"/>
              <a:gd name="T55" fmla="*/ 23 h 23"/>
              <a:gd name="T56" fmla="*/ 49 w 101"/>
              <a:gd name="T57" fmla="*/ 23 h 23"/>
              <a:gd name="T58" fmla="*/ 46 w 101"/>
              <a:gd name="T59" fmla="*/ 23 h 23"/>
              <a:gd name="T60" fmla="*/ 44 w 101"/>
              <a:gd name="T61" fmla="*/ 23 h 23"/>
              <a:gd name="T62" fmla="*/ 41 w 101"/>
              <a:gd name="T63" fmla="*/ 22 h 23"/>
              <a:gd name="T64" fmla="*/ 39 w 101"/>
              <a:gd name="T65" fmla="*/ 22 h 23"/>
              <a:gd name="T66" fmla="*/ 36 w 101"/>
              <a:gd name="T67" fmla="*/ 22 h 23"/>
              <a:gd name="T68" fmla="*/ 34 w 101"/>
              <a:gd name="T69" fmla="*/ 21 h 23"/>
              <a:gd name="T70" fmla="*/ 31 w 101"/>
              <a:gd name="T71" fmla="*/ 21 h 23"/>
              <a:gd name="T72" fmla="*/ 29 w 101"/>
              <a:gd name="T73" fmla="*/ 21 h 23"/>
              <a:gd name="T74" fmla="*/ 27 w 101"/>
              <a:gd name="T75" fmla="*/ 20 h 23"/>
              <a:gd name="T76" fmla="*/ 25 w 101"/>
              <a:gd name="T77" fmla="*/ 19 h 23"/>
              <a:gd name="T78" fmla="*/ 22 w 101"/>
              <a:gd name="T79" fmla="*/ 19 h 23"/>
              <a:gd name="T80" fmla="*/ 20 w 101"/>
              <a:gd name="T81" fmla="*/ 18 h 23"/>
              <a:gd name="T82" fmla="*/ 18 w 101"/>
              <a:gd name="T83" fmla="*/ 17 h 23"/>
              <a:gd name="T84" fmla="*/ 16 w 101"/>
              <a:gd name="T85" fmla="*/ 17 h 23"/>
              <a:gd name="T86" fmla="*/ 15 w 101"/>
              <a:gd name="T87" fmla="*/ 16 h 23"/>
              <a:gd name="T88" fmla="*/ 13 w 101"/>
              <a:gd name="T89" fmla="*/ 15 h 23"/>
              <a:gd name="T90" fmla="*/ 11 w 101"/>
              <a:gd name="T91" fmla="*/ 14 h 23"/>
              <a:gd name="T92" fmla="*/ 10 w 101"/>
              <a:gd name="T93" fmla="*/ 13 h 23"/>
              <a:gd name="T94" fmla="*/ 8 w 101"/>
              <a:gd name="T95" fmla="*/ 12 h 23"/>
              <a:gd name="T96" fmla="*/ 7 w 101"/>
              <a:gd name="T97" fmla="*/ 11 h 23"/>
              <a:gd name="T98" fmla="*/ 6 w 101"/>
              <a:gd name="T99" fmla="*/ 10 h 23"/>
              <a:gd name="T100" fmla="*/ 4 w 101"/>
              <a:gd name="T101" fmla="*/ 9 h 23"/>
              <a:gd name="T102" fmla="*/ 3 w 101"/>
              <a:gd name="T103" fmla="*/ 8 h 23"/>
              <a:gd name="T104" fmla="*/ 3 w 101"/>
              <a:gd name="T105" fmla="*/ 7 h 23"/>
              <a:gd name="T106" fmla="*/ 2 w 101"/>
              <a:gd name="T107" fmla="*/ 6 h 23"/>
              <a:gd name="T108" fmla="*/ 1 w 101"/>
              <a:gd name="T109" fmla="*/ 4 h 23"/>
              <a:gd name="T110" fmla="*/ 0 w 101"/>
              <a:gd name="T111" fmla="*/ 3 h 23"/>
              <a:gd name="T112" fmla="*/ 0 w 101"/>
              <a:gd name="T113" fmla="*/ 2 h 23"/>
              <a:gd name="T114" fmla="*/ 0 w 101"/>
              <a:gd name="T115" fmla="*/ 1 h 2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0" t="0" r="r" b="b"/>
            <a:pathLst>
              <a:path w="101" h="23">
                <a:moveTo>
                  <a:pt x="101" y="3"/>
                </a:moveTo>
                <a:lnTo>
                  <a:pt x="101" y="4"/>
                </a:lnTo>
                <a:lnTo>
                  <a:pt x="101" y="5"/>
                </a:lnTo>
                <a:lnTo>
                  <a:pt x="100" y="6"/>
                </a:lnTo>
                <a:lnTo>
                  <a:pt x="100" y="7"/>
                </a:lnTo>
                <a:lnTo>
                  <a:pt x="99" y="7"/>
                </a:lnTo>
                <a:lnTo>
                  <a:pt x="99" y="8"/>
                </a:lnTo>
                <a:lnTo>
                  <a:pt x="98" y="8"/>
                </a:lnTo>
                <a:lnTo>
                  <a:pt x="98" y="9"/>
                </a:lnTo>
                <a:lnTo>
                  <a:pt x="97" y="9"/>
                </a:lnTo>
                <a:lnTo>
                  <a:pt x="97" y="10"/>
                </a:lnTo>
                <a:lnTo>
                  <a:pt x="96" y="10"/>
                </a:lnTo>
                <a:lnTo>
                  <a:pt x="96" y="11"/>
                </a:lnTo>
                <a:lnTo>
                  <a:pt x="95" y="11"/>
                </a:lnTo>
                <a:lnTo>
                  <a:pt x="94" y="12"/>
                </a:lnTo>
                <a:lnTo>
                  <a:pt x="93" y="12"/>
                </a:lnTo>
                <a:lnTo>
                  <a:pt x="93" y="13"/>
                </a:lnTo>
                <a:lnTo>
                  <a:pt x="92" y="13"/>
                </a:lnTo>
                <a:lnTo>
                  <a:pt x="91" y="14"/>
                </a:lnTo>
                <a:lnTo>
                  <a:pt x="90" y="14"/>
                </a:lnTo>
                <a:lnTo>
                  <a:pt x="90" y="15"/>
                </a:lnTo>
                <a:lnTo>
                  <a:pt x="89" y="15"/>
                </a:lnTo>
                <a:lnTo>
                  <a:pt x="88" y="15"/>
                </a:lnTo>
                <a:lnTo>
                  <a:pt x="88" y="16"/>
                </a:lnTo>
                <a:lnTo>
                  <a:pt x="87" y="16"/>
                </a:lnTo>
                <a:lnTo>
                  <a:pt x="86" y="16"/>
                </a:lnTo>
                <a:lnTo>
                  <a:pt x="86" y="17"/>
                </a:lnTo>
                <a:lnTo>
                  <a:pt x="85" y="17"/>
                </a:lnTo>
                <a:lnTo>
                  <a:pt x="84" y="17"/>
                </a:lnTo>
                <a:lnTo>
                  <a:pt x="83" y="18"/>
                </a:lnTo>
                <a:lnTo>
                  <a:pt x="82" y="18"/>
                </a:lnTo>
                <a:lnTo>
                  <a:pt x="81" y="18"/>
                </a:lnTo>
                <a:lnTo>
                  <a:pt x="80" y="19"/>
                </a:lnTo>
                <a:lnTo>
                  <a:pt x="79" y="19"/>
                </a:lnTo>
                <a:lnTo>
                  <a:pt x="78" y="19"/>
                </a:lnTo>
                <a:lnTo>
                  <a:pt x="77" y="20"/>
                </a:lnTo>
                <a:lnTo>
                  <a:pt x="76" y="20"/>
                </a:lnTo>
                <a:lnTo>
                  <a:pt x="75" y="20"/>
                </a:lnTo>
                <a:lnTo>
                  <a:pt x="74" y="20"/>
                </a:lnTo>
                <a:lnTo>
                  <a:pt x="73" y="21"/>
                </a:lnTo>
                <a:lnTo>
                  <a:pt x="72" y="21"/>
                </a:lnTo>
                <a:lnTo>
                  <a:pt x="71" y="21"/>
                </a:lnTo>
                <a:lnTo>
                  <a:pt x="70" y="21"/>
                </a:lnTo>
                <a:lnTo>
                  <a:pt x="69" y="21"/>
                </a:lnTo>
                <a:lnTo>
                  <a:pt x="68" y="21"/>
                </a:lnTo>
                <a:lnTo>
                  <a:pt x="68" y="22"/>
                </a:lnTo>
                <a:lnTo>
                  <a:pt x="67" y="22"/>
                </a:lnTo>
                <a:lnTo>
                  <a:pt x="66" y="22"/>
                </a:lnTo>
                <a:lnTo>
                  <a:pt x="65" y="22"/>
                </a:lnTo>
                <a:lnTo>
                  <a:pt x="64" y="22"/>
                </a:lnTo>
                <a:lnTo>
                  <a:pt x="63" y="22"/>
                </a:lnTo>
                <a:lnTo>
                  <a:pt x="62" y="22"/>
                </a:lnTo>
                <a:lnTo>
                  <a:pt x="61" y="22"/>
                </a:lnTo>
                <a:lnTo>
                  <a:pt x="60" y="23"/>
                </a:lnTo>
                <a:lnTo>
                  <a:pt x="59" y="23"/>
                </a:lnTo>
                <a:lnTo>
                  <a:pt x="58" y="23"/>
                </a:lnTo>
                <a:lnTo>
                  <a:pt x="57" y="23"/>
                </a:lnTo>
                <a:lnTo>
                  <a:pt x="56" y="23"/>
                </a:lnTo>
                <a:lnTo>
                  <a:pt x="55" y="23"/>
                </a:lnTo>
                <a:lnTo>
                  <a:pt x="54" y="23"/>
                </a:lnTo>
                <a:lnTo>
                  <a:pt x="53" y="23"/>
                </a:lnTo>
                <a:lnTo>
                  <a:pt x="52" y="23"/>
                </a:lnTo>
                <a:lnTo>
                  <a:pt x="51" y="23"/>
                </a:lnTo>
                <a:lnTo>
                  <a:pt x="50" y="23"/>
                </a:lnTo>
                <a:lnTo>
                  <a:pt x="49" y="23"/>
                </a:lnTo>
                <a:lnTo>
                  <a:pt x="48" y="23"/>
                </a:lnTo>
                <a:lnTo>
                  <a:pt x="47" y="23"/>
                </a:lnTo>
                <a:lnTo>
                  <a:pt x="46" y="23"/>
                </a:lnTo>
                <a:lnTo>
                  <a:pt x="45" y="23"/>
                </a:lnTo>
                <a:lnTo>
                  <a:pt x="44" y="23"/>
                </a:lnTo>
                <a:lnTo>
                  <a:pt x="43" y="23"/>
                </a:lnTo>
                <a:lnTo>
                  <a:pt x="42" y="23"/>
                </a:lnTo>
                <a:lnTo>
                  <a:pt x="42" y="22"/>
                </a:lnTo>
                <a:lnTo>
                  <a:pt x="41" y="22"/>
                </a:lnTo>
                <a:lnTo>
                  <a:pt x="40" y="22"/>
                </a:lnTo>
                <a:lnTo>
                  <a:pt x="39" y="22"/>
                </a:lnTo>
                <a:lnTo>
                  <a:pt x="38" y="22"/>
                </a:lnTo>
                <a:lnTo>
                  <a:pt x="37" y="22"/>
                </a:lnTo>
                <a:lnTo>
                  <a:pt x="36" y="22"/>
                </a:lnTo>
                <a:lnTo>
                  <a:pt x="35" y="22"/>
                </a:lnTo>
                <a:lnTo>
                  <a:pt x="34" y="22"/>
                </a:lnTo>
                <a:lnTo>
                  <a:pt x="34" y="21"/>
                </a:lnTo>
                <a:lnTo>
                  <a:pt x="33" y="21"/>
                </a:lnTo>
                <a:lnTo>
                  <a:pt x="32" y="21"/>
                </a:lnTo>
                <a:lnTo>
                  <a:pt x="31" y="21"/>
                </a:lnTo>
                <a:lnTo>
                  <a:pt x="30" y="21"/>
                </a:lnTo>
                <a:lnTo>
                  <a:pt x="29" y="21"/>
                </a:lnTo>
                <a:lnTo>
                  <a:pt x="28" y="20"/>
                </a:lnTo>
                <a:lnTo>
                  <a:pt x="27" y="20"/>
                </a:lnTo>
                <a:lnTo>
                  <a:pt x="26" y="20"/>
                </a:lnTo>
                <a:lnTo>
                  <a:pt x="25" y="20"/>
                </a:lnTo>
                <a:lnTo>
                  <a:pt x="25" y="19"/>
                </a:lnTo>
                <a:lnTo>
                  <a:pt x="24" y="19"/>
                </a:lnTo>
                <a:lnTo>
                  <a:pt x="23" y="19"/>
                </a:lnTo>
                <a:lnTo>
                  <a:pt x="22" y="19"/>
                </a:lnTo>
                <a:lnTo>
                  <a:pt x="21" y="18"/>
                </a:lnTo>
                <a:lnTo>
                  <a:pt x="20" y="18"/>
                </a:lnTo>
                <a:lnTo>
                  <a:pt x="19" y="18"/>
                </a:lnTo>
                <a:lnTo>
                  <a:pt x="18" y="17"/>
                </a:lnTo>
                <a:lnTo>
                  <a:pt x="17" y="17"/>
                </a:lnTo>
                <a:lnTo>
                  <a:pt x="16" y="17"/>
                </a:lnTo>
                <a:lnTo>
                  <a:pt x="16" y="16"/>
                </a:lnTo>
                <a:lnTo>
                  <a:pt x="15" y="16"/>
                </a:lnTo>
                <a:lnTo>
                  <a:pt x="14" y="16"/>
                </a:lnTo>
                <a:lnTo>
                  <a:pt x="14" y="15"/>
                </a:lnTo>
                <a:lnTo>
                  <a:pt x="13" y="15"/>
                </a:lnTo>
                <a:lnTo>
                  <a:pt x="12" y="15"/>
                </a:lnTo>
                <a:lnTo>
                  <a:pt x="12" y="14"/>
                </a:lnTo>
                <a:lnTo>
                  <a:pt x="11" y="14"/>
                </a:lnTo>
                <a:lnTo>
                  <a:pt x="10" y="14"/>
                </a:lnTo>
                <a:lnTo>
                  <a:pt x="10" y="13"/>
                </a:lnTo>
                <a:lnTo>
                  <a:pt x="9" y="13"/>
                </a:lnTo>
                <a:lnTo>
                  <a:pt x="9" y="12"/>
                </a:lnTo>
                <a:lnTo>
                  <a:pt x="8" y="12"/>
                </a:lnTo>
                <a:lnTo>
                  <a:pt x="7" y="11"/>
                </a:lnTo>
                <a:lnTo>
                  <a:pt x="6" y="11"/>
                </a:lnTo>
                <a:lnTo>
                  <a:pt x="6" y="10"/>
                </a:lnTo>
                <a:lnTo>
                  <a:pt x="5" y="10"/>
                </a:lnTo>
                <a:lnTo>
                  <a:pt x="5" y="9"/>
                </a:lnTo>
                <a:lnTo>
                  <a:pt x="4" y="9"/>
                </a:lnTo>
                <a:lnTo>
                  <a:pt x="4" y="8"/>
                </a:lnTo>
                <a:lnTo>
                  <a:pt x="3" y="8"/>
                </a:lnTo>
                <a:lnTo>
                  <a:pt x="3" y="7"/>
                </a:lnTo>
                <a:lnTo>
                  <a:pt x="2" y="6"/>
                </a:lnTo>
                <a:lnTo>
                  <a:pt x="2" y="5"/>
                </a:lnTo>
                <a:lnTo>
                  <a:pt x="1" y="5"/>
                </a:lnTo>
                <a:lnTo>
                  <a:pt x="1" y="4"/>
                </a:lnTo>
                <a:lnTo>
                  <a:pt x="0" y="3"/>
                </a:lnTo>
                <a:lnTo>
                  <a:pt x="0" y="2"/>
                </a:lnTo>
                <a:lnTo>
                  <a:pt x="0" y="1"/>
                </a:lnTo>
                <a:lnTo>
                  <a:pt x="0"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sp macro="" textlink="">
        <xdr:nvSpPr>
          <xdr:cNvPr id="132698" name="Line 440"/>
          <xdr:cNvSpPr>
            <a:spLocks noChangeShapeType="1"/>
          </xdr:cNvSpPr>
        </xdr:nvSpPr>
        <xdr:spPr bwMode="auto">
          <a:xfrm>
            <a:off x="327" y="41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699" name="Line 441"/>
          <xdr:cNvSpPr>
            <a:spLocks noChangeShapeType="1"/>
          </xdr:cNvSpPr>
        </xdr:nvSpPr>
        <xdr:spPr bwMode="auto">
          <a:xfrm>
            <a:off x="334" y="41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0" name="Line 442"/>
          <xdr:cNvSpPr>
            <a:spLocks noChangeShapeType="1"/>
          </xdr:cNvSpPr>
        </xdr:nvSpPr>
        <xdr:spPr bwMode="auto">
          <a:xfrm>
            <a:off x="341" y="412"/>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1" name="Line 443"/>
          <xdr:cNvSpPr>
            <a:spLocks noChangeShapeType="1"/>
          </xdr:cNvSpPr>
        </xdr:nvSpPr>
        <xdr:spPr bwMode="auto">
          <a:xfrm>
            <a:off x="348" y="412"/>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2" name="Line 444"/>
          <xdr:cNvSpPr>
            <a:spLocks noChangeShapeType="1"/>
          </xdr:cNvSpPr>
        </xdr:nvSpPr>
        <xdr:spPr bwMode="auto">
          <a:xfrm>
            <a:off x="353" y="410"/>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3" name="Line 445"/>
          <xdr:cNvSpPr>
            <a:spLocks noChangeShapeType="1"/>
          </xdr:cNvSpPr>
        </xdr:nvSpPr>
        <xdr:spPr bwMode="auto">
          <a:xfrm>
            <a:off x="358" y="409"/>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4" name="Line 446"/>
          <xdr:cNvSpPr>
            <a:spLocks noChangeShapeType="1"/>
          </xdr:cNvSpPr>
        </xdr:nvSpPr>
        <xdr:spPr bwMode="auto">
          <a:xfrm>
            <a:off x="320" y="412"/>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5" name="Line 447"/>
          <xdr:cNvSpPr>
            <a:spLocks noChangeShapeType="1"/>
          </xdr:cNvSpPr>
        </xdr:nvSpPr>
        <xdr:spPr bwMode="auto">
          <a:xfrm>
            <a:off x="314" y="412"/>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6" name="Line 448"/>
          <xdr:cNvSpPr>
            <a:spLocks noChangeShapeType="1"/>
          </xdr:cNvSpPr>
        </xdr:nvSpPr>
        <xdr:spPr bwMode="auto">
          <a:xfrm>
            <a:off x="363" y="407"/>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7" name="Line 449"/>
          <xdr:cNvSpPr>
            <a:spLocks noChangeShapeType="1"/>
          </xdr:cNvSpPr>
        </xdr:nvSpPr>
        <xdr:spPr bwMode="auto">
          <a:xfrm>
            <a:off x="368" y="405"/>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8" name="Line 450"/>
          <xdr:cNvSpPr>
            <a:spLocks noChangeShapeType="1"/>
          </xdr:cNvSpPr>
        </xdr:nvSpPr>
        <xdr:spPr bwMode="auto">
          <a:xfrm>
            <a:off x="372" y="40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09" name="Line 451"/>
          <xdr:cNvSpPr>
            <a:spLocks noChangeShapeType="1"/>
          </xdr:cNvSpPr>
        </xdr:nvSpPr>
        <xdr:spPr bwMode="auto">
          <a:xfrm>
            <a:off x="375" y="400"/>
            <a:ext cx="0"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0" name="Line 452"/>
          <xdr:cNvSpPr>
            <a:spLocks noChangeShapeType="1"/>
          </xdr:cNvSpPr>
        </xdr:nvSpPr>
        <xdr:spPr bwMode="auto">
          <a:xfrm>
            <a:off x="378" y="398"/>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1" name="Line 453"/>
          <xdr:cNvSpPr>
            <a:spLocks noChangeShapeType="1"/>
          </xdr:cNvSpPr>
        </xdr:nvSpPr>
        <xdr:spPr bwMode="auto">
          <a:xfrm>
            <a:off x="309" y="410"/>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2" name="Line 454"/>
          <xdr:cNvSpPr>
            <a:spLocks noChangeShapeType="1"/>
          </xdr:cNvSpPr>
        </xdr:nvSpPr>
        <xdr:spPr bwMode="auto">
          <a:xfrm>
            <a:off x="304" y="409"/>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3" name="Line 455"/>
          <xdr:cNvSpPr>
            <a:spLocks noChangeShapeType="1"/>
          </xdr:cNvSpPr>
        </xdr:nvSpPr>
        <xdr:spPr bwMode="auto">
          <a:xfrm>
            <a:off x="299" y="407"/>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4" name="Line 456"/>
          <xdr:cNvSpPr>
            <a:spLocks noChangeShapeType="1"/>
          </xdr:cNvSpPr>
        </xdr:nvSpPr>
        <xdr:spPr bwMode="auto">
          <a:xfrm>
            <a:off x="295" y="406"/>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5" name="Line 457"/>
          <xdr:cNvSpPr>
            <a:spLocks noChangeShapeType="1"/>
          </xdr:cNvSpPr>
        </xdr:nvSpPr>
        <xdr:spPr bwMode="auto">
          <a:xfrm>
            <a:off x="291" y="403"/>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6" name="Line 458"/>
          <xdr:cNvSpPr>
            <a:spLocks noChangeShapeType="1"/>
          </xdr:cNvSpPr>
        </xdr:nvSpPr>
        <xdr:spPr bwMode="auto">
          <a:xfrm>
            <a:off x="287" y="401"/>
            <a:ext cx="0" cy="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7" name="Line 459"/>
          <xdr:cNvSpPr>
            <a:spLocks noChangeShapeType="1"/>
          </xdr:cNvSpPr>
        </xdr:nvSpPr>
        <xdr:spPr bwMode="auto">
          <a:xfrm>
            <a:off x="284" y="399"/>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8" name="Line 460"/>
          <xdr:cNvSpPr>
            <a:spLocks noChangeShapeType="1"/>
          </xdr:cNvSpPr>
        </xdr:nvSpPr>
        <xdr:spPr bwMode="auto">
          <a:xfrm>
            <a:off x="281" y="397"/>
            <a:ext cx="0" cy="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19" name="Line 461"/>
          <xdr:cNvSpPr>
            <a:spLocks noChangeShapeType="1"/>
          </xdr:cNvSpPr>
        </xdr:nvSpPr>
        <xdr:spPr bwMode="auto">
          <a:xfrm>
            <a:off x="279" y="392"/>
            <a:ext cx="0" cy="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69" name="Rectangle 462"/>
          <xdr:cNvSpPr>
            <a:spLocks noChangeArrowheads="1"/>
          </xdr:cNvSpPr>
        </xdr:nvSpPr>
        <xdr:spPr bwMode="auto">
          <a:xfrm>
            <a:off x="559" y="295"/>
            <a:ext cx="1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ア</a:t>
            </a:r>
          </a:p>
        </xdr:txBody>
      </xdr:sp>
      <xdr:sp macro="" textlink="">
        <xdr:nvSpPr>
          <xdr:cNvPr id="170" name="Rectangle 463"/>
          <xdr:cNvSpPr>
            <a:spLocks noChangeArrowheads="1"/>
          </xdr:cNvSpPr>
        </xdr:nvSpPr>
        <xdr:spPr bwMode="auto">
          <a:xfrm>
            <a:off x="571" y="295"/>
            <a:ext cx="1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ル</a:t>
            </a:r>
          </a:p>
        </xdr:txBody>
      </xdr:sp>
      <xdr:sp macro="" textlink="">
        <xdr:nvSpPr>
          <xdr:cNvPr id="171" name="Rectangle 464"/>
          <xdr:cNvSpPr>
            <a:spLocks noChangeArrowheads="1"/>
          </xdr:cNvSpPr>
        </xdr:nvSpPr>
        <xdr:spPr bwMode="auto">
          <a:xfrm>
            <a:off x="582" y="294"/>
            <a:ext cx="7"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ミ</a:t>
            </a:r>
          </a:p>
        </xdr:txBody>
      </xdr:sp>
      <xdr:sp macro="" textlink="">
        <xdr:nvSpPr>
          <xdr:cNvPr id="172" name="Rectangle 465"/>
          <xdr:cNvSpPr>
            <a:spLocks noChangeArrowheads="1"/>
          </xdr:cNvSpPr>
        </xdr:nvSpPr>
        <xdr:spPr bwMode="auto">
          <a:xfrm>
            <a:off x="594" y="294"/>
            <a:ext cx="1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パ</a:t>
            </a:r>
          </a:p>
        </xdr:txBody>
      </xdr:sp>
      <xdr:sp macro="" textlink="">
        <xdr:nvSpPr>
          <xdr:cNvPr id="173" name="Rectangle 466"/>
          <xdr:cNvSpPr>
            <a:spLocks noChangeArrowheads="1"/>
          </xdr:cNvSpPr>
        </xdr:nvSpPr>
        <xdr:spPr bwMode="auto">
          <a:xfrm>
            <a:off x="607" y="294"/>
            <a:ext cx="8"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ッ</a:t>
            </a:r>
          </a:p>
        </xdr:txBody>
      </xdr:sp>
      <xdr:sp macro="" textlink="">
        <xdr:nvSpPr>
          <xdr:cNvPr id="174" name="Rectangle 467"/>
          <xdr:cNvSpPr>
            <a:spLocks noChangeArrowheads="1"/>
          </xdr:cNvSpPr>
        </xdr:nvSpPr>
        <xdr:spPr bwMode="auto">
          <a:xfrm>
            <a:off x="619" y="295"/>
            <a:ext cx="9"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ク</a:t>
            </a:r>
          </a:p>
        </xdr:txBody>
      </xdr:sp>
      <xdr:sp macro="" textlink="">
        <xdr:nvSpPr>
          <xdr:cNvPr id="175" name="Rectangle 468"/>
          <xdr:cNvSpPr>
            <a:spLocks noChangeArrowheads="1"/>
          </xdr:cNvSpPr>
        </xdr:nvSpPr>
        <xdr:spPr bwMode="auto">
          <a:xfrm>
            <a:off x="592" y="419"/>
            <a:ext cx="1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シ</a:t>
            </a:r>
          </a:p>
        </xdr:txBody>
      </xdr:sp>
      <xdr:sp macro="" textlink="">
        <xdr:nvSpPr>
          <xdr:cNvPr id="176" name="Rectangle 469"/>
          <xdr:cNvSpPr>
            <a:spLocks noChangeArrowheads="1"/>
          </xdr:cNvSpPr>
        </xdr:nvSpPr>
        <xdr:spPr bwMode="auto">
          <a:xfrm>
            <a:off x="604" y="418"/>
            <a:ext cx="8"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リ</a:t>
            </a:r>
          </a:p>
        </xdr:txBody>
      </xdr:sp>
      <xdr:sp macro="" textlink="">
        <xdr:nvSpPr>
          <xdr:cNvPr id="177" name="Rectangle 470"/>
          <xdr:cNvSpPr>
            <a:spLocks noChangeArrowheads="1"/>
          </xdr:cNvSpPr>
        </xdr:nvSpPr>
        <xdr:spPr bwMode="auto">
          <a:xfrm>
            <a:off x="617" y="419"/>
            <a:ext cx="9"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カ</a:t>
            </a:r>
          </a:p>
        </xdr:txBody>
      </xdr:sp>
      <xdr:sp macro="" textlink="">
        <xdr:nvSpPr>
          <xdr:cNvPr id="178" name="Rectangle 471"/>
          <xdr:cNvSpPr>
            <a:spLocks noChangeArrowheads="1"/>
          </xdr:cNvSpPr>
        </xdr:nvSpPr>
        <xdr:spPr bwMode="auto">
          <a:xfrm>
            <a:off x="628" y="419"/>
            <a:ext cx="1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ゲ</a:t>
            </a:r>
          </a:p>
        </xdr:txBody>
      </xdr:sp>
      <xdr:sp macro="" textlink="">
        <xdr:nvSpPr>
          <xdr:cNvPr id="179" name="Rectangle 472"/>
          <xdr:cNvSpPr>
            <a:spLocks noChangeArrowheads="1"/>
          </xdr:cNvSpPr>
        </xdr:nvSpPr>
        <xdr:spPr bwMode="auto">
          <a:xfrm>
            <a:off x="641" y="418"/>
            <a:ext cx="1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ル</a:t>
            </a:r>
          </a:p>
        </xdr:txBody>
      </xdr:sp>
      <xdr:sp macro="" textlink="">
        <xdr:nvSpPr>
          <xdr:cNvPr id="180" name="Rectangle 473"/>
          <xdr:cNvSpPr>
            <a:spLocks noChangeArrowheads="1"/>
          </xdr:cNvSpPr>
        </xdr:nvSpPr>
        <xdr:spPr bwMode="auto">
          <a:xfrm>
            <a:off x="776" y="433"/>
            <a:ext cx="9"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ラ</a:t>
            </a:r>
          </a:p>
        </xdr:txBody>
      </xdr:sp>
      <xdr:sp macro="" textlink="">
        <xdr:nvSpPr>
          <xdr:cNvPr id="181" name="Rectangle 474"/>
          <xdr:cNvSpPr>
            <a:spLocks noChangeArrowheads="1"/>
          </xdr:cNvSpPr>
        </xdr:nvSpPr>
        <xdr:spPr bwMode="auto">
          <a:xfrm>
            <a:off x="787" y="433"/>
            <a:ext cx="1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ベ</a:t>
            </a:r>
          </a:p>
        </xdr:txBody>
      </xdr:sp>
      <xdr:sp macro="" textlink="">
        <xdr:nvSpPr>
          <xdr:cNvPr id="182" name="Rectangle 475"/>
          <xdr:cNvSpPr>
            <a:spLocks noChangeArrowheads="1"/>
          </xdr:cNvSpPr>
        </xdr:nvSpPr>
        <xdr:spPr bwMode="auto">
          <a:xfrm>
            <a:off x="799" y="433"/>
            <a:ext cx="1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ル</a:t>
            </a:r>
          </a:p>
        </xdr:txBody>
      </xdr:sp>
      <xdr:sp macro="" textlink="">
        <xdr:nvSpPr>
          <xdr:cNvPr id="183" name="Rectangle 476"/>
          <xdr:cNvSpPr>
            <a:spLocks noChangeArrowheads="1"/>
          </xdr:cNvSpPr>
        </xdr:nvSpPr>
        <xdr:spPr bwMode="auto">
          <a:xfrm>
            <a:off x="320" y="428"/>
            <a:ext cx="8"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リ</a:t>
            </a:r>
          </a:p>
        </xdr:txBody>
      </xdr:sp>
      <xdr:sp macro="" textlink="">
        <xdr:nvSpPr>
          <xdr:cNvPr id="184" name="Rectangle 477"/>
          <xdr:cNvSpPr>
            <a:spLocks noChangeArrowheads="1"/>
          </xdr:cNvSpPr>
        </xdr:nvSpPr>
        <xdr:spPr bwMode="auto">
          <a:xfrm>
            <a:off x="332" y="428"/>
            <a:ext cx="10"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ー</a:t>
            </a:r>
          </a:p>
        </xdr:txBody>
      </xdr:sp>
      <xdr:sp macro="" textlink="">
        <xdr:nvSpPr>
          <xdr:cNvPr id="185" name="Rectangle 478"/>
          <xdr:cNvSpPr>
            <a:spLocks noChangeArrowheads="1"/>
          </xdr:cNvSpPr>
        </xdr:nvSpPr>
        <xdr:spPr bwMode="auto">
          <a:xfrm>
            <a:off x="344" y="428"/>
            <a:ext cx="11" cy="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800" b="0" i="0" u="none" strike="noStrike" baseline="0">
                <a:solidFill>
                  <a:srgbClr val="000000"/>
                </a:solidFill>
                <a:latin typeface="ｼｽﾃﾑ明朝"/>
              </a:rPr>
              <a:t>ル</a:t>
            </a:r>
          </a:p>
        </xdr:txBody>
      </xdr:sp>
      <xdr:sp macro="" textlink="">
        <xdr:nvSpPr>
          <xdr:cNvPr id="132737" name="Line 485"/>
          <xdr:cNvSpPr>
            <a:spLocks noChangeShapeType="1"/>
          </xdr:cNvSpPr>
        </xdr:nvSpPr>
        <xdr:spPr bwMode="auto">
          <a:xfrm>
            <a:off x="772" y="322"/>
            <a:ext cx="22" cy="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38" name="Line 486"/>
          <xdr:cNvSpPr>
            <a:spLocks noChangeShapeType="1"/>
          </xdr:cNvSpPr>
        </xdr:nvSpPr>
        <xdr:spPr bwMode="auto">
          <a:xfrm flipV="1">
            <a:off x="794" y="338"/>
            <a:ext cx="30" cy="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39" name="Line 487"/>
          <xdr:cNvSpPr>
            <a:spLocks noChangeShapeType="1"/>
          </xdr:cNvSpPr>
        </xdr:nvSpPr>
        <xdr:spPr bwMode="auto">
          <a:xfrm flipV="1">
            <a:off x="772" y="315"/>
            <a:ext cx="27"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2740" name="Line 488"/>
          <xdr:cNvSpPr>
            <a:spLocks noChangeShapeType="1"/>
          </xdr:cNvSpPr>
        </xdr:nvSpPr>
        <xdr:spPr bwMode="auto">
          <a:xfrm>
            <a:off x="799" y="315"/>
            <a:ext cx="25" cy="2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3</xdr:col>
          <xdr:colOff>495300</xdr:colOff>
          <xdr:row>0</xdr:row>
          <xdr:rowOff>0</xdr:rowOff>
        </xdr:from>
        <xdr:to>
          <xdr:col>12</xdr:col>
          <xdr:colOff>19050</xdr:colOff>
          <xdr:row>0</xdr:row>
          <xdr:rowOff>0</xdr:rowOff>
        </xdr:to>
        <xdr:sp macro="" textlink="">
          <xdr:nvSpPr>
            <xdr:cNvPr id="19459" name="Object 3" hidden="1">
              <a:extLst>
                <a:ext uri="{63B3BB69-23CF-44E3-9099-C40C66FF867C}">
                  <a14:compatExt spid="_x0000_s19459"/>
                </a:ext>
              </a:extLst>
            </xdr:cNvPr>
            <xdr:cNvSpPr/>
          </xdr:nvSpPr>
          <xdr:spPr>
            <a:xfrm>
              <a:off x="0" y="0"/>
              <a:ext cx="0" cy="0"/>
            </a:xfrm>
            <a:prstGeom prst="rect">
              <a:avLst/>
            </a:prstGeom>
          </xdr:spPr>
        </xdr:sp>
        <xdr:clientData/>
      </xdr:twoCellAnchor>
    </mc:Choice>
    <mc:Fallback/>
  </mc:AlternateContent>
  <xdr:oneCellAnchor>
    <xdr:from>
      <xdr:col>3</xdr:col>
      <xdr:colOff>990600</xdr:colOff>
      <xdr:row>70</xdr:row>
      <xdr:rowOff>9525</xdr:rowOff>
    </xdr:from>
    <xdr:ext cx="1595309" cy="259045"/>
    <xdr:sp macro="" textlink="">
      <xdr:nvSpPr>
        <xdr:cNvPr id="19618" name="Text Box 162"/>
        <xdr:cNvSpPr txBox="1">
          <a:spLocks noChangeArrowheads="1"/>
        </xdr:cNvSpPr>
      </xdr:nvSpPr>
      <xdr:spPr bwMode="auto">
        <a:xfrm>
          <a:off x="1337982" y="12761819"/>
          <a:ext cx="1595309" cy="25904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0">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none" lIns="91440" tIns="45720" rIns="91440" bIns="45720" anchor="t" upright="1">
          <a:spAutoFit/>
        </a:bodyPr>
        <a:lstStyle/>
        <a:p>
          <a:pPr algn="l" rtl="0">
            <a:defRPr sz="1000"/>
          </a:pPr>
          <a:r>
            <a:rPr lang="ja-JP" altLang="en-US" sz="1000" b="0" i="0" u="none" strike="noStrike" baseline="0">
              <a:solidFill>
                <a:srgbClr val="000000"/>
              </a:solidFill>
              <a:latin typeface="ＭＳ ゴシック"/>
              <a:ea typeface="ＭＳ ゴシック"/>
            </a:rPr>
            <a:t>CL-A1</a:t>
          </a:r>
          <a:r>
            <a:rPr lang="en-US" altLang="ja-JP" sz="1000" b="0" i="0" u="none" strike="noStrike" baseline="0">
              <a:solidFill>
                <a:srgbClr val="000000"/>
              </a:solidFill>
              <a:latin typeface="ＭＳ ゴシック"/>
              <a:ea typeface="ＭＳ ゴシック"/>
            </a:rPr>
            <a:t>60</a:t>
          </a:r>
          <a:r>
            <a:rPr lang="ja-JP" altLang="en-US" sz="1000" b="0" i="0" u="none" strike="noStrike" baseline="0">
              <a:solidFill>
                <a:srgbClr val="000000"/>
              </a:solidFill>
              <a:latin typeface="ＭＳ ゴシック"/>
              <a:ea typeface="ＭＳ ゴシック"/>
            </a:rPr>
            <a:t>-1W</a:t>
          </a:r>
          <a:r>
            <a:rPr lang="en-US" altLang="ja-JP" sz="1000" b="0" i="0" u="none" strike="noStrike" baseline="0">
              <a:solidFill>
                <a:srgbClr val="000000"/>
              </a:solidFill>
              <a:latin typeface="ＭＳ ゴシック"/>
              <a:ea typeface="ＭＳ ゴシック"/>
            </a:rPr>
            <a:t>9</a:t>
          </a:r>
          <a:r>
            <a:rPr lang="ja-JP" altLang="en-US" sz="1000" b="0" i="0" u="none" strike="noStrike" baseline="0">
              <a:solidFill>
                <a:srgbClr val="000000"/>
              </a:solidFill>
              <a:latin typeface="ＭＳ ゴシック"/>
              <a:ea typeface="ＭＳ ゴシック"/>
            </a:rPr>
            <a:t>-</a:t>
          </a:r>
          <a:r>
            <a:rPr lang="en-US" altLang="ja-JP" sz="1000" b="0" i="0" u="none" strike="noStrike" baseline="0">
              <a:solidFill>
                <a:srgbClr val="000000"/>
              </a:solidFill>
              <a:latin typeface="ＭＳ ゴシック"/>
              <a:ea typeface="ＭＳ ゴシック"/>
            </a:rPr>
            <a:t>HN1</a:t>
          </a:r>
          <a:r>
            <a:rPr lang="ja-JP" altLang="en-US" sz="1000" b="0" i="0" u="none" strike="noStrike" baseline="0">
              <a:solidFill>
                <a:srgbClr val="000000"/>
              </a:solidFill>
              <a:latin typeface="ＭＳ ゴシック"/>
              <a:ea typeface="ＭＳ ゴシック"/>
            </a:rPr>
            <a:t>-T</a:t>
          </a:r>
          <a:r>
            <a:rPr lang="en-US" altLang="ja-JP" sz="1000" b="0" i="0" u="none" strike="noStrike" baseline="0">
              <a:solidFill>
                <a:srgbClr val="000000"/>
              </a:solidFill>
              <a:latin typeface="ＭＳ ゴシック"/>
              <a:ea typeface="ＭＳ ゴシック"/>
            </a:rPr>
            <a:t>-9600</a:t>
          </a:r>
          <a:endParaRPr lang="ja-JP" altLang="en-US" sz="1000" b="0" i="0" u="none" strike="noStrike" baseline="0">
            <a:solidFill>
              <a:srgbClr val="000000"/>
            </a:solidFill>
            <a:latin typeface="ＭＳ ゴシック"/>
            <a:ea typeface="ＭＳ ゴシック"/>
          </a:endParaRPr>
        </a:p>
      </xdr:txBody>
    </xdr:sp>
    <xdr:clientData/>
  </xdr:oneCellAnchor>
  <xdr:twoCellAnchor>
    <xdr:from>
      <xdr:col>3</xdr:col>
      <xdr:colOff>981075</xdr:colOff>
      <xdr:row>72</xdr:row>
      <xdr:rowOff>66675</xdr:rowOff>
    </xdr:from>
    <xdr:to>
      <xdr:col>3</xdr:col>
      <xdr:colOff>1562100</xdr:colOff>
      <xdr:row>73</xdr:row>
      <xdr:rowOff>152400</xdr:rowOff>
    </xdr:to>
    <xdr:sp macro="" textlink="">
      <xdr:nvSpPr>
        <xdr:cNvPr id="19619" name="Text Box 163"/>
        <xdr:cNvSpPr txBox="1">
          <a:spLocks noChangeArrowheads="1"/>
        </xdr:cNvSpPr>
      </xdr:nvSpPr>
      <xdr:spPr bwMode="auto">
        <a:xfrm>
          <a:off x="1333500" y="10915650"/>
          <a:ext cx="581025"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ja-JP" altLang="en-US" sz="1000" b="0" i="0" u="none" strike="noStrike" baseline="0">
              <a:solidFill>
                <a:srgbClr val="000000"/>
              </a:solidFill>
              <a:latin typeface="ＭＳ 明朝"/>
              <a:ea typeface="ＭＳ 明朝"/>
            </a:rPr>
            <a:t>※２</a:t>
          </a:r>
          <a:endParaRPr lang="ja-JP" altLang="en-US" sz="1000" b="0" i="0" u="none" strike="noStrike" baseline="0">
            <a:solidFill>
              <a:srgbClr val="000000"/>
            </a:solidFill>
            <a:latin typeface="Times New Roman"/>
            <a:ea typeface="ＭＳ 明朝"/>
            <a:cs typeface="Times New Roman"/>
          </a:endParaRPr>
        </a:p>
        <a:p>
          <a:pPr algn="l" rtl="0">
            <a:lnSpc>
              <a:spcPts val="800"/>
            </a:lnSpc>
            <a:defRPr sz="1000"/>
          </a:pPr>
          <a:endParaRPr lang="ja-JP" altLang="en-US" sz="1000" b="0" i="0" u="none" strike="noStrike" baseline="0">
            <a:solidFill>
              <a:srgbClr val="000000"/>
            </a:solidFill>
            <a:latin typeface="Times New Roman"/>
            <a:cs typeface="Times New Roman"/>
          </a:endParaRPr>
        </a:p>
      </xdr:txBody>
    </xdr:sp>
    <xdr:clientData/>
  </xdr:twoCellAnchor>
  <xdr:twoCellAnchor>
    <xdr:from>
      <xdr:col>3</xdr:col>
      <xdr:colOff>981075</xdr:colOff>
      <xdr:row>73</xdr:row>
      <xdr:rowOff>104775</xdr:rowOff>
    </xdr:from>
    <xdr:to>
      <xdr:col>3</xdr:col>
      <xdr:colOff>1552575</xdr:colOff>
      <xdr:row>75</xdr:row>
      <xdr:rowOff>66675</xdr:rowOff>
    </xdr:to>
    <xdr:sp macro="" textlink="">
      <xdr:nvSpPr>
        <xdr:cNvPr id="19620" name="Text Box 164"/>
        <xdr:cNvSpPr txBox="1">
          <a:spLocks noChangeArrowheads="1"/>
        </xdr:cNvSpPr>
      </xdr:nvSpPr>
      <xdr:spPr bwMode="auto">
        <a:xfrm>
          <a:off x="1333500" y="11134725"/>
          <a:ext cx="571500"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ja-JP" altLang="en-US" sz="1000" b="0" i="0" u="none" strike="noStrike" baseline="0">
              <a:solidFill>
                <a:srgbClr val="000000"/>
              </a:solidFill>
              <a:latin typeface="ＭＳ 明朝"/>
              <a:ea typeface="ＭＳ 明朝"/>
            </a:rPr>
            <a:t>※３</a:t>
          </a:r>
          <a:endParaRPr lang="ja-JP" altLang="en-US" sz="1000" b="0" i="0" u="none" strike="noStrike" baseline="0">
            <a:solidFill>
              <a:srgbClr val="000000"/>
            </a:solidFill>
            <a:latin typeface="Times New Roman"/>
            <a:ea typeface="ＭＳ 明朝"/>
            <a:cs typeface="Times New Roman"/>
          </a:endParaRPr>
        </a:p>
        <a:p>
          <a:pPr algn="l" rtl="0">
            <a:lnSpc>
              <a:spcPts val="800"/>
            </a:lnSpc>
            <a:defRPr sz="1000"/>
          </a:pPr>
          <a:endParaRPr lang="ja-JP" altLang="en-US" sz="1000" b="0" i="0" u="none" strike="noStrike" baseline="0">
            <a:solidFill>
              <a:srgbClr val="000000"/>
            </a:solidFill>
            <a:latin typeface="Times New Roman"/>
            <a:cs typeface="Times New Roman"/>
          </a:endParaRPr>
        </a:p>
      </xdr:txBody>
    </xdr:sp>
    <xdr:clientData/>
  </xdr:twoCellAnchor>
  <xdr:twoCellAnchor>
    <xdr:from>
      <xdr:col>4</xdr:col>
      <xdr:colOff>304237</xdr:colOff>
      <xdr:row>73</xdr:row>
      <xdr:rowOff>93571</xdr:rowOff>
    </xdr:from>
    <xdr:to>
      <xdr:col>4</xdr:col>
      <xdr:colOff>880780</xdr:colOff>
      <xdr:row>75</xdr:row>
      <xdr:rowOff>122146</xdr:rowOff>
    </xdr:to>
    <xdr:sp macro="" textlink="">
      <xdr:nvSpPr>
        <xdr:cNvPr id="19622" name="Text Box 166"/>
        <xdr:cNvSpPr txBox="1">
          <a:spLocks noChangeArrowheads="1"/>
        </xdr:cNvSpPr>
      </xdr:nvSpPr>
      <xdr:spPr bwMode="auto">
        <a:xfrm>
          <a:off x="2220443" y="13383747"/>
          <a:ext cx="576543" cy="38716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270" tIns="1270" rIns="1270" bIns="1270" anchor="t" upright="1"/>
        <a:lstStyle/>
        <a:p>
          <a:pPr algn="l" rtl="0">
            <a:defRPr sz="1000"/>
          </a:pPr>
          <a:r>
            <a:rPr lang="ja-JP" altLang="en-US" sz="1050" b="0" i="0" u="none" strike="noStrike" baseline="0">
              <a:solidFill>
                <a:srgbClr val="000000"/>
              </a:solidFill>
              <a:latin typeface="ＭＳ 明朝"/>
              <a:ea typeface="ＭＳ 明朝"/>
            </a:rPr>
            <a:t>※４</a:t>
          </a:r>
          <a:endParaRPr lang="ja-JP" altLang="en-US" sz="1050" b="0" i="0" u="none" strike="noStrike" baseline="0">
            <a:solidFill>
              <a:srgbClr val="000000"/>
            </a:solidFill>
            <a:latin typeface="Times New Roman"/>
            <a:ea typeface="ＭＳ 明朝"/>
            <a:cs typeface="Times New Roman"/>
          </a:endParaRPr>
        </a:p>
        <a:p>
          <a:pPr algn="l" rtl="0">
            <a:defRPr sz="1000"/>
          </a:pPr>
          <a:endParaRPr lang="ja-JP" altLang="en-US" sz="1050" b="0" i="0" u="none" strike="noStrike" baseline="0">
            <a:solidFill>
              <a:srgbClr val="000000"/>
            </a:solidFill>
            <a:latin typeface="Times New Roman"/>
            <a:cs typeface="Times New Roman"/>
          </a:endParaRPr>
        </a:p>
      </xdr:txBody>
    </xdr:sp>
    <xdr:clientData/>
  </xdr:twoCellAnchor>
  <xdr:twoCellAnchor>
    <xdr:from>
      <xdr:col>3</xdr:col>
      <xdr:colOff>981075</xdr:colOff>
      <xdr:row>71</xdr:row>
      <xdr:rowOff>38100</xdr:rowOff>
    </xdr:from>
    <xdr:to>
      <xdr:col>3</xdr:col>
      <xdr:colOff>1562100</xdr:colOff>
      <xdr:row>72</xdr:row>
      <xdr:rowOff>123825</xdr:rowOff>
    </xdr:to>
    <xdr:sp macro="" textlink="">
      <xdr:nvSpPr>
        <xdr:cNvPr id="19623" name="Text Box 167"/>
        <xdr:cNvSpPr txBox="1">
          <a:spLocks noChangeArrowheads="1"/>
        </xdr:cNvSpPr>
      </xdr:nvSpPr>
      <xdr:spPr bwMode="auto">
        <a:xfrm>
          <a:off x="1333500" y="10706100"/>
          <a:ext cx="581025" cy="2667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ja-JP" altLang="en-US" sz="1000" b="0" i="0" u="none" strike="noStrike" baseline="0">
              <a:solidFill>
                <a:srgbClr val="000000"/>
              </a:solidFill>
              <a:latin typeface="ＭＳ 明朝"/>
              <a:ea typeface="ＭＳ 明朝"/>
            </a:rPr>
            <a:t>※１</a:t>
          </a:r>
          <a:endParaRPr lang="ja-JP" altLang="en-US" sz="1000" b="0" i="0" u="none" strike="noStrike" baseline="0">
            <a:solidFill>
              <a:srgbClr val="000000"/>
            </a:solidFill>
            <a:latin typeface="Times New Roman"/>
            <a:ea typeface="ＭＳ 明朝"/>
            <a:cs typeface="Times New Roman"/>
          </a:endParaRPr>
        </a:p>
        <a:p>
          <a:pPr algn="l" rtl="0">
            <a:lnSpc>
              <a:spcPts val="800"/>
            </a:lnSpc>
            <a:defRPr sz="1000"/>
          </a:pPr>
          <a:endParaRPr lang="ja-JP" altLang="en-US" sz="1000" b="0" i="0" u="none" strike="noStrike" baseline="0">
            <a:solidFill>
              <a:srgbClr val="000000"/>
            </a:solidFill>
            <a:latin typeface="Times New Roman"/>
            <a:cs typeface="Times New Roman"/>
          </a:endParaRPr>
        </a:p>
      </xdr:txBody>
    </xdr:sp>
    <xdr:clientData/>
  </xdr:twoCellAnchor>
  <xdr:twoCellAnchor>
    <xdr:from>
      <xdr:col>4</xdr:col>
      <xdr:colOff>352425</xdr:colOff>
      <xdr:row>42</xdr:row>
      <xdr:rowOff>9525</xdr:rowOff>
    </xdr:from>
    <xdr:to>
      <xdr:col>6</xdr:col>
      <xdr:colOff>95250</xdr:colOff>
      <xdr:row>46</xdr:row>
      <xdr:rowOff>76200</xdr:rowOff>
    </xdr:to>
    <xdr:sp macro="" textlink="">
      <xdr:nvSpPr>
        <xdr:cNvPr id="132565" name="Line 201"/>
        <xdr:cNvSpPr>
          <a:spLocks noChangeShapeType="1"/>
        </xdr:cNvSpPr>
      </xdr:nvSpPr>
      <xdr:spPr bwMode="auto">
        <a:xfrm>
          <a:off x="2276475" y="7667625"/>
          <a:ext cx="962025" cy="79057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104775</xdr:colOff>
      <xdr:row>46</xdr:row>
      <xdr:rowOff>76200</xdr:rowOff>
    </xdr:from>
    <xdr:to>
      <xdr:col>6</xdr:col>
      <xdr:colOff>114300</xdr:colOff>
      <xdr:row>49</xdr:row>
      <xdr:rowOff>133350</xdr:rowOff>
    </xdr:to>
    <xdr:sp macro="" textlink="">
      <xdr:nvSpPr>
        <xdr:cNvPr id="132566" name="Line 202"/>
        <xdr:cNvSpPr>
          <a:spLocks noChangeShapeType="1"/>
        </xdr:cNvSpPr>
      </xdr:nvSpPr>
      <xdr:spPr bwMode="auto">
        <a:xfrm>
          <a:off x="3248025" y="8458200"/>
          <a:ext cx="9525" cy="60007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352425</xdr:colOff>
      <xdr:row>42</xdr:row>
      <xdr:rowOff>9525</xdr:rowOff>
    </xdr:from>
    <xdr:to>
      <xdr:col>6</xdr:col>
      <xdr:colOff>552450</xdr:colOff>
      <xdr:row>42</xdr:row>
      <xdr:rowOff>19050</xdr:rowOff>
    </xdr:to>
    <xdr:sp macro="" textlink="">
      <xdr:nvSpPr>
        <xdr:cNvPr id="132567" name="Line 203"/>
        <xdr:cNvSpPr>
          <a:spLocks noChangeShapeType="1"/>
        </xdr:cNvSpPr>
      </xdr:nvSpPr>
      <xdr:spPr bwMode="auto">
        <a:xfrm>
          <a:off x="2276475" y="7667625"/>
          <a:ext cx="1419225" cy="952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104775</xdr:colOff>
      <xdr:row>46</xdr:row>
      <xdr:rowOff>76200</xdr:rowOff>
    </xdr:from>
    <xdr:to>
      <xdr:col>8</xdr:col>
      <xdr:colOff>247650</xdr:colOff>
      <xdr:row>46</xdr:row>
      <xdr:rowOff>85725</xdr:rowOff>
    </xdr:to>
    <xdr:sp macro="" textlink="">
      <xdr:nvSpPr>
        <xdr:cNvPr id="132568" name="Line 204"/>
        <xdr:cNvSpPr>
          <a:spLocks noChangeShapeType="1"/>
        </xdr:cNvSpPr>
      </xdr:nvSpPr>
      <xdr:spPr bwMode="auto">
        <a:xfrm>
          <a:off x="3248025" y="8458200"/>
          <a:ext cx="1419225" cy="952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114300</xdr:colOff>
      <xdr:row>49</xdr:row>
      <xdr:rowOff>142875</xdr:rowOff>
    </xdr:from>
    <xdr:to>
      <xdr:col>8</xdr:col>
      <xdr:colOff>257175</xdr:colOff>
      <xdr:row>49</xdr:row>
      <xdr:rowOff>152400</xdr:rowOff>
    </xdr:to>
    <xdr:sp macro="" textlink="">
      <xdr:nvSpPr>
        <xdr:cNvPr id="132569" name="Line 205"/>
        <xdr:cNvSpPr>
          <a:spLocks noChangeShapeType="1"/>
        </xdr:cNvSpPr>
      </xdr:nvSpPr>
      <xdr:spPr bwMode="auto">
        <a:xfrm>
          <a:off x="3257550" y="9067800"/>
          <a:ext cx="1419225" cy="952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46</xdr:row>
      <xdr:rowOff>76200</xdr:rowOff>
    </xdr:from>
    <xdr:to>
      <xdr:col>8</xdr:col>
      <xdr:colOff>266700</xdr:colOff>
      <xdr:row>49</xdr:row>
      <xdr:rowOff>142875</xdr:rowOff>
    </xdr:to>
    <xdr:sp macro="" textlink="">
      <xdr:nvSpPr>
        <xdr:cNvPr id="132570" name="Line 206"/>
        <xdr:cNvSpPr>
          <a:spLocks noChangeShapeType="1"/>
        </xdr:cNvSpPr>
      </xdr:nvSpPr>
      <xdr:spPr bwMode="auto">
        <a:xfrm>
          <a:off x="4676775" y="8458200"/>
          <a:ext cx="9525" cy="6096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85725</xdr:colOff>
      <xdr:row>50</xdr:row>
      <xdr:rowOff>0</xdr:rowOff>
    </xdr:from>
    <xdr:to>
      <xdr:col>6</xdr:col>
      <xdr:colOff>85725</xdr:colOff>
      <xdr:row>51</xdr:row>
      <xdr:rowOff>95250</xdr:rowOff>
    </xdr:to>
    <xdr:sp macro="" textlink="">
      <xdr:nvSpPr>
        <xdr:cNvPr id="132571" name="Line 207"/>
        <xdr:cNvSpPr>
          <a:spLocks noChangeShapeType="1"/>
        </xdr:cNvSpPr>
      </xdr:nvSpPr>
      <xdr:spPr bwMode="auto">
        <a:xfrm>
          <a:off x="3228975" y="9105900"/>
          <a:ext cx="0" cy="276225"/>
        </a:xfrm>
        <a:prstGeom prst="line">
          <a:avLst/>
        </a:prstGeom>
        <a:noFill/>
        <a:ln w="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50</xdr:row>
      <xdr:rowOff>0</xdr:rowOff>
    </xdr:from>
    <xdr:to>
      <xdr:col>8</xdr:col>
      <xdr:colOff>257175</xdr:colOff>
      <xdr:row>51</xdr:row>
      <xdr:rowOff>95250</xdr:rowOff>
    </xdr:to>
    <xdr:sp macro="" textlink="">
      <xdr:nvSpPr>
        <xdr:cNvPr id="132572" name="Line 208"/>
        <xdr:cNvSpPr>
          <a:spLocks noChangeShapeType="1"/>
        </xdr:cNvSpPr>
      </xdr:nvSpPr>
      <xdr:spPr bwMode="auto">
        <a:xfrm>
          <a:off x="4676775" y="9105900"/>
          <a:ext cx="0" cy="276225"/>
        </a:xfrm>
        <a:prstGeom prst="line">
          <a:avLst/>
        </a:prstGeom>
        <a:noFill/>
        <a:ln w="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45</xdr:row>
      <xdr:rowOff>76200</xdr:rowOff>
    </xdr:from>
    <xdr:to>
      <xdr:col>4</xdr:col>
      <xdr:colOff>342900</xdr:colOff>
      <xdr:row>47</xdr:row>
      <xdr:rowOff>47625</xdr:rowOff>
    </xdr:to>
    <xdr:sp macro="" textlink="">
      <xdr:nvSpPr>
        <xdr:cNvPr id="132573" name="Line 209"/>
        <xdr:cNvSpPr>
          <a:spLocks noChangeShapeType="1"/>
        </xdr:cNvSpPr>
      </xdr:nvSpPr>
      <xdr:spPr bwMode="auto">
        <a:xfrm flipH="1">
          <a:off x="2266950" y="8277225"/>
          <a:ext cx="0" cy="333375"/>
        </a:xfrm>
        <a:prstGeom prst="line">
          <a:avLst/>
        </a:prstGeom>
        <a:noFill/>
        <a:ln w="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352425</xdr:colOff>
      <xdr:row>42</xdr:row>
      <xdr:rowOff>9525</xdr:rowOff>
    </xdr:from>
    <xdr:to>
      <xdr:col>4</xdr:col>
      <xdr:colOff>361950</xdr:colOff>
      <xdr:row>45</xdr:row>
      <xdr:rowOff>66675</xdr:rowOff>
    </xdr:to>
    <xdr:sp macro="" textlink="">
      <xdr:nvSpPr>
        <xdr:cNvPr id="132574" name="Line 210"/>
        <xdr:cNvSpPr>
          <a:spLocks noChangeShapeType="1"/>
        </xdr:cNvSpPr>
      </xdr:nvSpPr>
      <xdr:spPr bwMode="auto">
        <a:xfrm>
          <a:off x="2276475" y="7667625"/>
          <a:ext cx="9525" cy="60007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561975</xdr:colOff>
      <xdr:row>42</xdr:row>
      <xdr:rowOff>9525</xdr:rowOff>
    </xdr:from>
    <xdr:to>
      <xdr:col>8</xdr:col>
      <xdr:colOff>247650</xdr:colOff>
      <xdr:row>46</xdr:row>
      <xdr:rowOff>76200</xdr:rowOff>
    </xdr:to>
    <xdr:sp macro="" textlink="">
      <xdr:nvSpPr>
        <xdr:cNvPr id="132575" name="Line 211"/>
        <xdr:cNvSpPr>
          <a:spLocks noChangeShapeType="1"/>
        </xdr:cNvSpPr>
      </xdr:nvSpPr>
      <xdr:spPr bwMode="auto">
        <a:xfrm>
          <a:off x="3705225" y="7667625"/>
          <a:ext cx="962025" cy="79057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42</xdr:row>
      <xdr:rowOff>9525</xdr:rowOff>
    </xdr:from>
    <xdr:to>
      <xdr:col>7</xdr:col>
      <xdr:colOff>161925</xdr:colOff>
      <xdr:row>46</xdr:row>
      <xdr:rowOff>76200</xdr:rowOff>
    </xdr:to>
    <xdr:sp macro="" textlink="">
      <xdr:nvSpPr>
        <xdr:cNvPr id="132576" name="Line 212"/>
        <xdr:cNvSpPr>
          <a:spLocks noChangeShapeType="1"/>
        </xdr:cNvSpPr>
      </xdr:nvSpPr>
      <xdr:spPr bwMode="auto">
        <a:xfrm>
          <a:off x="2981325" y="7667625"/>
          <a:ext cx="971550" cy="790575"/>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45</xdr:row>
      <xdr:rowOff>66675</xdr:rowOff>
    </xdr:from>
    <xdr:to>
      <xdr:col>6</xdr:col>
      <xdr:colOff>123825</xdr:colOff>
      <xdr:row>49</xdr:row>
      <xdr:rowOff>142875</xdr:rowOff>
    </xdr:to>
    <xdr:sp macro="" textlink="">
      <xdr:nvSpPr>
        <xdr:cNvPr id="132577" name="Line 213"/>
        <xdr:cNvSpPr>
          <a:spLocks noChangeShapeType="1"/>
        </xdr:cNvSpPr>
      </xdr:nvSpPr>
      <xdr:spPr bwMode="auto">
        <a:xfrm>
          <a:off x="2295525" y="8267700"/>
          <a:ext cx="971550" cy="8001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1790700</xdr:colOff>
      <xdr:row>42</xdr:row>
      <xdr:rowOff>9525</xdr:rowOff>
    </xdr:from>
    <xdr:to>
      <xdr:col>4</xdr:col>
      <xdr:colOff>304800</xdr:colOff>
      <xdr:row>42</xdr:row>
      <xdr:rowOff>9525</xdr:rowOff>
    </xdr:to>
    <xdr:sp macro="" textlink="">
      <xdr:nvSpPr>
        <xdr:cNvPr id="132578" name="Line 214"/>
        <xdr:cNvSpPr>
          <a:spLocks noChangeShapeType="1"/>
        </xdr:cNvSpPr>
      </xdr:nvSpPr>
      <xdr:spPr bwMode="auto">
        <a:xfrm flipH="1">
          <a:off x="1924050" y="7667625"/>
          <a:ext cx="304800" cy="0"/>
        </a:xfrm>
        <a:prstGeom prst="line">
          <a:avLst/>
        </a:prstGeom>
        <a:noFill/>
        <a:ln w="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1819275</xdr:colOff>
      <xdr:row>45</xdr:row>
      <xdr:rowOff>76200</xdr:rowOff>
    </xdr:from>
    <xdr:to>
      <xdr:col>4</xdr:col>
      <xdr:colOff>314325</xdr:colOff>
      <xdr:row>45</xdr:row>
      <xdr:rowOff>76200</xdr:rowOff>
    </xdr:to>
    <xdr:sp macro="" textlink="">
      <xdr:nvSpPr>
        <xdr:cNvPr id="132579" name="Line 215"/>
        <xdr:cNvSpPr>
          <a:spLocks noChangeShapeType="1"/>
        </xdr:cNvSpPr>
      </xdr:nvSpPr>
      <xdr:spPr bwMode="auto">
        <a:xfrm flipH="1">
          <a:off x="1924050" y="8277225"/>
          <a:ext cx="314325" cy="0"/>
        </a:xfrm>
        <a:prstGeom prst="line">
          <a:avLst/>
        </a:prstGeom>
        <a:noFill/>
        <a:ln w="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1704975</xdr:colOff>
      <xdr:row>43</xdr:row>
      <xdr:rowOff>28575</xdr:rowOff>
    </xdr:from>
    <xdr:to>
      <xdr:col>3</xdr:col>
      <xdr:colOff>1838325</xdr:colOff>
      <xdr:row>44</xdr:row>
      <xdr:rowOff>19050</xdr:rowOff>
    </xdr:to>
    <xdr:sp macro="" textlink="">
      <xdr:nvSpPr>
        <xdr:cNvPr id="132580" name="Rectangle 216"/>
        <xdr:cNvSpPr>
          <a:spLocks noChangeArrowheads="1"/>
        </xdr:cNvSpPr>
      </xdr:nvSpPr>
      <xdr:spPr bwMode="auto">
        <a:xfrm>
          <a:off x="1924050" y="7867650"/>
          <a:ext cx="0" cy="1714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0</xdr:colOff>
      <xdr:row>43</xdr:row>
      <xdr:rowOff>38100</xdr:rowOff>
    </xdr:from>
    <xdr:ext cx="138884" cy="200376"/>
    <xdr:sp macro="" textlink="">
      <xdr:nvSpPr>
        <xdr:cNvPr id="19673" name="Rectangle 217"/>
        <xdr:cNvSpPr>
          <a:spLocks noChangeArrowheads="1"/>
        </xdr:cNvSpPr>
      </xdr:nvSpPr>
      <xdr:spPr bwMode="auto">
        <a:xfrm>
          <a:off x="1916206" y="7814982"/>
          <a:ext cx="138884" cy="200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1300" b="0" i="0" u="none" strike="noStrike" baseline="0">
              <a:solidFill>
                <a:srgbClr val="000000"/>
              </a:solidFill>
              <a:latin typeface="Century"/>
            </a:rPr>
            <a:t>H</a:t>
          </a:r>
        </a:p>
      </xdr:txBody>
    </xdr:sp>
    <xdr:clientData/>
  </xdr:oneCellAnchor>
  <xdr:twoCellAnchor>
    <xdr:from>
      <xdr:col>4</xdr:col>
      <xdr:colOff>571500</xdr:colOff>
      <xdr:row>48</xdr:row>
      <xdr:rowOff>104775</xdr:rowOff>
    </xdr:from>
    <xdr:to>
      <xdr:col>4</xdr:col>
      <xdr:colOff>685800</xdr:colOff>
      <xdr:row>49</xdr:row>
      <xdr:rowOff>85725</xdr:rowOff>
    </xdr:to>
    <xdr:sp macro="" textlink="">
      <xdr:nvSpPr>
        <xdr:cNvPr id="132582" name="Rectangle 218"/>
        <xdr:cNvSpPr>
          <a:spLocks noChangeArrowheads="1"/>
        </xdr:cNvSpPr>
      </xdr:nvSpPr>
      <xdr:spPr bwMode="auto">
        <a:xfrm>
          <a:off x="2495550" y="8848725"/>
          <a:ext cx="114300" cy="1619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4</xdr:col>
      <xdr:colOff>609600</xdr:colOff>
      <xdr:row>48</xdr:row>
      <xdr:rowOff>123825</xdr:rowOff>
    </xdr:from>
    <xdr:ext cx="111184" cy="200376"/>
    <xdr:sp macro="" textlink="">
      <xdr:nvSpPr>
        <xdr:cNvPr id="19675" name="Rectangle 219"/>
        <xdr:cNvSpPr>
          <a:spLocks noChangeArrowheads="1"/>
        </xdr:cNvSpPr>
      </xdr:nvSpPr>
      <xdr:spPr bwMode="auto">
        <a:xfrm>
          <a:off x="2525806" y="8797178"/>
          <a:ext cx="111184" cy="200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1300" b="0" i="0" u="none" strike="noStrike" baseline="0">
              <a:solidFill>
                <a:srgbClr val="000000"/>
              </a:solidFill>
              <a:latin typeface="Century"/>
            </a:rPr>
            <a:t>L</a:t>
          </a:r>
        </a:p>
      </xdr:txBody>
    </xdr:sp>
    <xdr:clientData/>
  </xdr:oneCellAnchor>
  <xdr:twoCellAnchor>
    <xdr:from>
      <xdr:col>7</xdr:col>
      <xdr:colOff>161925</xdr:colOff>
      <xdr:row>51</xdr:row>
      <xdr:rowOff>66675</xdr:rowOff>
    </xdr:from>
    <xdr:to>
      <xdr:col>7</xdr:col>
      <xdr:colOff>323850</xdr:colOff>
      <xdr:row>52</xdr:row>
      <xdr:rowOff>47625</xdr:rowOff>
    </xdr:to>
    <xdr:sp macro="" textlink="">
      <xdr:nvSpPr>
        <xdr:cNvPr id="132584" name="Rectangle 220"/>
        <xdr:cNvSpPr>
          <a:spLocks noChangeArrowheads="1"/>
        </xdr:cNvSpPr>
      </xdr:nvSpPr>
      <xdr:spPr bwMode="auto">
        <a:xfrm>
          <a:off x="3952875" y="9353550"/>
          <a:ext cx="161925" cy="1619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7</xdr:col>
      <xdr:colOff>123825</xdr:colOff>
      <xdr:row>51</xdr:row>
      <xdr:rowOff>47625</xdr:rowOff>
    </xdr:from>
    <xdr:ext cx="163506" cy="200376"/>
    <xdr:sp macro="" textlink="">
      <xdr:nvSpPr>
        <xdr:cNvPr id="19677" name="Rectangle 221"/>
        <xdr:cNvSpPr>
          <a:spLocks noChangeArrowheads="1"/>
        </xdr:cNvSpPr>
      </xdr:nvSpPr>
      <xdr:spPr bwMode="auto">
        <a:xfrm>
          <a:off x="3900207" y="9258860"/>
          <a:ext cx="163506" cy="200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1300" b="0" i="0" u="none" strike="noStrike" baseline="0">
              <a:solidFill>
                <a:srgbClr val="000000"/>
              </a:solidFill>
              <a:latin typeface="Century"/>
            </a:rPr>
            <a:t>W</a:t>
          </a:r>
        </a:p>
      </xdr:txBody>
    </xdr:sp>
    <xdr:clientData/>
  </xdr:oneCellAnchor>
  <xdr:twoCellAnchor>
    <xdr:from>
      <xdr:col>4</xdr:col>
      <xdr:colOff>685800</xdr:colOff>
      <xdr:row>42</xdr:row>
      <xdr:rowOff>152400</xdr:rowOff>
    </xdr:from>
    <xdr:to>
      <xdr:col>6</xdr:col>
      <xdr:colOff>409575</xdr:colOff>
      <xdr:row>45</xdr:row>
      <xdr:rowOff>57150</xdr:rowOff>
    </xdr:to>
    <xdr:sp macro="" textlink="">
      <xdr:nvSpPr>
        <xdr:cNvPr id="132586" name="Freeform 222"/>
        <xdr:cNvSpPr>
          <a:spLocks/>
        </xdr:cNvSpPr>
      </xdr:nvSpPr>
      <xdr:spPr bwMode="auto">
        <a:xfrm>
          <a:off x="2609850" y="7810500"/>
          <a:ext cx="942975" cy="447675"/>
        </a:xfrm>
        <a:custGeom>
          <a:avLst/>
          <a:gdLst>
            <a:gd name="T0" fmla="*/ 0 w 2035"/>
            <a:gd name="T1" fmla="*/ 0 h 950"/>
            <a:gd name="T2" fmla="*/ 2147483647 w 2035"/>
            <a:gd name="T3" fmla="*/ 0 h 950"/>
            <a:gd name="T4" fmla="*/ 2147483647 w 2035"/>
            <a:gd name="T5" fmla="*/ 2147483647 h 950"/>
            <a:gd name="T6" fmla="*/ 2147483647 w 2035"/>
            <a:gd name="T7" fmla="*/ 2147483647 h 950"/>
            <a:gd name="T8" fmla="*/ 0 w 2035"/>
            <a:gd name="T9" fmla="*/ 0 h 95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035" h="950">
              <a:moveTo>
                <a:pt x="0" y="0"/>
              </a:moveTo>
              <a:lnTo>
                <a:pt x="860" y="0"/>
              </a:lnTo>
              <a:lnTo>
                <a:pt x="2035" y="950"/>
              </a:lnTo>
              <a:lnTo>
                <a:pt x="1170" y="950"/>
              </a:lnTo>
              <a:lnTo>
                <a:pt x="0" y="0"/>
              </a:lnTo>
            </a:path>
          </a:pathLst>
        </a:custGeom>
        <a:noFill/>
        <a:ln w="28575" cap="flat" cmpd="sng">
          <a:solidFill>
            <a:srgbClr val="000000"/>
          </a:solid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238125</xdr:colOff>
      <xdr:row>41</xdr:row>
      <xdr:rowOff>76200</xdr:rowOff>
    </xdr:from>
    <xdr:ext cx="500137" cy="216726"/>
    <xdr:sp macro="" textlink="">
      <xdr:nvSpPr>
        <xdr:cNvPr id="19679" name="Rectangle 223"/>
        <xdr:cNvSpPr>
          <a:spLocks noChangeArrowheads="1"/>
        </xdr:cNvSpPr>
      </xdr:nvSpPr>
      <xdr:spPr bwMode="auto">
        <a:xfrm>
          <a:off x="4642037" y="7494494"/>
          <a:ext cx="500137" cy="2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1300" b="0" i="0" u="none" strike="noStrike" baseline="0">
              <a:solidFill>
                <a:srgbClr val="000000"/>
              </a:solidFill>
              <a:latin typeface="ＭＳ 明朝"/>
              <a:ea typeface="ＭＳ 明朝"/>
            </a:rPr>
            <a:t>納品書</a:t>
          </a:r>
        </a:p>
      </xdr:txBody>
    </xdr:sp>
    <xdr:clientData/>
  </xdr:oneCellAnchor>
  <xdr:twoCellAnchor>
    <xdr:from>
      <xdr:col>6</xdr:col>
      <xdr:colOff>152400</xdr:colOff>
      <xdr:row>42</xdr:row>
      <xdr:rowOff>123825</xdr:rowOff>
    </xdr:from>
    <xdr:to>
      <xdr:col>7</xdr:col>
      <xdr:colOff>447675</xdr:colOff>
      <xdr:row>45</xdr:row>
      <xdr:rowOff>28575</xdr:rowOff>
    </xdr:to>
    <xdr:sp macro="" textlink="">
      <xdr:nvSpPr>
        <xdr:cNvPr id="132588" name="Freeform 224"/>
        <xdr:cNvSpPr>
          <a:spLocks/>
        </xdr:cNvSpPr>
      </xdr:nvSpPr>
      <xdr:spPr bwMode="auto">
        <a:xfrm>
          <a:off x="3295650" y="7781925"/>
          <a:ext cx="942975" cy="447675"/>
        </a:xfrm>
        <a:custGeom>
          <a:avLst/>
          <a:gdLst>
            <a:gd name="T0" fmla="*/ 0 w 2035"/>
            <a:gd name="T1" fmla="*/ 0 h 950"/>
            <a:gd name="T2" fmla="*/ 2147483647 w 2035"/>
            <a:gd name="T3" fmla="*/ 0 h 950"/>
            <a:gd name="T4" fmla="*/ 2147483647 w 2035"/>
            <a:gd name="T5" fmla="*/ 2147483647 h 950"/>
            <a:gd name="T6" fmla="*/ 2147483647 w 2035"/>
            <a:gd name="T7" fmla="*/ 2147483647 h 950"/>
            <a:gd name="T8" fmla="*/ 0 w 2035"/>
            <a:gd name="T9" fmla="*/ 0 h 95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2035" h="950">
              <a:moveTo>
                <a:pt x="0" y="0"/>
              </a:moveTo>
              <a:lnTo>
                <a:pt x="860" y="0"/>
              </a:lnTo>
              <a:lnTo>
                <a:pt x="2035" y="950"/>
              </a:lnTo>
              <a:lnTo>
                <a:pt x="1170" y="950"/>
              </a:lnTo>
              <a:lnTo>
                <a:pt x="0" y="0"/>
              </a:lnTo>
            </a:path>
          </a:pathLst>
        </a:custGeom>
        <a:noFill/>
        <a:ln w="28575" cap="flat" cmpd="sng">
          <a:solidFill>
            <a:srgbClr val="000000"/>
          </a:solid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85725</xdr:colOff>
      <xdr:row>51</xdr:row>
      <xdr:rowOff>0</xdr:rowOff>
    </xdr:from>
    <xdr:to>
      <xdr:col>8</xdr:col>
      <xdr:colOff>238125</xdr:colOff>
      <xdr:row>51</xdr:row>
      <xdr:rowOff>0</xdr:rowOff>
    </xdr:to>
    <xdr:sp macro="" textlink="">
      <xdr:nvSpPr>
        <xdr:cNvPr id="132589" name="Line 225"/>
        <xdr:cNvSpPr>
          <a:spLocks noChangeShapeType="1"/>
        </xdr:cNvSpPr>
      </xdr:nvSpPr>
      <xdr:spPr bwMode="auto">
        <a:xfrm>
          <a:off x="3228975" y="9286875"/>
          <a:ext cx="1428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med" len="med"/>
          <a:tailEnd type="arrow"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46</xdr:row>
      <xdr:rowOff>114300</xdr:rowOff>
    </xdr:from>
    <xdr:to>
      <xdr:col>6</xdr:col>
      <xdr:colOff>76200</xdr:colOff>
      <xdr:row>51</xdr:row>
      <xdr:rowOff>0</xdr:rowOff>
    </xdr:to>
    <xdr:sp macro="" textlink="">
      <xdr:nvSpPr>
        <xdr:cNvPr id="132590" name="Line 226"/>
        <xdr:cNvSpPr>
          <a:spLocks noChangeShapeType="1"/>
        </xdr:cNvSpPr>
      </xdr:nvSpPr>
      <xdr:spPr bwMode="auto">
        <a:xfrm>
          <a:off x="2266950" y="8496300"/>
          <a:ext cx="952500" cy="790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med" len="med"/>
          <a:tailEnd type="arrow"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42</xdr:row>
      <xdr:rowOff>28575</xdr:rowOff>
    </xdr:from>
    <xdr:to>
      <xdr:col>4</xdr:col>
      <xdr:colOff>85725</xdr:colOff>
      <xdr:row>45</xdr:row>
      <xdr:rowOff>85725</xdr:rowOff>
    </xdr:to>
    <xdr:sp macro="" textlink="">
      <xdr:nvSpPr>
        <xdr:cNvPr id="132591" name="Line 227"/>
        <xdr:cNvSpPr>
          <a:spLocks noChangeShapeType="1"/>
        </xdr:cNvSpPr>
      </xdr:nvSpPr>
      <xdr:spPr bwMode="auto">
        <a:xfrm>
          <a:off x="2009775" y="7686675"/>
          <a:ext cx="0" cy="600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arrow" w="med" len="me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123825</xdr:colOff>
      <xdr:row>42</xdr:row>
      <xdr:rowOff>85725</xdr:rowOff>
    </xdr:from>
    <xdr:to>
      <xdr:col>8</xdr:col>
      <xdr:colOff>209550</xdr:colOff>
      <xdr:row>44</xdr:row>
      <xdr:rowOff>0</xdr:rowOff>
    </xdr:to>
    <xdr:sp macro="" textlink="">
      <xdr:nvSpPr>
        <xdr:cNvPr id="132592" name="Line 228"/>
        <xdr:cNvSpPr>
          <a:spLocks noChangeShapeType="1"/>
        </xdr:cNvSpPr>
      </xdr:nvSpPr>
      <xdr:spPr bwMode="auto">
        <a:xfrm flipV="1">
          <a:off x="3914775" y="7743825"/>
          <a:ext cx="714375"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219075</xdr:colOff>
      <xdr:row>42</xdr:row>
      <xdr:rowOff>85725</xdr:rowOff>
    </xdr:from>
    <xdr:to>
      <xdr:col>9</xdr:col>
      <xdr:colOff>152400</xdr:colOff>
      <xdr:row>42</xdr:row>
      <xdr:rowOff>85725</xdr:rowOff>
    </xdr:to>
    <xdr:sp macro="" textlink="">
      <xdr:nvSpPr>
        <xdr:cNvPr id="132593" name="Line 229"/>
        <xdr:cNvSpPr>
          <a:spLocks noChangeShapeType="1"/>
        </xdr:cNvSpPr>
      </xdr:nvSpPr>
      <xdr:spPr bwMode="auto">
        <a:xfrm>
          <a:off x="4638675" y="7743825"/>
          <a:ext cx="552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1552575</xdr:colOff>
      <xdr:row>44</xdr:row>
      <xdr:rowOff>123825</xdr:rowOff>
    </xdr:from>
    <xdr:to>
      <xdr:col>5</xdr:col>
      <xdr:colOff>180975</xdr:colOff>
      <xdr:row>48</xdr:row>
      <xdr:rowOff>85725</xdr:rowOff>
    </xdr:to>
    <xdr:sp macro="" textlink="">
      <xdr:nvSpPr>
        <xdr:cNvPr id="132594" name="Freeform 230"/>
        <xdr:cNvSpPr>
          <a:spLocks/>
        </xdr:cNvSpPr>
      </xdr:nvSpPr>
      <xdr:spPr bwMode="auto">
        <a:xfrm>
          <a:off x="1905000" y="8143875"/>
          <a:ext cx="1190625" cy="685800"/>
        </a:xfrm>
        <a:custGeom>
          <a:avLst/>
          <a:gdLst>
            <a:gd name="T0" fmla="*/ 0 w 3264"/>
            <a:gd name="T1" fmla="*/ 2147483647 h 1493"/>
            <a:gd name="T2" fmla="*/ 2147483647 w 3264"/>
            <a:gd name="T3" fmla="*/ 2147483647 h 1493"/>
            <a:gd name="T4" fmla="*/ 2147483647 w 3264"/>
            <a:gd name="T5" fmla="*/ 2147483647 h 1493"/>
            <a:gd name="T6" fmla="*/ 2147483647 w 3264"/>
            <a:gd name="T7" fmla="*/ 0 h 1493"/>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264" h="1493">
              <a:moveTo>
                <a:pt x="0" y="1493"/>
              </a:moveTo>
              <a:lnTo>
                <a:pt x="16" y="1493"/>
              </a:lnTo>
              <a:lnTo>
                <a:pt x="1183" y="1493"/>
              </a:lnTo>
              <a:lnTo>
                <a:pt x="3264" y="0"/>
              </a:lnTo>
            </a:path>
          </a:pathLst>
        </a:custGeom>
        <a:noFill/>
        <a:ln w="9525">
          <a:solidFill>
            <a:srgbClr val="000000"/>
          </a:solidFill>
          <a:prstDash val="solid"/>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47</xdr:row>
      <xdr:rowOff>47625</xdr:rowOff>
    </xdr:from>
    <xdr:ext cx="500137" cy="216726"/>
    <xdr:sp macro="" textlink="">
      <xdr:nvSpPr>
        <xdr:cNvPr id="19687" name="Rectangle 231"/>
        <xdr:cNvSpPr>
          <a:spLocks noChangeArrowheads="1"/>
        </xdr:cNvSpPr>
      </xdr:nvSpPr>
      <xdr:spPr bwMode="auto">
        <a:xfrm>
          <a:off x="1916206" y="8541684"/>
          <a:ext cx="500137" cy="216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1300" b="0" i="0" u="none" strike="noStrike" baseline="0">
              <a:solidFill>
                <a:srgbClr val="000000"/>
              </a:solidFill>
              <a:latin typeface="ＭＳ 明朝"/>
              <a:ea typeface="ＭＳ 明朝"/>
            </a:rPr>
            <a:t>送り状</a:t>
          </a:r>
        </a:p>
      </xdr:txBody>
    </xdr:sp>
    <xdr:clientData/>
  </xdr:oneCellAnchor>
  <xdr:twoCellAnchor>
    <xdr:from>
      <xdr:col>3</xdr:col>
      <xdr:colOff>437029</xdr:colOff>
      <xdr:row>75</xdr:row>
      <xdr:rowOff>11207</xdr:rowOff>
    </xdr:from>
    <xdr:to>
      <xdr:col>3</xdr:col>
      <xdr:colOff>1008529</xdr:colOff>
      <xdr:row>76</xdr:row>
      <xdr:rowOff>152401</xdr:rowOff>
    </xdr:to>
    <xdr:sp macro="" textlink="">
      <xdr:nvSpPr>
        <xdr:cNvPr id="42" name="Text Box 164"/>
        <xdr:cNvSpPr txBox="1">
          <a:spLocks noChangeArrowheads="1"/>
        </xdr:cNvSpPr>
      </xdr:nvSpPr>
      <xdr:spPr bwMode="auto">
        <a:xfrm>
          <a:off x="784411" y="11329148"/>
          <a:ext cx="571500" cy="32048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ja-JP" altLang="en-US" sz="1000" b="0" i="0" u="none" strike="noStrike" baseline="0">
              <a:solidFill>
                <a:srgbClr val="000000"/>
              </a:solidFill>
              <a:latin typeface="ＭＳ 明朝"/>
              <a:ea typeface="ＭＳ 明朝"/>
            </a:rPr>
            <a:t>※５</a:t>
          </a:r>
          <a:endParaRPr lang="ja-JP" altLang="en-US" sz="1000" b="0" i="0" u="none" strike="noStrike" baseline="0">
            <a:solidFill>
              <a:srgbClr val="000000"/>
            </a:solidFill>
            <a:latin typeface="Times New Roman"/>
            <a:ea typeface="ＭＳ 明朝"/>
            <a:cs typeface="Times New Roman"/>
          </a:endParaRPr>
        </a:p>
        <a:p>
          <a:pPr algn="l" rtl="0">
            <a:lnSpc>
              <a:spcPts val="800"/>
            </a:lnSpc>
            <a:defRPr sz="1000"/>
          </a:pPr>
          <a:r>
            <a:rPr lang="ja-JP" altLang="ja-JP" sz="1000" b="0" i="0" baseline="0">
              <a:effectLst/>
              <a:latin typeface="+mn-lt"/>
              <a:ea typeface="+mn-ea"/>
              <a:cs typeface="+mn-cs"/>
            </a:rPr>
            <a:t>※</a:t>
          </a:r>
          <a:r>
            <a:rPr lang="ja-JP" altLang="en-US" sz="1000" b="0" i="0" u="none" strike="noStrike" baseline="0">
              <a:solidFill>
                <a:srgbClr val="000000"/>
              </a:solidFill>
              <a:latin typeface="Times New Roman"/>
              <a:cs typeface="Times New Roman"/>
            </a:rPr>
            <a:t> ６</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27</xdr:col>
      <xdr:colOff>209550</xdr:colOff>
      <xdr:row>11</xdr:row>
      <xdr:rowOff>76200</xdr:rowOff>
    </xdr:from>
    <xdr:to>
      <xdr:col>28</xdr:col>
      <xdr:colOff>314325</xdr:colOff>
      <xdr:row>52</xdr:row>
      <xdr:rowOff>71438</xdr:rowOff>
    </xdr:to>
    <xdr:sp macro="" textlink="">
      <xdr:nvSpPr>
        <xdr:cNvPr id="68647" name="Rectangle 39"/>
        <xdr:cNvSpPr>
          <a:spLocks noChangeArrowheads="1"/>
        </xdr:cNvSpPr>
      </xdr:nvSpPr>
      <xdr:spPr bwMode="auto">
        <a:xfrm>
          <a:off x="14949488" y="1945481"/>
          <a:ext cx="688181" cy="969883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vert="wordArtVertRtl" wrap="square" lIns="36576" tIns="0" rIns="36576" bIns="0" anchor="ctr" upright="1"/>
        <a:lstStyle/>
        <a:p>
          <a:pPr algn="ctr" rtl="0">
            <a:defRPr sz="1000"/>
          </a:pPr>
          <a:r>
            <a:rPr lang="en-US" altLang="ja-JP" sz="1600" b="1" i="0" u="none" strike="noStrike" baseline="0">
              <a:solidFill>
                <a:srgbClr val="000000"/>
              </a:solidFill>
              <a:latin typeface="ＭＳ Ｐゴシック"/>
              <a:ea typeface="ＭＳ Ｐゴシック"/>
            </a:rPr>
            <a:t>DVF</a:t>
          </a:r>
          <a:endParaRPr lang="ja-JP" altLang="en-US" sz="1600" b="1" i="0" u="none" strike="noStrike" baseline="0">
            <a:solidFill>
              <a:srgbClr val="000000"/>
            </a:solidFill>
            <a:latin typeface="ＭＳ Ｐゴシック"/>
            <a:ea typeface="ＭＳ Ｐゴシック"/>
          </a:endParaRPr>
        </a:p>
      </xdr:txBody>
    </xdr:sp>
    <xdr:clientData/>
  </xdr:twoCellAnchor>
  <xdr:oneCellAnchor>
    <xdr:from>
      <xdr:col>25</xdr:col>
      <xdr:colOff>128520</xdr:colOff>
      <xdr:row>2</xdr:row>
      <xdr:rowOff>117184</xdr:rowOff>
    </xdr:from>
    <xdr:ext cx="1455078" cy="303673"/>
    <xdr:sp macro="" textlink="">
      <xdr:nvSpPr>
        <xdr:cNvPr id="68652" name="AutoShape 44"/>
        <xdr:cNvSpPr>
          <a:spLocks noChangeArrowheads="1"/>
        </xdr:cNvSpPr>
      </xdr:nvSpPr>
      <xdr:spPr bwMode="auto">
        <a:xfrm>
          <a:off x="14082645" y="450559"/>
          <a:ext cx="1455078" cy="303673"/>
        </a:xfrm>
        <a:prstGeom prst="wedgeRectCallout">
          <a:avLst>
            <a:gd name="adj1" fmla="val -53634"/>
            <a:gd name="adj2" fmla="val 146296"/>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18288" rIns="27432" bIns="18288" anchor="ctr" upright="1">
          <a:spAutoFit/>
        </a:bodyPr>
        <a:lstStyle/>
        <a:p>
          <a:pPr algn="ctr" rtl="0">
            <a:defRPr sz="1000"/>
          </a:pPr>
          <a:r>
            <a:rPr lang="ja-JP" altLang="en-US" sz="1600" b="1" i="0" u="none" strike="noStrike" baseline="0">
              <a:solidFill>
                <a:srgbClr val="FF0000"/>
              </a:solidFill>
              <a:latin typeface="ＭＳ Ｐゴシック"/>
              <a:ea typeface="ＭＳ Ｐゴシック"/>
            </a:rPr>
            <a:t>rank分類の規格</a:t>
          </a:r>
        </a:p>
      </xdr:txBody>
    </xdr:sp>
    <xdr:clientData/>
  </xdr:oneCellAnchor>
  <xdr:twoCellAnchor>
    <xdr:from>
      <xdr:col>29</xdr:col>
      <xdr:colOff>457200</xdr:colOff>
      <xdr:row>39</xdr:row>
      <xdr:rowOff>114300</xdr:rowOff>
    </xdr:from>
    <xdr:to>
      <xdr:col>38</xdr:col>
      <xdr:colOff>247650</xdr:colOff>
      <xdr:row>64</xdr:row>
      <xdr:rowOff>85725</xdr:rowOff>
    </xdr:to>
    <xdr:graphicFrame macro="">
      <xdr:nvGraphicFramePr>
        <xdr:cNvPr id="68690" name="グラフ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43935</xdr:colOff>
      <xdr:row>132</xdr:row>
      <xdr:rowOff>39640</xdr:rowOff>
    </xdr:from>
    <xdr:ext cx="474104" cy="270330"/>
    <xdr:sp macro="" textlink="">
      <xdr:nvSpPr>
        <xdr:cNvPr id="7" name="Rectangle 40"/>
        <xdr:cNvSpPr>
          <a:spLocks noChangeArrowheads="1"/>
        </xdr:cNvSpPr>
      </xdr:nvSpPr>
      <xdr:spPr bwMode="auto">
        <a:xfrm>
          <a:off x="5246966" y="22756765"/>
          <a:ext cx="474104" cy="27033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27432" tIns="18288" rIns="27432" bIns="18288" anchor="ctr" upright="1">
          <a:spAutoFit/>
        </a:bodyPr>
        <a:lstStyle/>
        <a:p>
          <a:pPr algn="ctr" rtl="0">
            <a:defRPr sz="1000"/>
          </a:pPr>
          <a:r>
            <a:rPr lang="ja-JP" altLang="en-US" sz="1400" b="1" i="0" u="none" strike="noStrike" baseline="0">
              <a:solidFill>
                <a:srgbClr val="FF0000"/>
              </a:solidFill>
              <a:latin typeface="ＭＳ Ｐゴシック"/>
              <a:ea typeface="ＭＳ Ｐゴシック"/>
            </a:rPr>
            <a:t>NG品</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18</xdr:col>
      <xdr:colOff>47625</xdr:colOff>
      <xdr:row>0</xdr:row>
      <xdr:rowOff>0</xdr:rowOff>
    </xdr:from>
    <xdr:to>
      <xdr:col>34</xdr:col>
      <xdr:colOff>161925</xdr:colOff>
      <xdr:row>0</xdr:row>
      <xdr:rowOff>0</xdr:rowOff>
    </xdr:to>
    <xdr:graphicFrame macro="">
      <xdr:nvGraphicFramePr>
        <xdr:cNvPr id="69665"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17</xdr:col>
      <xdr:colOff>123825</xdr:colOff>
      <xdr:row>0</xdr:row>
      <xdr:rowOff>0</xdr:rowOff>
    </xdr:to>
    <xdr:graphicFrame macro="">
      <xdr:nvGraphicFramePr>
        <xdr:cNvPr id="6966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27</xdr:row>
      <xdr:rowOff>28575</xdr:rowOff>
    </xdr:from>
    <xdr:to>
      <xdr:col>6</xdr:col>
      <xdr:colOff>514350</xdr:colOff>
      <xdr:row>43</xdr:row>
      <xdr:rowOff>123825</xdr:rowOff>
    </xdr:to>
    <xdr:graphicFrame macro="">
      <xdr:nvGraphicFramePr>
        <xdr:cNvPr id="69667"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xdr:colOff>
      <xdr:row>27</xdr:row>
      <xdr:rowOff>28575</xdr:rowOff>
    </xdr:from>
    <xdr:to>
      <xdr:col>12</xdr:col>
      <xdr:colOff>523875</xdr:colOff>
      <xdr:row>43</xdr:row>
      <xdr:rowOff>123825</xdr:rowOff>
    </xdr:to>
    <xdr:graphicFrame macro="">
      <xdr:nvGraphicFramePr>
        <xdr:cNvPr id="69668"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0.08097</cdr:x>
      <cdr:y>0.31205</cdr:y>
    </cdr:from>
    <cdr:to>
      <cdr:x>0.08196</cdr:x>
      <cdr:y>0.42604</cdr:y>
    </cdr:to>
    <cdr:sp macro="" textlink="">
      <cdr:nvSpPr>
        <cdr:cNvPr id="61441" name="Line 1"/>
        <cdr:cNvSpPr>
          <a:spLocks xmlns:a="http://schemas.openxmlformats.org/drawingml/2006/main" noChangeShapeType="1"/>
        </cdr:cNvSpPr>
      </cdr:nvSpPr>
      <cdr:spPr bwMode="auto">
        <a:xfrm xmlns:a="http://schemas.openxmlformats.org/drawingml/2006/main">
          <a:off x="942531" y="232042"/>
          <a:ext cx="11506" cy="83601"/>
        </a:xfrm>
        <a:prstGeom xmlns:a="http://schemas.openxmlformats.org/drawingml/2006/main" prst="line">
          <a:avLst/>
        </a:prstGeom>
        <a:noFill xmlns:a="http://schemas.openxmlformats.org/drawingml/2006/main"/>
        <a:ln xmlns:a="http://schemas.openxmlformats.org/drawingml/2006/main" w="25400">
          <a:solidFill>
            <a:srgbClr xmlns:mc="http://schemas.openxmlformats.org/markup-compatibility/2006" xmlns:a14="http://schemas.microsoft.com/office/drawing/2010/main" val="FF0000" mc:Ignorable="a14" a14:legacySpreadsheetColorIndex="10"/>
          </a:solidFill>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0.89672</cdr:x>
      <cdr:y>0.31205</cdr:y>
    </cdr:from>
    <cdr:to>
      <cdr:x>0.89771</cdr:x>
      <cdr:y>0.42604</cdr:y>
    </cdr:to>
    <cdr:sp macro="" textlink="">
      <cdr:nvSpPr>
        <cdr:cNvPr id="61442" name="Line 2"/>
        <cdr:cNvSpPr>
          <a:spLocks xmlns:a="http://schemas.openxmlformats.org/drawingml/2006/main" noChangeShapeType="1"/>
        </cdr:cNvSpPr>
      </cdr:nvSpPr>
      <cdr:spPr bwMode="auto">
        <a:xfrm xmlns:a="http://schemas.openxmlformats.org/drawingml/2006/main">
          <a:off x="10406380" y="232042"/>
          <a:ext cx="11506" cy="83601"/>
        </a:xfrm>
        <a:prstGeom xmlns:a="http://schemas.openxmlformats.org/drawingml/2006/main" prst="line">
          <a:avLst/>
        </a:prstGeom>
        <a:noFill xmlns:a="http://schemas.openxmlformats.org/drawingml/2006/main"/>
        <a:ln xmlns:a="http://schemas.openxmlformats.org/drawingml/2006/main" w="25400">
          <a:solidFill>
            <a:srgbClr xmlns:mc="http://schemas.openxmlformats.org/markup-compatibility/2006" xmlns:a14="http://schemas.microsoft.com/office/drawing/2010/main" val="FF0000" mc:Ignorable="a14" a14:legacySpreadsheetColorIndex="10"/>
          </a:solidFill>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ja-JP" altLang="en-US"/>
        </a:p>
      </cdr:txBody>
    </cdr:sp>
  </cdr:relSizeAnchor>
</c:userShapes>
</file>

<file path=xl/drawings/drawing2.xml><?xml version="1.0" encoding="utf-8"?>
<c:userShapes xmlns:c="http://schemas.openxmlformats.org/drawingml/2006/chart">
  <cdr:relSizeAnchor xmlns:cdr="http://schemas.openxmlformats.org/drawingml/2006/chartDrawing">
    <cdr:from>
      <cdr:x>0.4058</cdr:x>
      <cdr:y>0.46983</cdr:y>
    </cdr:from>
    <cdr:to>
      <cdr:x>0.4798</cdr:x>
      <cdr:y>0.53956</cdr:y>
    </cdr:to>
    <cdr:sp macro="" textlink="">
      <cdr:nvSpPr>
        <cdr:cNvPr id="3" name="Text Box 16"/>
        <cdr:cNvSpPr txBox="1">
          <a:spLocks xmlns:a="http://schemas.openxmlformats.org/drawingml/2006/main" noChangeArrowheads="1"/>
        </cdr:cNvSpPr>
      </cdr:nvSpPr>
      <cdr:spPr bwMode="auto">
        <a:xfrm xmlns:a="http://schemas.openxmlformats.org/drawingml/2006/main">
          <a:off x="2655408" y="1776641"/>
          <a:ext cx="484235" cy="2636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600" b="1" i="0" u="none" strike="noStrike" baseline="0">
              <a:solidFill>
                <a:srgbClr val="000000"/>
              </a:solidFill>
              <a:latin typeface="Arial"/>
              <a:cs typeface="Arial"/>
            </a:rPr>
            <a:t>0004</a:t>
          </a:r>
          <a:endParaRPr lang="ja-JP" altLang="en-US" sz="1600" b="1" i="0" u="none" strike="noStrike" baseline="0">
            <a:solidFill>
              <a:srgbClr val="000000"/>
            </a:solidFill>
            <a:latin typeface="Arial"/>
            <a:cs typeface="Arial"/>
          </a:endParaRPr>
        </a:p>
      </cdr:txBody>
    </cdr:sp>
  </cdr:relSizeAnchor>
  <cdr:relSizeAnchor xmlns:cdr="http://schemas.openxmlformats.org/drawingml/2006/chartDrawing">
    <cdr:from>
      <cdr:x>0.31065</cdr:x>
      <cdr:y>0.63424</cdr:y>
    </cdr:from>
    <cdr:to>
      <cdr:x>0.38465</cdr:x>
      <cdr:y>0.70397</cdr:y>
    </cdr:to>
    <cdr:sp macro="" textlink="">
      <cdr:nvSpPr>
        <cdr:cNvPr id="4" name="Text Box 16"/>
        <cdr:cNvSpPr txBox="1">
          <a:spLocks xmlns:a="http://schemas.openxmlformats.org/drawingml/2006/main" noChangeArrowheads="1"/>
        </cdr:cNvSpPr>
      </cdr:nvSpPr>
      <cdr:spPr bwMode="auto">
        <a:xfrm xmlns:a="http://schemas.openxmlformats.org/drawingml/2006/main">
          <a:off x="2032781" y="2398341"/>
          <a:ext cx="484235" cy="2636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600" b="1" i="0" u="none" strike="noStrike" baseline="0">
              <a:solidFill>
                <a:srgbClr val="000000"/>
              </a:solidFill>
              <a:latin typeface="Arial"/>
              <a:cs typeface="Arial"/>
            </a:rPr>
            <a:t>0006</a:t>
          </a:r>
          <a:endParaRPr lang="ja-JP" altLang="en-US" sz="1600" b="1" i="0" u="none" strike="noStrike" baseline="0">
            <a:solidFill>
              <a:srgbClr val="000000"/>
            </a:solidFill>
            <a:latin typeface="Arial"/>
            <a:cs typeface="Arial"/>
          </a:endParaRPr>
        </a:p>
      </cdr:txBody>
    </cdr:sp>
  </cdr:relSizeAnchor>
  <cdr:relSizeAnchor xmlns:cdr="http://schemas.openxmlformats.org/drawingml/2006/chartDrawing">
    <cdr:from>
      <cdr:x>0.56508</cdr:x>
      <cdr:y>0.22486</cdr:y>
    </cdr:from>
    <cdr:to>
      <cdr:x>0.63908</cdr:x>
      <cdr:y>0.29458</cdr:y>
    </cdr:to>
    <cdr:sp macro="" textlink="">
      <cdr:nvSpPr>
        <cdr:cNvPr id="8" name="Text Box 16"/>
        <cdr:cNvSpPr txBox="1">
          <a:spLocks xmlns:a="http://schemas.openxmlformats.org/drawingml/2006/main" noChangeArrowheads="1"/>
        </cdr:cNvSpPr>
      </cdr:nvSpPr>
      <cdr:spPr bwMode="auto">
        <a:xfrm xmlns:a="http://schemas.openxmlformats.org/drawingml/2006/main">
          <a:off x="3697712" y="850279"/>
          <a:ext cx="484235" cy="2636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600" b="1" i="0" u="none" strike="noStrike" baseline="0">
              <a:solidFill>
                <a:srgbClr val="000000"/>
              </a:solidFill>
              <a:latin typeface="Arial"/>
              <a:cs typeface="Arial"/>
            </a:rPr>
            <a:t>0001</a:t>
          </a:r>
          <a:endParaRPr lang="ja-JP" altLang="en-US" sz="1600" b="1" i="0" u="none" strike="noStrike" baseline="0">
            <a:solidFill>
              <a:srgbClr val="000000"/>
            </a:solidFill>
            <a:latin typeface="Arial"/>
            <a:cs typeface="Arial"/>
          </a:endParaRPr>
        </a:p>
      </cdr:txBody>
    </cdr:sp>
  </cdr:relSizeAnchor>
  <cdr:relSizeAnchor xmlns:cdr="http://schemas.openxmlformats.org/drawingml/2006/chartDrawing">
    <cdr:from>
      <cdr:x>0.51459</cdr:x>
      <cdr:y>0.30202</cdr:y>
    </cdr:from>
    <cdr:to>
      <cdr:x>0.58859</cdr:x>
      <cdr:y>0.37175</cdr:y>
    </cdr:to>
    <cdr:sp macro="" textlink="">
      <cdr:nvSpPr>
        <cdr:cNvPr id="9" name="Text Box 16"/>
        <cdr:cNvSpPr txBox="1">
          <a:spLocks xmlns:a="http://schemas.openxmlformats.org/drawingml/2006/main" noChangeArrowheads="1"/>
        </cdr:cNvSpPr>
      </cdr:nvSpPr>
      <cdr:spPr bwMode="auto">
        <a:xfrm xmlns:a="http://schemas.openxmlformats.org/drawingml/2006/main">
          <a:off x="3367337" y="1142081"/>
          <a:ext cx="484235" cy="2636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600" b="1" i="0" u="none" strike="noStrike" baseline="0">
              <a:solidFill>
                <a:srgbClr val="000000"/>
              </a:solidFill>
              <a:latin typeface="Arial"/>
              <a:cs typeface="Arial"/>
            </a:rPr>
            <a:t>0002</a:t>
          </a:r>
          <a:endParaRPr lang="ja-JP" altLang="en-US" sz="1600" b="1" i="0" u="none" strike="noStrike" baseline="0">
            <a:solidFill>
              <a:srgbClr val="000000"/>
            </a:solidFill>
            <a:latin typeface="Arial"/>
            <a:cs typeface="Arial"/>
          </a:endParaRPr>
        </a:p>
      </cdr:txBody>
    </cdr:sp>
  </cdr:relSizeAnchor>
  <cdr:relSizeAnchor xmlns:cdr="http://schemas.openxmlformats.org/drawingml/2006/chartDrawing">
    <cdr:from>
      <cdr:x>0.46217</cdr:x>
      <cdr:y>0.38927</cdr:y>
    </cdr:from>
    <cdr:to>
      <cdr:x>0.53617</cdr:x>
      <cdr:y>0.45899</cdr:y>
    </cdr:to>
    <cdr:sp macro="" textlink="">
      <cdr:nvSpPr>
        <cdr:cNvPr id="10" name="Text Box 16"/>
        <cdr:cNvSpPr txBox="1">
          <a:spLocks xmlns:a="http://schemas.openxmlformats.org/drawingml/2006/main" noChangeArrowheads="1"/>
        </cdr:cNvSpPr>
      </cdr:nvSpPr>
      <cdr:spPr bwMode="auto">
        <a:xfrm xmlns:a="http://schemas.openxmlformats.org/drawingml/2006/main">
          <a:off x="3024258" y="1471979"/>
          <a:ext cx="484235" cy="2636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600" b="1" i="0" u="none" strike="noStrike" baseline="0">
              <a:solidFill>
                <a:srgbClr val="000000"/>
              </a:solidFill>
              <a:latin typeface="Arial"/>
              <a:cs typeface="Arial"/>
            </a:rPr>
            <a:t>0003</a:t>
          </a:r>
          <a:endParaRPr lang="ja-JP" altLang="en-US" sz="1600" b="1" i="0" u="none" strike="noStrike" baseline="0">
            <a:solidFill>
              <a:srgbClr val="000000"/>
            </a:solidFill>
            <a:latin typeface="Arial"/>
            <a:cs typeface="Arial"/>
          </a:endParaRPr>
        </a:p>
      </cdr:txBody>
    </cdr:sp>
  </cdr:relSizeAnchor>
  <cdr:relSizeAnchor xmlns:cdr="http://schemas.openxmlformats.org/drawingml/2006/chartDrawing">
    <cdr:from>
      <cdr:x>0.35345</cdr:x>
      <cdr:y>0.5504</cdr:y>
    </cdr:from>
    <cdr:to>
      <cdr:x>0.42746</cdr:x>
      <cdr:y>0.62012</cdr:y>
    </cdr:to>
    <cdr:sp macro="" textlink="">
      <cdr:nvSpPr>
        <cdr:cNvPr id="11" name="Text Box 16"/>
        <cdr:cNvSpPr txBox="1">
          <a:spLocks xmlns:a="http://schemas.openxmlformats.org/drawingml/2006/main" noChangeArrowheads="1"/>
        </cdr:cNvSpPr>
      </cdr:nvSpPr>
      <cdr:spPr bwMode="auto">
        <a:xfrm xmlns:a="http://schemas.openxmlformats.org/drawingml/2006/main">
          <a:off x="2312894" y="2081287"/>
          <a:ext cx="484235" cy="26366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7432"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600" b="1" i="0" u="none" strike="noStrike" baseline="0">
              <a:solidFill>
                <a:srgbClr val="000000"/>
              </a:solidFill>
              <a:latin typeface="Arial"/>
              <a:cs typeface="Arial"/>
            </a:rPr>
            <a:t>0005</a:t>
          </a:r>
          <a:endParaRPr lang="ja-JP" altLang="en-US" sz="1600" b="1" i="0" u="none" strike="noStrike" baseline="0">
            <a:solidFill>
              <a:srgbClr val="000000"/>
            </a:solidFill>
            <a:latin typeface="Arial"/>
            <a:cs typeface="Aria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43</xdr:row>
      <xdr:rowOff>0</xdr:rowOff>
    </xdr:from>
    <xdr:to>
      <xdr:col>6</xdr:col>
      <xdr:colOff>0</xdr:colOff>
      <xdr:row>56</xdr:row>
      <xdr:rowOff>0</xdr:rowOff>
    </xdr:to>
    <xdr:graphicFrame macro="">
      <xdr:nvGraphicFramePr>
        <xdr:cNvPr id="2065"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23</xdr:row>
      <xdr:rowOff>152400</xdr:rowOff>
    </xdr:from>
    <xdr:to>
      <xdr:col>9</xdr:col>
      <xdr:colOff>552450</xdr:colOff>
      <xdr:row>38</xdr:row>
      <xdr:rowOff>142875</xdr:rowOff>
    </xdr:to>
    <xdr:graphicFrame macro="">
      <xdr:nvGraphicFramePr>
        <xdr:cNvPr id="2066" name="グラフ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0.34366</cdr:x>
      <cdr:y>0.64531</cdr:y>
    </cdr:from>
    <cdr:to>
      <cdr:x>0.41576</cdr:x>
      <cdr:y>0.71455</cdr:y>
    </cdr:to>
    <cdr:sp macro="" textlink="">
      <cdr:nvSpPr>
        <cdr:cNvPr id="12" name="Text Box 2"/>
        <cdr:cNvSpPr txBox="1">
          <a:spLocks xmlns:a="http://schemas.openxmlformats.org/drawingml/2006/main" noChangeArrowheads="1"/>
        </cdr:cNvSpPr>
      </cdr:nvSpPr>
      <cdr:spPr bwMode="auto">
        <a:xfrm xmlns:a="http://schemas.openxmlformats.org/drawingml/2006/main">
          <a:off x="1584313" y="1727195"/>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0006</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0.573</cdr:x>
      <cdr:y>0.21115</cdr:y>
    </cdr:from>
    <cdr:to>
      <cdr:x>0.6451</cdr:x>
      <cdr:y>0.28038</cdr:y>
    </cdr:to>
    <cdr:sp macro="" textlink="">
      <cdr:nvSpPr>
        <cdr:cNvPr id="8" name="Text Box 7"/>
        <cdr:cNvSpPr txBox="1">
          <a:spLocks xmlns:a="http://schemas.openxmlformats.org/drawingml/2006/main" noChangeArrowheads="1"/>
        </cdr:cNvSpPr>
      </cdr:nvSpPr>
      <cdr:spPr bwMode="auto">
        <a:xfrm xmlns:a="http://schemas.openxmlformats.org/drawingml/2006/main">
          <a:off x="2641587" y="565148"/>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0001</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0.52549</cdr:x>
      <cdr:y>0.29656</cdr:y>
    </cdr:from>
    <cdr:to>
      <cdr:x>0.59759</cdr:x>
      <cdr:y>0.36579</cdr:y>
    </cdr:to>
    <cdr:sp macro="" textlink="">
      <cdr:nvSpPr>
        <cdr:cNvPr id="9" name="Text Box 7"/>
        <cdr:cNvSpPr txBox="1">
          <a:spLocks xmlns:a="http://schemas.openxmlformats.org/drawingml/2006/main" noChangeArrowheads="1"/>
        </cdr:cNvSpPr>
      </cdr:nvSpPr>
      <cdr:spPr bwMode="auto">
        <a:xfrm xmlns:a="http://schemas.openxmlformats.org/drawingml/2006/main">
          <a:off x="2422543" y="793740"/>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0002</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0.48415</cdr:x>
      <cdr:y>0.38553</cdr:y>
    </cdr:from>
    <cdr:to>
      <cdr:x>0.55626</cdr:x>
      <cdr:y>0.45476</cdr:y>
    </cdr:to>
    <cdr:sp macro="" textlink="">
      <cdr:nvSpPr>
        <cdr:cNvPr id="10" name="Text Box 7"/>
        <cdr:cNvSpPr txBox="1">
          <a:spLocks xmlns:a="http://schemas.openxmlformats.org/drawingml/2006/main" noChangeArrowheads="1"/>
        </cdr:cNvSpPr>
      </cdr:nvSpPr>
      <cdr:spPr bwMode="auto">
        <a:xfrm xmlns:a="http://schemas.openxmlformats.org/drawingml/2006/main">
          <a:off x="2232002" y="1031881"/>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0003</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0.44077</cdr:x>
      <cdr:y>0.47093</cdr:y>
    </cdr:from>
    <cdr:to>
      <cdr:x>0.51287</cdr:x>
      <cdr:y>0.54017</cdr:y>
    </cdr:to>
    <cdr:sp macro="" textlink="">
      <cdr:nvSpPr>
        <cdr:cNvPr id="11" name="Text Box 7"/>
        <cdr:cNvSpPr txBox="1">
          <a:spLocks xmlns:a="http://schemas.openxmlformats.org/drawingml/2006/main" noChangeArrowheads="1"/>
        </cdr:cNvSpPr>
      </cdr:nvSpPr>
      <cdr:spPr bwMode="auto">
        <a:xfrm xmlns:a="http://schemas.openxmlformats.org/drawingml/2006/main">
          <a:off x="2031991" y="1260466"/>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0004</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0.38911</cdr:x>
      <cdr:y>0.55991</cdr:y>
    </cdr:from>
    <cdr:to>
      <cdr:x>0.46122</cdr:x>
      <cdr:y>0.62914</cdr:y>
    </cdr:to>
    <cdr:sp macro="" textlink="">
      <cdr:nvSpPr>
        <cdr:cNvPr id="13" name="Text Box 7"/>
        <cdr:cNvSpPr txBox="1">
          <a:spLocks xmlns:a="http://schemas.openxmlformats.org/drawingml/2006/main" noChangeArrowheads="1"/>
        </cdr:cNvSpPr>
      </cdr:nvSpPr>
      <cdr:spPr bwMode="auto">
        <a:xfrm xmlns:a="http://schemas.openxmlformats.org/drawingml/2006/main">
          <a:off x="1793854" y="1498607"/>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0005</a:t>
          </a:r>
          <a:endParaRPr lang="ja-JP" altLang="en-US" sz="1100" b="1" i="0" u="none" strike="noStrike" baseline="0">
            <a:solidFill>
              <a:srgbClr val="000000"/>
            </a:solidFill>
            <a:latin typeface="Arial"/>
            <a:cs typeface="Aria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133350</xdr:colOff>
      <xdr:row>38</xdr:row>
      <xdr:rowOff>123825</xdr:rowOff>
    </xdr:from>
    <xdr:to>
      <xdr:col>7</xdr:col>
      <xdr:colOff>628650</xdr:colOff>
      <xdr:row>54</xdr:row>
      <xdr:rowOff>133350</xdr:rowOff>
    </xdr:to>
    <xdr:graphicFrame macro="">
      <xdr:nvGraphicFramePr>
        <xdr:cNvPr id="3081" name="グラフ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0.34366</cdr:x>
      <cdr:y>0.64531</cdr:y>
    </cdr:from>
    <cdr:to>
      <cdr:x>0.41576</cdr:x>
      <cdr:y>0.71455</cdr:y>
    </cdr:to>
    <cdr:sp macro="" textlink="">
      <cdr:nvSpPr>
        <cdr:cNvPr id="12" name="Text Box 2"/>
        <cdr:cNvSpPr txBox="1">
          <a:spLocks xmlns:a="http://schemas.openxmlformats.org/drawingml/2006/main" noChangeArrowheads="1"/>
        </cdr:cNvSpPr>
      </cdr:nvSpPr>
      <cdr:spPr bwMode="auto">
        <a:xfrm xmlns:a="http://schemas.openxmlformats.org/drawingml/2006/main">
          <a:off x="1584313" y="1727195"/>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0006</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0.573</cdr:x>
      <cdr:y>0.21115</cdr:y>
    </cdr:from>
    <cdr:to>
      <cdr:x>0.6451</cdr:x>
      <cdr:y>0.28038</cdr:y>
    </cdr:to>
    <cdr:sp macro="" textlink="">
      <cdr:nvSpPr>
        <cdr:cNvPr id="8" name="Text Box 7"/>
        <cdr:cNvSpPr txBox="1">
          <a:spLocks xmlns:a="http://schemas.openxmlformats.org/drawingml/2006/main" noChangeArrowheads="1"/>
        </cdr:cNvSpPr>
      </cdr:nvSpPr>
      <cdr:spPr bwMode="auto">
        <a:xfrm xmlns:a="http://schemas.openxmlformats.org/drawingml/2006/main">
          <a:off x="2641587" y="565148"/>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0001</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0.52549</cdr:x>
      <cdr:y>0.29656</cdr:y>
    </cdr:from>
    <cdr:to>
      <cdr:x>0.59759</cdr:x>
      <cdr:y>0.36579</cdr:y>
    </cdr:to>
    <cdr:sp macro="" textlink="">
      <cdr:nvSpPr>
        <cdr:cNvPr id="9" name="Text Box 7"/>
        <cdr:cNvSpPr txBox="1">
          <a:spLocks xmlns:a="http://schemas.openxmlformats.org/drawingml/2006/main" noChangeArrowheads="1"/>
        </cdr:cNvSpPr>
      </cdr:nvSpPr>
      <cdr:spPr bwMode="auto">
        <a:xfrm xmlns:a="http://schemas.openxmlformats.org/drawingml/2006/main">
          <a:off x="2422543" y="793740"/>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0002</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0.48415</cdr:x>
      <cdr:y>0.38553</cdr:y>
    </cdr:from>
    <cdr:to>
      <cdr:x>0.55626</cdr:x>
      <cdr:y>0.45476</cdr:y>
    </cdr:to>
    <cdr:sp macro="" textlink="">
      <cdr:nvSpPr>
        <cdr:cNvPr id="10" name="Text Box 7"/>
        <cdr:cNvSpPr txBox="1">
          <a:spLocks xmlns:a="http://schemas.openxmlformats.org/drawingml/2006/main" noChangeArrowheads="1"/>
        </cdr:cNvSpPr>
      </cdr:nvSpPr>
      <cdr:spPr bwMode="auto">
        <a:xfrm xmlns:a="http://schemas.openxmlformats.org/drawingml/2006/main">
          <a:off x="2232002" y="1031881"/>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0003</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0.44077</cdr:x>
      <cdr:y>0.47093</cdr:y>
    </cdr:from>
    <cdr:to>
      <cdr:x>0.51287</cdr:x>
      <cdr:y>0.54017</cdr:y>
    </cdr:to>
    <cdr:sp macro="" textlink="">
      <cdr:nvSpPr>
        <cdr:cNvPr id="11" name="Text Box 7"/>
        <cdr:cNvSpPr txBox="1">
          <a:spLocks xmlns:a="http://schemas.openxmlformats.org/drawingml/2006/main" noChangeArrowheads="1"/>
        </cdr:cNvSpPr>
      </cdr:nvSpPr>
      <cdr:spPr bwMode="auto">
        <a:xfrm xmlns:a="http://schemas.openxmlformats.org/drawingml/2006/main">
          <a:off x="2031991" y="1260466"/>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0004</a:t>
          </a:r>
          <a:endParaRPr lang="ja-JP" altLang="en-US" sz="1100" b="1" i="0" u="none" strike="noStrike" baseline="0">
            <a:solidFill>
              <a:srgbClr val="000000"/>
            </a:solidFill>
            <a:latin typeface="Arial"/>
            <a:cs typeface="Arial"/>
          </a:endParaRPr>
        </a:p>
      </cdr:txBody>
    </cdr:sp>
  </cdr:relSizeAnchor>
  <cdr:relSizeAnchor xmlns:cdr="http://schemas.openxmlformats.org/drawingml/2006/chartDrawing">
    <cdr:from>
      <cdr:x>0.38911</cdr:x>
      <cdr:y>0.55991</cdr:y>
    </cdr:from>
    <cdr:to>
      <cdr:x>0.46122</cdr:x>
      <cdr:y>0.62914</cdr:y>
    </cdr:to>
    <cdr:sp macro="" textlink="">
      <cdr:nvSpPr>
        <cdr:cNvPr id="13" name="Text Box 7"/>
        <cdr:cNvSpPr txBox="1">
          <a:spLocks xmlns:a="http://schemas.openxmlformats.org/drawingml/2006/main" noChangeArrowheads="1"/>
        </cdr:cNvSpPr>
      </cdr:nvSpPr>
      <cdr:spPr bwMode="auto">
        <a:xfrm xmlns:a="http://schemas.openxmlformats.org/drawingml/2006/main">
          <a:off x="1793854" y="1498607"/>
          <a:ext cx="332399" cy="1853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100" b="1" i="0" u="none" strike="noStrike" baseline="0">
              <a:solidFill>
                <a:srgbClr val="000000"/>
              </a:solidFill>
              <a:latin typeface="Arial"/>
              <a:cs typeface="Arial"/>
            </a:rPr>
            <a:t>0005</a:t>
          </a:r>
          <a:endParaRPr lang="ja-JP" altLang="en-US" sz="1100" b="1" i="0" u="none" strike="noStrike" baseline="0">
            <a:solidFill>
              <a:srgbClr val="000000"/>
            </a:solidFill>
            <a:latin typeface="Arial"/>
            <a:cs typeface="Aria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257175</xdr:colOff>
      <xdr:row>34</xdr:row>
      <xdr:rowOff>104775</xdr:rowOff>
    </xdr:from>
    <xdr:to>
      <xdr:col>3</xdr:col>
      <xdr:colOff>409575</xdr:colOff>
      <xdr:row>34</xdr:row>
      <xdr:rowOff>104775</xdr:rowOff>
    </xdr:to>
    <xdr:sp macro="" textlink="">
      <xdr:nvSpPr>
        <xdr:cNvPr id="4121" name="Line 6"/>
        <xdr:cNvSpPr>
          <a:spLocks noChangeShapeType="1"/>
        </xdr:cNvSpPr>
      </xdr:nvSpPr>
      <xdr:spPr bwMode="auto">
        <a:xfrm>
          <a:off x="1752600" y="5772150"/>
          <a:ext cx="152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257175</xdr:colOff>
      <xdr:row>35</xdr:row>
      <xdr:rowOff>104775</xdr:rowOff>
    </xdr:from>
    <xdr:to>
      <xdr:col>3</xdr:col>
      <xdr:colOff>409575</xdr:colOff>
      <xdr:row>35</xdr:row>
      <xdr:rowOff>104775</xdr:rowOff>
    </xdr:to>
    <xdr:sp macro="" textlink="">
      <xdr:nvSpPr>
        <xdr:cNvPr id="4122" name="Line 9"/>
        <xdr:cNvSpPr>
          <a:spLocks noChangeShapeType="1"/>
        </xdr:cNvSpPr>
      </xdr:nvSpPr>
      <xdr:spPr bwMode="auto">
        <a:xfrm>
          <a:off x="1752600" y="5953125"/>
          <a:ext cx="152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647700</xdr:colOff>
      <xdr:row>5</xdr:row>
      <xdr:rowOff>114300</xdr:rowOff>
    </xdr:from>
    <xdr:to>
      <xdr:col>9</xdr:col>
      <xdr:colOff>838200</xdr:colOff>
      <xdr:row>29</xdr:row>
      <xdr:rowOff>104775</xdr:rowOff>
    </xdr:to>
    <xdr:graphicFrame macro="">
      <xdr:nvGraphicFramePr>
        <xdr:cNvPr id="4123" name="グラフ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0.31783</cdr:x>
      <cdr:y>0.70472</cdr:y>
    </cdr:from>
    <cdr:to>
      <cdr:x>0.37853</cdr:x>
      <cdr:y>0.76437</cdr:y>
    </cdr:to>
    <cdr:sp macro="" textlink="">
      <cdr:nvSpPr>
        <cdr:cNvPr id="12" name="Text Box 2"/>
        <cdr:cNvSpPr txBox="1">
          <a:spLocks xmlns:a="http://schemas.openxmlformats.org/drawingml/2006/main" noChangeArrowheads="1"/>
        </cdr:cNvSpPr>
      </cdr:nvSpPr>
      <cdr:spPr bwMode="auto">
        <a:xfrm xmlns:a="http://schemas.openxmlformats.org/drawingml/2006/main">
          <a:off x="2187749" y="2711817"/>
          <a:ext cx="417807" cy="229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400" b="1" i="0" u="none" strike="noStrike" baseline="0">
              <a:solidFill>
                <a:srgbClr val="000000"/>
              </a:solidFill>
              <a:latin typeface="Arial"/>
              <a:cs typeface="Arial"/>
            </a:rPr>
            <a:t>0006</a:t>
          </a:r>
          <a:endParaRPr lang="ja-JP" altLang="en-US" sz="1400" b="1" i="0" u="none" strike="noStrike" baseline="0">
            <a:solidFill>
              <a:srgbClr val="000000"/>
            </a:solidFill>
            <a:latin typeface="Arial"/>
            <a:cs typeface="Arial"/>
          </a:endParaRPr>
        </a:p>
      </cdr:txBody>
    </cdr:sp>
  </cdr:relSizeAnchor>
  <cdr:relSizeAnchor xmlns:cdr="http://schemas.openxmlformats.org/drawingml/2006/chartDrawing">
    <cdr:from>
      <cdr:x>0.57854</cdr:x>
      <cdr:y>0.22765</cdr:y>
    </cdr:from>
    <cdr:to>
      <cdr:x>0.63923</cdr:x>
      <cdr:y>0.2873</cdr:y>
    </cdr:to>
    <cdr:sp macro="" textlink="">
      <cdr:nvSpPr>
        <cdr:cNvPr id="8" name="Text Box 7"/>
        <cdr:cNvSpPr txBox="1">
          <a:spLocks xmlns:a="http://schemas.openxmlformats.org/drawingml/2006/main" noChangeArrowheads="1"/>
        </cdr:cNvSpPr>
      </cdr:nvSpPr>
      <cdr:spPr bwMode="auto">
        <a:xfrm xmlns:a="http://schemas.openxmlformats.org/drawingml/2006/main">
          <a:off x="3982288" y="876026"/>
          <a:ext cx="417807" cy="229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400" b="1" i="0" u="none" strike="noStrike" baseline="0">
              <a:solidFill>
                <a:srgbClr val="000000"/>
              </a:solidFill>
              <a:latin typeface="Arial"/>
              <a:cs typeface="Arial"/>
            </a:rPr>
            <a:t>0001</a:t>
          </a:r>
          <a:endParaRPr lang="ja-JP" altLang="en-US" sz="1400" b="1" i="0" u="none" strike="noStrike" baseline="0">
            <a:solidFill>
              <a:srgbClr val="000000"/>
            </a:solidFill>
            <a:latin typeface="Arial"/>
            <a:cs typeface="Arial"/>
          </a:endParaRPr>
        </a:p>
      </cdr:txBody>
    </cdr:sp>
  </cdr:relSizeAnchor>
  <cdr:relSizeAnchor xmlns:cdr="http://schemas.openxmlformats.org/drawingml/2006/chartDrawing">
    <cdr:from>
      <cdr:x>0.5218</cdr:x>
      <cdr:y>0.32296</cdr:y>
    </cdr:from>
    <cdr:to>
      <cdr:x>0.5825</cdr:x>
      <cdr:y>0.38262</cdr:y>
    </cdr:to>
    <cdr:sp macro="" textlink="">
      <cdr:nvSpPr>
        <cdr:cNvPr id="9" name="Text Box 7"/>
        <cdr:cNvSpPr txBox="1">
          <a:spLocks xmlns:a="http://schemas.openxmlformats.org/drawingml/2006/main" noChangeArrowheads="1"/>
        </cdr:cNvSpPr>
      </cdr:nvSpPr>
      <cdr:spPr bwMode="auto">
        <a:xfrm xmlns:a="http://schemas.openxmlformats.org/drawingml/2006/main">
          <a:off x="3591758" y="1242793"/>
          <a:ext cx="417807" cy="229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400" b="1" i="0" u="none" strike="noStrike" baseline="0">
              <a:solidFill>
                <a:srgbClr val="000000"/>
              </a:solidFill>
              <a:latin typeface="Arial"/>
              <a:cs typeface="Arial"/>
            </a:rPr>
            <a:t>0002</a:t>
          </a:r>
          <a:endParaRPr lang="ja-JP" altLang="en-US" sz="1400" b="1" i="0" u="none" strike="noStrike" baseline="0">
            <a:solidFill>
              <a:srgbClr val="000000"/>
            </a:solidFill>
            <a:latin typeface="Arial"/>
            <a:cs typeface="Arial"/>
          </a:endParaRPr>
        </a:p>
      </cdr:txBody>
    </cdr:sp>
  </cdr:relSizeAnchor>
  <cdr:relSizeAnchor xmlns:cdr="http://schemas.openxmlformats.org/drawingml/2006/chartDrawing">
    <cdr:from>
      <cdr:x>0.47677</cdr:x>
      <cdr:y>0.41853</cdr:y>
    </cdr:from>
    <cdr:to>
      <cdr:x>0.53747</cdr:x>
      <cdr:y>0.47819</cdr:y>
    </cdr:to>
    <cdr:sp macro="" textlink="">
      <cdr:nvSpPr>
        <cdr:cNvPr id="10" name="Text Box 7"/>
        <cdr:cNvSpPr txBox="1">
          <a:spLocks xmlns:a="http://schemas.openxmlformats.org/drawingml/2006/main" noChangeArrowheads="1"/>
        </cdr:cNvSpPr>
      </cdr:nvSpPr>
      <cdr:spPr bwMode="auto">
        <a:xfrm xmlns:a="http://schemas.openxmlformats.org/drawingml/2006/main">
          <a:off x="3281798" y="1610558"/>
          <a:ext cx="417807" cy="229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400" b="1" i="0" u="none" strike="noStrike" baseline="0">
              <a:solidFill>
                <a:srgbClr val="000000"/>
              </a:solidFill>
              <a:latin typeface="Arial"/>
              <a:cs typeface="Arial"/>
            </a:rPr>
            <a:t>0003</a:t>
          </a:r>
          <a:endParaRPr lang="ja-JP" altLang="en-US" sz="1400" b="1" i="0" u="none" strike="noStrike" baseline="0">
            <a:solidFill>
              <a:srgbClr val="000000"/>
            </a:solidFill>
            <a:latin typeface="Arial"/>
            <a:cs typeface="Arial"/>
          </a:endParaRPr>
        </a:p>
      </cdr:txBody>
    </cdr:sp>
  </cdr:relSizeAnchor>
  <cdr:relSizeAnchor xmlns:cdr="http://schemas.openxmlformats.org/drawingml/2006/chartDrawing">
    <cdr:from>
      <cdr:x>0.42416</cdr:x>
      <cdr:y>0.51713</cdr:y>
    </cdr:from>
    <cdr:to>
      <cdr:x>0.48486</cdr:x>
      <cdr:y>0.57679</cdr:y>
    </cdr:to>
    <cdr:sp macro="" textlink="">
      <cdr:nvSpPr>
        <cdr:cNvPr id="11" name="Text Box 7"/>
        <cdr:cNvSpPr txBox="1">
          <a:spLocks xmlns:a="http://schemas.openxmlformats.org/drawingml/2006/main" noChangeArrowheads="1"/>
        </cdr:cNvSpPr>
      </cdr:nvSpPr>
      <cdr:spPr bwMode="auto">
        <a:xfrm xmlns:a="http://schemas.openxmlformats.org/drawingml/2006/main">
          <a:off x="2919696" y="1989986"/>
          <a:ext cx="417807" cy="229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400" b="1" i="0" u="none" strike="noStrike" baseline="0">
              <a:solidFill>
                <a:srgbClr val="000000"/>
              </a:solidFill>
              <a:latin typeface="Arial"/>
              <a:cs typeface="Arial"/>
            </a:rPr>
            <a:t>0004</a:t>
          </a:r>
          <a:endParaRPr lang="ja-JP" altLang="en-US" sz="1400" b="1" i="0" u="none" strike="noStrike" baseline="0">
            <a:solidFill>
              <a:srgbClr val="000000"/>
            </a:solidFill>
            <a:latin typeface="Arial"/>
            <a:cs typeface="Arial"/>
          </a:endParaRPr>
        </a:p>
      </cdr:txBody>
    </cdr:sp>
  </cdr:relSizeAnchor>
  <cdr:relSizeAnchor xmlns:cdr="http://schemas.openxmlformats.org/drawingml/2006/chartDrawing">
    <cdr:from>
      <cdr:x>0.36881</cdr:x>
      <cdr:y>0.60942</cdr:y>
    </cdr:from>
    <cdr:to>
      <cdr:x>0.42951</cdr:x>
      <cdr:y>0.66907</cdr:y>
    </cdr:to>
    <cdr:sp macro="" textlink="">
      <cdr:nvSpPr>
        <cdr:cNvPr id="13" name="Text Box 7"/>
        <cdr:cNvSpPr txBox="1">
          <a:spLocks xmlns:a="http://schemas.openxmlformats.org/drawingml/2006/main" noChangeArrowheads="1"/>
        </cdr:cNvSpPr>
      </cdr:nvSpPr>
      <cdr:spPr bwMode="auto">
        <a:xfrm xmlns:a="http://schemas.openxmlformats.org/drawingml/2006/main">
          <a:off x="2538700" y="2345090"/>
          <a:ext cx="417807" cy="22955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altLang="ja-JP" sz="1400" b="1" i="0" u="none" strike="noStrike" baseline="0">
              <a:solidFill>
                <a:srgbClr val="000000"/>
              </a:solidFill>
              <a:latin typeface="Arial"/>
              <a:cs typeface="Arial"/>
            </a:rPr>
            <a:t>0005</a:t>
          </a:r>
          <a:endParaRPr lang="ja-JP" altLang="en-US" sz="1400" b="1" i="0" u="none" strike="noStrike" baseline="0">
            <a:solidFill>
              <a:srgbClr val="000000"/>
            </a:solidFill>
            <a:latin typeface="Arial"/>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xdr:col>
      <xdr:colOff>1311087</xdr:colOff>
      <xdr:row>50</xdr:row>
      <xdr:rowOff>134472</xdr:rowOff>
    </xdr:from>
    <xdr:to>
      <xdr:col>2</xdr:col>
      <xdr:colOff>644337</xdr:colOff>
      <xdr:row>60</xdr:row>
      <xdr:rowOff>98052</xdr:rowOff>
    </xdr:to>
    <xdr:pic>
      <xdr:nvPicPr>
        <xdr:cNvPr id="100"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4352" y="9233648"/>
          <a:ext cx="1227044" cy="18013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385483</xdr:colOff>
      <xdr:row>32</xdr:row>
      <xdr:rowOff>89646</xdr:rowOff>
    </xdr:from>
    <xdr:to>
      <xdr:col>8</xdr:col>
      <xdr:colOff>539563</xdr:colOff>
      <xdr:row>39</xdr:row>
      <xdr:rowOff>61071</xdr:rowOff>
    </xdr:to>
    <xdr:pic>
      <xdr:nvPicPr>
        <xdr:cNvPr id="97"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1959" t="34941" r="39143" b="42108"/>
        <a:stretch>
          <a:fillRect/>
        </a:stretch>
      </xdr:blipFill>
      <xdr:spPr bwMode="auto">
        <a:xfrm>
          <a:off x="5506571" y="5939117"/>
          <a:ext cx="759198" cy="1226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801781</xdr:colOff>
      <xdr:row>41</xdr:row>
      <xdr:rowOff>127746</xdr:rowOff>
    </xdr:from>
    <xdr:to>
      <xdr:col>6</xdr:col>
      <xdr:colOff>364751</xdr:colOff>
      <xdr:row>45</xdr:row>
      <xdr:rowOff>99171</xdr:rowOff>
    </xdr:to>
    <xdr:pic>
      <xdr:nvPicPr>
        <xdr:cNvPr id="98" name="図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35817" t="45122" r="25710" b="37779"/>
        <a:stretch>
          <a:fillRect/>
        </a:stretch>
      </xdr:blipFill>
      <xdr:spPr bwMode="auto">
        <a:xfrm>
          <a:off x="2818840" y="7590864"/>
          <a:ext cx="2050676" cy="6886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773206</xdr:colOff>
      <xdr:row>32</xdr:row>
      <xdr:rowOff>99171</xdr:rowOff>
    </xdr:from>
    <xdr:to>
      <xdr:col>6</xdr:col>
      <xdr:colOff>345701</xdr:colOff>
      <xdr:row>39</xdr:row>
      <xdr:rowOff>61071</xdr:rowOff>
    </xdr:to>
    <xdr:pic>
      <xdr:nvPicPr>
        <xdr:cNvPr id="99" name="図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35097" t="37560" r="26433" b="31841"/>
        <a:stretch>
          <a:fillRect/>
        </a:stretch>
      </xdr:blipFill>
      <xdr:spPr bwMode="auto">
        <a:xfrm>
          <a:off x="2790265" y="5948642"/>
          <a:ext cx="2060201" cy="1216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1669676</xdr:colOff>
      <xdr:row>6</xdr:row>
      <xdr:rowOff>22411</xdr:rowOff>
    </xdr:from>
    <xdr:to>
      <xdr:col>9</xdr:col>
      <xdr:colOff>136151</xdr:colOff>
      <xdr:row>27</xdr:row>
      <xdr:rowOff>115980</xdr:rowOff>
    </xdr:to>
    <xdr:pic>
      <xdr:nvPicPr>
        <xdr:cNvPr id="96" name="図 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92941" y="1176617"/>
          <a:ext cx="4696945" cy="38699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1828800</xdr:colOff>
      <xdr:row>28</xdr:row>
      <xdr:rowOff>0</xdr:rowOff>
    </xdr:from>
    <xdr:to>
      <xdr:col>1</xdr:col>
      <xdr:colOff>1828800</xdr:colOff>
      <xdr:row>28</xdr:row>
      <xdr:rowOff>0</xdr:rowOff>
    </xdr:to>
    <xdr:sp macro="" textlink="">
      <xdr:nvSpPr>
        <xdr:cNvPr id="5874" name="Line 26"/>
        <xdr:cNvSpPr>
          <a:spLocks noChangeShapeType="1"/>
        </xdr:cNvSpPr>
      </xdr:nvSpPr>
      <xdr:spPr bwMode="auto">
        <a:xfrm flipV="1">
          <a:off x="1952625" y="5153025"/>
          <a:ext cx="0"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28</xdr:row>
      <xdr:rowOff>0</xdr:rowOff>
    </xdr:from>
    <xdr:to>
      <xdr:col>2</xdr:col>
      <xdr:colOff>57150</xdr:colOff>
      <xdr:row>28</xdr:row>
      <xdr:rowOff>0</xdr:rowOff>
    </xdr:to>
    <xdr:sp macro="" textlink="">
      <xdr:nvSpPr>
        <xdr:cNvPr id="5875" name="Line 27"/>
        <xdr:cNvSpPr>
          <a:spLocks noChangeShapeType="1"/>
        </xdr:cNvSpPr>
      </xdr:nvSpPr>
      <xdr:spPr bwMode="auto">
        <a:xfrm flipV="1">
          <a:off x="2076450" y="5153025"/>
          <a:ext cx="0"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1743075</xdr:colOff>
      <xdr:row>51</xdr:row>
      <xdr:rowOff>47625</xdr:rowOff>
    </xdr:from>
    <xdr:to>
      <xdr:col>3</xdr:col>
      <xdr:colOff>104775</xdr:colOff>
      <xdr:row>51</xdr:row>
      <xdr:rowOff>47625</xdr:rowOff>
    </xdr:to>
    <xdr:sp macro="" textlink="">
      <xdr:nvSpPr>
        <xdr:cNvPr id="5876" name="Line 49"/>
        <xdr:cNvSpPr>
          <a:spLocks noChangeShapeType="1"/>
        </xdr:cNvSpPr>
      </xdr:nvSpPr>
      <xdr:spPr bwMode="auto">
        <a:xfrm>
          <a:off x="1866900" y="9391650"/>
          <a:ext cx="1247775"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1857375</xdr:colOff>
      <xdr:row>52</xdr:row>
      <xdr:rowOff>114300</xdr:rowOff>
    </xdr:from>
    <xdr:to>
      <xdr:col>3</xdr:col>
      <xdr:colOff>95250</xdr:colOff>
      <xdr:row>52</xdr:row>
      <xdr:rowOff>114300</xdr:rowOff>
    </xdr:to>
    <xdr:sp macro="" textlink="">
      <xdr:nvSpPr>
        <xdr:cNvPr id="5877" name="Line 50"/>
        <xdr:cNvSpPr>
          <a:spLocks noChangeShapeType="1"/>
        </xdr:cNvSpPr>
      </xdr:nvSpPr>
      <xdr:spPr bwMode="auto">
        <a:xfrm>
          <a:off x="1981200" y="9639300"/>
          <a:ext cx="1123950"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54</xdr:row>
      <xdr:rowOff>0</xdr:rowOff>
    </xdr:from>
    <xdr:to>
      <xdr:col>3</xdr:col>
      <xdr:colOff>85725</xdr:colOff>
      <xdr:row>54</xdr:row>
      <xdr:rowOff>0</xdr:rowOff>
    </xdr:to>
    <xdr:sp macro="" textlink="">
      <xdr:nvSpPr>
        <xdr:cNvPr id="5878" name="Line 51"/>
        <xdr:cNvSpPr>
          <a:spLocks noChangeShapeType="1"/>
        </xdr:cNvSpPr>
      </xdr:nvSpPr>
      <xdr:spPr bwMode="auto">
        <a:xfrm>
          <a:off x="2105025" y="9886950"/>
          <a:ext cx="990600"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110377</xdr:colOff>
      <xdr:row>50</xdr:row>
      <xdr:rowOff>123825</xdr:rowOff>
    </xdr:from>
    <xdr:to>
      <xdr:col>4</xdr:col>
      <xdr:colOff>405652</xdr:colOff>
      <xdr:row>51</xdr:row>
      <xdr:rowOff>133350</xdr:rowOff>
    </xdr:to>
    <xdr:sp macro="" textlink="">
      <xdr:nvSpPr>
        <xdr:cNvPr id="14389" name="Text Box 53"/>
        <xdr:cNvSpPr txBox="1">
          <a:spLocks noChangeArrowheads="1"/>
        </xdr:cNvSpPr>
      </xdr:nvSpPr>
      <xdr:spPr bwMode="auto">
        <a:xfrm>
          <a:off x="3113553" y="9223001"/>
          <a:ext cx="519393" cy="1888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年／月</a:t>
          </a:r>
        </a:p>
      </xdr:txBody>
    </xdr:sp>
    <xdr:clientData/>
  </xdr:twoCellAnchor>
  <xdr:twoCellAnchor>
    <xdr:from>
      <xdr:col>3</xdr:col>
      <xdr:colOff>110377</xdr:colOff>
      <xdr:row>52</xdr:row>
      <xdr:rowOff>28575</xdr:rowOff>
    </xdr:from>
    <xdr:to>
      <xdr:col>4</xdr:col>
      <xdr:colOff>405652</xdr:colOff>
      <xdr:row>53</xdr:row>
      <xdr:rowOff>38100</xdr:rowOff>
    </xdr:to>
    <xdr:sp macro="" textlink="">
      <xdr:nvSpPr>
        <xdr:cNvPr id="14390" name="Text Box 54"/>
        <xdr:cNvSpPr txBox="1">
          <a:spLocks noChangeArrowheads="1"/>
        </xdr:cNvSpPr>
      </xdr:nvSpPr>
      <xdr:spPr bwMode="auto">
        <a:xfrm>
          <a:off x="3113553" y="9486340"/>
          <a:ext cx="519393" cy="1888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日</a:t>
          </a:r>
        </a:p>
      </xdr:txBody>
    </xdr:sp>
    <xdr:clientData/>
  </xdr:twoCellAnchor>
  <xdr:twoCellAnchor>
    <xdr:from>
      <xdr:col>3</xdr:col>
      <xdr:colOff>110377</xdr:colOff>
      <xdr:row>53</xdr:row>
      <xdr:rowOff>85725</xdr:rowOff>
    </xdr:from>
    <xdr:to>
      <xdr:col>4</xdr:col>
      <xdr:colOff>405652</xdr:colOff>
      <xdr:row>54</xdr:row>
      <xdr:rowOff>95250</xdr:rowOff>
    </xdr:to>
    <xdr:sp macro="" textlink="">
      <xdr:nvSpPr>
        <xdr:cNvPr id="14391" name="Text Box 55"/>
        <xdr:cNvSpPr txBox="1">
          <a:spLocks noChangeArrowheads="1"/>
        </xdr:cNvSpPr>
      </xdr:nvSpPr>
      <xdr:spPr bwMode="auto">
        <a:xfrm>
          <a:off x="3113553" y="9722784"/>
          <a:ext cx="519393" cy="1888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枝番</a:t>
          </a:r>
        </a:p>
      </xdr:txBody>
    </xdr:sp>
    <xdr:clientData/>
  </xdr:twoCellAnchor>
  <xdr:twoCellAnchor>
    <xdr:from>
      <xdr:col>1</xdr:col>
      <xdr:colOff>1628775</xdr:colOff>
      <xdr:row>51</xdr:row>
      <xdr:rowOff>47625</xdr:rowOff>
    </xdr:from>
    <xdr:to>
      <xdr:col>1</xdr:col>
      <xdr:colOff>1628775</xdr:colOff>
      <xdr:row>55</xdr:row>
      <xdr:rowOff>104775</xdr:rowOff>
    </xdr:to>
    <xdr:sp macro="" textlink="">
      <xdr:nvSpPr>
        <xdr:cNvPr id="5882" name="Line 61"/>
        <xdr:cNvSpPr>
          <a:spLocks noChangeShapeType="1"/>
        </xdr:cNvSpPr>
      </xdr:nvSpPr>
      <xdr:spPr bwMode="auto">
        <a:xfrm flipV="1">
          <a:off x="1752600" y="9391650"/>
          <a:ext cx="0" cy="78105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1790700</xdr:colOff>
      <xdr:row>52</xdr:row>
      <xdr:rowOff>114300</xdr:rowOff>
    </xdr:from>
    <xdr:to>
      <xdr:col>1</xdr:col>
      <xdr:colOff>1790700</xdr:colOff>
      <xdr:row>55</xdr:row>
      <xdr:rowOff>104775</xdr:rowOff>
    </xdr:to>
    <xdr:sp macro="" textlink="">
      <xdr:nvSpPr>
        <xdr:cNvPr id="5883" name="Line 62"/>
        <xdr:cNvSpPr>
          <a:spLocks noChangeShapeType="1"/>
        </xdr:cNvSpPr>
      </xdr:nvSpPr>
      <xdr:spPr bwMode="auto">
        <a:xfrm flipV="1">
          <a:off x="1914525" y="9639300"/>
          <a:ext cx="0" cy="53340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54</xdr:row>
      <xdr:rowOff>0</xdr:rowOff>
    </xdr:from>
    <xdr:to>
      <xdr:col>2</xdr:col>
      <xdr:colOff>19050</xdr:colOff>
      <xdr:row>55</xdr:row>
      <xdr:rowOff>104775</xdr:rowOff>
    </xdr:to>
    <xdr:sp macro="" textlink="">
      <xdr:nvSpPr>
        <xdr:cNvPr id="5884" name="Line 63"/>
        <xdr:cNvSpPr>
          <a:spLocks noChangeShapeType="1"/>
        </xdr:cNvSpPr>
      </xdr:nvSpPr>
      <xdr:spPr bwMode="auto">
        <a:xfrm flipV="1">
          <a:off x="2038350" y="9886950"/>
          <a:ext cx="0" cy="28575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1628775</xdr:colOff>
      <xdr:row>51</xdr:row>
      <xdr:rowOff>47625</xdr:rowOff>
    </xdr:from>
    <xdr:to>
      <xdr:col>3</xdr:col>
      <xdr:colOff>104775</xdr:colOff>
      <xdr:row>51</xdr:row>
      <xdr:rowOff>47625</xdr:rowOff>
    </xdr:to>
    <xdr:sp macro="" textlink="">
      <xdr:nvSpPr>
        <xdr:cNvPr id="5885" name="Line 64"/>
        <xdr:cNvSpPr>
          <a:spLocks noChangeShapeType="1"/>
        </xdr:cNvSpPr>
      </xdr:nvSpPr>
      <xdr:spPr bwMode="auto">
        <a:xfrm>
          <a:off x="1752600" y="9391650"/>
          <a:ext cx="1362075"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1800225</xdr:colOff>
      <xdr:row>52</xdr:row>
      <xdr:rowOff>114300</xdr:rowOff>
    </xdr:from>
    <xdr:to>
      <xdr:col>3</xdr:col>
      <xdr:colOff>95250</xdr:colOff>
      <xdr:row>52</xdr:row>
      <xdr:rowOff>114300</xdr:rowOff>
    </xdr:to>
    <xdr:sp macro="" textlink="">
      <xdr:nvSpPr>
        <xdr:cNvPr id="5886" name="Line 65"/>
        <xdr:cNvSpPr>
          <a:spLocks noChangeShapeType="1"/>
        </xdr:cNvSpPr>
      </xdr:nvSpPr>
      <xdr:spPr bwMode="auto">
        <a:xfrm>
          <a:off x="1924050" y="9639300"/>
          <a:ext cx="1181100"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54</xdr:row>
      <xdr:rowOff>0</xdr:rowOff>
    </xdr:from>
    <xdr:to>
      <xdr:col>3</xdr:col>
      <xdr:colOff>85725</xdr:colOff>
      <xdr:row>54</xdr:row>
      <xdr:rowOff>0</xdr:rowOff>
    </xdr:to>
    <xdr:sp macro="" textlink="">
      <xdr:nvSpPr>
        <xdr:cNvPr id="5887" name="Line 66"/>
        <xdr:cNvSpPr>
          <a:spLocks noChangeShapeType="1"/>
        </xdr:cNvSpPr>
      </xdr:nvSpPr>
      <xdr:spPr bwMode="auto">
        <a:xfrm>
          <a:off x="2047875" y="9886950"/>
          <a:ext cx="1047750"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110377</xdr:colOff>
      <xdr:row>50</xdr:row>
      <xdr:rowOff>123825</xdr:rowOff>
    </xdr:from>
    <xdr:to>
      <xdr:col>4</xdr:col>
      <xdr:colOff>405652</xdr:colOff>
      <xdr:row>51</xdr:row>
      <xdr:rowOff>133350</xdr:rowOff>
    </xdr:to>
    <xdr:sp macro="" textlink="">
      <xdr:nvSpPr>
        <xdr:cNvPr id="14404" name="Text Box 68"/>
        <xdr:cNvSpPr txBox="1">
          <a:spLocks noChangeArrowheads="1"/>
        </xdr:cNvSpPr>
      </xdr:nvSpPr>
      <xdr:spPr bwMode="auto">
        <a:xfrm>
          <a:off x="3113553" y="9223001"/>
          <a:ext cx="519393" cy="1888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年</a:t>
          </a:r>
        </a:p>
      </xdr:txBody>
    </xdr:sp>
    <xdr:clientData/>
  </xdr:twoCellAnchor>
  <xdr:twoCellAnchor>
    <xdr:from>
      <xdr:col>3</xdr:col>
      <xdr:colOff>110377</xdr:colOff>
      <xdr:row>52</xdr:row>
      <xdr:rowOff>28575</xdr:rowOff>
    </xdr:from>
    <xdr:to>
      <xdr:col>4</xdr:col>
      <xdr:colOff>405652</xdr:colOff>
      <xdr:row>53</xdr:row>
      <xdr:rowOff>38100</xdr:rowOff>
    </xdr:to>
    <xdr:sp macro="" textlink="">
      <xdr:nvSpPr>
        <xdr:cNvPr id="14405" name="Text Box 69"/>
        <xdr:cNvSpPr txBox="1">
          <a:spLocks noChangeArrowheads="1"/>
        </xdr:cNvSpPr>
      </xdr:nvSpPr>
      <xdr:spPr bwMode="auto">
        <a:xfrm>
          <a:off x="3113553" y="9486340"/>
          <a:ext cx="519393" cy="1888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月</a:t>
          </a:r>
        </a:p>
      </xdr:txBody>
    </xdr:sp>
    <xdr:clientData/>
  </xdr:twoCellAnchor>
  <xdr:twoCellAnchor>
    <xdr:from>
      <xdr:col>3</xdr:col>
      <xdr:colOff>110377</xdr:colOff>
      <xdr:row>53</xdr:row>
      <xdr:rowOff>85725</xdr:rowOff>
    </xdr:from>
    <xdr:to>
      <xdr:col>4</xdr:col>
      <xdr:colOff>405652</xdr:colOff>
      <xdr:row>54</xdr:row>
      <xdr:rowOff>95250</xdr:rowOff>
    </xdr:to>
    <xdr:sp macro="" textlink="">
      <xdr:nvSpPr>
        <xdr:cNvPr id="14406" name="Text Box 70"/>
        <xdr:cNvSpPr txBox="1">
          <a:spLocks noChangeArrowheads="1"/>
        </xdr:cNvSpPr>
      </xdr:nvSpPr>
      <xdr:spPr bwMode="auto">
        <a:xfrm>
          <a:off x="3113553" y="9722784"/>
          <a:ext cx="519393" cy="1888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日</a:t>
          </a:r>
        </a:p>
      </xdr:txBody>
    </xdr:sp>
    <xdr:clientData/>
  </xdr:twoCellAnchor>
  <xdr:oneCellAnchor>
    <xdr:from>
      <xdr:col>1</xdr:col>
      <xdr:colOff>1566767</xdr:colOff>
      <xdr:row>56</xdr:row>
      <xdr:rowOff>10839</xdr:rowOff>
    </xdr:from>
    <xdr:ext cx="742767" cy="185307"/>
    <xdr:sp macro="" textlink="">
      <xdr:nvSpPr>
        <xdr:cNvPr id="14484" name="Text Box 148"/>
        <xdr:cNvSpPr txBox="1">
          <a:spLocks noChangeArrowheads="1"/>
        </xdr:cNvSpPr>
      </xdr:nvSpPr>
      <xdr:spPr bwMode="auto">
        <a:xfrm>
          <a:off x="1690032" y="10185780"/>
          <a:ext cx="742767" cy="18530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altLang="ja-JP" sz="1100" b="0" i="0" u="none" strike="noStrike" baseline="0">
              <a:solidFill>
                <a:srgbClr val="000000"/>
              </a:solidFill>
              <a:latin typeface="Arial"/>
              <a:cs typeface="Arial"/>
            </a:rPr>
            <a:t>1</a:t>
          </a:r>
          <a:r>
            <a:rPr lang="ja-JP" altLang="en-US" sz="1100" b="0" i="0" u="none" strike="noStrike" baseline="0">
              <a:solidFill>
                <a:srgbClr val="000000"/>
              </a:solidFill>
              <a:latin typeface="Arial"/>
              <a:cs typeface="Arial"/>
            </a:rPr>
            <a:t>  </a:t>
          </a:r>
          <a:r>
            <a:rPr lang="en-US" altLang="ja-JP" sz="1100" b="0" i="0" u="none" strike="noStrike" baseline="0">
              <a:solidFill>
                <a:srgbClr val="000000"/>
              </a:solidFill>
              <a:latin typeface="Arial"/>
              <a:cs typeface="Arial"/>
            </a:rPr>
            <a:t>2</a:t>
          </a:r>
          <a:r>
            <a:rPr lang="ja-JP" altLang="en-US" sz="1100" b="0" i="0" u="none" strike="noStrike" baseline="0">
              <a:solidFill>
                <a:srgbClr val="000000"/>
              </a:solidFill>
              <a:latin typeface="Arial"/>
              <a:cs typeface="Arial"/>
            </a:rPr>
            <a:t>  </a:t>
          </a:r>
          <a:r>
            <a:rPr lang="en-US" altLang="ja-JP" sz="1100" b="0" i="0" u="none" strike="noStrike" baseline="0">
              <a:solidFill>
                <a:srgbClr val="000000"/>
              </a:solidFill>
              <a:latin typeface="Arial"/>
              <a:cs typeface="Arial"/>
            </a:rPr>
            <a:t>3</a:t>
          </a:r>
          <a:r>
            <a:rPr lang="ja-JP" altLang="en-US" sz="1100" b="0" i="0" u="none" strike="noStrike" baseline="0">
              <a:solidFill>
                <a:srgbClr val="000000"/>
              </a:solidFill>
              <a:latin typeface="Arial"/>
              <a:cs typeface="Arial"/>
            </a:rPr>
            <a:t>  </a:t>
          </a:r>
          <a:r>
            <a:rPr lang="en-US" altLang="ja-JP" sz="1100" b="0" i="0" u="none" strike="noStrike" baseline="0">
              <a:solidFill>
                <a:srgbClr val="000000"/>
              </a:solidFill>
              <a:latin typeface="Arial"/>
              <a:cs typeface="Arial"/>
            </a:rPr>
            <a:t>4</a:t>
          </a:r>
          <a:r>
            <a:rPr lang="ja-JP" altLang="en-US" sz="1100" b="0" i="0" u="none" strike="noStrike" baseline="0">
              <a:solidFill>
                <a:srgbClr val="000000"/>
              </a:solidFill>
              <a:latin typeface="Arial"/>
              <a:cs typeface="Arial"/>
            </a:rPr>
            <a:t>  </a:t>
          </a:r>
          <a:r>
            <a:rPr lang="en-US" altLang="ja-JP" sz="1100" b="0" i="0" u="none" strike="noStrike" baseline="0">
              <a:solidFill>
                <a:srgbClr val="000000"/>
              </a:solidFill>
              <a:latin typeface="Arial"/>
              <a:cs typeface="Arial"/>
            </a:rPr>
            <a:t>5</a:t>
          </a:r>
          <a:endParaRPr lang="ja-JP" altLang="en-US" sz="1100" b="0" i="0" u="none" strike="noStrike" baseline="0">
            <a:solidFill>
              <a:srgbClr val="000000"/>
            </a:solidFill>
            <a:latin typeface="Arial"/>
            <a:cs typeface="Arial"/>
          </a:endParaRPr>
        </a:p>
      </xdr:txBody>
    </xdr:sp>
    <xdr:clientData/>
  </xdr:oneCellAnchor>
  <xdr:twoCellAnchor>
    <xdr:from>
      <xdr:col>1</xdr:col>
      <xdr:colOff>1552575</xdr:colOff>
      <xdr:row>55</xdr:row>
      <xdr:rowOff>133350</xdr:rowOff>
    </xdr:from>
    <xdr:to>
      <xdr:col>1</xdr:col>
      <xdr:colOff>1704975</xdr:colOff>
      <xdr:row>57</xdr:row>
      <xdr:rowOff>114300</xdr:rowOff>
    </xdr:to>
    <xdr:sp macro="" textlink="">
      <xdr:nvSpPr>
        <xdr:cNvPr id="5892" name="Rectangle 151"/>
        <xdr:cNvSpPr>
          <a:spLocks noChangeArrowheads="1"/>
        </xdr:cNvSpPr>
      </xdr:nvSpPr>
      <xdr:spPr bwMode="auto">
        <a:xfrm>
          <a:off x="1676400" y="10201275"/>
          <a:ext cx="152400" cy="352425"/>
        </a:xfrm>
        <a:prstGeom prst="rect">
          <a:avLst/>
        </a:prstGeom>
        <a:noFill/>
        <a:ln w="127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209550</xdr:colOff>
      <xdr:row>54</xdr:row>
      <xdr:rowOff>161925</xdr:rowOff>
    </xdr:from>
    <xdr:to>
      <xdr:col>2</xdr:col>
      <xdr:colOff>209550</xdr:colOff>
      <xdr:row>55</xdr:row>
      <xdr:rowOff>85725</xdr:rowOff>
    </xdr:to>
    <xdr:sp macro="" textlink="">
      <xdr:nvSpPr>
        <xdr:cNvPr id="5893" name="Line 152"/>
        <xdr:cNvSpPr>
          <a:spLocks noChangeShapeType="1"/>
        </xdr:cNvSpPr>
      </xdr:nvSpPr>
      <xdr:spPr bwMode="auto">
        <a:xfrm flipV="1">
          <a:off x="2228850" y="10048875"/>
          <a:ext cx="0" cy="104775"/>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209550</xdr:colOff>
      <xdr:row>54</xdr:row>
      <xdr:rowOff>152400</xdr:rowOff>
    </xdr:from>
    <xdr:to>
      <xdr:col>3</xdr:col>
      <xdr:colOff>85725</xdr:colOff>
      <xdr:row>54</xdr:row>
      <xdr:rowOff>152400</xdr:rowOff>
    </xdr:to>
    <xdr:sp macro="" textlink="">
      <xdr:nvSpPr>
        <xdr:cNvPr id="5894" name="Line 153"/>
        <xdr:cNvSpPr>
          <a:spLocks noChangeShapeType="1"/>
        </xdr:cNvSpPr>
      </xdr:nvSpPr>
      <xdr:spPr bwMode="auto">
        <a:xfrm>
          <a:off x="2228850" y="10039350"/>
          <a:ext cx="866775" cy="0"/>
        </a:xfrm>
        <a:prstGeom prst="line">
          <a:avLst/>
        </a:prstGeom>
        <a:noFill/>
        <a:ln w="127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110377</xdr:colOff>
      <xdr:row>54</xdr:row>
      <xdr:rowOff>142875</xdr:rowOff>
    </xdr:from>
    <xdr:to>
      <xdr:col>4</xdr:col>
      <xdr:colOff>405652</xdr:colOff>
      <xdr:row>55</xdr:row>
      <xdr:rowOff>152400</xdr:rowOff>
    </xdr:to>
    <xdr:sp macro="" textlink="">
      <xdr:nvSpPr>
        <xdr:cNvPr id="14490" name="Text Box 154"/>
        <xdr:cNvSpPr txBox="1">
          <a:spLocks noChangeArrowheads="1"/>
        </xdr:cNvSpPr>
      </xdr:nvSpPr>
      <xdr:spPr bwMode="auto">
        <a:xfrm>
          <a:off x="3113553" y="9959228"/>
          <a:ext cx="519393" cy="1888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連番</a:t>
          </a:r>
        </a:p>
      </xdr:txBody>
    </xdr:sp>
    <xdr:clientData/>
  </xdr:twoCellAnchor>
  <xdr:twoCellAnchor>
    <xdr:from>
      <xdr:col>13</xdr:col>
      <xdr:colOff>219075</xdr:colOff>
      <xdr:row>54</xdr:row>
      <xdr:rowOff>0</xdr:rowOff>
    </xdr:from>
    <xdr:to>
      <xdr:col>14</xdr:col>
      <xdr:colOff>180975</xdr:colOff>
      <xdr:row>55</xdr:row>
      <xdr:rowOff>161925</xdr:rowOff>
    </xdr:to>
    <xdr:sp macro="" textlink="">
      <xdr:nvSpPr>
        <xdr:cNvPr id="5896" name="AutoShape 222"/>
        <xdr:cNvSpPr>
          <a:spLocks noChangeArrowheads="1"/>
        </xdr:cNvSpPr>
      </xdr:nvSpPr>
      <xdr:spPr bwMode="auto">
        <a:xfrm>
          <a:off x="8934450" y="9886950"/>
          <a:ext cx="561975" cy="342900"/>
        </a:xfrm>
        <a:prstGeom prst="rightArrow">
          <a:avLst>
            <a:gd name="adj1" fmla="val 50000"/>
            <a:gd name="adj2" fmla="val 40972"/>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15</xdr:col>
      <xdr:colOff>352425</xdr:colOff>
      <xdr:row>51</xdr:row>
      <xdr:rowOff>161925</xdr:rowOff>
    </xdr:from>
    <xdr:to>
      <xdr:col>15</xdr:col>
      <xdr:colOff>676275</xdr:colOff>
      <xdr:row>53</xdr:row>
      <xdr:rowOff>142875</xdr:rowOff>
    </xdr:to>
    <xdr:sp macro="" textlink="">
      <xdr:nvSpPr>
        <xdr:cNvPr id="5897" name="Line 223"/>
        <xdr:cNvSpPr>
          <a:spLocks noChangeShapeType="1"/>
        </xdr:cNvSpPr>
      </xdr:nvSpPr>
      <xdr:spPr bwMode="auto">
        <a:xfrm flipH="1" flipV="1">
          <a:off x="9944100" y="9505950"/>
          <a:ext cx="32385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371475</xdr:colOff>
      <xdr:row>52</xdr:row>
      <xdr:rowOff>38100</xdr:rowOff>
    </xdr:from>
    <xdr:to>
      <xdr:col>18</xdr:col>
      <xdr:colOff>9525</xdr:colOff>
      <xdr:row>54</xdr:row>
      <xdr:rowOff>9525</xdr:rowOff>
    </xdr:to>
    <xdr:sp macro="" textlink="">
      <xdr:nvSpPr>
        <xdr:cNvPr id="5898" name="Line 224"/>
        <xdr:cNvSpPr>
          <a:spLocks noChangeShapeType="1"/>
        </xdr:cNvSpPr>
      </xdr:nvSpPr>
      <xdr:spPr bwMode="auto">
        <a:xfrm flipH="1" flipV="1">
          <a:off x="10648950" y="9563100"/>
          <a:ext cx="100965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352425</xdr:colOff>
      <xdr:row>52</xdr:row>
      <xdr:rowOff>28575</xdr:rowOff>
    </xdr:from>
    <xdr:to>
      <xdr:col>20</xdr:col>
      <xdr:colOff>28575</xdr:colOff>
      <xdr:row>54</xdr:row>
      <xdr:rowOff>0</xdr:rowOff>
    </xdr:to>
    <xdr:sp macro="" textlink="">
      <xdr:nvSpPr>
        <xdr:cNvPr id="5899" name="Line 225"/>
        <xdr:cNvSpPr>
          <a:spLocks noChangeShapeType="1"/>
        </xdr:cNvSpPr>
      </xdr:nvSpPr>
      <xdr:spPr bwMode="auto">
        <a:xfrm flipH="1" flipV="1">
          <a:off x="11315700" y="9553575"/>
          <a:ext cx="173355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409575</xdr:colOff>
      <xdr:row>52</xdr:row>
      <xdr:rowOff>28575</xdr:rowOff>
    </xdr:from>
    <xdr:to>
      <xdr:col>22</xdr:col>
      <xdr:colOff>0</xdr:colOff>
      <xdr:row>54</xdr:row>
      <xdr:rowOff>0</xdr:rowOff>
    </xdr:to>
    <xdr:sp macro="" textlink="">
      <xdr:nvSpPr>
        <xdr:cNvPr id="5900" name="Line 226"/>
        <xdr:cNvSpPr>
          <a:spLocks noChangeShapeType="1"/>
        </xdr:cNvSpPr>
      </xdr:nvSpPr>
      <xdr:spPr bwMode="auto">
        <a:xfrm flipH="1" flipV="1">
          <a:off x="12058650" y="9553575"/>
          <a:ext cx="2333625"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1704975</xdr:colOff>
      <xdr:row>55</xdr:row>
      <xdr:rowOff>133350</xdr:rowOff>
    </xdr:from>
    <xdr:to>
      <xdr:col>1</xdr:col>
      <xdr:colOff>1847850</xdr:colOff>
      <xdr:row>57</xdr:row>
      <xdr:rowOff>114300</xdr:rowOff>
    </xdr:to>
    <xdr:sp macro="" textlink="">
      <xdr:nvSpPr>
        <xdr:cNvPr id="5901" name="Rectangle 151"/>
        <xdr:cNvSpPr>
          <a:spLocks noChangeArrowheads="1"/>
        </xdr:cNvSpPr>
      </xdr:nvSpPr>
      <xdr:spPr bwMode="auto">
        <a:xfrm>
          <a:off x="1828800" y="10201275"/>
          <a:ext cx="142875" cy="352425"/>
        </a:xfrm>
        <a:prstGeom prst="rect">
          <a:avLst/>
        </a:prstGeom>
        <a:noFill/>
        <a:ln w="127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1847850</xdr:colOff>
      <xdr:row>55</xdr:row>
      <xdr:rowOff>133350</xdr:rowOff>
    </xdr:from>
    <xdr:to>
      <xdr:col>2</xdr:col>
      <xdr:colOff>114300</xdr:colOff>
      <xdr:row>57</xdr:row>
      <xdr:rowOff>114300</xdr:rowOff>
    </xdr:to>
    <xdr:sp macro="" textlink="">
      <xdr:nvSpPr>
        <xdr:cNvPr id="5902" name="Rectangle 151"/>
        <xdr:cNvSpPr>
          <a:spLocks noChangeArrowheads="1"/>
        </xdr:cNvSpPr>
      </xdr:nvSpPr>
      <xdr:spPr bwMode="auto">
        <a:xfrm>
          <a:off x="1971675" y="10201275"/>
          <a:ext cx="161925" cy="352425"/>
        </a:xfrm>
        <a:prstGeom prst="rect">
          <a:avLst/>
        </a:prstGeom>
        <a:noFill/>
        <a:ln w="127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114300</xdr:colOff>
      <xdr:row>55</xdr:row>
      <xdr:rowOff>133350</xdr:rowOff>
    </xdr:from>
    <xdr:to>
      <xdr:col>2</xdr:col>
      <xdr:colOff>419100</xdr:colOff>
      <xdr:row>57</xdr:row>
      <xdr:rowOff>114300</xdr:rowOff>
    </xdr:to>
    <xdr:sp macro="" textlink="">
      <xdr:nvSpPr>
        <xdr:cNvPr id="5903" name="Rectangle 151"/>
        <xdr:cNvSpPr>
          <a:spLocks noChangeArrowheads="1"/>
        </xdr:cNvSpPr>
      </xdr:nvSpPr>
      <xdr:spPr bwMode="auto">
        <a:xfrm>
          <a:off x="2133600" y="10201275"/>
          <a:ext cx="304800" cy="352425"/>
        </a:xfrm>
        <a:prstGeom prst="rect">
          <a:avLst/>
        </a:prstGeom>
        <a:noFill/>
        <a:ln w="1270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1724025</xdr:colOff>
      <xdr:row>57</xdr:row>
      <xdr:rowOff>9525</xdr:rowOff>
    </xdr:from>
    <xdr:to>
      <xdr:col>3</xdr:col>
      <xdr:colOff>57150</xdr:colOff>
      <xdr:row>59</xdr:row>
      <xdr:rowOff>114300</xdr:rowOff>
    </xdr:to>
    <xdr:sp macro="" textlink="">
      <xdr:nvSpPr>
        <xdr:cNvPr id="5904" name="Line 71"/>
        <xdr:cNvSpPr>
          <a:spLocks noChangeShapeType="1"/>
        </xdr:cNvSpPr>
      </xdr:nvSpPr>
      <xdr:spPr bwMode="auto">
        <a:xfrm flipH="1" flipV="1">
          <a:off x="1847850" y="10448925"/>
          <a:ext cx="1219200" cy="485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117289</xdr:colOff>
      <xdr:row>59</xdr:row>
      <xdr:rowOff>15689</xdr:rowOff>
    </xdr:from>
    <xdr:to>
      <xdr:col>5</xdr:col>
      <xdr:colOff>376705</xdr:colOff>
      <xdr:row>60</xdr:row>
      <xdr:rowOff>25214</xdr:rowOff>
    </xdr:to>
    <xdr:sp macro="" textlink="">
      <xdr:nvSpPr>
        <xdr:cNvPr id="65" name="Text Box 72"/>
        <xdr:cNvSpPr txBox="1">
          <a:spLocks noChangeArrowheads="1"/>
        </xdr:cNvSpPr>
      </xdr:nvSpPr>
      <xdr:spPr bwMode="auto">
        <a:xfrm>
          <a:off x="3120465" y="10762130"/>
          <a:ext cx="1133475"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機種識別ライン</a:t>
          </a:r>
        </a:p>
      </xdr:txBody>
    </xdr:sp>
    <xdr:clientData/>
  </xdr:twoCellAnchor>
  <xdr:twoCellAnchor>
    <xdr:from>
      <xdr:col>1</xdr:col>
      <xdr:colOff>571499</xdr:colOff>
      <xdr:row>64</xdr:row>
      <xdr:rowOff>190496</xdr:rowOff>
    </xdr:from>
    <xdr:to>
      <xdr:col>11</xdr:col>
      <xdr:colOff>4481</xdr:colOff>
      <xdr:row>81</xdr:row>
      <xdr:rowOff>190496</xdr:rowOff>
    </xdr:to>
    <xdr:sp macro="" textlink="">
      <xdr:nvSpPr>
        <xdr:cNvPr id="101" name="Rectangle 318"/>
        <xdr:cNvSpPr>
          <a:spLocks noChangeArrowheads="1"/>
        </xdr:cNvSpPr>
      </xdr:nvSpPr>
      <xdr:spPr bwMode="auto">
        <a:xfrm>
          <a:off x="694764" y="11911849"/>
          <a:ext cx="6873688" cy="32385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1743074</xdr:colOff>
      <xdr:row>66</xdr:row>
      <xdr:rowOff>66671</xdr:rowOff>
    </xdr:from>
    <xdr:to>
      <xdr:col>8</xdr:col>
      <xdr:colOff>609599</xdr:colOff>
      <xdr:row>80</xdr:row>
      <xdr:rowOff>38096</xdr:rowOff>
    </xdr:to>
    <xdr:pic>
      <xdr:nvPicPr>
        <xdr:cNvPr id="102" name="図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66339" y="12169024"/>
          <a:ext cx="4469466" cy="2638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428624</xdr:colOff>
      <xdr:row>69</xdr:row>
      <xdr:rowOff>190496</xdr:rowOff>
    </xdr:from>
    <xdr:to>
      <xdr:col>6</xdr:col>
      <xdr:colOff>361949</xdr:colOff>
      <xdr:row>76</xdr:row>
      <xdr:rowOff>57146</xdr:rowOff>
    </xdr:to>
    <xdr:pic>
      <xdr:nvPicPr>
        <xdr:cNvPr id="103" name="図 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2394" t="2335" r="2110" b="2917"/>
        <a:stretch>
          <a:fillRect/>
        </a:stretch>
      </xdr:blipFill>
      <xdr:spPr bwMode="auto">
        <a:xfrm>
          <a:off x="3655918" y="12864349"/>
          <a:ext cx="1210796"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833343</xdr:colOff>
      <xdr:row>79</xdr:row>
      <xdr:rowOff>52293</xdr:rowOff>
    </xdr:from>
    <xdr:ext cx="946093" cy="168508"/>
    <xdr:sp macro="" textlink="">
      <xdr:nvSpPr>
        <xdr:cNvPr id="104" name="Text Box 105"/>
        <xdr:cNvSpPr txBox="1">
          <a:spLocks noChangeArrowheads="1"/>
        </xdr:cNvSpPr>
      </xdr:nvSpPr>
      <xdr:spPr bwMode="auto">
        <a:xfrm>
          <a:off x="956608" y="14631146"/>
          <a:ext cx="946093"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FF0000"/>
              </a:solidFill>
              <a:latin typeface="ＭＳ Ｐゴシック"/>
              <a:ea typeface="ＭＳ Ｐゴシック"/>
            </a:rPr>
            <a:t>ﾜｲﾔｰﾙｰﾌﾟ長</a:t>
          </a:r>
          <a:r>
            <a:rPr lang="ja-JP" altLang="en-US" sz="900" b="0" i="0" u="none" strike="noStrike" baseline="0">
              <a:solidFill>
                <a:srgbClr val="FF0000"/>
              </a:solidFill>
              <a:latin typeface="Arial"/>
              <a:ea typeface="ＭＳ Ｐゴシック"/>
              <a:cs typeface="Arial"/>
            </a:rPr>
            <a:t>0.439</a:t>
          </a:r>
          <a:endParaRPr lang="ja-JP" altLang="en-US" sz="900" b="0" i="0" u="none" strike="noStrike" baseline="0">
            <a:solidFill>
              <a:srgbClr val="FF0000"/>
            </a:solidFill>
            <a:latin typeface="Arial"/>
            <a:cs typeface="Arial"/>
          </a:endParaRPr>
        </a:p>
      </xdr:txBody>
    </xdr:sp>
    <xdr:clientData/>
  </xdr:oneCellAnchor>
  <xdr:twoCellAnchor>
    <xdr:from>
      <xdr:col>2</xdr:col>
      <xdr:colOff>409574</xdr:colOff>
      <xdr:row>75</xdr:row>
      <xdr:rowOff>95246</xdr:rowOff>
    </xdr:from>
    <xdr:to>
      <xdr:col>2</xdr:col>
      <xdr:colOff>695324</xdr:colOff>
      <xdr:row>77</xdr:row>
      <xdr:rowOff>9521</xdr:rowOff>
    </xdr:to>
    <xdr:grpSp>
      <xdr:nvGrpSpPr>
        <xdr:cNvPr id="105" name="Group 312"/>
        <xdr:cNvGrpSpPr>
          <a:grpSpLocks/>
        </xdr:cNvGrpSpPr>
      </xdr:nvGrpSpPr>
      <xdr:grpSpPr bwMode="auto">
        <a:xfrm>
          <a:off x="2426633" y="13912099"/>
          <a:ext cx="285750" cy="295275"/>
          <a:chOff x="304" y="235"/>
          <a:chExt cx="15" cy="15"/>
        </a:xfrm>
      </xdr:grpSpPr>
      <xdr:sp macro="" textlink="">
        <xdr:nvSpPr>
          <xdr:cNvPr id="106" name="Line 313"/>
          <xdr:cNvSpPr>
            <a:spLocks noChangeShapeType="1"/>
          </xdr:cNvSpPr>
        </xdr:nvSpPr>
        <xdr:spPr bwMode="auto">
          <a:xfrm>
            <a:off x="304" y="242"/>
            <a:ext cx="1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07" name="Line 314"/>
          <xdr:cNvSpPr>
            <a:spLocks noChangeShapeType="1"/>
          </xdr:cNvSpPr>
        </xdr:nvSpPr>
        <xdr:spPr bwMode="auto">
          <a:xfrm>
            <a:off x="311" y="235"/>
            <a:ext cx="0" cy="15"/>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7</xdr:col>
      <xdr:colOff>218077</xdr:colOff>
      <xdr:row>73</xdr:row>
      <xdr:rowOff>114735</xdr:rowOff>
    </xdr:from>
    <xdr:to>
      <xdr:col>7</xdr:col>
      <xdr:colOff>553569</xdr:colOff>
      <xdr:row>75</xdr:row>
      <xdr:rowOff>37476</xdr:rowOff>
    </xdr:to>
    <xdr:sp macro="" textlink="">
      <xdr:nvSpPr>
        <xdr:cNvPr id="108" name="Text Box 358"/>
        <xdr:cNvSpPr txBox="1">
          <a:spLocks noChangeArrowheads="1"/>
        </xdr:cNvSpPr>
      </xdr:nvSpPr>
      <xdr:spPr bwMode="auto">
        <a:xfrm>
          <a:off x="5339165" y="13550588"/>
          <a:ext cx="335492" cy="303741"/>
        </a:xfrm>
        <a:prstGeom prst="rect">
          <a:avLst/>
        </a:prstGeom>
        <a:solidFill>
          <a:srgbClr val="FFFFFF"/>
        </a:solidFill>
        <a:ln w="28575">
          <a:solidFill>
            <a:srgbClr val="FF0000"/>
          </a:solidFill>
          <a:miter lim="800000"/>
          <a:headEnd/>
          <a:tailEnd/>
        </a:ln>
      </xdr:spPr>
      <xdr:txBody>
        <a:bodyPr vertOverflow="clip" wrap="square" lIns="91440" tIns="45720" rIns="91440" bIns="45720" anchor="t" upright="1"/>
        <a:lstStyle/>
        <a:p>
          <a:pPr algn="l" rtl="0">
            <a:defRPr sz="1000"/>
          </a:pPr>
          <a:r>
            <a:rPr lang="en-US" altLang="ja-JP" sz="1100" b="1" i="0" u="none" strike="noStrike" baseline="0">
              <a:solidFill>
                <a:srgbClr val="FF0000"/>
              </a:solidFill>
              <a:latin typeface="Arial"/>
              <a:cs typeface="Arial"/>
            </a:rPr>
            <a:t>K</a:t>
          </a:r>
          <a:endParaRPr lang="ja-JP" altLang="en-US" sz="1100" b="1" i="0" u="none" strike="noStrike" baseline="0">
            <a:solidFill>
              <a:srgbClr val="FF0000"/>
            </a:solidFill>
            <a:latin typeface="Arial"/>
            <a:cs typeface="Arial"/>
          </a:endParaRPr>
        </a:p>
        <a:p>
          <a:pPr algn="l" rtl="0">
            <a:defRPr sz="1000"/>
          </a:pPr>
          <a:endParaRPr lang="ja-JP" altLang="en-US" sz="1100" b="1" i="0" u="none" strike="noStrike" baseline="0">
            <a:solidFill>
              <a:srgbClr val="FF0000"/>
            </a:solidFill>
            <a:latin typeface="Arial"/>
            <a:cs typeface="Arial"/>
          </a:endParaRPr>
        </a:p>
      </xdr:txBody>
    </xdr:sp>
    <xdr:clientData/>
  </xdr:twoCellAnchor>
  <xdr:twoCellAnchor editAs="oneCell">
    <xdr:from>
      <xdr:col>2</xdr:col>
      <xdr:colOff>558800</xdr:colOff>
      <xdr:row>71</xdr:row>
      <xdr:rowOff>50177</xdr:rowOff>
    </xdr:from>
    <xdr:to>
      <xdr:col>2</xdr:col>
      <xdr:colOff>892175</xdr:colOff>
      <xdr:row>73</xdr:row>
      <xdr:rowOff>435</xdr:rowOff>
    </xdr:to>
    <xdr:sp macro="" textlink="">
      <xdr:nvSpPr>
        <xdr:cNvPr id="109" name="Text Box 359"/>
        <xdr:cNvSpPr txBox="1">
          <a:spLocks noChangeArrowheads="1"/>
        </xdr:cNvSpPr>
      </xdr:nvSpPr>
      <xdr:spPr bwMode="auto">
        <a:xfrm>
          <a:off x="2575859" y="13105030"/>
          <a:ext cx="333375" cy="331258"/>
        </a:xfrm>
        <a:prstGeom prst="rect">
          <a:avLst/>
        </a:prstGeom>
        <a:solidFill>
          <a:srgbClr val="FFFFFF"/>
        </a:solidFill>
        <a:ln w="28575">
          <a:solidFill>
            <a:srgbClr val="FF0000"/>
          </a:solidFill>
          <a:miter lim="800000"/>
          <a:headEnd/>
          <a:tailEnd/>
        </a:ln>
      </xdr:spPr>
      <xdr:txBody>
        <a:bodyPr vertOverflow="clip" wrap="square" lIns="91440" tIns="45720" rIns="91440" bIns="45720" anchor="t" upright="1"/>
        <a:lstStyle/>
        <a:p>
          <a:pPr algn="l" rtl="0">
            <a:defRPr sz="1000"/>
          </a:pPr>
          <a:r>
            <a:rPr lang="ja-JP" altLang="en-US" sz="1100" b="1" i="0" u="none" strike="noStrike" baseline="0">
              <a:solidFill>
                <a:srgbClr val="FF0000"/>
              </a:solidFill>
              <a:latin typeface="Arial"/>
              <a:cs typeface="Arial"/>
            </a:rPr>
            <a:t>A</a:t>
          </a:r>
        </a:p>
        <a:p>
          <a:pPr algn="l" rtl="0">
            <a:defRPr sz="1000"/>
          </a:pPr>
          <a:endParaRPr lang="ja-JP" altLang="en-US" sz="1100" b="1" i="0" u="none" strike="noStrike" baseline="0">
            <a:solidFill>
              <a:srgbClr val="FF0000"/>
            </a:solidFill>
            <a:latin typeface="Arial"/>
            <a:cs typeface="Arial"/>
          </a:endParaRPr>
        </a:p>
      </xdr:txBody>
    </xdr:sp>
    <xdr:clientData/>
  </xdr:twoCellAnchor>
  <xdr:twoCellAnchor>
    <xdr:from>
      <xdr:col>1</xdr:col>
      <xdr:colOff>1838324</xdr:colOff>
      <xdr:row>76</xdr:row>
      <xdr:rowOff>85721</xdr:rowOff>
    </xdr:from>
    <xdr:to>
      <xdr:col>2</xdr:col>
      <xdr:colOff>952499</xdr:colOff>
      <xdr:row>79</xdr:row>
      <xdr:rowOff>190496</xdr:rowOff>
    </xdr:to>
    <xdr:sp macro="" textlink="">
      <xdr:nvSpPr>
        <xdr:cNvPr id="110" name="Line 385"/>
        <xdr:cNvSpPr>
          <a:spLocks noChangeShapeType="1"/>
        </xdr:cNvSpPr>
      </xdr:nvSpPr>
      <xdr:spPr bwMode="auto">
        <a:xfrm flipH="1">
          <a:off x="1961589" y="14093074"/>
          <a:ext cx="1007969"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866774</xdr:colOff>
      <xdr:row>79</xdr:row>
      <xdr:rowOff>190496</xdr:rowOff>
    </xdr:from>
    <xdr:to>
      <xdr:col>1</xdr:col>
      <xdr:colOff>1847849</xdr:colOff>
      <xdr:row>79</xdr:row>
      <xdr:rowOff>190496</xdr:rowOff>
    </xdr:to>
    <xdr:sp macro="" textlink="">
      <xdr:nvSpPr>
        <xdr:cNvPr id="113" name="Line 386"/>
        <xdr:cNvSpPr>
          <a:spLocks noChangeShapeType="1"/>
        </xdr:cNvSpPr>
      </xdr:nvSpPr>
      <xdr:spPr bwMode="auto">
        <a:xfrm>
          <a:off x="990039" y="14769349"/>
          <a:ext cx="981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533399</xdr:colOff>
      <xdr:row>74</xdr:row>
      <xdr:rowOff>190496</xdr:rowOff>
    </xdr:from>
    <xdr:to>
      <xdr:col>2</xdr:col>
      <xdr:colOff>533399</xdr:colOff>
      <xdr:row>81</xdr:row>
      <xdr:rowOff>133346</xdr:rowOff>
    </xdr:to>
    <xdr:sp macro="" textlink="">
      <xdr:nvSpPr>
        <xdr:cNvPr id="114" name="Line 430"/>
        <xdr:cNvSpPr>
          <a:spLocks noChangeShapeType="1"/>
        </xdr:cNvSpPr>
      </xdr:nvSpPr>
      <xdr:spPr bwMode="auto">
        <a:xfrm>
          <a:off x="2550458" y="13816849"/>
          <a:ext cx="0" cy="12763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228599</xdr:colOff>
      <xdr:row>72</xdr:row>
      <xdr:rowOff>76196</xdr:rowOff>
    </xdr:from>
    <xdr:to>
      <xdr:col>5</xdr:col>
      <xdr:colOff>514349</xdr:colOff>
      <xdr:row>73</xdr:row>
      <xdr:rowOff>190496</xdr:rowOff>
    </xdr:to>
    <xdr:grpSp>
      <xdr:nvGrpSpPr>
        <xdr:cNvPr id="115" name="Group 455"/>
        <xdr:cNvGrpSpPr>
          <a:grpSpLocks/>
        </xdr:cNvGrpSpPr>
      </xdr:nvGrpSpPr>
      <xdr:grpSpPr bwMode="auto">
        <a:xfrm>
          <a:off x="4105834" y="13321549"/>
          <a:ext cx="285750" cy="304800"/>
          <a:chOff x="304" y="235"/>
          <a:chExt cx="15" cy="15"/>
        </a:xfrm>
      </xdr:grpSpPr>
      <xdr:sp macro="" textlink="">
        <xdr:nvSpPr>
          <xdr:cNvPr id="116" name="Line 456"/>
          <xdr:cNvSpPr>
            <a:spLocks noChangeShapeType="1"/>
          </xdr:cNvSpPr>
        </xdr:nvSpPr>
        <xdr:spPr bwMode="auto">
          <a:xfrm>
            <a:off x="304" y="242"/>
            <a:ext cx="1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17" name="Line 457"/>
          <xdr:cNvSpPr>
            <a:spLocks noChangeShapeType="1"/>
          </xdr:cNvSpPr>
        </xdr:nvSpPr>
        <xdr:spPr bwMode="auto">
          <a:xfrm>
            <a:off x="311" y="235"/>
            <a:ext cx="0" cy="15"/>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552449</xdr:colOff>
      <xdr:row>81</xdr:row>
      <xdr:rowOff>38096</xdr:rowOff>
    </xdr:from>
    <xdr:to>
      <xdr:col>5</xdr:col>
      <xdr:colOff>219074</xdr:colOff>
      <xdr:row>81</xdr:row>
      <xdr:rowOff>38096</xdr:rowOff>
    </xdr:to>
    <xdr:sp macro="" textlink="">
      <xdr:nvSpPr>
        <xdr:cNvPr id="119" name="Line 461"/>
        <xdr:cNvSpPr>
          <a:spLocks noChangeShapeType="1"/>
        </xdr:cNvSpPr>
      </xdr:nvSpPr>
      <xdr:spPr bwMode="auto">
        <a:xfrm>
          <a:off x="2569508" y="14997949"/>
          <a:ext cx="152680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150532</xdr:colOff>
      <xdr:row>80</xdr:row>
      <xdr:rowOff>79809</xdr:rowOff>
    </xdr:from>
    <xdr:ext cx="371448" cy="155748"/>
    <xdr:sp macro="" textlink="">
      <xdr:nvSpPr>
        <xdr:cNvPr id="120" name="Text Box 462"/>
        <xdr:cNvSpPr txBox="1">
          <a:spLocks noChangeArrowheads="1"/>
        </xdr:cNvSpPr>
      </xdr:nvSpPr>
      <xdr:spPr bwMode="auto">
        <a:xfrm>
          <a:off x="3153708" y="14849162"/>
          <a:ext cx="371448" cy="1557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0" i="0" u="none" strike="noStrike" baseline="0">
              <a:solidFill>
                <a:srgbClr val="000000"/>
              </a:solidFill>
              <a:latin typeface="Arial"/>
              <a:cs typeface="Arial"/>
            </a:rPr>
            <a:t>0.9075</a:t>
          </a:r>
        </a:p>
      </xdr:txBody>
    </xdr:sp>
    <xdr:clientData/>
  </xdr:oneCellAnchor>
  <xdr:twoCellAnchor>
    <xdr:from>
      <xdr:col>1</xdr:col>
      <xdr:colOff>923924</xdr:colOff>
      <xdr:row>76</xdr:row>
      <xdr:rowOff>38096</xdr:rowOff>
    </xdr:from>
    <xdr:to>
      <xdr:col>2</xdr:col>
      <xdr:colOff>771524</xdr:colOff>
      <xdr:row>76</xdr:row>
      <xdr:rowOff>38096</xdr:rowOff>
    </xdr:to>
    <xdr:sp macro="" textlink="">
      <xdr:nvSpPr>
        <xdr:cNvPr id="124" name="Line 471"/>
        <xdr:cNvSpPr>
          <a:spLocks noChangeShapeType="1"/>
        </xdr:cNvSpPr>
      </xdr:nvSpPr>
      <xdr:spPr bwMode="auto">
        <a:xfrm>
          <a:off x="1047189" y="14045449"/>
          <a:ext cx="1741394"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1</xdr:col>
      <xdr:colOff>1171574</xdr:colOff>
      <xdr:row>73</xdr:row>
      <xdr:rowOff>38096</xdr:rowOff>
    </xdr:from>
    <xdr:to>
      <xdr:col>1</xdr:col>
      <xdr:colOff>1171574</xdr:colOff>
      <xdr:row>75</xdr:row>
      <xdr:rowOff>190496</xdr:rowOff>
    </xdr:to>
    <xdr:sp macro="" textlink="">
      <xdr:nvSpPr>
        <xdr:cNvPr id="125" name="Line 473"/>
        <xdr:cNvSpPr>
          <a:spLocks noChangeShapeType="1"/>
        </xdr:cNvSpPr>
      </xdr:nvSpPr>
      <xdr:spPr bwMode="auto">
        <a:xfrm>
          <a:off x="1294839" y="13473949"/>
          <a:ext cx="0" cy="53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500031</xdr:colOff>
      <xdr:row>74</xdr:row>
      <xdr:rowOff>152834</xdr:rowOff>
    </xdr:from>
    <xdr:ext cx="723788" cy="201850"/>
    <xdr:sp macro="" textlink="">
      <xdr:nvSpPr>
        <xdr:cNvPr id="126" name="Text Box 474"/>
        <xdr:cNvSpPr txBox="1">
          <a:spLocks noChangeArrowheads="1"/>
        </xdr:cNvSpPr>
      </xdr:nvSpPr>
      <xdr:spPr bwMode="auto">
        <a:xfrm>
          <a:off x="3727325" y="13779187"/>
          <a:ext cx="723788"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FFFF00"/>
              </a:solidFill>
              <a:latin typeface="ＭＳ Ｐゴシック"/>
              <a:ea typeface="ＭＳ Ｐゴシック"/>
            </a:rPr>
            <a:t>※製品中心</a:t>
          </a:r>
        </a:p>
      </xdr:txBody>
    </xdr:sp>
    <xdr:clientData/>
  </xdr:oneCellAnchor>
  <xdr:oneCellAnchor>
    <xdr:from>
      <xdr:col>1</xdr:col>
      <xdr:colOff>1214343</xdr:colOff>
      <xdr:row>74</xdr:row>
      <xdr:rowOff>58643</xdr:rowOff>
    </xdr:from>
    <xdr:ext cx="371448" cy="155748"/>
    <xdr:sp macro="" textlink="">
      <xdr:nvSpPr>
        <xdr:cNvPr id="127" name="Text Box 475"/>
        <xdr:cNvSpPr txBox="1">
          <a:spLocks noChangeArrowheads="1"/>
        </xdr:cNvSpPr>
      </xdr:nvSpPr>
      <xdr:spPr bwMode="auto">
        <a:xfrm>
          <a:off x="1337608" y="13684996"/>
          <a:ext cx="371448" cy="1557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0" i="0" u="none" strike="noStrike" baseline="0">
              <a:solidFill>
                <a:srgbClr val="000000"/>
              </a:solidFill>
              <a:latin typeface="Arial"/>
              <a:cs typeface="Arial"/>
            </a:rPr>
            <a:t>0.3425</a:t>
          </a:r>
        </a:p>
      </xdr:txBody>
    </xdr:sp>
    <xdr:clientData/>
  </xdr:oneCellAnchor>
  <xdr:oneCellAnchor>
    <xdr:from>
      <xdr:col>5</xdr:col>
      <xdr:colOff>604681</xdr:colOff>
      <xdr:row>79</xdr:row>
      <xdr:rowOff>128493</xdr:rowOff>
    </xdr:from>
    <xdr:ext cx="2783519" cy="377539"/>
    <xdr:sp macro="" textlink="">
      <xdr:nvSpPr>
        <xdr:cNvPr id="128" name="Text Box 482"/>
        <xdr:cNvSpPr txBox="1">
          <a:spLocks noChangeArrowheads="1"/>
        </xdr:cNvSpPr>
      </xdr:nvSpPr>
      <xdr:spPr bwMode="auto">
        <a:xfrm>
          <a:off x="4481916" y="14707346"/>
          <a:ext cx="2783519" cy="37753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1400"/>
            </a:lnSpc>
            <a:defRPr sz="1000"/>
          </a:pPr>
          <a:r>
            <a:rPr lang="ja-JP" altLang="en-US" sz="1200" b="1" i="0" u="sng" strike="noStrike" baseline="0">
              <a:solidFill>
                <a:srgbClr val="FF0000"/>
              </a:solidFill>
              <a:latin typeface="ＭＳ Ｐゴシック"/>
              <a:ea typeface="ＭＳ Ｐゴシック"/>
            </a:rPr>
            <a:t>※LED素子及びZ-Di素子の2ndについては</a:t>
          </a:r>
        </a:p>
        <a:p>
          <a:pPr algn="l" rtl="0">
            <a:lnSpc>
              <a:spcPts val="1400"/>
            </a:lnSpc>
            <a:defRPr sz="1000"/>
          </a:pPr>
          <a:r>
            <a:rPr lang="ja-JP" altLang="en-US" sz="1200" b="1" i="0" u="sng" strike="noStrike" baseline="0">
              <a:solidFill>
                <a:srgbClr val="FF0000"/>
              </a:solidFill>
              <a:latin typeface="ＭＳ Ｐゴシック"/>
              <a:ea typeface="ＭＳ Ｐゴシック"/>
            </a:rPr>
            <a:t>全ピン セキリュティボンドをお願いします</a:t>
          </a:r>
        </a:p>
      </xdr:txBody>
    </xdr:sp>
    <xdr:clientData/>
  </xdr:oneCellAnchor>
  <xdr:twoCellAnchor>
    <xdr:from>
      <xdr:col>5</xdr:col>
      <xdr:colOff>95249</xdr:colOff>
      <xdr:row>72</xdr:row>
      <xdr:rowOff>76196</xdr:rowOff>
    </xdr:from>
    <xdr:to>
      <xdr:col>5</xdr:col>
      <xdr:colOff>380999</xdr:colOff>
      <xdr:row>73</xdr:row>
      <xdr:rowOff>190496</xdr:rowOff>
    </xdr:to>
    <xdr:grpSp>
      <xdr:nvGrpSpPr>
        <xdr:cNvPr id="129" name="Group 455"/>
        <xdr:cNvGrpSpPr>
          <a:grpSpLocks/>
        </xdr:cNvGrpSpPr>
      </xdr:nvGrpSpPr>
      <xdr:grpSpPr bwMode="auto">
        <a:xfrm>
          <a:off x="3972484" y="13321549"/>
          <a:ext cx="285750" cy="304800"/>
          <a:chOff x="304" y="235"/>
          <a:chExt cx="15" cy="15"/>
        </a:xfrm>
      </xdr:grpSpPr>
      <xdr:sp macro="" textlink="">
        <xdr:nvSpPr>
          <xdr:cNvPr id="130" name="Line 456"/>
          <xdr:cNvSpPr>
            <a:spLocks noChangeShapeType="1"/>
          </xdr:cNvSpPr>
        </xdr:nvSpPr>
        <xdr:spPr bwMode="auto">
          <a:xfrm>
            <a:off x="304" y="242"/>
            <a:ext cx="15" cy="0"/>
          </a:xfrm>
          <a:prstGeom prst="line">
            <a:avLst/>
          </a:prstGeom>
          <a:noFill/>
          <a:ln w="38100">
            <a:solidFill>
              <a:srgbClr val="00FF00"/>
            </a:solidFill>
            <a:round/>
            <a:headEnd/>
            <a:tailEnd/>
          </a:ln>
          <a:extLst>
            <a:ext uri="{909E8E84-426E-40DD-AFC4-6F175D3DCCD1}">
              <a14:hiddenFill xmlns:a14="http://schemas.microsoft.com/office/drawing/2010/main">
                <a:noFill/>
              </a14:hiddenFill>
            </a:ext>
          </a:extLst>
        </xdr:spPr>
      </xdr:sp>
      <xdr:sp macro="" textlink="">
        <xdr:nvSpPr>
          <xdr:cNvPr id="133" name="Line 457"/>
          <xdr:cNvSpPr>
            <a:spLocks noChangeShapeType="1"/>
          </xdr:cNvSpPr>
        </xdr:nvSpPr>
        <xdr:spPr bwMode="auto">
          <a:xfrm>
            <a:off x="311" y="235"/>
            <a:ext cx="0" cy="15"/>
          </a:xfrm>
          <a:prstGeom prst="line">
            <a:avLst/>
          </a:prstGeom>
          <a:noFill/>
          <a:ln w="38100">
            <a:solidFill>
              <a:srgbClr val="00FF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361949</xdr:colOff>
      <xdr:row>65</xdr:row>
      <xdr:rowOff>19046</xdr:rowOff>
    </xdr:from>
    <xdr:to>
      <xdr:col>5</xdr:col>
      <xdr:colOff>361949</xdr:colOff>
      <xdr:row>81</xdr:row>
      <xdr:rowOff>104771</xdr:rowOff>
    </xdr:to>
    <xdr:sp macro="" textlink="">
      <xdr:nvSpPr>
        <xdr:cNvPr id="134" name="Line 458"/>
        <xdr:cNvSpPr>
          <a:spLocks noChangeShapeType="1"/>
        </xdr:cNvSpPr>
      </xdr:nvSpPr>
      <xdr:spPr bwMode="auto">
        <a:xfrm flipH="1">
          <a:off x="4239184" y="11930899"/>
          <a:ext cx="0" cy="31337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4</xdr:col>
      <xdr:colOff>533399</xdr:colOff>
      <xdr:row>65</xdr:row>
      <xdr:rowOff>133346</xdr:rowOff>
    </xdr:from>
    <xdr:to>
      <xdr:col>5</xdr:col>
      <xdr:colOff>209549</xdr:colOff>
      <xdr:row>65</xdr:row>
      <xdr:rowOff>133346</xdr:rowOff>
    </xdr:to>
    <xdr:sp macro="" textlink="">
      <xdr:nvSpPr>
        <xdr:cNvPr id="135" name="Line 473"/>
        <xdr:cNvSpPr>
          <a:spLocks noChangeShapeType="1"/>
        </xdr:cNvSpPr>
      </xdr:nvSpPr>
      <xdr:spPr bwMode="auto">
        <a:xfrm flipV="1">
          <a:off x="3760693" y="12045199"/>
          <a:ext cx="32609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390524</xdr:colOff>
      <xdr:row>65</xdr:row>
      <xdr:rowOff>142871</xdr:rowOff>
    </xdr:from>
    <xdr:to>
      <xdr:col>6</xdr:col>
      <xdr:colOff>523874</xdr:colOff>
      <xdr:row>65</xdr:row>
      <xdr:rowOff>142871</xdr:rowOff>
    </xdr:to>
    <xdr:sp macro="" textlink="">
      <xdr:nvSpPr>
        <xdr:cNvPr id="136" name="Line 473"/>
        <xdr:cNvSpPr>
          <a:spLocks noChangeShapeType="1"/>
        </xdr:cNvSpPr>
      </xdr:nvSpPr>
      <xdr:spPr bwMode="auto">
        <a:xfrm flipV="1">
          <a:off x="4267759" y="12054724"/>
          <a:ext cx="760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5</xdr:col>
      <xdr:colOff>171449</xdr:colOff>
      <xdr:row>65</xdr:row>
      <xdr:rowOff>133346</xdr:rowOff>
    </xdr:from>
    <xdr:to>
      <xdr:col>5</xdr:col>
      <xdr:colOff>485774</xdr:colOff>
      <xdr:row>65</xdr:row>
      <xdr:rowOff>133346</xdr:rowOff>
    </xdr:to>
    <xdr:sp macro="" textlink="">
      <xdr:nvSpPr>
        <xdr:cNvPr id="137" name="Line 473"/>
        <xdr:cNvSpPr>
          <a:spLocks noChangeShapeType="1"/>
        </xdr:cNvSpPr>
      </xdr:nvSpPr>
      <xdr:spPr bwMode="auto">
        <a:xfrm flipV="1">
          <a:off x="4048684" y="12045199"/>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480862</xdr:colOff>
      <xdr:row>64</xdr:row>
      <xdr:rowOff>179291</xdr:rowOff>
    </xdr:from>
    <xdr:ext cx="299503" cy="177934"/>
    <xdr:sp macro="" textlink="">
      <xdr:nvSpPr>
        <xdr:cNvPr id="138" name="Text Box 475"/>
        <xdr:cNvSpPr txBox="1">
          <a:spLocks noChangeArrowheads="1"/>
        </xdr:cNvSpPr>
      </xdr:nvSpPr>
      <xdr:spPr bwMode="auto">
        <a:xfrm>
          <a:off x="4358097" y="11900644"/>
          <a:ext cx="299503" cy="17793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spAutoFit/>
        </a:bodyPr>
        <a:lstStyle/>
        <a:p>
          <a:pPr algn="l" rtl="0">
            <a:defRPr sz="1000"/>
          </a:pPr>
          <a:r>
            <a:rPr lang="ja-JP" altLang="en-US" sz="1050" b="0" i="0" u="none" strike="noStrike" baseline="0">
              <a:solidFill>
                <a:srgbClr val="000000"/>
              </a:solidFill>
              <a:latin typeface="Arial"/>
              <a:cs typeface="Arial"/>
            </a:rPr>
            <a:t>0.</a:t>
          </a:r>
          <a:r>
            <a:rPr lang="en-US" altLang="ja-JP" sz="1050" b="0" i="0" u="none" strike="noStrike" baseline="0">
              <a:solidFill>
                <a:srgbClr val="000000"/>
              </a:solidFill>
              <a:latin typeface="Arial"/>
              <a:cs typeface="Arial"/>
            </a:rPr>
            <a:t>1</a:t>
          </a:r>
          <a:endParaRPr lang="ja-JP" altLang="en-US" sz="1050" b="0" i="0" u="none" strike="noStrike" baseline="0">
            <a:solidFill>
              <a:srgbClr val="000000"/>
            </a:solidFill>
            <a:latin typeface="Arial"/>
            <a:cs typeface="Arial"/>
          </a:endParaRPr>
        </a:p>
      </xdr:txBody>
    </xdr:sp>
    <xdr:clientData/>
  </xdr:oneCellAnchor>
  <xdr:oneCellAnchor>
    <xdr:from>
      <xdr:col>7</xdr:col>
      <xdr:colOff>290049</xdr:colOff>
      <xdr:row>64</xdr:row>
      <xdr:rowOff>187759</xdr:rowOff>
    </xdr:from>
    <xdr:ext cx="1564018" cy="285206"/>
    <xdr:sp macro="" textlink="">
      <xdr:nvSpPr>
        <xdr:cNvPr id="139" name="Text Box 242"/>
        <xdr:cNvSpPr txBox="1">
          <a:spLocks noChangeArrowheads="1"/>
        </xdr:cNvSpPr>
      </xdr:nvSpPr>
      <xdr:spPr bwMode="auto">
        <a:xfrm>
          <a:off x="5411137" y="11909112"/>
          <a:ext cx="1564018"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1" i="0" u="none" strike="noStrike" baseline="0">
              <a:solidFill>
                <a:sysClr val="windowText" lastClr="000000"/>
              </a:solidFill>
              <a:latin typeface="Arial"/>
              <a:cs typeface="Arial"/>
            </a:rPr>
            <a:t>基準点：製品中心</a:t>
          </a:r>
        </a:p>
      </xdr:txBody>
    </xdr:sp>
    <xdr:clientData/>
  </xdr:oneCellAnchor>
  <xdr:twoCellAnchor>
    <xdr:from>
      <xdr:col>7</xdr:col>
      <xdr:colOff>323849</xdr:colOff>
      <xdr:row>66</xdr:row>
      <xdr:rowOff>66671</xdr:rowOff>
    </xdr:from>
    <xdr:to>
      <xdr:col>10</xdr:col>
      <xdr:colOff>114299</xdr:colOff>
      <xdr:row>66</xdr:row>
      <xdr:rowOff>66671</xdr:rowOff>
    </xdr:to>
    <xdr:sp macro="" textlink="">
      <xdr:nvSpPr>
        <xdr:cNvPr id="140" name="Line 383"/>
        <xdr:cNvSpPr>
          <a:spLocks noChangeShapeType="1"/>
        </xdr:cNvSpPr>
      </xdr:nvSpPr>
      <xdr:spPr bwMode="auto">
        <a:xfrm flipH="1" flipV="1">
          <a:off x="5444937" y="12169024"/>
          <a:ext cx="16282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257174</xdr:colOff>
      <xdr:row>66</xdr:row>
      <xdr:rowOff>76196</xdr:rowOff>
    </xdr:from>
    <xdr:to>
      <xdr:col>7</xdr:col>
      <xdr:colOff>314324</xdr:colOff>
      <xdr:row>72</xdr:row>
      <xdr:rowOff>180971</xdr:rowOff>
    </xdr:to>
    <xdr:sp macro="" textlink="">
      <xdr:nvSpPr>
        <xdr:cNvPr id="141" name="Line 384"/>
        <xdr:cNvSpPr>
          <a:spLocks noChangeShapeType="1"/>
        </xdr:cNvSpPr>
      </xdr:nvSpPr>
      <xdr:spPr bwMode="auto">
        <a:xfrm flipH="1">
          <a:off x="4134409" y="12178549"/>
          <a:ext cx="1301003"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95249</xdr:colOff>
      <xdr:row>77</xdr:row>
      <xdr:rowOff>76196</xdr:rowOff>
    </xdr:from>
    <xdr:to>
      <xdr:col>8</xdr:col>
      <xdr:colOff>314324</xdr:colOff>
      <xdr:row>78</xdr:row>
      <xdr:rowOff>114296</xdr:rowOff>
    </xdr:to>
    <xdr:grpSp>
      <xdr:nvGrpSpPr>
        <xdr:cNvPr id="142" name="Group 455"/>
        <xdr:cNvGrpSpPr>
          <a:grpSpLocks noChangeAspect="1"/>
        </xdr:cNvGrpSpPr>
      </xdr:nvGrpSpPr>
      <xdr:grpSpPr bwMode="auto">
        <a:xfrm>
          <a:off x="5821455" y="14274049"/>
          <a:ext cx="219075" cy="228600"/>
          <a:chOff x="304" y="235"/>
          <a:chExt cx="15" cy="15"/>
        </a:xfrm>
      </xdr:grpSpPr>
      <xdr:sp macro="" textlink="">
        <xdr:nvSpPr>
          <xdr:cNvPr id="143" name="Line 456"/>
          <xdr:cNvSpPr>
            <a:spLocks noChangeShapeType="1"/>
          </xdr:cNvSpPr>
        </xdr:nvSpPr>
        <xdr:spPr bwMode="auto">
          <a:xfrm>
            <a:off x="304" y="242"/>
            <a:ext cx="1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44" name="Line 457"/>
          <xdr:cNvSpPr>
            <a:spLocks noChangeShapeType="1"/>
          </xdr:cNvSpPr>
        </xdr:nvSpPr>
        <xdr:spPr bwMode="auto">
          <a:xfrm>
            <a:off x="311" y="235"/>
            <a:ext cx="0" cy="15"/>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grpSp>
    <xdr:clientData/>
  </xdr:twoCellAnchor>
  <xdr:twoCellAnchor>
    <xdr:from>
      <xdr:col>7</xdr:col>
      <xdr:colOff>552449</xdr:colOff>
      <xdr:row>77</xdr:row>
      <xdr:rowOff>180971</xdr:rowOff>
    </xdr:from>
    <xdr:to>
      <xdr:col>9</xdr:col>
      <xdr:colOff>133349</xdr:colOff>
      <xdr:row>77</xdr:row>
      <xdr:rowOff>180971</xdr:rowOff>
    </xdr:to>
    <xdr:sp macro="" textlink="">
      <xdr:nvSpPr>
        <xdr:cNvPr id="145" name="Line 463"/>
        <xdr:cNvSpPr>
          <a:spLocks noChangeShapeType="1"/>
        </xdr:cNvSpPr>
      </xdr:nvSpPr>
      <xdr:spPr bwMode="auto">
        <a:xfrm>
          <a:off x="5673537" y="14378824"/>
          <a:ext cx="81354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7</xdr:col>
      <xdr:colOff>457199</xdr:colOff>
      <xdr:row>76</xdr:row>
      <xdr:rowOff>114296</xdr:rowOff>
    </xdr:from>
    <xdr:to>
      <xdr:col>9</xdr:col>
      <xdr:colOff>333374</xdr:colOff>
      <xdr:row>76</xdr:row>
      <xdr:rowOff>114296</xdr:rowOff>
    </xdr:to>
    <xdr:sp macro="" textlink="">
      <xdr:nvSpPr>
        <xdr:cNvPr id="150" name="Line 463"/>
        <xdr:cNvSpPr>
          <a:spLocks noChangeShapeType="1"/>
        </xdr:cNvSpPr>
      </xdr:nvSpPr>
      <xdr:spPr bwMode="auto">
        <a:xfrm>
          <a:off x="5578287" y="14121649"/>
          <a:ext cx="1108822"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8</xdr:col>
      <xdr:colOff>190499</xdr:colOff>
      <xdr:row>76</xdr:row>
      <xdr:rowOff>161921</xdr:rowOff>
    </xdr:from>
    <xdr:to>
      <xdr:col>8</xdr:col>
      <xdr:colOff>190499</xdr:colOff>
      <xdr:row>79</xdr:row>
      <xdr:rowOff>95246</xdr:rowOff>
    </xdr:to>
    <xdr:sp macro="" textlink="">
      <xdr:nvSpPr>
        <xdr:cNvPr id="151" name="Line 458"/>
        <xdr:cNvSpPr>
          <a:spLocks noChangeShapeType="1"/>
        </xdr:cNvSpPr>
      </xdr:nvSpPr>
      <xdr:spPr bwMode="auto">
        <a:xfrm flipH="1">
          <a:off x="5916705" y="14169274"/>
          <a:ext cx="0" cy="5048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7</xdr:col>
      <xdr:colOff>561974</xdr:colOff>
      <xdr:row>76</xdr:row>
      <xdr:rowOff>28571</xdr:rowOff>
    </xdr:from>
    <xdr:to>
      <xdr:col>7</xdr:col>
      <xdr:colOff>561974</xdr:colOff>
      <xdr:row>80</xdr:row>
      <xdr:rowOff>9521</xdr:rowOff>
    </xdr:to>
    <xdr:sp macro="" textlink="">
      <xdr:nvSpPr>
        <xdr:cNvPr id="152" name="Line 458"/>
        <xdr:cNvSpPr>
          <a:spLocks noChangeShapeType="1"/>
        </xdr:cNvSpPr>
      </xdr:nvSpPr>
      <xdr:spPr bwMode="auto">
        <a:xfrm flipH="1">
          <a:off x="5683062" y="14035924"/>
          <a:ext cx="0" cy="7429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7</xdr:col>
      <xdr:colOff>533399</xdr:colOff>
      <xdr:row>79</xdr:row>
      <xdr:rowOff>28571</xdr:rowOff>
    </xdr:from>
    <xdr:to>
      <xdr:col>8</xdr:col>
      <xdr:colOff>209549</xdr:colOff>
      <xdr:row>79</xdr:row>
      <xdr:rowOff>28571</xdr:rowOff>
    </xdr:to>
    <xdr:sp macro="" textlink="">
      <xdr:nvSpPr>
        <xdr:cNvPr id="153" name="Line 461"/>
        <xdr:cNvSpPr>
          <a:spLocks noChangeShapeType="1"/>
        </xdr:cNvSpPr>
      </xdr:nvSpPr>
      <xdr:spPr bwMode="auto">
        <a:xfrm>
          <a:off x="5654487" y="14607424"/>
          <a:ext cx="2812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85724</xdr:colOff>
      <xdr:row>76</xdr:row>
      <xdr:rowOff>114296</xdr:rowOff>
    </xdr:from>
    <xdr:to>
      <xdr:col>9</xdr:col>
      <xdr:colOff>85724</xdr:colOff>
      <xdr:row>77</xdr:row>
      <xdr:rowOff>180971</xdr:rowOff>
    </xdr:to>
    <xdr:sp macro="" textlink="">
      <xdr:nvSpPr>
        <xdr:cNvPr id="154" name="Line 473"/>
        <xdr:cNvSpPr>
          <a:spLocks noChangeShapeType="1"/>
        </xdr:cNvSpPr>
      </xdr:nvSpPr>
      <xdr:spPr bwMode="auto">
        <a:xfrm>
          <a:off x="6439459" y="14121649"/>
          <a:ext cx="0" cy="257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228599</xdr:colOff>
      <xdr:row>65</xdr:row>
      <xdr:rowOff>19046</xdr:rowOff>
    </xdr:from>
    <xdr:to>
      <xdr:col>5</xdr:col>
      <xdr:colOff>228599</xdr:colOff>
      <xdr:row>81</xdr:row>
      <xdr:rowOff>104771</xdr:rowOff>
    </xdr:to>
    <xdr:sp macro="" textlink="">
      <xdr:nvSpPr>
        <xdr:cNvPr id="155" name="Line 458"/>
        <xdr:cNvSpPr>
          <a:spLocks noChangeShapeType="1"/>
        </xdr:cNvSpPr>
      </xdr:nvSpPr>
      <xdr:spPr bwMode="auto">
        <a:xfrm flipH="1">
          <a:off x="4105834" y="11930899"/>
          <a:ext cx="0" cy="31337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1</xdr:col>
      <xdr:colOff>952499</xdr:colOff>
      <xdr:row>73</xdr:row>
      <xdr:rowOff>19046</xdr:rowOff>
    </xdr:from>
    <xdr:to>
      <xdr:col>9</xdr:col>
      <xdr:colOff>485774</xdr:colOff>
      <xdr:row>73</xdr:row>
      <xdr:rowOff>19046</xdr:rowOff>
    </xdr:to>
    <xdr:sp macro="" textlink="">
      <xdr:nvSpPr>
        <xdr:cNvPr id="156" name="Line 463"/>
        <xdr:cNvSpPr>
          <a:spLocks noChangeShapeType="1"/>
        </xdr:cNvSpPr>
      </xdr:nvSpPr>
      <xdr:spPr bwMode="auto">
        <a:xfrm>
          <a:off x="1075764" y="13454899"/>
          <a:ext cx="576374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oneCellAnchor>
    <xdr:from>
      <xdr:col>9</xdr:col>
      <xdr:colOff>139013</xdr:colOff>
      <xdr:row>76</xdr:row>
      <xdr:rowOff>148598</xdr:rowOff>
    </xdr:from>
    <xdr:ext cx="307264" cy="155748"/>
    <xdr:sp macro="" textlink="">
      <xdr:nvSpPr>
        <xdr:cNvPr id="157" name="Text Box 462"/>
        <xdr:cNvSpPr txBox="1">
          <a:spLocks noChangeArrowheads="1"/>
        </xdr:cNvSpPr>
      </xdr:nvSpPr>
      <xdr:spPr bwMode="auto">
        <a:xfrm>
          <a:off x="6492748" y="14155951"/>
          <a:ext cx="307264" cy="1557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0" i="0" u="none" strike="noStrike" baseline="0">
              <a:solidFill>
                <a:srgbClr val="000000"/>
              </a:solidFill>
              <a:latin typeface="Arial"/>
              <a:cs typeface="Arial"/>
            </a:rPr>
            <a:t>0.</a:t>
          </a:r>
          <a:r>
            <a:rPr lang="en-US" altLang="ja-JP" sz="900" b="0" i="0" u="none" strike="noStrike" baseline="0">
              <a:solidFill>
                <a:srgbClr val="000000"/>
              </a:solidFill>
              <a:latin typeface="Arial"/>
              <a:cs typeface="Arial"/>
            </a:rPr>
            <a:t>150</a:t>
          </a:r>
          <a:endParaRPr lang="ja-JP" altLang="en-US" sz="900" b="0" i="0" u="none" strike="noStrike" baseline="0">
            <a:solidFill>
              <a:srgbClr val="000000"/>
            </a:solidFill>
            <a:latin typeface="Arial"/>
            <a:cs typeface="Arial"/>
          </a:endParaRPr>
        </a:p>
      </xdr:txBody>
    </xdr:sp>
    <xdr:clientData/>
  </xdr:oneCellAnchor>
  <xdr:oneCellAnchor>
    <xdr:from>
      <xdr:col>7</xdr:col>
      <xdr:colOff>440327</xdr:colOff>
      <xdr:row>78</xdr:row>
      <xdr:rowOff>62875</xdr:rowOff>
    </xdr:from>
    <xdr:ext cx="307264" cy="155748"/>
    <xdr:sp macro="" textlink="">
      <xdr:nvSpPr>
        <xdr:cNvPr id="158" name="Text Box 462"/>
        <xdr:cNvSpPr txBox="1">
          <a:spLocks noChangeArrowheads="1"/>
        </xdr:cNvSpPr>
      </xdr:nvSpPr>
      <xdr:spPr bwMode="auto">
        <a:xfrm>
          <a:off x="5561415" y="14451228"/>
          <a:ext cx="307264" cy="1557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0" i="0" u="none" strike="noStrike" baseline="0">
              <a:solidFill>
                <a:srgbClr val="000000"/>
              </a:solidFill>
              <a:latin typeface="Arial"/>
              <a:cs typeface="Arial"/>
            </a:rPr>
            <a:t>0.</a:t>
          </a:r>
          <a:r>
            <a:rPr lang="en-US" altLang="ja-JP" sz="900" b="0" i="0" u="none" strike="noStrike" baseline="0">
              <a:solidFill>
                <a:srgbClr val="000000"/>
              </a:solidFill>
              <a:latin typeface="Arial"/>
              <a:cs typeface="Arial"/>
            </a:rPr>
            <a:t>150</a:t>
          </a:r>
          <a:endParaRPr lang="ja-JP" altLang="en-US" sz="900" b="0" i="0" u="none" strike="noStrike" baseline="0">
            <a:solidFill>
              <a:srgbClr val="000000"/>
            </a:solidFill>
            <a:latin typeface="Arial"/>
            <a:cs typeface="Arial"/>
          </a:endParaRPr>
        </a:p>
      </xdr:txBody>
    </xdr:sp>
    <xdr:clientData/>
  </xdr:oneCellAnchor>
  <xdr:twoCellAnchor>
    <xdr:from>
      <xdr:col>2</xdr:col>
      <xdr:colOff>133349</xdr:colOff>
      <xdr:row>67</xdr:row>
      <xdr:rowOff>171446</xdr:rowOff>
    </xdr:from>
    <xdr:to>
      <xdr:col>2</xdr:col>
      <xdr:colOff>352424</xdr:colOff>
      <xdr:row>69</xdr:row>
      <xdr:rowOff>19046</xdr:rowOff>
    </xdr:to>
    <xdr:grpSp>
      <xdr:nvGrpSpPr>
        <xdr:cNvPr id="159" name="Group 455"/>
        <xdr:cNvGrpSpPr>
          <a:grpSpLocks noChangeAspect="1"/>
        </xdr:cNvGrpSpPr>
      </xdr:nvGrpSpPr>
      <xdr:grpSpPr bwMode="auto">
        <a:xfrm>
          <a:off x="2150408" y="12464299"/>
          <a:ext cx="219075" cy="228600"/>
          <a:chOff x="304" y="235"/>
          <a:chExt cx="15" cy="15"/>
        </a:xfrm>
      </xdr:grpSpPr>
      <xdr:sp macro="" textlink="">
        <xdr:nvSpPr>
          <xdr:cNvPr id="160" name="Line 456"/>
          <xdr:cNvSpPr>
            <a:spLocks noChangeShapeType="1"/>
          </xdr:cNvSpPr>
        </xdr:nvSpPr>
        <xdr:spPr bwMode="auto">
          <a:xfrm>
            <a:off x="304" y="242"/>
            <a:ext cx="1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61" name="Line 457"/>
          <xdr:cNvSpPr>
            <a:spLocks noChangeShapeType="1"/>
          </xdr:cNvSpPr>
        </xdr:nvSpPr>
        <xdr:spPr bwMode="auto">
          <a:xfrm>
            <a:off x="311" y="235"/>
            <a:ext cx="0" cy="15"/>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238124</xdr:colOff>
      <xdr:row>66</xdr:row>
      <xdr:rowOff>133346</xdr:rowOff>
    </xdr:from>
    <xdr:to>
      <xdr:col>2</xdr:col>
      <xdr:colOff>238124</xdr:colOff>
      <xdr:row>69</xdr:row>
      <xdr:rowOff>57146</xdr:rowOff>
    </xdr:to>
    <xdr:sp macro="" textlink="">
      <xdr:nvSpPr>
        <xdr:cNvPr id="163" name="Line 458"/>
        <xdr:cNvSpPr>
          <a:spLocks noChangeShapeType="1"/>
        </xdr:cNvSpPr>
      </xdr:nvSpPr>
      <xdr:spPr bwMode="auto">
        <a:xfrm flipH="1">
          <a:off x="2255183" y="12235699"/>
          <a:ext cx="0" cy="4953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2</xdr:col>
      <xdr:colOff>542924</xdr:colOff>
      <xdr:row>66</xdr:row>
      <xdr:rowOff>133346</xdr:rowOff>
    </xdr:from>
    <xdr:to>
      <xdr:col>2</xdr:col>
      <xdr:colOff>542924</xdr:colOff>
      <xdr:row>70</xdr:row>
      <xdr:rowOff>85721</xdr:rowOff>
    </xdr:to>
    <xdr:sp macro="" textlink="">
      <xdr:nvSpPr>
        <xdr:cNvPr id="165" name="Line 458"/>
        <xdr:cNvSpPr>
          <a:spLocks noChangeShapeType="1"/>
        </xdr:cNvSpPr>
      </xdr:nvSpPr>
      <xdr:spPr bwMode="auto">
        <a:xfrm flipH="1">
          <a:off x="2559983" y="12235699"/>
          <a:ext cx="0" cy="714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2</xdr:col>
      <xdr:colOff>228599</xdr:colOff>
      <xdr:row>67</xdr:row>
      <xdr:rowOff>85721</xdr:rowOff>
    </xdr:from>
    <xdr:to>
      <xdr:col>2</xdr:col>
      <xdr:colOff>552449</xdr:colOff>
      <xdr:row>67</xdr:row>
      <xdr:rowOff>85721</xdr:rowOff>
    </xdr:to>
    <xdr:sp macro="" textlink="">
      <xdr:nvSpPr>
        <xdr:cNvPr id="166" name="Line 461"/>
        <xdr:cNvSpPr>
          <a:spLocks noChangeShapeType="1"/>
        </xdr:cNvSpPr>
      </xdr:nvSpPr>
      <xdr:spPr bwMode="auto">
        <a:xfrm>
          <a:off x="2245658" y="12378574"/>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241299</xdr:colOff>
      <xdr:row>66</xdr:row>
      <xdr:rowOff>105207</xdr:rowOff>
    </xdr:from>
    <xdr:ext cx="307264" cy="155748"/>
    <xdr:sp macro="" textlink="">
      <xdr:nvSpPr>
        <xdr:cNvPr id="167" name="Text Box 462"/>
        <xdr:cNvSpPr txBox="1">
          <a:spLocks noChangeArrowheads="1"/>
        </xdr:cNvSpPr>
      </xdr:nvSpPr>
      <xdr:spPr bwMode="auto">
        <a:xfrm>
          <a:off x="2258358" y="12207560"/>
          <a:ext cx="307264" cy="1557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0" i="0" u="none" strike="noStrike" baseline="0">
              <a:solidFill>
                <a:srgbClr val="000000"/>
              </a:solidFill>
              <a:latin typeface="Arial"/>
              <a:cs typeface="Arial"/>
            </a:rPr>
            <a:t>0.</a:t>
          </a:r>
          <a:r>
            <a:rPr lang="en-US" altLang="ja-JP" sz="900" b="0" i="0" u="none" strike="noStrike" baseline="0">
              <a:solidFill>
                <a:srgbClr val="000000"/>
              </a:solidFill>
              <a:latin typeface="Arial"/>
              <a:cs typeface="Arial"/>
            </a:rPr>
            <a:t>183</a:t>
          </a:r>
          <a:endParaRPr lang="ja-JP" altLang="en-US" sz="900" b="0" i="0" u="none" strike="noStrike" baseline="0">
            <a:solidFill>
              <a:srgbClr val="000000"/>
            </a:solidFill>
            <a:latin typeface="Arial"/>
            <a:cs typeface="Arial"/>
          </a:endParaRPr>
        </a:p>
      </xdr:txBody>
    </xdr:sp>
    <xdr:clientData/>
  </xdr:oneCellAnchor>
  <xdr:twoCellAnchor>
    <xdr:from>
      <xdr:col>1</xdr:col>
      <xdr:colOff>1476374</xdr:colOff>
      <xdr:row>70</xdr:row>
      <xdr:rowOff>47621</xdr:rowOff>
    </xdr:from>
    <xdr:to>
      <xdr:col>2</xdr:col>
      <xdr:colOff>657224</xdr:colOff>
      <xdr:row>70</xdr:row>
      <xdr:rowOff>47621</xdr:rowOff>
    </xdr:to>
    <xdr:sp macro="" textlink="">
      <xdr:nvSpPr>
        <xdr:cNvPr id="168" name="Line 471"/>
        <xdr:cNvSpPr>
          <a:spLocks noChangeShapeType="1"/>
        </xdr:cNvSpPr>
      </xdr:nvSpPr>
      <xdr:spPr bwMode="auto">
        <a:xfrm>
          <a:off x="1599639" y="12911974"/>
          <a:ext cx="1074644"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1</xdr:col>
      <xdr:colOff>1466849</xdr:colOff>
      <xdr:row>68</xdr:row>
      <xdr:rowOff>76196</xdr:rowOff>
    </xdr:from>
    <xdr:to>
      <xdr:col>2</xdr:col>
      <xdr:colOff>361949</xdr:colOff>
      <xdr:row>68</xdr:row>
      <xdr:rowOff>76196</xdr:rowOff>
    </xdr:to>
    <xdr:sp macro="" textlink="">
      <xdr:nvSpPr>
        <xdr:cNvPr id="169" name="Line 471"/>
        <xdr:cNvSpPr>
          <a:spLocks noChangeShapeType="1"/>
        </xdr:cNvSpPr>
      </xdr:nvSpPr>
      <xdr:spPr bwMode="auto">
        <a:xfrm>
          <a:off x="1590114" y="12559549"/>
          <a:ext cx="788894"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Dot"/>
          <a:round/>
          <a:headEnd/>
          <a:tailEnd/>
        </a:ln>
        <a:extLst>
          <a:ext uri="{909E8E84-426E-40DD-AFC4-6F175D3DCCD1}">
            <a14:hiddenFill xmlns:a14="http://schemas.microsoft.com/office/drawing/2010/main">
              <a:noFill/>
            </a14:hiddenFill>
          </a:ext>
        </a:extLst>
      </xdr:spPr>
    </xdr:sp>
    <xdr:clientData/>
  </xdr:twoCellAnchor>
  <xdr:twoCellAnchor>
    <xdr:from>
      <xdr:col>1</xdr:col>
      <xdr:colOff>1543049</xdr:colOff>
      <xdr:row>68</xdr:row>
      <xdr:rowOff>85721</xdr:rowOff>
    </xdr:from>
    <xdr:to>
      <xdr:col>1</xdr:col>
      <xdr:colOff>1543049</xdr:colOff>
      <xdr:row>70</xdr:row>
      <xdr:rowOff>38096</xdr:rowOff>
    </xdr:to>
    <xdr:sp macro="" textlink="">
      <xdr:nvSpPr>
        <xdr:cNvPr id="170" name="Line 473"/>
        <xdr:cNvSpPr>
          <a:spLocks noChangeShapeType="1"/>
        </xdr:cNvSpPr>
      </xdr:nvSpPr>
      <xdr:spPr bwMode="auto">
        <a:xfrm>
          <a:off x="1666314" y="12569074"/>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1215402</xdr:colOff>
      <xdr:row>68</xdr:row>
      <xdr:rowOff>179291</xdr:rowOff>
    </xdr:from>
    <xdr:ext cx="307264" cy="155748"/>
    <xdr:sp macro="" textlink="">
      <xdr:nvSpPr>
        <xdr:cNvPr id="171" name="Text Box 462"/>
        <xdr:cNvSpPr txBox="1">
          <a:spLocks noChangeArrowheads="1"/>
        </xdr:cNvSpPr>
      </xdr:nvSpPr>
      <xdr:spPr bwMode="auto">
        <a:xfrm>
          <a:off x="1338667" y="12662644"/>
          <a:ext cx="307264" cy="15574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0" i="0" u="none" strike="noStrike" baseline="0">
              <a:solidFill>
                <a:srgbClr val="000000"/>
              </a:solidFill>
              <a:latin typeface="Arial"/>
              <a:cs typeface="Arial"/>
            </a:rPr>
            <a:t>0.</a:t>
          </a:r>
          <a:r>
            <a:rPr lang="en-US" altLang="ja-JP" sz="900" b="0" i="0" u="none" strike="noStrike" baseline="0">
              <a:solidFill>
                <a:srgbClr val="000000"/>
              </a:solidFill>
              <a:latin typeface="Arial"/>
              <a:cs typeface="Arial"/>
            </a:rPr>
            <a:t>200</a:t>
          </a:r>
          <a:endParaRPr lang="ja-JP" altLang="en-US" sz="900" b="0" i="0" u="none" strike="noStrike" baseline="0">
            <a:solidFill>
              <a:srgbClr val="000000"/>
            </a:solidFill>
            <a:latin typeface="Arial"/>
            <a:cs typeface="Arial"/>
          </a:endParaRPr>
        </a:p>
      </xdr:txBody>
    </xdr:sp>
    <xdr:clientData/>
  </xdr:oneCellAnchor>
  <xdr:oneCellAnchor>
    <xdr:from>
      <xdr:col>2</xdr:col>
      <xdr:colOff>887934</xdr:colOff>
      <xdr:row>69</xdr:row>
      <xdr:rowOff>104152</xdr:rowOff>
    </xdr:from>
    <xdr:ext cx="657296" cy="301173"/>
    <xdr:sp macro="" textlink="">
      <xdr:nvSpPr>
        <xdr:cNvPr id="172" name="Text Box 105"/>
        <xdr:cNvSpPr txBox="1">
          <a:spLocks noChangeArrowheads="1"/>
        </xdr:cNvSpPr>
      </xdr:nvSpPr>
      <xdr:spPr bwMode="auto">
        <a:xfrm>
          <a:off x="2904993" y="12778005"/>
          <a:ext cx="657296" cy="30117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FF0000"/>
              </a:solidFill>
              <a:latin typeface="ＭＳ Ｐゴシック"/>
              <a:ea typeface="ＭＳ Ｐゴシック"/>
            </a:rPr>
            <a:t>ﾜｲﾔｰﾙｰﾌﾟ長</a:t>
          </a:r>
          <a:endParaRPr lang="en-US" altLang="ja-JP" sz="900" b="0" i="0" u="none" strike="noStrike" baseline="0">
            <a:solidFill>
              <a:srgbClr val="FF0000"/>
            </a:solidFill>
            <a:latin typeface="ＭＳ Ｐゴシック"/>
            <a:ea typeface="ＭＳ Ｐゴシック"/>
          </a:endParaRPr>
        </a:p>
        <a:p>
          <a:pPr algn="l" rtl="0">
            <a:defRPr sz="1000"/>
          </a:pPr>
          <a:r>
            <a:rPr lang="ja-JP" altLang="en-US" sz="900" b="0" i="0" u="none" strike="noStrike" baseline="0">
              <a:solidFill>
                <a:srgbClr val="FF0000"/>
              </a:solidFill>
              <a:latin typeface="Arial"/>
              <a:ea typeface="ＭＳ Ｐゴシック"/>
              <a:cs typeface="Arial"/>
            </a:rPr>
            <a:t>0.</a:t>
          </a:r>
          <a:r>
            <a:rPr lang="en-US" altLang="ja-JP" sz="900" b="0" i="0" u="none" strike="noStrike" baseline="0">
              <a:solidFill>
                <a:srgbClr val="FF0000"/>
              </a:solidFill>
              <a:latin typeface="Arial"/>
              <a:ea typeface="ＭＳ Ｐゴシック"/>
              <a:cs typeface="Arial"/>
            </a:rPr>
            <a:t>811</a:t>
          </a:r>
          <a:endParaRPr lang="ja-JP" altLang="en-US" sz="900" b="0" i="0" u="none" strike="noStrike" baseline="0">
            <a:solidFill>
              <a:srgbClr val="FF0000"/>
            </a:solidFill>
            <a:latin typeface="Arial"/>
            <a:cs typeface="Arial"/>
          </a:endParaRPr>
        </a:p>
      </xdr:txBody>
    </xdr:sp>
    <xdr:clientData/>
  </xdr:oneCellAnchor>
  <xdr:oneCellAnchor>
    <xdr:from>
      <xdr:col>6</xdr:col>
      <xdr:colOff>379317</xdr:colOff>
      <xdr:row>75</xdr:row>
      <xdr:rowOff>40650</xdr:rowOff>
    </xdr:from>
    <xdr:ext cx="657296" cy="301173"/>
    <xdr:sp macro="" textlink="">
      <xdr:nvSpPr>
        <xdr:cNvPr id="173" name="Text Box 105"/>
        <xdr:cNvSpPr txBox="1">
          <a:spLocks noChangeArrowheads="1"/>
        </xdr:cNvSpPr>
      </xdr:nvSpPr>
      <xdr:spPr bwMode="auto">
        <a:xfrm>
          <a:off x="4884082" y="13857503"/>
          <a:ext cx="657296" cy="30117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900" b="0" i="0" u="none" strike="noStrike" baseline="0">
              <a:solidFill>
                <a:srgbClr val="FF0000"/>
              </a:solidFill>
              <a:latin typeface="ＭＳ Ｐゴシック"/>
              <a:ea typeface="ＭＳ Ｐゴシック"/>
            </a:rPr>
            <a:t>ﾜｲﾔｰﾙｰﾌﾟ長</a:t>
          </a:r>
          <a:endParaRPr lang="en-US" altLang="ja-JP" sz="900" b="0" i="0" u="none" strike="noStrike" baseline="0">
            <a:solidFill>
              <a:srgbClr val="FF0000"/>
            </a:solidFill>
            <a:latin typeface="ＭＳ Ｐゴシック"/>
            <a:ea typeface="ＭＳ Ｐゴシック"/>
          </a:endParaRPr>
        </a:p>
        <a:p>
          <a:pPr algn="l" rtl="0">
            <a:defRPr sz="1000"/>
          </a:pPr>
          <a:r>
            <a:rPr lang="ja-JP" altLang="en-US" sz="900" b="0" i="0" u="none" strike="noStrike" baseline="0">
              <a:solidFill>
                <a:srgbClr val="FF0000"/>
              </a:solidFill>
              <a:latin typeface="Arial"/>
              <a:ea typeface="ＭＳ Ｐゴシック"/>
              <a:cs typeface="Arial"/>
            </a:rPr>
            <a:t>0.</a:t>
          </a:r>
          <a:r>
            <a:rPr lang="en-US" altLang="ja-JP" sz="900" b="0" i="0" u="none" strike="noStrike" baseline="0">
              <a:solidFill>
                <a:srgbClr val="FF0000"/>
              </a:solidFill>
              <a:latin typeface="Arial"/>
              <a:ea typeface="ＭＳ Ｐゴシック"/>
              <a:cs typeface="Arial"/>
            </a:rPr>
            <a:t>759</a:t>
          </a:r>
          <a:endParaRPr lang="ja-JP" altLang="en-US" sz="900" b="0" i="0" u="none" strike="noStrike" baseline="0">
            <a:solidFill>
              <a:srgbClr val="FF0000"/>
            </a:solidFill>
            <a:latin typeface="Arial"/>
            <a:cs typeface="Aria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st-hada\LOCALS~1\Temp\B2Temp\Attach\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1\yu-kmj\LOCALS~1\Temp\Rar$DI00.516\data_outpu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vfile2\&#31532;&#19977;&#38651;&#23376;&#12487;&#12496;&#12452;&#12473;&#37096;\04_&#31532;&#19977;&#21697;&#36074;&#35506;\13_&#23436;&#25104;&#21697;&#26908;&#26619;&#65288;&#35430;&#20316;&#23550;&#24540;&#65289;\02_CL-850F-2WQ-S4&#31995;\&#21407;&#32025;\KI0-0000_&#21407;&#32025;_CL-850-2W-SD-T-xxxxxx%20&#23436;&#25104;&#21697;&#26908;&#26619;&#25104;&#32318;&#26360;_Rank.xxx_Graph&amp;&#963;&#28961;&#1237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まとめ"/>
      <sheetName val="分類規格"/>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出荷成績書"/>
      <sheetName val="start"/>
      <sheetName val="all_data"/>
      <sheetName val="hist"/>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出荷検査成績書作成手順"/>
      <sheetName val="検査成績書"/>
      <sheetName val="寸法データ入力①～②"/>
      <sheetName val="特性データ入力③～④"/>
      <sheetName val="光度分布"/>
      <sheetName val="分類集計データ"/>
      <sheetName val="分類生データ⑤"/>
    </sheetNames>
    <sheetDataSet>
      <sheetData sheetId="0" refreshError="1"/>
      <sheetData sheetId="1" refreshError="1"/>
      <sheetData sheetId="2" refreshError="1"/>
      <sheetData sheetId="3">
        <row r="9">
          <cell r="M9">
            <v>0.26313513513513515</v>
          </cell>
          <cell r="N9">
            <v>0.23749999999999999</v>
          </cell>
        </row>
        <row r="10">
          <cell r="G10">
            <v>0</v>
          </cell>
          <cell r="I10">
            <v>0</v>
          </cell>
          <cell r="M10">
            <v>0.26718918918918916</v>
          </cell>
          <cell r="N10">
            <v>0.245</v>
          </cell>
        </row>
        <row r="11">
          <cell r="G11">
            <v>0</v>
          </cell>
          <cell r="I11">
            <v>0</v>
          </cell>
          <cell r="M11">
            <v>0.27799999999999997</v>
          </cell>
          <cell r="N11">
            <v>0.245</v>
          </cell>
        </row>
        <row r="12">
          <cell r="G12">
            <v>0</v>
          </cell>
          <cell r="I12">
            <v>0</v>
          </cell>
          <cell r="M12">
            <v>0.2739459459459459</v>
          </cell>
          <cell r="N12">
            <v>0.23749999999999999</v>
          </cell>
        </row>
        <row r="13">
          <cell r="G13">
            <v>0</v>
          </cell>
          <cell r="I13">
            <v>0</v>
          </cell>
          <cell r="M13">
            <v>0.26313513513513515</v>
          </cell>
          <cell r="N13">
            <v>0.23749999999999999</v>
          </cell>
        </row>
        <row r="14">
          <cell r="G14">
            <v>0</v>
          </cell>
          <cell r="I14">
            <v>0</v>
          </cell>
        </row>
      </sheetData>
      <sheetData sheetId="4">
        <row r="2">
          <cell r="A2">
            <v>5.8499998999999994</v>
          </cell>
        </row>
        <row r="3">
          <cell r="A3">
            <v>5.949999899999999</v>
          </cell>
        </row>
        <row r="4">
          <cell r="A4">
            <v>6.0499998999999987</v>
          </cell>
        </row>
        <row r="5">
          <cell r="A5">
            <v>6.1499998999999983</v>
          </cell>
        </row>
        <row r="6">
          <cell r="A6">
            <v>6.2499998999999979</v>
          </cell>
        </row>
        <row r="7">
          <cell r="A7">
            <v>6.3499998999999976</v>
          </cell>
        </row>
        <row r="8">
          <cell r="A8">
            <v>6.4499998999999972</v>
          </cell>
        </row>
        <row r="9">
          <cell r="A9">
            <v>6.5499998999999969</v>
          </cell>
        </row>
        <row r="10">
          <cell r="A10">
            <v>6.6499998999999965</v>
          </cell>
        </row>
        <row r="11">
          <cell r="A11">
            <v>6.7499998999999962</v>
          </cell>
        </row>
        <row r="12">
          <cell r="A12">
            <v>6.8499998999999958</v>
          </cell>
        </row>
        <row r="13">
          <cell r="A13">
            <v>6.91</v>
          </cell>
        </row>
      </sheetData>
      <sheetData sheetId="5"/>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11.bin"/><Relationship Id="rId5" Type="http://schemas.openxmlformats.org/officeDocument/2006/relationships/image" Target="../media/image11.wmf"/><Relationship Id="rId4" Type="http://schemas.openxmlformats.org/officeDocument/2006/relationships/oleObject" Target="../embeddings/oleObject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2.bin"/><Relationship Id="rId5" Type="http://schemas.openxmlformats.org/officeDocument/2006/relationships/image" Target="../media/image15.wmf"/><Relationship Id="rId4" Type="http://schemas.openxmlformats.org/officeDocument/2006/relationships/oleObject" Target="../embeddings/oleObject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54"/>
  <sheetViews>
    <sheetView tabSelected="1" view="pageBreakPreview" zoomScale="80" zoomScaleNormal="100" zoomScaleSheetLayoutView="80" workbookViewId="0">
      <selection activeCell="R8" sqref="R8"/>
    </sheetView>
  </sheetViews>
  <sheetFormatPr defaultRowHeight="14.25"/>
  <cols>
    <col min="1" max="1" width="1.75" style="4" customWidth="1"/>
    <col min="2" max="2" width="10.625" style="4" customWidth="1"/>
    <col min="3" max="5" width="8.625" style="4" customWidth="1"/>
    <col min="6" max="6" width="10.5" style="4" customWidth="1"/>
    <col min="7" max="7" width="8.625" style="4" customWidth="1"/>
    <col min="8" max="8" width="12.125" style="4" customWidth="1"/>
    <col min="9" max="9" width="10.625" style="4" customWidth="1"/>
    <col min="10" max="10" width="7.5" style="4" bestFit="1" customWidth="1"/>
    <col min="11" max="13" width="8.625" style="4" customWidth="1"/>
    <col min="14" max="14" width="2.125" style="4" customWidth="1"/>
    <col min="15" max="16384" width="9" style="4"/>
  </cols>
  <sheetData>
    <row r="1" spans="2:15" ht="15" thickBot="1"/>
    <row r="2" spans="2:15" ht="18.75" customHeight="1" thickBot="1">
      <c r="L2" s="175" t="s">
        <v>54</v>
      </c>
      <c r="M2" s="176" t="s">
        <v>130</v>
      </c>
    </row>
    <row r="3" spans="2:15" ht="20.100000000000001" customHeight="1">
      <c r="B3" s="11"/>
      <c r="C3" s="10"/>
      <c r="D3" s="10"/>
      <c r="E3" s="10"/>
      <c r="F3" s="10"/>
      <c r="G3" s="10"/>
      <c r="H3" s="9"/>
      <c r="I3" s="921" t="s">
        <v>131</v>
      </c>
      <c r="J3" s="922"/>
      <c r="K3" s="915" t="s">
        <v>1031</v>
      </c>
      <c r="L3" s="916"/>
      <c r="M3" s="917"/>
      <c r="O3" s="595"/>
    </row>
    <row r="4" spans="2:15" ht="20.100000000000001" customHeight="1">
      <c r="B4" s="15"/>
      <c r="D4" s="16"/>
      <c r="E4" s="16"/>
      <c r="F4" s="16"/>
      <c r="G4" s="16"/>
      <c r="H4" s="17"/>
      <c r="I4" s="879" t="s">
        <v>132</v>
      </c>
      <c r="J4" s="880"/>
      <c r="K4" s="918" t="s">
        <v>1035</v>
      </c>
      <c r="L4" s="919"/>
      <c r="M4" s="920"/>
    </row>
    <row r="5" spans="2:15" ht="20.100000000000001" customHeight="1">
      <c r="B5" s="898" t="s">
        <v>51</v>
      </c>
      <c r="C5" s="899"/>
      <c r="D5" s="899"/>
      <c r="E5" s="899"/>
      <c r="F5" s="899"/>
      <c r="G5" s="899"/>
      <c r="H5" s="900"/>
      <c r="I5" s="879" t="s">
        <v>133</v>
      </c>
      <c r="J5" s="881"/>
      <c r="K5" s="918" t="s">
        <v>1032</v>
      </c>
      <c r="L5" s="919"/>
      <c r="M5" s="920"/>
    </row>
    <row r="6" spans="2:15" ht="20.100000000000001" customHeight="1">
      <c r="B6" s="15"/>
      <c r="C6" s="16"/>
      <c r="D6" s="16"/>
      <c r="E6" s="16"/>
      <c r="F6" s="16"/>
      <c r="G6" s="16"/>
      <c r="H6" s="17"/>
      <c r="I6" s="879" t="s">
        <v>387</v>
      </c>
      <c r="J6" s="880"/>
      <c r="K6" s="918" t="s">
        <v>1033</v>
      </c>
      <c r="L6" s="919"/>
      <c r="M6" s="920"/>
    </row>
    <row r="7" spans="2:15" ht="20.100000000000001" customHeight="1" thickBot="1">
      <c r="B7" s="12"/>
      <c r="C7" s="13"/>
      <c r="D7" s="13"/>
      <c r="E7" s="13"/>
      <c r="F7" s="13"/>
      <c r="G7" s="13"/>
      <c r="H7" s="14"/>
      <c r="I7" s="935" t="s">
        <v>134</v>
      </c>
      <c r="J7" s="936"/>
      <c r="K7" s="926" t="s">
        <v>844</v>
      </c>
      <c r="L7" s="927"/>
      <c r="M7" s="928"/>
    </row>
    <row r="8" spans="2:15" ht="20.100000000000001" customHeight="1" thickBot="1">
      <c r="B8" s="16"/>
      <c r="C8" s="16"/>
      <c r="D8" s="16"/>
      <c r="E8" s="16"/>
      <c r="F8" s="16"/>
      <c r="G8" s="16"/>
      <c r="H8" s="16"/>
      <c r="I8" s="893" t="s">
        <v>53</v>
      </c>
      <c r="J8" s="894"/>
      <c r="K8" s="895" t="s">
        <v>1036</v>
      </c>
      <c r="L8" s="896"/>
      <c r="M8" s="897"/>
    </row>
    <row r="11" spans="2:15" ht="21" customHeight="1">
      <c r="B11" s="891" t="s">
        <v>135</v>
      </c>
      <c r="C11" s="892"/>
      <c r="D11" s="892"/>
      <c r="E11" s="892"/>
      <c r="F11" s="892"/>
      <c r="G11" s="892"/>
      <c r="H11" s="892"/>
      <c r="I11" s="892"/>
      <c r="J11" s="892"/>
      <c r="K11" s="892"/>
      <c r="L11" s="892"/>
      <c r="M11" s="892"/>
    </row>
    <row r="12" spans="2:15" ht="15" thickBot="1"/>
    <row r="13" spans="2:15" ht="17.100000000000001" customHeight="1" thickBot="1">
      <c r="B13" s="152" t="s">
        <v>5</v>
      </c>
      <c r="C13" s="932" t="s">
        <v>129</v>
      </c>
      <c r="D13" s="933"/>
      <c r="E13" s="934"/>
      <c r="F13" s="152" t="s">
        <v>136</v>
      </c>
      <c r="G13" s="7"/>
      <c r="H13" s="16"/>
      <c r="I13" s="123" t="s">
        <v>5</v>
      </c>
      <c r="J13" s="887" t="s">
        <v>129</v>
      </c>
      <c r="K13" s="888"/>
      <c r="L13" s="888"/>
      <c r="M13" s="123" t="s">
        <v>136</v>
      </c>
    </row>
    <row r="14" spans="2:15" ht="18" customHeight="1">
      <c r="B14" s="126">
        <v>1</v>
      </c>
      <c r="C14" s="929" t="s">
        <v>137</v>
      </c>
      <c r="D14" s="930"/>
      <c r="E14" s="931"/>
      <c r="F14" s="123" t="str">
        <f>$K$8</f>
        <v>暫定版</v>
      </c>
      <c r="G14" s="16"/>
      <c r="H14" s="16"/>
      <c r="I14" s="27">
        <v>10</v>
      </c>
      <c r="J14" s="901" t="s">
        <v>310</v>
      </c>
      <c r="K14" s="924"/>
      <c r="L14" s="925"/>
      <c r="M14" s="124" t="str">
        <f t="shared" ref="M14:M21" si="0">$K$8</f>
        <v>暫定版</v>
      </c>
    </row>
    <row r="15" spans="2:15" ht="18" customHeight="1">
      <c r="B15" s="27">
        <v>2</v>
      </c>
      <c r="C15" s="870" t="s">
        <v>138</v>
      </c>
      <c r="D15" s="881"/>
      <c r="E15" s="886"/>
      <c r="F15" s="124" t="str">
        <f t="shared" ref="F15:F22" si="1">$K$8</f>
        <v>暫定版</v>
      </c>
      <c r="G15" s="16"/>
      <c r="H15" s="16"/>
      <c r="I15" s="27">
        <v>11</v>
      </c>
      <c r="J15" s="923" t="s">
        <v>226</v>
      </c>
      <c r="K15" s="924"/>
      <c r="L15" s="925"/>
      <c r="M15" s="124" t="str">
        <f t="shared" si="0"/>
        <v>暫定版</v>
      </c>
    </row>
    <row r="16" spans="2:15" ht="18" customHeight="1">
      <c r="B16" s="27">
        <v>3</v>
      </c>
      <c r="C16" s="889" t="s">
        <v>305</v>
      </c>
      <c r="D16" s="890"/>
      <c r="E16" s="890"/>
      <c r="F16" s="279" t="str">
        <f t="shared" si="1"/>
        <v>暫定版</v>
      </c>
      <c r="G16" s="16"/>
      <c r="H16" s="16"/>
      <c r="I16" s="27">
        <v>12</v>
      </c>
      <c r="J16" s="901" t="s">
        <v>31</v>
      </c>
      <c r="K16" s="902"/>
      <c r="L16" s="903"/>
      <c r="M16" s="279" t="str">
        <f t="shared" si="0"/>
        <v>暫定版</v>
      </c>
    </row>
    <row r="17" spans="2:13" ht="18" customHeight="1">
      <c r="B17" s="27">
        <v>4</v>
      </c>
      <c r="C17" s="885" t="s">
        <v>393</v>
      </c>
      <c r="D17" s="881"/>
      <c r="E17" s="886"/>
      <c r="F17" s="124" t="str">
        <f t="shared" si="1"/>
        <v>暫定版</v>
      </c>
      <c r="G17" s="16"/>
      <c r="H17" s="16"/>
      <c r="I17" s="27">
        <v>13</v>
      </c>
      <c r="J17" s="882" t="s">
        <v>313</v>
      </c>
      <c r="K17" s="883"/>
      <c r="L17" s="884"/>
      <c r="M17" s="124" t="str">
        <f t="shared" si="0"/>
        <v>暫定版</v>
      </c>
    </row>
    <row r="18" spans="2:13" ht="18" customHeight="1">
      <c r="B18" s="27">
        <v>5</v>
      </c>
      <c r="C18" s="885" t="s">
        <v>47</v>
      </c>
      <c r="D18" s="881"/>
      <c r="E18" s="886"/>
      <c r="F18" s="279" t="str">
        <f t="shared" si="1"/>
        <v>暫定版</v>
      </c>
      <c r="G18" s="16"/>
      <c r="H18" s="16"/>
      <c r="I18" s="27">
        <v>14</v>
      </c>
      <c r="J18" s="870" t="s">
        <v>32</v>
      </c>
      <c r="K18" s="871"/>
      <c r="L18" s="872"/>
      <c r="M18" s="279" t="str">
        <f t="shared" si="0"/>
        <v>暫定版</v>
      </c>
    </row>
    <row r="19" spans="2:13" ht="18" customHeight="1">
      <c r="B19" s="27">
        <v>6</v>
      </c>
      <c r="C19" s="885" t="s">
        <v>417</v>
      </c>
      <c r="D19" s="881"/>
      <c r="E19" s="886"/>
      <c r="F19" s="124" t="str">
        <f t="shared" si="1"/>
        <v>暫定版</v>
      </c>
      <c r="G19" s="16"/>
      <c r="H19" s="16"/>
      <c r="I19" s="27">
        <v>15</v>
      </c>
      <c r="J19" s="870" t="s">
        <v>334</v>
      </c>
      <c r="K19" s="871"/>
      <c r="L19" s="872"/>
      <c r="M19" s="124" t="str">
        <f t="shared" si="0"/>
        <v>暫定版</v>
      </c>
    </row>
    <row r="20" spans="2:13" ht="18" customHeight="1">
      <c r="B20" s="27">
        <v>7</v>
      </c>
      <c r="C20" s="885" t="s">
        <v>418</v>
      </c>
      <c r="D20" s="881"/>
      <c r="E20" s="886"/>
      <c r="F20" s="279" t="str">
        <f t="shared" si="1"/>
        <v>暫定版</v>
      </c>
      <c r="I20" s="27">
        <v>16</v>
      </c>
      <c r="J20" s="885" t="s">
        <v>423</v>
      </c>
      <c r="K20" s="941"/>
      <c r="L20" s="942"/>
      <c r="M20" s="279" t="str">
        <f t="shared" si="0"/>
        <v>暫定版</v>
      </c>
    </row>
    <row r="21" spans="2:13" ht="18" customHeight="1" thickBot="1">
      <c r="B21" s="27">
        <v>8</v>
      </c>
      <c r="C21" s="885" t="s">
        <v>419</v>
      </c>
      <c r="D21" s="881"/>
      <c r="E21" s="886"/>
      <c r="F21" s="124" t="str">
        <f t="shared" si="1"/>
        <v>暫定版</v>
      </c>
      <c r="I21" s="31">
        <v>17</v>
      </c>
      <c r="J21" s="949" t="s">
        <v>151</v>
      </c>
      <c r="K21" s="950"/>
      <c r="L21" s="951"/>
      <c r="M21" s="465" t="str">
        <f t="shared" si="0"/>
        <v>暫定版</v>
      </c>
    </row>
    <row r="22" spans="2:13" ht="18" customHeight="1" thickBot="1">
      <c r="B22" s="748">
        <v>9</v>
      </c>
      <c r="C22" s="876" t="s">
        <v>849</v>
      </c>
      <c r="D22" s="877"/>
      <c r="E22" s="878"/>
      <c r="F22" s="756" t="str">
        <f t="shared" si="1"/>
        <v>暫定版</v>
      </c>
    </row>
    <row r="25" spans="2:13" ht="21" customHeight="1" thickBot="1">
      <c r="B25" s="125" t="s">
        <v>139</v>
      </c>
    </row>
    <row r="26" spans="2:13" ht="18" customHeight="1" thickBot="1">
      <c r="B26" s="140" t="s">
        <v>140</v>
      </c>
      <c r="C26" s="142" t="s">
        <v>141</v>
      </c>
      <c r="D26" s="907" t="s">
        <v>142</v>
      </c>
      <c r="E26" s="948"/>
      <c r="F26" s="948"/>
      <c r="G26" s="948"/>
      <c r="H26" s="948"/>
      <c r="I26" s="948"/>
      <c r="J26" s="908"/>
      <c r="K26" s="142" t="s">
        <v>143</v>
      </c>
      <c r="L26" s="142" t="s">
        <v>144</v>
      </c>
      <c r="M26" s="177" t="s">
        <v>145</v>
      </c>
    </row>
    <row r="27" spans="2:13" ht="14.25" customHeight="1">
      <c r="B27" s="596"/>
      <c r="C27" s="597"/>
      <c r="D27" s="598"/>
      <c r="E27" s="599"/>
      <c r="F27" s="599"/>
      <c r="G27" s="599"/>
      <c r="H27" s="599"/>
      <c r="I27" s="599"/>
      <c r="J27" s="600"/>
      <c r="K27" s="601"/>
      <c r="L27" s="601"/>
      <c r="M27" s="602"/>
    </row>
    <row r="28" spans="2:13" ht="14.25" customHeight="1">
      <c r="B28" s="507"/>
      <c r="C28" s="605"/>
      <c r="D28" s="743"/>
      <c r="E28" s="744"/>
      <c r="F28" s="744"/>
      <c r="G28" s="744"/>
      <c r="H28" s="744"/>
      <c r="I28" s="744"/>
      <c r="J28" s="744"/>
      <c r="K28" s="490"/>
      <c r="L28" s="490"/>
      <c r="M28" s="746"/>
    </row>
    <row r="29" spans="2:13" ht="14.25" customHeight="1">
      <c r="B29" s="507"/>
      <c r="C29" s="557"/>
      <c r="D29" s="745"/>
      <c r="E29" s="744"/>
      <c r="F29" s="744"/>
      <c r="G29" s="744"/>
      <c r="H29" s="744"/>
      <c r="I29" s="744"/>
      <c r="J29" s="744"/>
      <c r="K29" s="82"/>
      <c r="L29" s="82"/>
      <c r="M29" s="508"/>
    </row>
    <row r="30" spans="2:13" ht="14.25" customHeight="1">
      <c r="B30" s="507"/>
      <c r="C30" s="82"/>
      <c r="D30" s="743"/>
      <c r="E30" s="744"/>
      <c r="F30" s="744"/>
      <c r="G30" s="744"/>
      <c r="H30" s="744"/>
      <c r="I30" s="744"/>
      <c r="J30" s="744"/>
      <c r="K30" s="747"/>
      <c r="L30" s="747"/>
      <c r="M30" s="546"/>
    </row>
    <row r="31" spans="2:13" ht="14.25" customHeight="1">
      <c r="B31" s="674"/>
      <c r="C31" s="82"/>
      <c r="D31" s="675"/>
      <c r="E31" s="744"/>
      <c r="F31" s="744"/>
      <c r="G31" s="744"/>
      <c r="H31" s="744"/>
      <c r="I31" s="744"/>
      <c r="J31" s="744"/>
      <c r="K31" s="747"/>
      <c r="L31" s="747"/>
      <c r="M31" s="673"/>
    </row>
    <row r="32" spans="2:13" ht="14.25" customHeight="1">
      <c r="B32" s="507"/>
      <c r="C32" s="82"/>
      <c r="D32" s="743"/>
      <c r="E32" s="744"/>
      <c r="F32" s="744"/>
      <c r="G32" s="744"/>
      <c r="H32" s="744"/>
      <c r="I32" s="744"/>
      <c r="J32" s="744"/>
      <c r="K32" s="490"/>
      <c r="L32" s="82"/>
      <c r="M32" s="508"/>
    </row>
    <row r="33" spans="2:13" ht="14.25" customHeight="1">
      <c r="B33" s="709"/>
      <c r="C33" s="82"/>
      <c r="D33" s="675"/>
      <c r="E33" s="744"/>
      <c r="F33" s="744"/>
      <c r="G33" s="744"/>
      <c r="H33" s="744"/>
      <c r="I33" s="744"/>
      <c r="J33" s="744"/>
      <c r="K33" s="490"/>
      <c r="L33" s="490"/>
      <c r="M33" s="710"/>
    </row>
    <row r="34" spans="2:13" ht="14.25" customHeight="1">
      <c r="B34" s="709"/>
      <c r="C34" s="82"/>
      <c r="D34" s="745"/>
      <c r="E34" s="744"/>
      <c r="F34" s="744"/>
      <c r="G34" s="744"/>
      <c r="H34" s="744"/>
      <c r="I34" s="744"/>
      <c r="J34" s="744"/>
      <c r="K34" s="490"/>
      <c r="L34" s="490"/>
      <c r="M34" s="710"/>
    </row>
    <row r="35" spans="2:13" ht="14.25" customHeight="1">
      <c r="B35" s="709"/>
      <c r="C35" s="82"/>
      <c r="D35" s="745"/>
      <c r="E35" s="744"/>
      <c r="F35" s="744"/>
      <c r="G35" s="744"/>
      <c r="H35" s="744"/>
      <c r="I35" s="744"/>
      <c r="J35" s="744"/>
      <c r="K35" s="490"/>
      <c r="L35" s="490"/>
      <c r="M35" s="710"/>
    </row>
    <row r="36" spans="2:13" ht="14.25" customHeight="1">
      <c r="B36" s="709"/>
      <c r="C36" s="82"/>
      <c r="D36" s="745"/>
      <c r="E36" s="744"/>
      <c r="F36" s="744"/>
      <c r="G36" s="744"/>
      <c r="H36" s="744"/>
      <c r="I36" s="744"/>
      <c r="J36" s="744"/>
      <c r="K36" s="490"/>
      <c r="L36" s="490"/>
      <c r="M36" s="490"/>
    </row>
    <row r="37" spans="2:13">
      <c r="B37" s="709"/>
      <c r="C37" s="720"/>
      <c r="D37" s="745"/>
      <c r="E37" s="744"/>
      <c r="F37" s="744"/>
      <c r="G37" s="744"/>
      <c r="H37" s="744"/>
      <c r="I37" s="744"/>
      <c r="J37" s="744"/>
      <c r="K37" s="490"/>
      <c r="L37" s="490"/>
      <c r="M37" s="490"/>
    </row>
    <row r="38" spans="2:13">
      <c r="B38" s="709"/>
      <c r="C38" s="82"/>
      <c r="D38" s="873"/>
      <c r="E38" s="874"/>
      <c r="F38" s="874"/>
      <c r="G38" s="874"/>
      <c r="H38" s="874"/>
      <c r="I38" s="874"/>
      <c r="J38" s="875"/>
      <c r="K38" s="721"/>
      <c r="L38" s="490"/>
      <c r="M38" s="710"/>
    </row>
    <row r="39" spans="2:13" ht="14.25" customHeight="1">
      <c r="B39" s="709"/>
      <c r="C39" s="82"/>
      <c r="D39" s="873"/>
      <c r="E39" s="874"/>
      <c r="F39" s="874"/>
      <c r="G39" s="874"/>
      <c r="H39" s="874"/>
      <c r="I39" s="874"/>
      <c r="J39" s="875"/>
      <c r="K39" s="721"/>
      <c r="L39" s="721"/>
      <c r="M39" s="724"/>
    </row>
    <row r="40" spans="2:13" ht="14.25" customHeight="1">
      <c r="B40" s="674"/>
      <c r="C40" s="82"/>
      <c r="D40" s="675"/>
      <c r="E40" s="675"/>
      <c r="F40" s="675"/>
      <c r="G40" s="675"/>
      <c r="H40" s="675"/>
      <c r="I40" s="675"/>
      <c r="J40" s="675"/>
      <c r="K40" s="721"/>
      <c r="L40" s="721"/>
      <c r="M40" s="725"/>
    </row>
    <row r="41" spans="2:13" ht="14.25" customHeight="1">
      <c r="B41" s="674"/>
      <c r="C41" s="82"/>
      <c r="D41" s="722"/>
      <c r="E41" s="722"/>
      <c r="F41" s="722"/>
      <c r="G41" s="722"/>
      <c r="H41" s="722"/>
      <c r="I41" s="722"/>
      <c r="J41" s="722"/>
      <c r="K41" s="721"/>
      <c r="L41" s="721"/>
      <c r="M41" s="725"/>
    </row>
    <row r="42" spans="2:13" ht="14.25" customHeight="1">
      <c r="B42" s="674"/>
      <c r="C42" s="82"/>
      <c r="D42" s="722"/>
      <c r="E42" s="722"/>
      <c r="F42" s="722"/>
      <c r="G42" s="722"/>
      <c r="H42" s="722"/>
      <c r="I42" s="722"/>
      <c r="J42" s="722"/>
      <c r="K42" s="721"/>
      <c r="L42" s="721"/>
      <c r="M42" s="725"/>
    </row>
    <row r="43" spans="2:13" ht="15" thickBot="1">
      <c r="B43" s="427"/>
      <c r="C43" s="423"/>
      <c r="D43" s="424"/>
      <c r="E43" s="13"/>
      <c r="F43" s="13"/>
      <c r="G43" s="13"/>
      <c r="H43" s="13"/>
      <c r="I43" s="13"/>
      <c r="J43" s="13"/>
      <c r="K43" s="425"/>
      <c r="L43" s="425"/>
      <c r="M43" s="426"/>
    </row>
    <row r="44" spans="2:13">
      <c r="B44" s="16"/>
      <c r="C44" s="16"/>
      <c r="D44" s="16"/>
      <c r="E44" s="16"/>
      <c r="F44" s="16"/>
      <c r="G44" s="16"/>
      <c r="H44" s="16"/>
      <c r="I44" s="16"/>
      <c r="J44" s="16"/>
      <c r="K44" s="16"/>
      <c r="L44" s="16"/>
      <c r="M44" s="16"/>
    </row>
    <row r="46" spans="2:13" ht="18" customHeight="1"/>
    <row r="47" spans="2:13" ht="16.5" customHeight="1" thickBot="1">
      <c r="B47" s="125" t="s">
        <v>146</v>
      </c>
      <c r="D47" s="178" t="s">
        <v>147</v>
      </c>
    </row>
    <row r="48" spans="2:13" ht="18" customHeight="1" thickBot="1">
      <c r="B48" s="140" t="s">
        <v>148</v>
      </c>
      <c r="C48" s="907" t="s">
        <v>149</v>
      </c>
      <c r="D48" s="908"/>
      <c r="E48" s="177" t="s">
        <v>150</v>
      </c>
      <c r="F48" s="140" t="s">
        <v>148</v>
      </c>
      <c r="G48" s="907" t="s">
        <v>149</v>
      </c>
      <c r="H48" s="908"/>
      <c r="I48" s="177" t="s">
        <v>150</v>
      </c>
      <c r="J48" s="140" t="s">
        <v>148</v>
      </c>
      <c r="K48" s="907" t="s">
        <v>149</v>
      </c>
      <c r="L48" s="908"/>
      <c r="M48" s="177" t="s">
        <v>150</v>
      </c>
    </row>
    <row r="49" spans="2:13" ht="18" customHeight="1">
      <c r="B49" s="726" t="str">
        <f>K5</f>
        <v>-</v>
      </c>
      <c r="C49" s="909" t="s">
        <v>845</v>
      </c>
      <c r="D49" s="910"/>
      <c r="E49" s="133"/>
      <c r="F49" s="727" t="str">
        <f>B49</f>
        <v>-</v>
      </c>
      <c r="G49" s="913" t="s">
        <v>846</v>
      </c>
      <c r="H49" s="914"/>
      <c r="I49" s="134"/>
      <c r="J49" s="132"/>
      <c r="K49" s="943"/>
      <c r="L49" s="944"/>
      <c r="M49" s="133"/>
    </row>
    <row r="50" spans="2:13" ht="18" customHeight="1">
      <c r="B50" s="727" t="str">
        <f>B49</f>
        <v>-</v>
      </c>
      <c r="C50" s="904" t="s">
        <v>855</v>
      </c>
      <c r="D50" s="906"/>
      <c r="E50" s="135"/>
      <c r="F50" s="727" t="str">
        <f>F49</f>
        <v>-</v>
      </c>
      <c r="G50" s="904" t="s">
        <v>1037</v>
      </c>
      <c r="H50" s="906"/>
      <c r="I50" s="136"/>
      <c r="J50" s="130"/>
      <c r="K50" s="947"/>
      <c r="L50" s="944"/>
      <c r="M50" s="131"/>
    </row>
    <row r="51" spans="2:13" ht="18" customHeight="1">
      <c r="B51" s="727" t="str">
        <f>B49</f>
        <v>-</v>
      </c>
      <c r="C51" s="904" t="s">
        <v>1007</v>
      </c>
      <c r="D51" s="905"/>
      <c r="E51" s="131"/>
      <c r="F51" s="130"/>
      <c r="G51" s="911"/>
      <c r="H51" s="912"/>
      <c r="I51" s="206"/>
      <c r="J51" s="207"/>
      <c r="K51" s="947"/>
      <c r="L51" s="944"/>
      <c r="M51" s="208"/>
    </row>
    <row r="52" spans="2:13" ht="15" thickBot="1">
      <c r="B52" s="137"/>
      <c r="C52" s="945"/>
      <c r="D52" s="946"/>
      <c r="E52" s="138"/>
      <c r="F52" s="137"/>
      <c r="G52" s="939"/>
      <c r="H52" s="940"/>
      <c r="I52" s="127"/>
      <c r="J52" s="137"/>
      <c r="K52" s="939"/>
      <c r="L52" s="940"/>
      <c r="M52" s="138"/>
    </row>
    <row r="54" spans="2:13">
      <c r="F54" s="937" t="s">
        <v>6</v>
      </c>
      <c r="G54" s="938"/>
      <c r="H54" s="938"/>
      <c r="I54" s="938"/>
      <c r="K54" s="158" t="s">
        <v>7</v>
      </c>
      <c r="L54" s="4" t="s">
        <v>4</v>
      </c>
    </row>
  </sheetData>
  <mergeCells count="52">
    <mergeCell ref="F54:I54"/>
    <mergeCell ref="C48:D48"/>
    <mergeCell ref="C20:E20"/>
    <mergeCell ref="C21:E21"/>
    <mergeCell ref="K48:L48"/>
    <mergeCell ref="K52:L52"/>
    <mergeCell ref="G52:H52"/>
    <mergeCell ref="J20:L20"/>
    <mergeCell ref="K49:L49"/>
    <mergeCell ref="C52:D52"/>
    <mergeCell ref="K51:L51"/>
    <mergeCell ref="K50:L50"/>
    <mergeCell ref="D26:J26"/>
    <mergeCell ref="J21:L21"/>
    <mergeCell ref="J15:L15"/>
    <mergeCell ref="J14:L14"/>
    <mergeCell ref="K7:M7"/>
    <mergeCell ref="C15:E15"/>
    <mergeCell ref="C14:E14"/>
    <mergeCell ref="C13:E13"/>
    <mergeCell ref="I7:J7"/>
    <mergeCell ref="K3:M3"/>
    <mergeCell ref="K4:M4"/>
    <mergeCell ref="K5:M5"/>
    <mergeCell ref="K6:M6"/>
    <mergeCell ref="I3:J3"/>
    <mergeCell ref="I6:J6"/>
    <mergeCell ref="C19:E19"/>
    <mergeCell ref="C18:E18"/>
    <mergeCell ref="C51:D51"/>
    <mergeCell ref="C50:D50"/>
    <mergeCell ref="G48:H48"/>
    <mergeCell ref="C49:D49"/>
    <mergeCell ref="G51:H51"/>
    <mergeCell ref="G49:H49"/>
    <mergeCell ref="G50:H50"/>
    <mergeCell ref="J18:L18"/>
    <mergeCell ref="D38:J38"/>
    <mergeCell ref="D39:J39"/>
    <mergeCell ref="C22:E22"/>
    <mergeCell ref="I4:J4"/>
    <mergeCell ref="I5:J5"/>
    <mergeCell ref="J17:L17"/>
    <mergeCell ref="J19:L19"/>
    <mergeCell ref="C17:E17"/>
    <mergeCell ref="J13:L13"/>
    <mergeCell ref="C16:E16"/>
    <mergeCell ref="B11:M11"/>
    <mergeCell ref="I8:J8"/>
    <mergeCell ref="K8:M8"/>
    <mergeCell ref="B5:H5"/>
    <mergeCell ref="J16:L16"/>
  </mergeCells>
  <phoneticPr fontId="2"/>
  <printOptions horizontalCentered="1"/>
  <pageMargins left="0.59055118110236227" right="0.19685039370078741" top="0.59055118110236227" bottom="0.59055118110236227" header="0.51181102362204722" footer="0.51181102362204722"/>
  <pageSetup paperSize="9" scale="85"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1"/>
  <sheetViews>
    <sheetView view="pageBreakPreview" zoomScale="75" zoomScaleNormal="75" workbookViewId="0">
      <selection activeCell="Q15" sqref="Q15"/>
    </sheetView>
  </sheetViews>
  <sheetFormatPr defaultRowHeight="14.25"/>
  <cols>
    <col min="1" max="1" width="1.625" style="53" customWidth="1"/>
    <col min="2" max="2" width="24.875" style="53" bestFit="1" customWidth="1"/>
    <col min="3" max="3" width="15.375" style="53" customWidth="1"/>
    <col min="4" max="4" width="11.5" style="53" customWidth="1"/>
    <col min="5" max="5" width="10.625" style="53" customWidth="1"/>
    <col min="6" max="6" width="29.5" style="53" customWidth="1"/>
    <col min="7" max="7" width="12.625" style="53" customWidth="1"/>
    <col min="8" max="8" width="7.875" style="53" customWidth="1"/>
    <col min="9" max="9" width="8.25" style="53" customWidth="1"/>
    <col min="10" max="13" width="7.875" style="53" customWidth="1"/>
    <col min="14" max="14" width="13" style="53" customWidth="1"/>
    <col min="15" max="16384" width="9" style="53"/>
  </cols>
  <sheetData>
    <row r="1" spans="2:12">
      <c r="B1" s="280" t="s">
        <v>50</v>
      </c>
      <c r="H1" s="287"/>
      <c r="I1" s="287"/>
    </row>
    <row r="2" spans="2:12" ht="15.75" thickBot="1">
      <c r="C2" s="288"/>
      <c r="H2" s="287"/>
      <c r="I2" s="287"/>
    </row>
    <row r="3" spans="2:12" ht="19.5" customHeight="1" thickBot="1">
      <c r="B3" s="281" t="s">
        <v>51</v>
      </c>
      <c r="C3" s="282" t="s">
        <v>52</v>
      </c>
      <c r="D3" s="1046" t="str">
        <f>構成書!K3</f>
        <v>***-******</v>
      </c>
      <c r="E3" s="1047"/>
      <c r="G3" s="281" t="s">
        <v>53</v>
      </c>
      <c r="H3" s="289" t="str">
        <f>構成書!M14</f>
        <v>暫定版</v>
      </c>
      <c r="I3" s="283" t="s">
        <v>54</v>
      </c>
      <c r="J3" s="290" t="s">
        <v>1017</v>
      </c>
      <c r="L3" s="52"/>
    </row>
    <row r="4" spans="2:12" ht="12" customHeight="1" thickBot="1">
      <c r="B4" s="52"/>
      <c r="C4" s="52"/>
      <c r="D4" s="52"/>
      <c r="E4" s="52"/>
      <c r="G4" s="52"/>
      <c r="H4" s="291"/>
      <c r="I4" s="291"/>
      <c r="J4" s="52"/>
      <c r="K4" s="52"/>
      <c r="L4" s="52"/>
    </row>
    <row r="5" spans="2:12" ht="15" thickBot="1">
      <c r="B5" s="292" t="str">
        <f>構成書!K4&amp;" ダイシング図"</f>
        <v>CL-A160-1W9-HN1 ダイシング図</v>
      </c>
      <c r="C5" s="212"/>
      <c r="D5" s="212"/>
      <c r="E5" s="212"/>
      <c r="F5" s="212"/>
      <c r="G5" s="212"/>
      <c r="H5" s="212"/>
      <c r="I5" s="212"/>
      <c r="J5" s="212"/>
      <c r="K5" s="212"/>
      <c r="L5" s="213"/>
    </row>
    <row r="6" spans="2:12" ht="17.25">
      <c r="B6" s="293"/>
      <c r="C6" s="450"/>
      <c r="D6" s="55"/>
      <c r="E6" s="55"/>
      <c r="F6" s="55"/>
      <c r="G6" s="55"/>
      <c r="H6" s="55"/>
      <c r="I6" s="55"/>
      <c r="J6" s="55"/>
      <c r="K6" s="55"/>
      <c r="L6" s="54"/>
    </row>
    <row r="7" spans="2:12" ht="18">
      <c r="B7" s="840" t="s">
        <v>1065</v>
      </c>
      <c r="C7" s="52"/>
      <c r="D7" s="60"/>
      <c r="E7" s="60"/>
      <c r="F7" s="60"/>
      <c r="G7" s="60"/>
      <c r="H7" s="60"/>
      <c r="I7" s="60"/>
      <c r="J7" s="60"/>
      <c r="K7" s="60"/>
      <c r="L7" s="61"/>
    </row>
    <row r="8" spans="2:12">
      <c r="B8" s="59"/>
      <c r="C8" s="60"/>
      <c r="D8" s="60"/>
      <c r="E8" s="60"/>
      <c r="F8" s="60"/>
      <c r="G8" s="60"/>
      <c r="H8" s="60"/>
      <c r="I8" s="60"/>
      <c r="J8" s="60"/>
      <c r="K8" s="60"/>
      <c r="L8" s="61"/>
    </row>
    <row r="9" spans="2:12">
      <c r="B9" s="59"/>
      <c r="C9" s="52"/>
      <c r="D9" s="60"/>
      <c r="E9" s="60"/>
      <c r="F9" s="60"/>
      <c r="G9" s="60"/>
      <c r="H9" s="60"/>
      <c r="I9" s="60"/>
      <c r="J9" s="60"/>
      <c r="K9" s="60"/>
      <c r="L9" s="61"/>
    </row>
    <row r="10" spans="2:12">
      <c r="B10" s="59"/>
      <c r="C10" s="52"/>
      <c r="D10" s="294"/>
      <c r="E10" s="60"/>
      <c r="F10" s="60"/>
      <c r="G10" s="60"/>
      <c r="H10" s="60"/>
      <c r="I10" s="60"/>
      <c r="J10" s="60"/>
      <c r="K10" s="60"/>
      <c r="L10" s="61"/>
    </row>
    <row r="11" spans="2:12" ht="15">
      <c r="B11" s="59"/>
      <c r="C11" s="60"/>
      <c r="D11" s="295"/>
      <c r="E11" s="60"/>
      <c r="F11" s="60"/>
      <c r="G11" s="60"/>
      <c r="H11" s="60"/>
      <c r="I11" s="60"/>
      <c r="J11" s="60"/>
      <c r="K11" s="60"/>
      <c r="L11" s="296"/>
    </row>
    <row r="12" spans="2:12">
      <c r="B12" s="59"/>
      <c r="C12" s="60"/>
      <c r="D12" s="60"/>
      <c r="E12" s="60"/>
      <c r="F12" s="60"/>
      <c r="G12" s="60"/>
      <c r="H12" s="60"/>
      <c r="I12" s="60"/>
      <c r="J12" s="60"/>
      <c r="K12" s="52"/>
      <c r="L12" s="296"/>
    </row>
    <row r="13" spans="2:12">
      <c r="B13" s="59"/>
      <c r="C13" s="60"/>
      <c r="D13" s="297"/>
      <c r="E13" s="60"/>
      <c r="F13" s="60"/>
      <c r="G13" s="60"/>
      <c r="H13" s="60"/>
      <c r="I13" s="60"/>
      <c r="J13" s="60"/>
      <c r="K13" s="60"/>
      <c r="L13" s="61"/>
    </row>
    <row r="14" spans="2:12">
      <c r="B14" s="59"/>
      <c r="C14" s="60"/>
      <c r="D14" s="298"/>
      <c r="E14" s="60"/>
      <c r="F14" s="60"/>
      <c r="G14" s="60"/>
      <c r="H14" s="60"/>
      <c r="I14" s="60"/>
      <c r="J14" s="60"/>
      <c r="K14" s="60"/>
      <c r="L14" s="61"/>
    </row>
    <row r="15" spans="2:12">
      <c r="B15" s="59"/>
      <c r="C15" s="60"/>
      <c r="D15" s="298"/>
      <c r="E15" s="60"/>
      <c r="F15" s="60"/>
      <c r="G15" s="60"/>
      <c r="H15" s="60"/>
      <c r="I15" s="60"/>
      <c r="J15" s="60"/>
      <c r="K15" s="60"/>
      <c r="L15" s="61"/>
    </row>
    <row r="16" spans="2:12">
      <c r="B16" s="59"/>
      <c r="C16" s="60"/>
      <c r="D16" s="60"/>
      <c r="E16" s="52"/>
      <c r="F16" s="60"/>
      <c r="G16" s="60"/>
      <c r="H16" s="60"/>
      <c r="I16" s="60"/>
      <c r="J16" s="60"/>
      <c r="K16" s="299"/>
      <c r="L16" s="300"/>
    </row>
    <row r="17" spans="2:12">
      <c r="B17" s="59"/>
      <c r="C17" s="60"/>
      <c r="D17" s="60"/>
      <c r="E17" s="60"/>
      <c r="F17" s="60"/>
      <c r="G17" s="60"/>
      <c r="H17" s="60"/>
      <c r="I17" s="60"/>
      <c r="J17" s="60"/>
      <c r="K17" s="52"/>
      <c r="L17" s="301"/>
    </row>
    <row r="18" spans="2:12">
      <c r="B18" s="59"/>
      <c r="C18" s="60"/>
      <c r="D18" s="60"/>
      <c r="E18" s="52"/>
      <c r="F18" s="60"/>
      <c r="G18" s="60"/>
      <c r="H18" s="60"/>
      <c r="I18" s="60"/>
      <c r="J18" s="60"/>
      <c r="K18" s="302"/>
      <c r="L18" s="303"/>
    </row>
    <row r="19" spans="2:12">
      <c r="B19" s="59"/>
      <c r="C19" s="60"/>
      <c r="D19" s="60"/>
      <c r="E19" s="60"/>
      <c r="F19" s="60"/>
      <c r="G19" s="60"/>
      <c r="H19" s="60"/>
      <c r="I19" s="60"/>
      <c r="J19" s="60"/>
      <c r="K19" s="60"/>
      <c r="L19" s="61"/>
    </row>
    <row r="20" spans="2:12">
      <c r="B20" s="59"/>
      <c r="C20" s="60"/>
      <c r="D20" s="60"/>
      <c r="E20" s="52"/>
      <c r="F20" s="60"/>
      <c r="G20" s="60"/>
      <c r="H20" s="60"/>
      <c r="I20" s="60"/>
      <c r="J20" s="60"/>
      <c r="K20" s="299"/>
      <c r="L20" s="300"/>
    </row>
    <row r="21" spans="2:12">
      <c r="B21" s="59"/>
      <c r="C21" s="60"/>
      <c r="D21" s="60"/>
      <c r="E21" s="60"/>
      <c r="F21" s="52"/>
      <c r="G21" s="52"/>
      <c r="H21" s="52"/>
      <c r="I21" s="60"/>
      <c r="J21" s="52"/>
      <c r="K21" s="52"/>
      <c r="L21" s="301"/>
    </row>
    <row r="22" spans="2:12">
      <c r="B22" s="59"/>
      <c r="C22" s="60"/>
      <c r="D22" s="60"/>
      <c r="E22" s="52"/>
      <c r="F22" s="302"/>
      <c r="G22" s="302"/>
      <c r="H22" s="302"/>
      <c r="I22" s="52"/>
      <c r="J22" s="302"/>
      <c r="K22" s="302"/>
      <c r="L22" s="303"/>
    </row>
    <row r="23" spans="2:12">
      <c r="B23" s="59"/>
      <c r="C23" s="60"/>
      <c r="D23" s="60"/>
      <c r="E23" s="60"/>
      <c r="F23" s="52"/>
      <c r="G23" s="304"/>
      <c r="H23" s="304"/>
      <c r="I23" s="60"/>
      <c r="J23" s="52"/>
      <c r="K23" s="304"/>
      <c r="L23" s="303"/>
    </row>
    <row r="24" spans="2:12">
      <c r="B24" s="59"/>
      <c r="C24" s="60"/>
      <c r="D24" s="298"/>
      <c r="E24" s="195"/>
      <c r="F24" s="52"/>
      <c r="G24" s="52"/>
      <c r="H24" s="60"/>
      <c r="I24" s="195"/>
      <c r="J24" s="52"/>
      <c r="K24" s="52"/>
      <c r="L24" s="301"/>
    </row>
    <row r="25" spans="2:12">
      <c r="B25" s="59"/>
      <c r="C25" s="60"/>
      <c r="D25" s="60"/>
      <c r="E25" s="52"/>
      <c r="F25" s="299"/>
      <c r="G25" s="299"/>
      <c r="H25" s="52"/>
      <c r="I25" s="52"/>
      <c r="J25" s="299"/>
      <c r="K25" s="299"/>
      <c r="L25" s="300"/>
    </row>
    <row r="26" spans="2:12">
      <c r="B26" s="59"/>
      <c r="C26" s="60"/>
      <c r="D26" s="60"/>
      <c r="E26" s="52"/>
      <c r="F26" s="299"/>
      <c r="G26" s="299"/>
      <c r="H26" s="52"/>
      <c r="I26" s="52"/>
      <c r="J26" s="299"/>
      <c r="K26" s="299"/>
      <c r="L26" s="300"/>
    </row>
    <row r="27" spans="2:12">
      <c r="B27" s="59"/>
      <c r="C27" s="60"/>
      <c r="D27" s="60"/>
      <c r="E27" s="52"/>
      <c r="F27" s="299"/>
      <c r="G27" s="299"/>
      <c r="H27" s="52"/>
      <c r="I27" s="52"/>
      <c r="J27" s="299"/>
      <c r="K27" s="299"/>
      <c r="L27" s="300"/>
    </row>
    <row r="28" spans="2:12">
      <c r="B28" s="59"/>
      <c r="C28" s="60"/>
      <c r="D28" s="60"/>
      <c r="E28" s="52"/>
      <c r="F28" s="299"/>
      <c r="G28" s="299"/>
      <c r="H28" s="52"/>
      <c r="I28" s="52"/>
      <c r="J28" s="299"/>
      <c r="K28" s="299"/>
      <c r="L28" s="300"/>
    </row>
    <row r="29" spans="2:12">
      <c r="B29" s="59"/>
      <c r="C29" s="60"/>
      <c r="D29" s="60"/>
      <c r="E29" s="52"/>
      <c r="F29" s="299"/>
      <c r="G29" s="299"/>
      <c r="H29" s="52"/>
      <c r="I29" s="52"/>
      <c r="J29" s="299"/>
      <c r="K29" s="299"/>
      <c r="L29" s="300"/>
    </row>
    <row r="30" spans="2:12">
      <c r="B30" s="59"/>
      <c r="C30" s="60"/>
      <c r="D30" s="60"/>
      <c r="E30" s="52"/>
      <c r="F30" s="299"/>
      <c r="G30" s="299"/>
      <c r="H30" s="52"/>
      <c r="I30" s="52"/>
      <c r="J30" s="299"/>
      <c r="K30" s="299"/>
      <c r="L30" s="300"/>
    </row>
    <row r="31" spans="2:12">
      <c r="B31" s="59"/>
      <c r="C31" s="60"/>
      <c r="D31" s="60"/>
      <c r="E31" s="52"/>
      <c r="F31" s="299"/>
      <c r="G31" s="299"/>
      <c r="H31" s="52"/>
      <c r="I31" s="52"/>
      <c r="J31" s="299"/>
      <c r="K31" s="299"/>
      <c r="L31" s="300"/>
    </row>
    <row r="32" spans="2:12">
      <c r="B32" s="59"/>
      <c r="C32" s="60"/>
      <c r="D32" s="60"/>
      <c r="E32" s="52"/>
      <c r="F32" s="299"/>
      <c r="G32" s="299"/>
      <c r="H32" s="52"/>
      <c r="I32" s="52"/>
      <c r="J32" s="299"/>
      <c r="K32" s="299"/>
      <c r="L32" s="300"/>
    </row>
    <row r="33" spans="2:12">
      <c r="B33" s="59"/>
      <c r="C33" s="60"/>
      <c r="D33" s="60"/>
      <c r="E33" s="52"/>
      <c r="F33" s="299"/>
      <c r="G33" s="299"/>
      <c r="H33" s="52"/>
      <c r="I33" s="52"/>
      <c r="J33" s="299"/>
      <c r="K33" s="299"/>
      <c r="L33" s="300"/>
    </row>
    <row r="34" spans="2:12" ht="17.25">
      <c r="B34" s="59"/>
      <c r="C34" s="451"/>
      <c r="D34" s="60"/>
      <c r="E34" s="52"/>
      <c r="F34" s="299"/>
      <c r="G34" s="299"/>
      <c r="H34" s="52"/>
      <c r="I34" s="52"/>
      <c r="J34" s="299"/>
      <c r="K34" s="299"/>
      <c r="L34" s="300"/>
    </row>
    <row r="35" spans="2:12">
      <c r="B35" s="59"/>
      <c r="C35" s="60"/>
      <c r="D35" s="60"/>
      <c r="E35" s="52"/>
      <c r="F35" s="299"/>
      <c r="G35" s="299"/>
      <c r="H35" s="52"/>
      <c r="I35" s="52"/>
      <c r="J35" s="299"/>
      <c r="K35" s="299"/>
      <c r="L35" s="300"/>
    </row>
    <row r="36" spans="2:12">
      <c r="B36" s="59"/>
      <c r="C36" s="60"/>
      <c r="D36" s="60"/>
      <c r="E36" s="52"/>
      <c r="F36" s="299"/>
      <c r="G36" s="299"/>
      <c r="H36" s="52"/>
      <c r="I36" s="52"/>
      <c r="J36" s="299"/>
      <c r="K36" s="299"/>
      <c r="L36" s="300"/>
    </row>
    <row r="37" spans="2:12" ht="15" thickBot="1">
      <c r="B37" s="59"/>
      <c r="C37" s="60"/>
      <c r="D37" s="60"/>
      <c r="E37" s="52"/>
      <c r="F37" s="299"/>
      <c r="G37" s="299"/>
      <c r="H37" s="52"/>
      <c r="I37" s="52"/>
      <c r="J37" s="299"/>
      <c r="K37" s="299"/>
      <c r="L37" s="300"/>
    </row>
    <row r="38" spans="2:12">
      <c r="B38" s="59"/>
      <c r="C38" s="60"/>
      <c r="D38" s="60"/>
      <c r="E38" s="52"/>
      <c r="F38" s="299"/>
      <c r="G38" s="299"/>
      <c r="H38" s="52"/>
      <c r="I38" s="841" t="s">
        <v>892</v>
      </c>
      <c r="J38" s="853" t="s">
        <v>1066</v>
      </c>
      <c r="K38" s="850"/>
      <c r="L38" s="300"/>
    </row>
    <row r="39" spans="2:12">
      <c r="B39" s="59"/>
      <c r="C39" s="60"/>
      <c r="D39" s="60"/>
      <c r="E39" s="52"/>
      <c r="F39" s="299"/>
      <c r="G39" s="299"/>
      <c r="H39" s="52"/>
      <c r="I39" s="843" t="s">
        <v>893</v>
      </c>
      <c r="J39" s="851" t="s">
        <v>894</v>
      </c>
      <c r="K39" s="845"/>
      <c r="L39" s="300"/>
    </row>
    <row r="40" spans="2:12">
      <c r="B40" s="59"/>
      <c r="C40" s="60"/>
      <c r="D40" s="60"/>
      <c r="E40" s="52"/>
      <c r="F40" s="299"/>
      <c r="G40" s="299"/>
      <c r="H40" s="52"/>
      <c r="I40" s="842" t="s">
        <v>1067</v>
      </c>
      <c r="J40" s="854" t="s">
        <v>1068</v>
      </c>
      <c r="K40" s="849"/>
      <c r="L40" s="300"/>
    </row>
    <row r="41" spans="2:12">
      <c r="B41" s="59"/>
      <c r="C41" s="60"/>
      <c r="D41" s="60"/>
      <c r="E41" s="52"/>
      <c r="F41" s="299"/>
      <c r="G41" s="299"/>
      <c r="H41" s="52"/>
      <c r="I41" s="857"/>
      <c r="J41" s="848"/>
      <c r="K41" s="847"/>
      <c r="L41" s="300"/>
    </row>
    <row r="42" spans="2:12">
      <c r="B42" s="59"/>
      <c r="C42" s="60"/>
      <c r="D42" s="60"/>
      <c r="E42" s="52"/>
      <c r="F42" s="299"/>
      <c r="G42" s="299"/>
      <c r="H42" s="52"/>
      <c r="I42" s="843" t="s">
        <v>1069</v>
      </c>
      <c r="J42" s="855" t="s">
        <v>1070</v>
      </c>
      <c r="K42" s="845"/>
      <c r="L42" s="300"/>
    </row>
    <row r="43" spans="2:12">
      <c r="B43" s="59"/>
      <c r="C43" s="60"/>
      <c r="D43" s="60"/>
      <c r="E43" s="52"/>
      <c r="F43" s="299"/>
      <c r="G43" s="299"/>
      <c r="H43" s="52"/>
      <c r="I43" s="843" t="s">
        <v>1071</v>
      </c>
      <c r="J43" s="855" t="s">
        <v>1070</v>
      </c>
      <c r="K43" s="845"/>
      <c r="L43" s="300"/>
    </row>
    <row r="44" spans="2:12" ht="15" thickBot="1">
      <c r="B44" s="59"/>
      <c r="C44" s="60"/>
      <c r="D44" s="60"/>
      <c r="E44" s="52"/>
      <c r="F44" s="299"/>
      <c r="G44" s="299"/>
      <c r="H44" s="52"/>
      <c r="I44" s="858" t="s">
        <v>1072</v>
      </c>
      <c r="J44" s="856" t="s">
        <v>1070</v>
      </c>
      <c r="K44" s="846"/>
      <c r="L44" s="300"/>
    </row>
    <row r="45" spans="2:12">
      <c r="B45" s="59"/>
      <c r="C45" s="60"/>
      <c r="D45" s="60"/>
      <c r="E45" s="52"/>
      <c r="F45" s="299"/>
      <c r="G45" s="299"/>
      <c r="H45" s="52"/>
      <c r="I45" s="52"/>
      <c r="J45" s="299"/>
      <c r="K45" s="299"/>
      <c r="L45" s="300"/>
    </row>
    <row r="46" spans="2:12">
      <c r="B46" s="59"/>
      <c r="C46" s="60"/>
      <c r="D46" s="60"/>
      <c r="E46" s="52"/>
      <c r="F46" s="299"/>
      <c r="G46" s="299"/>
      <c r="H46" s="52"/>
      <c r="I46" s="52"/>
      <c r="J46" s="299"/>
      <c r="K46" s="299"/>
      <c r="L46" s="300"/>
    </row>
    <row r="47" spans="2:12">
      <c r="B47" s="59"/>
      <c r="C47" s="60"/>
      <c r="D47" s="60"/>
      <c r="E47" s="52"/>
      <c r="F47" s="299"/>
      <c r="G47" s="299"/>
      <c r="H47" s="52"/>
      <c r="I47" s="52"/>
      <c r="J47" s="299"/>
      <c r="K47" s="299"/>
      <c r="L47" s="300"/>
    </row>
    <row r="48" spans="2:12">
      <c r="B48" s="59"/>
      <c r="C48" s="60"/>
      <c r="D48" s="60"/>
      <c r="E48" s="52"/>
      <c r="F48" s="299"/>
      <c r="G48" s="299"/>
      <c r="H48" s="52"/>
      <c r="I48" s="52"/>
      <c r="J48" s="299"/>
      <c r="K48" s="299"/>
      <c r="L48" s="300"/>
    </row>
    <row r="49" spans="2:16">
      <c r="B49" s="59"/>
      <c r="C49" s="60"/>
      <c r="D49" s="60"/>
      <c r="E49" s="52"/>
      <c r="F49" s="299"/>
      <c r="G49" s="299"/>
      <c r="H49" s="52"/>
      <c r="I49" s="52"/>
      <c r="J49" s="299"/>
      <c r="K49" s="299"/>
      <c r="L49" s="300"/>
    </row>
    <row r="50" spans="2:16">
      <c r="B50" s="59"/>
      <c r="C50" s="60"/>
      <c r="D50" s="60"/>
      <c r="E50" s="52"/>
      <c r="F50" s="299"/>
      <c r="G50" s="299"/>
      <c r="H50" s="52"/>
      <c r="I50" s="52"/>
      <c r="J50" s="299"/>
      <c r="K50" s="299"/>
      <c r="L50" s="300"/>
    </row>
    <row r="51" spans="2:16">
      <c r="B51" s="59"/>
      <c r="C51" s="60"/>
      <c r="D51" s="60"/>
      <c r="E51" s="52"/>
      <c r="F51" s="299"/>
      <c r="G51" s="299"/>
      <c r="H51" s="52"/>
      <c r="I51" s="52"/>
      <c r="J51" s="299"/>
      <c r="K51" s="299"/>
      <c r="L51" s="300"/>
    </row>
    <row r="52" spans="2:16">
      <c r="B52" s="59"/>
      <c r="C52" s="60"/>
      <c r="D52" s="60"/>
      <c r="E52" s="52"/>
      <c r="F52" s="299"/>
      <c r="G52" s="299"/>
      <c r="H52" s="52"/>
      <c r="I52" s="52"/>
      <c r="J52" s="299"/>
      <c r="K52" s="299"/>
      <c r="L52" s="300"/>
    </row>
    <row r="53" spans="2:16">
      <c r="B53" s="59"/>
      <c r="C53" s="60"/>
      <c r="D53" s="60"/>
      <c r="E53" s="52"/>
      <c r="F53" s="299"/>
      <c r="G53" s="299"/>
      <c r="H53" s="52"/>
      <c r="I53" s="52"/>
      <c r="J53" s="299"/>
      <c r="K53" s="299"/>
      <c r="L53" s="300"/>
    </row>
    <row r="54" spans="2:16">
      <c r="B54" s="59"/>
      <c r="C54" s="60"/>
      <c r="D54" s="60"/>
      <c r="E54" s="52"/>
      <c r="F54" s="299"/>
      <c r="G54" s="299"/>
      <c r="H54" s="52"/>
      <c r="I54" s="52"/>
      <c r="J54" s="299"/>
      <c r="K54" s="299"/>
      <c r="L54" s="300"/>
    </row>
    <row r="55" spans="2:16">
      <c r="B55" s="59"/>
      <c r="C55" s="60"/>
      <c r="D55" s="60"/>
      <c r="E55" s="52"/>
      <c r="F55" s="299"/>
      <c r="G55" s="299"/>
      <c r="H55" s="52"/>
      <c r="I55" s="52"/>
      <c r="J55" s="299"/>
      <c r="K55" s="299"/>
      <c r="L55" s="300"/>
    </row>
    <row r="56" spans="2:16">
      <c r="B56" s="59"/>
      <c r="C56" s="60"/>
      <c r="D56" s="60"/>
      <c r="E56" s="52"/>
      <c r="F56" s="299"/>
      <c r="G56" s="299"/>
      <c r="H56" s="52"/>
      <c r="I56" s="52"/>
      <c r="J56" s="299"/>
      <c r="K56" s="299"/>
      <c r="L56" s="300"/>
    </row>
    <row r="57" spans="2:16">
      <c r="B57" s="59"/>
      <c r="C57" s="60"/>
      <c r="D57" s="60"/>
      <c r="E57" s="52"/>
      <c r="F57" s="299"/>
      <c r="G57" s="299"/>
      <c r="H57" s="52"/>
      <c r="I57" s="52"/>
      <c r="J57" s="299"/>
      <c r="K57" s="299"/>
      <c r="L57" s="300"/>
    </row>
    <row r="58" spans="2:16">
      <c r="B58" s="59"/>
      <c r="C58" s="60"/>
      <c r="D58" s="60"/>
      <c r="E58" s="52"/>
      <c r="F58" s="299"/>
      <c r="G58" s="299"/>
      <c r="H58" s="52"/>
      <c r="I58" s="52"/>
      <c r="J58" s="299"/>
      <c r="K58" s="299"/>
      <c r="L58" s="300"/>
    </row>
    <row r="59" spans="2:16">
      <c r="B59" s="59"/>
      <c r="C59" s="60"/>
      <c r="D59" s="60"/>
      <c r="E59" s="52"/>
      <c r="F59" s="299"/>
      <c r="G59" s="299"/>
      <c r="H59" s="52"/>
      <c r="I59" s="52"/>
      <c r="J59" s="299"/>
      <c r="K59" s="299"/>
      <c r="L59" s="300"/>
    </row>
    <row r="60" spans="2:16">
      <c r="B60" s="59"/>
      <c r="C60" s="60"/>
      <c r="D60" s="60"/>
      <c r="E60" s="52"/>
      <c r="F60" s="299"/>
      <c r="G60" s="299"/>
      <c r="H60" s="52"/>
      <c r="I60" s="52"/>
      <c r="J60" s="299"/>
      <c r="K60" s="299"/>
      <c r="L60" s="300"/>
    </row>
    <row r="61" spans="2:16">
      <c r="B61" s="59"/>
      <c r="C61" s="60"/>
      <c r="D61" s="60"/>
      <c r="E61" s="52"/>
      <c r="F61" s="299"/>
      <c r="G61" s="299"/>
      <c r="H61" s="52"/>
      <c r="I61" s="52"/>
      <c r="J61" s="299"/>
      <c r="K61" s="299"/>
      <c r="L61" s="300"/>
    </row>
    <row r="62" spans="2:16" ht="15" thickBot="1">
      <c r="B62" s="56"/>
      <c r="C62" s="57"/>
      <c r="D62" s="305"/>
      <c r="E62" s="306"/>
      <c r="F62" s="57"/>
      <c r="G62" s="306"/>
      <c r="H62" s="306"/>
      <c r="I62" s="306"/>
      <c r="J62" s="307"/>
      <c r="K62" s="307"/>
      <c r="L62" s="308"/>
      <c r="N62" s="60"/>
      <c r="O62" s="60"/>
      <c r="P62" s="60"/>
    </row>
    <row r="63" spans="2:16" ht="15" thickBot="1">
      <c r="B63" s="292" t="str">
        <f>構成書!K4&amp;" ダイシング工程　使用部材"</f>
        <v>CL-A160-1W9-HN1 ダイシング工程　使用部材</v>
      </c>
      <c r="C63" s="212"/>
      <c r="D63" s="212"/>
      <c r="E63" s="212"/>
      <c r="F63" s="309"/>
      <c r="G63" s="309"/>
      <c r="H63" s="309"/>
      <c r="I63" s="212"/>
      <c r="J63" s="309"/>
      <c r="K63" s="309"/>
      <c r="L63" s="290"/>
      <c r="M63" s="60"/>
      <c r="N63" s="60"/>
      <c r="O63" s="60"/>
      <c r="P63" s="60"/>
    </row>
    <row r="64" spans="2:16">
      <c r="B64" s="310"/>
      <c r="C64" s="60"/>
      <c r="D64" s="60"/>
      <c r="E64" s="7"/>
      <c r="F64" s="302"/>
      <c r="G64" s="302"/>
      <c r="H64" s="311"/>
      <c r="I64" s="7"/>
      <c r="J64" s="312"/>
      <c r="K64" s="312"/>
      <c r="L64" s="313"/>
      <c r="M64" s="60"/>
      <c r="N64" s="60"/>
      <c r="O64" s="60"/>
      <c r="P64" s="60"/>
    </row>
    <row r="65" spans="2:16" ht="15" thickBot="1">
      <c r="B65" s="59"/>
      <c r="C65" s="284" t="s">
        <v>306</v>
      </c>
      <c r="E65" s="284" t="s">
        <v>307</v>
      </c>
      <c r="F65" s="284" t="s">
        <v>308</v>
      </c>
      <c r="G65" s="304"/>
      <c r="H65" s="304"/>
      <c r="L65" s="303"/>
      <c r="M65" s="60"/>
      <c r="N65" s="60"/>
      <c r="O65" s="60"/>
      <c r="P65" s="60"/>
    </row>
    <row r="66" spans="2:16" ht="15" thickBot="1">
      <c r="B66" s="285" t="s">
        <v>349</v>
      </c>
      <c r="C66" s="1048" t="s">
        <v>309</v>
      </c>
      <c r="D66" s="1049"/>
      <c r="E66" s="852" t="s">
        <v>1012</v>
      </c>
      <c r="F66" s="859" t="s">
        <v>1013</v>
      </c>
      <c r="G66" s="860"/>
      <c r="H66" s="60"/>
      <c r="L66" s="61"/>
    </row>
    <row r="67" spans="2:16" ht="15">
      <c r="B67" s="285"/>
      <c r="C67" s="844"/>
      <c r="D67" s="844"/>
      <c r="E67" s="844"/>
      <c r="F67" s="844"/>
      <c r="G67" s="844"/>
      <c r="H67" s="314"/>
      <c r="L67" s="61"/>
    </row>
    <row r="68" spans="2:16">
      <c r="B68" s="285"/>
      <c r="C68" s="844"/>
      <c r="D68" s="844"/>
      <c r="E68" s="844"/>
      <c r="F68" s="844"/>
      <c r="G68" s="844"/>
      <c r="H68" s="315"/>
      <c r="L68" s="316"/>
    </row>
    <row r="69" spans="2:16">
      <c r="B69" s="285"/>
      <c r="C69" s="844"/>
      <c r="D69" s="844"/>
      <c r="E69" s="844"/>
      <c r="F69" s="844"/>
      <c r="G69" s="844"/>
      <c r="H69" s="304"/>
      <c r="I69" s="60"/>
      <c r="J69" s="52"/>
      <c r="K69" s="304"/>
      <c r="L69" s="303"/>
    </row>
    <row r="70" spans="2:16" ht="15" thickBot="1">
      <c r="B70" s="56"/>
      <c r="C70" s="57"/>
      <c r="D70" s="57"/>
      <c r="E70" s="306"/>
      <c r="F70" s="57"/>
      <c r="G70" s="306"/>
      <c r="H70" s="306"/>
      <c r="I70" s="306"/>
      <c r="J70" s="307"/>
      <c r="K70" s="307"/>
      <c r="L70" s="308"/>
      <c r="N70" s="60"/>
      <c r="O70" s="60"/>
      <c r="P70" s="60"/>
    </row>
    <row r="71" spans="2:16">
      <c r="L71" s="286" t="s">
        <v>311</v>
      </c>
    </row>
  </sheetData>
  <mergeCells count="2">
    <mergeCell ref="C66:D66"/>
    <mergeCell ref="D3:E3"/>
  </mergeCells>
  <phoneticPr fontId="2"/>
  <pageMargins left="0.75" right="0.75" top="1" bottom="1" header="0.51200000000000001" footer="0.51200000000000001"/>
  <pageSetup paperSize="9" scale="5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D1:N65"/>
  <sheetViews>
    <sheetView view="pageBreakPreview" zoomScale="75" zoomScaleNormal="75" workbookViewId="0">
      <selection activeCell="O35" sqref="O35"/>
    </sheetView>
  </sheetViews>
  <sheetFormatPr defaultRowHeight="14.25"/>
  <cols>
    <col min="1" max="1" width="1.75" style="76" customWidth="1"/>
    <col min="2" max="2" width="1.5" style="76" customWidth="1"/>
    <col min="3" max="3" width="1.375" style="76" customWidth="1"/>
    <col min="4" max="4" width="24.375" style="4" bestFit="1" customWidth="1"/>
    <col min="5" max="5" width="13" style="4" bestFit="1" customWidth="1"/>
    <col min="6" max="6" width="3" style="4" customWidth="1"/>
    <col min="7" max="7" width="8.5" style="4" customWidth="1"/>
    <col min="8" max="8" width="8.25" style="4" customWidth="1"/>
    <col min="9" max="9" width="8.125" style="4" customWidth="1"/>
    <col min="10" max="10" width="7.875" style="4" customWidth="1"/>
    <col min="11" max="11" width="8.25" style="4" customWidth="1"/>
    <col min="12" max="13" width="7.875" style="4" customWidth="1"/>
    <col min="14" max="14" width="7.25" style="4" customWidth="1"/>
    <col min="15" max="16384" width="9" style="76"/>
  </cols>
  <sheetData>
    <row r="1" spans="4:14">
      <c r="D1" s="139" t="s">
        <v>50</v>
      </c>
      <c r="J1" s="5"/>
      <c r="K1" s="5"/>
    </row>
    <row r="2" spans="4:14" ht="15.75" thickBot="1">
      <c r="E2" s="6"/>
      <c r="J2" s="5"/>
      <c r="K2" s="5"/>
    </row>
    <row r="3" spans="4:14" ht="15" thickBot="1">
      <c r="D3" s="140" t="s">
        <v>51</v>
      </c>
      <c r="E3" s="141" t="s">
        <v>52</v>
      </c>
      <c r="F3" s="952" t="str">
        <f>構成書!K3</f>
        <v>***-******</v>
      </c>
      <c r="G3" s="953"/>
      <c r="I3" s="140" t="s">
        <v>53</v>
      </c>
      <c r="J3" s="62" t="str">
        <f>構成書!M15</f>
        <v>暫定版</v>
      </c>
      <c r="K3" s="142" t="s">
        <v>54</v>
      </c>
      <c r="L3" s="811" t="s">
        <v>426</v>
      </c>
      <c r="N3" s="7"/>
    </row>
    <row r="4" spans="4:14" ht="15" thickBot="1">
      <c r="D4" s="7"/>
      <c r="E4" s="7"/>
      <c r="F4" s="7"/>
      <c r="G4" s="7"/>
      <c r="I4" s="7"/>
      <c r="J4" s="8"/>
      <c r="K4" s="8"/>
      <c r="L4" s="7"/>
      <c r="M4" s="7"/>
      <c r="N4" s="7"/>
    </row>
    <row r="5" spans="4:14" ht="15" thickBot="1">
      <c r="D5" s="11" t="str">
        <f>構成書!K4&amp;" テーピング図"</f>
        <v>CL-A160-1W9-HN1 テーピング図</v>
      </c>
      <c r="E5" s="10"/>
      <c r="F5" s="10"/>
      <c r="G5" s="10"/>
      <c r="H5" s="10"/>
      <c r="I5" s="10"/>
      <c r="J5" s="10"/>
      <c r="K5" s="10"/>
      <c r="L5" s="10"/>
      <c r="M5" s="10"/>
      <c r="N5" s="9"/>
    </row>
    <row r="6" spans="4:14">
      <c r="D6" s="11"/>
      <c r="E6" s="49"/>
      <c r="F6" s="10"/>
      <c r="G6" s="10"/>
      <c r="H6" s="10"/>
      <c r="I6" s="10"/>
      <c r="J6" s="10"/>
      <c r="K6" s="10"/>
      <c r="L6" s="10"/>
      <c r="M6" s="10"/>
      <c r="N6" s="9"/>
    </row>
    <row r="7" spans="4:14">
      <c r="D7" s="15"/>
      <c r="E7" s="7"/>
      <c r="F7" s="16"/>
      <c r="G7" s="16"/>
      <c r="H7" s="16"/>
      <c r="I7" s="16"/>
      <c r="J7" s="16"/>
      <c r="K7" s="16"/>
      <c r="L7" s="16"/>
      <c r="M7" s="16"/>
      <c r="N7" s="17"/>
    </row>
    <row r="8" spans="4:14">
      <c r="D8" s="119" t="s">
        <v>20</v>
      </c>
      <c r="E8" s="7"/>
      <c r="F8" s="16"/>
      <c r="G8" s="16"/>
      <c r="H8" s="16"/>
      <c r="I8" s="16"/>
      <c r="J8" s="16"/>
      <c r="K8" s="16"/>
      <c r="L8" s="16"/>
      <c r="M8" s="16"/>
      <c r="N8" s="17"/>
    </row>
    <row r="9" spans="4:14">
      <c r="D9" s="15"/>
      <c r="E9" s="7"/>
      <c r="F9" s="63"/>
      <c r="G9" s="16"/>
      <c r="H9" s="63"/>
      <c r="I9" s="16"/>
      <c r="J9" s="16"/>
      <c r="K9" s="16"/>
      <c r="L9" s="16"/>
      <c r="M9" s="16"/>
      <c r="N9" s="17"/>
    </row>
    <row r="10" spans="4:14" ht="15">
      <c r="D10" s="77"/>
      <c r="E10" s="16"/>
      <c r="F10" s="37"/>
      <c r="G10" s="16"/>
      <c r="H10" s="16"/>
      <c r="I10" s="16"/>
      <c r="J10" s="16"/>
      <c r="K10" s="16"/>
      <c r="L10" s="16"/>
      <c r="M10" s="16"/>
      <c r="N10" s="17"/>
    </row>
    <row r="11" spans="4:14">
      <c r="D11" s="15"/>
      <c r="E11" s="16"/>
      <c r="F11" s="22"/>
      <c r="G11" s="16"/>
      <c r="H11" s="16"/>
      <c r="I11" s="16"/>
      <c r="J11" s="16"/>
      <c r="K11" s="16"/>
      <c r="L11" s="16"/>
      <c r="M11" s="16"/>
      <c r="N11" s="17"/>
    </row>
    <row r="12" spans="4:14">
      <c r="D12" s="15"/>
      <c r="E12" s="16"/>
      <c r="F12" s="16"/>
      <c r="G12" s="16"/>
      <c r="H12" s="7"/>
      <c r="I12" s="7"/>
      <c r="J12" s="7"/>
      <c r="K12" s="7"/>
      <c r="L12" s="7"/>
      <c r="M12" s="7"/>
      <c r="N12" s="17"/>
    </row>
    <row r="13" spans="4:14">
      <c r="D13" s="15"/>
      <c r="E13" s="16"/>
      <c r="F13" s="21"/>
      <c r="G13" s="16"/>
      <c r="H13" s="16"/>
      <c r="I13" s="16"/>
      <c r="J13" s="16"/>
      <c r="K13" s="16"/>
      <c r="L13" s="21"/>
      <c r="M13" s="16"/>
      <c r="N13" s="17"/>
    </row>
    <row r="14" spans="4:14">
      <c r="D14" s="15"/>
      <c r="E14" s="16"/>
      <c r="F14" s="22"/>
      <c r="G14" s="16"/>
      <c r="H14" s="16"/>
      <c r="I14" s="16"/>
      <c r="J14" s="16"/>
      <c r="K14" s="16"/>
      <c r="L14" s="16"/>
      <c r="M14" s="16"/>
      <c r="N14" s="17"/>
    </row>
    <row r="15" spans="4:14">
      <c r="D15" s="15"/>
      <c r="E15" s="16"/>
      <c r="F15" s="22"/>
      <c r="G15" s="16"/>
      <c r="H15" s="16"/>
      <c r="I15" s="16"/>
      <c r="J15" s="16"/>
      <c r="K15" s="16"/>
      <c r="L15" s="16"/>
      <c r="M15" s="16"/>
      <c r="N15" s="17"/>
    </row>
    <row r="16" spans="4:14">
      <c r="D16" s="15"/>
      <c r="E16" s="16"/>
      <c r="F16" s="16"/>
      <c r="G16" s="7"/>
      <c r="H16" s="65"/>
      <c r="I16" s="65"/>
      <c r="J16" s="7"/>
      <c r="K16" s="7"/>
      <c r="L16" s="65"/>
      <c r="M16" s="65"/>
      <c r="N16" s="17"/>
    </row>
    <row r="17" spans="4:14">
      <c r="D17" s="15"/>
      <c r="E17" s="16"/>
      <c r="F17" s="16"/>
      <c r="G17" s="16"/>
      <c r="H17" s="7"/>
      <c r="I17" s="7"/>
      <c r="J17" s="7"/>
      <c r="K17" s="16"/>
      <c r="L17" s="7"/>
      <c r="M17" s="7"/>
      <c r="N17" s="17"/>
    </row>
    <row r="18" spans="4:14">
      <c r="D18" s="15"/>
      <c r="E18" s="16"/>
      <c r="F18" s="16"/>
      <c r="G18" s="7"/>
      <c r="H18" s="24"/>
      <c r="I18" s="24"/>
      <c r="J18" s="24"/>
      <c r="K18" s="7"/>
      <c r="L18" s="24"/>
      <c r="M18" s="24"/>
      <c r="N18" s="17"/>
    </row>
    <row r="19" spans="4:14">
      <c r="D19" s="15"/>
      <c r="E19" s="16"/>
      <c r="F19" s="16"/>
      <c r="G19" s="16"/>
      <c r="H19" s="16"/>
      <c r="I19" s="16"/>
      <c r="J19" s="16"/>
      <c r="K19" s="16"/>
      <c r="L19" s="16"/>
      <c r="M19" s="16"/>
      <c r="N19" s="17"/>
    </row>
    <row r="20" spans="4:14">
      <c r="D20" s="15"/>
      <c r="E20" s="16"/>
      <c r="F20" s="16"/>
      <c r="G20" s="7"/>
      <c r="H20" s="65"/>
      <c r="I20" s="65"/>
      <c r="J20" s="7"/>
      <c r="K20" s="7"/>
      <c r="L20" s="65"/>
      <c r="M20" s="65"/>
      <c r="N20" s="17"/>
    </row>
    <row r="21" spans="4:14">
      <c r="D21" s="15"/>
      <c r="E21" s="16"/>
      <c r="F21" s="16"/>
      <c r="G21" s="16"/>
      <c r="H21" s="7"/>
      <c r="I21" s="7"/>
      <c r="J21" s="7"/>
      <c r="K21" s="16"/>
      <c r="L21" s="7"/>
      <c r="M21" s="7"/>
      <c r="N21" s="17"/>
    </row>
    <row r="22" spans="4:14">
      <c r="D22" s="15"/>
      <c r="E22" s="16"/>
      <c r="F22" s="16"/>
      <c r="G22" s="7"/>
      <c r="H22" s="24"/>
      <c r="I22" s="24"/>
      <c r="J22" s="24"/>
      <c r="K22" s="7"/>
      <c r="L22" s="24"/>
      <c r="M22" s="24"/>
      <c r="N22" s="17"/>
    </row>
    <row r="23" spans="4:14">
      <c r="D23" s="15"/>
      <c r="E23" s="16"/>
      <c r="F23" s="16"/>
      <c r="G23" s="16"/>
      <c r="H23" s="7"/>
      <c r="I23" s="26"/>
      <c r="J23" s="26"/>
      <c r="K23" s="16"/>
      <c r="L23" s="7"/>
      <c r="M23" s="26"/>
      <c r="N23" s="17"/>
    </row>
    <row r="24" spans="4:14">
      <c r="D24" s="15"/>
      <c r="E24" s="16"/>
      <c r="F24" s="22"/>
      <c r="G24" s="16"/>
      <c r="H24" s="7"/>
      <c r="I24" s="7"/>
      <c r="J24" s="16"/>
      <c r="K24" s="16"/>
      <c r="L24" s="7"/>
      <c r="M24" s="7"/>
      <c r="N24" s="17"/>
    </row>
    <row r="25" spans="4:14">
      <c r="D25" s="15"/>
      <c r="E25" s="16"/>
      <c r="F25" s="16"/>
      <c r="G25" s="7"/>
      <c r="H25" s="65"/>
      <c r="I25" s="65"/>
      <c r="J25" s="7"/>
      <c r="K25" s="7"/>
      <c r="L25" s="65"/>
      <c r="M25" s="65"/>
      <c r="N25" s="17"/>
    </row>
    <row r="26" spans="4:14">
      <c r="D26" s="15"/>
      <c r="E26" s="16"/>
      <c r="F26" s="16"/>
      <c r="G26" s="16"/>
      <c r="H26" s="7"/>
      <c r="I26" s="7"/>
      <c r="J26" s="7"/>
      <c r="K26" s="16"/>
      <c r="L26" s="7"/>
      <c r="M26" s="7"/>
      <c r="N26" s="17"/>
    </row>
    <row r="27" spans="4:14">
      <c r="D27" s="119" t="s">
        <v>312</v>
      </c>
      <c r="E27" s="16"/>
      <c r="F27" s="16"/>
      <c r="G27" s="66"/>
      <c r="H27" s="67"/>
      <c r="I27" s="67"/>
      <c r="J27" s="25"/>
      <c r="K27" s="66"/>
      <c r="L27" s="67"/>
      <c r="M27" s="67"/>
      <c r="N27" s="17"/>
    </row>
    <row r="28" spans="4:14">
      <c r="D28" s="317" t="s">
        <v>386</v>
      </c>
      <c r="E28" s="16"/>
      <c r="F28" s="16"/>
      <c r="G28" s="66"/>
      <c r="H28" s="67"/>
      <c r="I28" s="67"/>
      <c r="J28" s="25"/>
      <c r="K28" s="66"/>
      <c r="L28" s="67"/>
      <c r="M28" s="67"/>
      <c r="N28" s="17"/>
    </row>
    <row r="29" spans="4:14">
      <c r="D29" s="15"/>
      <c r="E29" s="16"/>
      <c r="F29" s="16"/>
      <c r="G29" s="7"/>
      <c r="H29" s="68"/>
      <c r="I29" s="25"/>
      <c r="J29" s="25"/>
      <c r="K29" s="7"/>
      <c r="L29" s="68"/>
      <c r="M29" s="25"/>
      <c r="N29" s="17"/>
    </row>
    <row r="30" spans="4:14">
      <c r="D30" s="15"/>
      <c r="E30" s="16"/>
      <c r="F30" s="16"/>
      <c r="G30" s="16"/>
      <c r="H30" s="7"/>
      <c r="I30" s="26"/>
      <c r="J30" s="26"/>
      <c r="K30" s="16"/>
      <c r="L30" s="7"/>
      <c r="M30" s="26"/>
      <c r="N30" s="17"/>
    </row>
    <row r="31" spans="4:14">
      <c r="D31" s="15"/>
      <c r="E31" s="16"/>
      <c r="F31" s="22"/>
      <c r="G31" s="16"/>
      <c r="H31" s="7"/>
      <c r="I31" s="7"/>
      <c r="J31" s="16"/>
      <c r="K31" s="16"/>
      <c r="L31" s="7"/>
      <c r="M31" s="7"/>
      <c r="N31" s="17"/>
    </row>
    <row r="32" spans="4:14">
      <c r="D32" s="15"/>
      <c r="E32" s="16"/>
      <c r="F32" s="22"/>
      <c r="G32" s="7"/>
      <c r="I32" s="7"/>
      <c r="J32" s="16"/>
      <c r="K32" s="16"/>
      <c r="L32" s="7"/>
      <c r="M32" s="7"/>
      <c r="N32" s="17"/>
    </row>
    <row r="33" spans="4:14">
      <c r="D33" s="15"/>
      <c r="E33" s="16"/>
      <c r="F33" s="16"/>
      <c r="G33" s="7"/>
      <c r="H33" s="16"/>
      <c r="I33" s="7"/>
      <c r="J33" s="7"/>
      <c r="K33" s="7"/>
      <c r="L33" s="65"/>
      <c r="M33" s="65"/>
      <c r="N33" s="17"/>
    </row>
    <row r="34" spans="4:14">
      <c r="D34" s="15"/>
      <c r="E34" s="16"/>
      <c r="F34" s="16"/>
      <c r="G34" s="16"/>
      <c r="H34" s="7"/>
      <c r="I34" s="7"/>
      <c r="J34" s="7"/>
      <c r="K34" s="16"/>
      <c r="L34" s="7"/>
      <c r="M34" s="7"/>
      <c r="N34" s="17"/>
    </row>
    <row r="35" spans="4:14">
      <c r="D35" s="15"/>
      <c r="E35" s="78"/>
      <c r="F35" s="16"/>
      <c r="G35" s="7"/>
      <c r="H35" s="24"/>
      <c r="I35" s="24"/>
      <c r="J35" s="32"/>
      <c r="K35" s="7"/>
      <c r="L35" s="34"/>
      <c r="M35" s="34"/>
      <c r="N35" s="17"/>
    </row>
    <row r="36" spans="4:14">
      <c r="D36" s="15"/>
      <c r="E36" s="16"/>
      <c r="F36" s="22"/>
      <c r="G36" s="16"/>
      <c r="H36" s="7"/>
      <c r="I36" s="7"/>
      <c r="J36" s="16"/>
      <c r="K36" s="16"/>
      <c r="L36" s="7"/>
      <c r="M36" s="7"/>
      <c r="N36" s="28"/>
    </row>
    <row r="37" spans="4:14">
      <c r="D37" s="15"/>
      <c r="E37" s="16"/>
      <c r="F37" s="21"/>
      <c r="G37" s="7"/>
      <c r="I37" s="16"/>
      <c r="J37" s="7"/>
      <c r="K37" s="7"/>
      <c r="L37" s="65"/>
      <c r="M37" s="65"/>
      <c r="N37" s="29"/>
    </row>
    <row r="38" spans="4:14">
      <c r="D38" s="15"/>
      <c r="E38" s="16"/>
      <c r="F38" s="16"/>
      <c r="G38" s="16"/>
      <c r="H38" s="7"/>
      <c r="I38" s="7"/>
      <c r="J38" s="7"/>
      <c r="K38" s="16"/>
      <c r="L38" s="7"/>
      <c r="M38" s="7"/>
      <c r="N38" s="30"/>
    </row>
    <row r="39" spans="4:14">
      <c r="D39" s="15"/>
      <c r="E39" s="16"/>
      <c r="F39" s="16"/>
      <c r="G39" s="7"/>
      <c r="H39" s="24"/>
      <c r="I39" s="24"/>
      <c r="J39" s="32"/>
      <c r="K39" s="7"/>
      <c r="L39" s="34"/>
      <c r="M39" s="34"/>
      <c r="N39" s="30"/>
    </row>
    <row r="40" spans="4:14">
      <c r="D40" s="15"/>
      <c r="E40" s="16"/>
      <c r="F40" s="16"/>
      <c r="G40" s="16"/>
      <c r="H40" s="7"/>
      <c r="I40" s="26"/>
      <c r="J40" s="26"/>
      <c r="K40" s="16"/>
      <c r="L40" s="7"/>
      <c r="M40" s="26"/>
      <c r="N40" s="30"/>
    </row>
    <row r="41" spans="4:14" ht="15">
      <c r="D41" s="15"/>
      <c r="E41" s="16"/>
      <c r="F41" s="37"/>
      <c r="G41" s="16"/>
      <c r="H41" s="16"/>
      <c r="I41" s="16"/>
      <c r="J41" s="16"/>
      <c r="K41" s="16"/>
      <c r="L41" s="16"/>
      <c r="M41" s="16"/>
      <c r="N41" s="17"/>
    </row>
    <row r="42" spans="4:14">
      <c r="D42" s="15"/>
      <c r="K42" s="16"/>
      <c r="L42" s="16"/>
      <c r="M42" s="16"/>
      <c r="N42" s="17"/>
    </row>
    <row r="43" spans="4:14">
      <c r="D43" s="15"/>
      <c r="K43" s="16"/>
      <c r="L43" s="16"/>
      <c r="M43" s="16"/>
      <c r="N43" s="17"/>
    </row>
    <row r="44" spans="4:14">
      <c r="D44" s="15"/>
      <c r="K44" s="16"/>
      <c r="L44" s="16"/>
      <c r="M44" s="16"/>
      <c r="N44" s="17"/>
    </row>
    <row r="45" spans="4:14">
      <c r="D45" s="15"/>
      <c r="K45" s="16"/>
      <c r="L45" s="16"/>
      <c r="M45" s="16"/>
      <c r="N45" s="17"/>
    </row>
    <row r="46" spans="4:14">
      <c r="D46" s="15"/>
      <c r="K46" s="16"/>
      <c r="L46" s="16"/>
      <c r="M46" s="16"/>
      <c r="N46" s="17"/>
    </row>
    <row r="47" spans="4:14">
      <c r="D47" s="15"/>
      <c r="K47" s="16"/>
      <c r="L47" s="16"/>
      <c r="M47" s="16"/>
      <c r="N47" s="17"/>
    </row>
    <row r="48" spans="4:14">
      <c r="D48" s="15"/>
      <c r="K48" s="16"/>
      <c r="L48" s="16"/>
      <c r="M48" s="16"/>
      <c r="N48" s="17"/>
    </row>
    <row r="49" spans="4:14">
      <c r="D49" s="15"/>
      <c r="K49" s="16"/>
      <c r="L49" s="16"/>
      <c r="M49" s="16"/>
      <c r="N49" s="17"/>
    </row>
    <row r="50" spans="4:14" ht="15">
      <c r="D50" s="119" t="s">
        <v>21</v>
      </c>
      <c r="K50" s="39"/>
      <c r="L50" s="39"/>
      <c r="M50" s="39"/>
      <c r="N50" s="28"/>
    </row>
    <row r="51" spans="4:14" ht="15">
      <c r="D51" s="15"/>
      <c r="K51" s="39"/>
      <c r="L51" s="39"/>
      <c r="M51" s="39"/>
      <c r="N51" s="28"/>
    </row>
    <row r="52" spans="4:14" ht="15">
      <c r="D52" s="15"/>
      <c r="E52" s="16"/>
      <c r="F52" s="73"/>
      <c r="G52" s="35"/>
      <c r="H52" s="75"/>
      <c r="I52" s="34"/>
      <c r="J52" s="39"/>
      <c r="K52" s="39"/>
      <c r="L52" s="39"/>
      <c r="M52" s="39"/>
      <c r="N52" s="28"/>
    </row>
    <row r="53" spans="4:14" ht="15">
      <c r="D53" s="15"/>
      <c r="E53" s="16"/>
      <c r="F53" s="73"/>
      <c r="G53" s="35"/>
      <c r="H53" s="75"/>
      <c r="I53" s="34"/>
      <c r="J53" s="39"/>
      <c r="K53" s="39"/>
      <c r="L53" s="39"/>
      <c r="M53" s="39"/>
      <c r="N53" s="28"/>
    </row>
    <row r="54" spans="4:14" ht="15">
      <c r="D54" s="15"/>
      <c r="E54" s="16"/>
      <c r="F54" s="73"/>
      <c r="G54" s="35"/>
      <c r="H54" s="75"/>
      <c r="I54" s="36"/>
      <c r="J54" s="39"/>
      <c r="K54" s="39"/>
      <c r="L54" s="39"/>
      <c r="M54" s="34"/>
      <c r="N54" s="28"/>
    </row>
    <row r="55" spans="4:14">
      <c r="D55" s="42"/>
      <c r="E55" s="16"/>
      <c r="F55" s="16"/>
      <c r="G55" s="16"/>
      <c r="H55" s="16"/>
      <c r="I55" s="16"/>
      <c r="J55" s="16"/>
      <c r="K55" s="16"/>
      <c r="L55" s="16"/>
      <c r="M55" s="16"/>
      <c r="N55" s="17"/>
    </row>
    <row r="56" spans="4:14">
      <c r="D56" s="15"/>
      <c r="E56" s="16"/>
      <c r="F56" s="16"/>
      <c r="G56" s="16"/>
      <c r="H56" s="16"/>
      <c r="I56" s="16"/>
      <c r="J56" s="16"/>
      <c r="K56" s="16"/>
      <c r="L56" s="16"/>
      <c r="M56" s="16"/>
      <c r="N56" s="17"/>
    </row>
    <row r="57" spans="4:14">
      <c r="D57" s="42"/>
      <c r="E57" s="16"/>
      <c r="F57" s="16"/>
      <c r="G57" s="16"/>
      <c r="H57" s="16"/>
      <c r="I57" s="16"/>
      <c r="J57" s="16"/>
      <c r="K57" s="16"/>
      <c r="L57" s="16"/>
      <c r="M57" s="16"/>
      <c r="N57" s="17"/>
    </row>
    <row r="58" spans="4:14">
      <c r="D58" s="119" t="s">
        <v>190</v>
      </c>
      <c r="E58" s="16"/>
      <c r="F58" s="22"/>
      <c r="G58" s="16"/>
      <c r="H58" s="7"/>
      <c r="I58" s="1041"/>
      <c r="J58" s="1041"/>
      <c r="K58" s="16"/>
      <c r="L58" s="16"/>
      <c r="M58" s="16"/>
      <c r="N58" s="17"/>
    </row>
    <row r="59" spans="4:14" ht="15">
      <c r="D59" s="15" t="s">
        <v>191</v>
      </c>
      <c r="E59" s="16"/>
      <c r="F59" s="73"/>
      <c r="G59" s="35"/>
      <c r="H59" s="65"/>
      <c r="I59" s="74"/>
      <c r="J59" s="39"/>
      <c r="K59" s="16"/>
      <c r="L59" s="16"/>
      <c r="M59" s="16"/>
      <c r="N59" s="17"/>
    </row>
    <row r="60" spans="4:14">
      <c r="D60" s="1050" t="s">
        <v>247</v>
      </c>
      <c r="E60" s="1051"/>
      <c r="F60" s="1051"/>
      <c r="G60" s="1051"/>
      <c r="H60" s="1051"/>
      <c r="I60" s="1051"/>
      <c r="J60" s="1051"/>
      <c r="K60" s="16"/>
      <c r="L60" s="16"/>
      <c r="M60" s="16"/>
      <c r="N60" s="17"/>
    </row>
    <row r="61" spans="4:14">
      <c r="D61" s="42"/>
      <c r="E61" s="16"/>
      <c r="F61" s="16"/>
      <c r="G61" s="16"/>
      <c r="H61" s="16"/>
      <c r="I61" s="16"/>
      <c r="J61" s="16"/>
      <c r="K61" s="16"/>
      <c r="L61" s="16"/>
      <c r="M61" s="16"/>
      <c r="N61" s="17"/>
    </row>
    <row r="62" spans="4:14">
      <c r="D62" s="42"/>
      <c r="E62" s="16"/>
      <c r="F62" s="16"/>
      <c r="G62" s="16"/>
      <c r="H62" s="16"/>
      <c r="I62" s="16"/>
      <c r="J62" s="16"/>
      <c r="K62" s="16"/>
      <c r="L62" s="16"/>
      <c r="M62" s="16"/>
      <c r="N62" s="17"/>
    </row>
    <row r="63" spans="4:14">
      <c r="D63" s="42"/>
      <c r="E63" s="16"/>
      <c r="F63" s="16"/>
      <c r="G63" s="16"/>
      <c r="H63" s="7"/>
      <c r="I63" s="7"/>
      <c r="J63" s="16"/>
      <c r="K63" s="16"/>
      <c r="L63" s="16"/>
      <c r="M63" s="16"/>
      <c r="N63" s="17"/>
    </row>
    <row r="64" spans="4:14">
      <c r="D64" s="42"/>
      <c r="E64" s="16"/>
      <c r="F64" s="22"/>
      <c r="G64" s="16"/>
      <c r="H64" s="7"/>
      <c r="I64" s="16"/>
      <c r="J64" s="16"/>
      <c r="K64" s="16"/>
      <c r="L64" s="16"/>
      <c r="M64" s="16"/>
      <c r="N64" s="17"/>
    </row>
    <row r="65" spans="4:14" ht="15" thickBot="1">
      <c r="D65" s="50"/>
      <c r="E65" s="13"/>
      <c r="F65" s="13"/>
      <c r="G65" s="13"/>
      <c r="H65" s="13"/>
      <c r="I65" s="13"/>
      <c r="J65" s="13"/>
      <c r="K65" s="13"/>
      <c r="L65" s="13"/>
      <c r="M65" s="13"/>
      <c r="N65" s="14"/>
    </row>
  </sheetData>
  <mergeCells count="3">
    <mergeCell ref="F3:G3"/>
    <mergeCell ref="I58:J58"/>
    <mergeCell ref="D60:J60"/>
  </mergeCells>
  <phoneticPr fontId="2"/>
  <pageMargins left="0.37" right="0.31" top="0.44" bottom="0.35" header="0.35" footer="0.27"/>
  <pageSetup paperSize="9" scale="89" orientation="portrait" r:id="rId1"/>
  <headerFooter alignWithMargins="0"/>
  <colBreaks count="1" manualBreakCount="1">
    <brk id="14" max="66" man="1"/>
  </colBreaks>
  <drawing r:id="rId2"/>
  <legacyDrawing r:id="rId3"/>
  <oleObjects>
    <mc:AlternateContent xmlns:mc="http://schemas.openxmlformats.org/markup-compatibility/2006">
      <mc:Choice Requires="x14">
        <oleObject progId="HANAKO.Document.9" shapeId="15370" r:id="rId4">
          <objectPr defaultSize="0" autoPict="0" r:id="rId5">
            <anchor moveWithCells="1" sizeWithCells="1">
              <from>
                <xdr:col>3</xdr:col>
                <xdr:colOff>1066800</xdr:colOff>
                <xdr:row>50</xdr:row>
                <xdr:rowOff>180975</xdr:rowOff>
              </from>
              <to>
                <xdr:col>10</xdr:col>
                <xdr:colOff>19050</xdr:colOff>
                <xdr:row>55</xdr:row>
                <xdr:rowOff>47625</xdr:rowOff>
              </to>
            </anchor>
          </objectPr>
        </oleObject>
      </mc:Choice>
      <mc:Fallback>
        <oleObject progId="HANAKO.Document.9" shapeId="15370"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C1:N118"/>
  <sheetViews>
    <sheetView view="pageBreakPreview" zoomScale="85" zoomScaleNormal="75" zoomScaleSheetLayoutView="85" workbookViewId="0">
      <selection activeCell="Q5" sqref="Q5"/>
    </sheetView>
  </sheetViews>
  <sheetFormatPr defaultRowHeight="14.25"/>
  <cols>
    <col min="1" max="1" width="1.75" style="76" customWidth="1"/>
    <col min="2" max="2" width="1.5" style="76" customWidth="1"/>
    <col min="3" max="3" width="1.375" style="76" customWidth="1"/>
    <col min="4" max="4" width="20.625" style="4" customWidth="1"/>
    <col min="5" max="5" width="13" style="4" bestFit="1" customWidth="1"/>
    <col min="6" max="6" width="3" style="4" customWidth="1"/>
    <col min="7" max="7" width="8.5" style="4" customWidth="1"/>
    <col min="8" max="8" width="8.25" style="4" customWidth="1"/>
    <col min="9" max="9" width="8.125" style="4" customWidth="1"/>
    <col min="10" max="10" width="7.875" style="4" customWidth="1"/>
    <col min="11" max="11" width="8.25" style="4" customWidth="1"/>
    <col min="12" max="13" width="7.875" style="4" customWidth="1"/>
    <col min="14" max="14" width="7.25" style="4" customWidth="1"/>
    <col min="15" max="16384" width="9" style="76"/>
  </cols>
  <sheetData>
    <row r="1" spans="3:14">
      <c r="D1" s="139" t="s">
        <v>50</v>
      </c>
      <c r="J1" s="5"/>
      <c r="K1" s="5"/>
    </row>
    <row r="2" spans="3:14" ht="15.75" thickBot="1">
      <c r="E2" s="6"/>
      <c r="J2" s="5"/>
      <c r="K2" s="5"/>
    </row>
    <row r="3" spans="3:14" ht="15" thickBot="1">
      <c r="C3" s="117"/>
      <c r="D3" s="189" t="s">
        <v>51</v>
      </c>
      <c r="E3" s="188" t="s">
        <v>52</v>
      </c>
      <c r="F3" s="952" t="str">
        <f>構成書!K3</f>
        <v>***-******</v>
      </c>
      <c r="G3" s="953"/>
      <c r="I3" s="128" t="s">
        <v>53</v>
      </c>
      <c r="J3" s="62" t="str">
        <f>構成書!M16</f>
        <v>暫定版</v>
      </c>
      <c r="K3" s="129" t="s">
        <v>54</v>
      </c>
      <c r="L3" s="811" t="s">
        <v>427</v>
      </c>
      <c r="N3" s="7"/>
    </row>
    <row r="4" spans="3:14" ht="15" thickBot="1">
      <c r="D4" s="7"/>
      <c r="E4" s="7"/>
      <c r="F4" s="7"/>
      <c r="G4" s="7"/>
      <c r="I4" s="7"/>
      <c r="J4" s="8"/>
      <c r="K4" s="8"/>
      <c r="L4" s="7"/>
      <c r="M4" s="7"/>
      <c r="N4" s="7"/>
    </row>
    <row r="5" spans="3:14" ht="15" thickBot="1">
      <c r="C5" s="89"/>
      <c r="D5" s="10" t="str">
        <f>構成書!K4&amp;"  梱包仕様"</f>
        <v>CL-A160-1W9-HN1  梱包仕様</v>
      </c>
      <c r="E5" s="10"/>
      <c r="F5" s="10"/>
      <c r="G5" s="10"/>
      <c r="H5" s="10"/>
      <c r="I5" s="10"/>
      <c r="J5" s="10"/>
      <c r="K5" s="10"/>
      <c r="L5" s="10"/>
      <c r="M5" s="10"/>
      <c r="N5" s="9"/>
    </row>
    <row r="6" spans="3:14">
      <c r="C6" s="89"/>
      <c r="D6" s="10"/>
      <c r="E6" s="49"/>
      <c r="F6" s="10"/>
      <c r="G6" s="10"/>
      <c r="H6" s="10"/>
      <c r="I6" s="10"/>
      <c r="J6" s="10"/>
      <c r="K6" s="10"/>
      <c r="L6" s="10"/>
      <c r="M6" s="10"/>
      <c r="N6" s="9"/>
    </row>
    <row r="7" spans="3:14">
      <c r="C7" s="93"/>
      <c r="D7" s="16"/>
      <c r="E7" s="7"/>
      <c r="F7" s="16"/>
      <c r="G7" s="16"/>
      <c r="H7" s="16"/>
      <c r="I7" s="16"/>
      <c r="J7" s="16"/>
      <c r="K7" s="16"/>
      <c r="L7" s="16"/>
      <c r="M7" s="16"/>
      <c r="N7" s="17"/>
    </row>
    <row r="8" spans="3:14">
      <c r="C8" s="93"/>
      <c r="D8" s="186" t="s">
        <v>0</v>
      </c>
      <c r="E8" s="7"/>
      <c r="F8" s="16"/>
      <c r="G8" s="16"/>
      <c r="H8" s="16"/>
      <c r="I8" s="16"/>
      <c r="J8" s="16"/>
      <c r="K8" s="16"/>
      <c r="L8" s="16"/>
      <c r="M8" s="16"/>
      <c r="N8" s="17"/>
    </row>
    <row r="9" spans="3:14">
      <c r="C9" s="93"/>
      <c r="D9" s="16"/>
      <c r="E9" s="7"/>
      <c r="F9" s="63"/>
      <c r="G9" s="16"/>
      <c r="H9" s="63"/>
      <c r="I9" s="16"/>
      <c r="J9" s="16"/>
      <c r="K9" s="16"/>
      <c r="L9" s="16"/>
      <c r="M9" s="16"/>
      <c r="N9" s="17"/>
    </row>
    <row r="10" spans="3:14" ht="15">
      <c r="C10" s="93"/>
      <c r="D10" s="187" t="s">
        <v>158</v>
      </c>
      <c r="E10" s="16"/>
      <c r="F10" s="37"/>
      <c r="G10" s="16"/>
      <c r="H10" s="16"/>
      <c r="I10" s="16"/>
      <c r="J10" s="16"/>
      <c r="K10" s="16"/>
      <c r="L10" s="16"/>
      <c r="M10" s="16"/>
      <c r="N10" s="17"/>
    </row>
    <row r="11" spans="3:14">
      <c r="C11" s="93"/>
      <c r="D11" s="16"/>
      <c r="E11" s="16"/>
      <c r="F11" s="22"/>
      <c r="G11" s="16"/>
      <c r="H11" s="16"/>
      <c r="I11" s="16"/>
      <c r="J11" s="16"/>
      <c r="K11" s="16"/>
      <c r="L11" s="16"/>
      <c r="M11" s="16"/>
      <c r="N11" s="17"/>
    </row>
    <row r="12" spans="3:14">
      <c r="C12" s="93"/>
      <c r="D12" s="16"/>
      <c r="E12" s="16"/>
      <c r="F12" s="16"/>
      <c r="G12" s="16"/>
      <c r="H12" s="7"/>
      <c r="I12" s="7"/>
      <c r="J12" s="7"/>
      <c r="K12" s="7"/>
      <c r="L12" s="7"/>
      <c r="M12" s="7"/>
      <c r="N12" s="17"/>
    </row>
    <row r="13" spans="3:14">
      <c r="C13" s="93"/>
      <c r="D13" s="16"/>
      <c r="E13" s="16"/>
      <c r="F13" s="21"/>
      <c r="G13" s="16"/>
      <c r="H13" s="16"/>
      <c r="I13" s="16"/>
      <c r="J13" s="16"/>
      <c r="K13" s="16"/>
      <c r="L13" s="21"/>
      <c r="M13" s="16"/>
      <c r="N13" s="17"/>
    </row>
    <row r="14" spans="3:14">
      <c r="C14" s="93"/>
      <c r="D14" s="16"/>
      <c r="E14" s="16"/>
      <c r="F14" s="22"/>
      <c r="G14" s="16"/>
      <c r="H14" s="16"/>
      <c r="I14" s="16"/>
      <c r="J14" s="16"/>
      <c r="K14" s="16"/>
      <c r="L14" s="16"/>
      <c r="M14" s="16"/>
      <c r="N14" s="17"/>
    </row>
    <row r="15" spans="3:14">
      <c r="C15" s="93"/>
      <c r="D15" s="16"/>
      <c r="E15" s="16"/>
      <c r="F15" s="22"/>
      <c r="G15" s="16"/>
      <c r="H15" s="16"/>
      <c r="I15" s="16"/>
      <c r="J15" s="16"/>
      <c r="K15" s="16"/>
      <c r="L15" s="16"/>
      <c r="M15" s="16"/>
      <c r="N15" s="17"/>
    </row>
    <row r="16" spans="3:14">
      <c r="C16" s="93"/>
      <c r="D16" s="16"/>
      <c r="E16" s="16"/>
      <c r="F16" s="16"/>
      <c r="G16" s="7"/>
      <c r="H16" s="65"/>
      <c r="I16" s="65"/>
      <c r="J16" s="7"/>
      <c r="K16" s="7"/>
      <c r="L16" s="65"/>
      <c r="M16" s="65"/>
      <c r="N16" s="17"/>
    </row>
    <row r="17" spans="3:14">
      <c r="C17" s="93"/>
      <c r="D17" s="16"/>
      <c r="E17" s="16"/>
      <c r="F17" s="16"/>
      <c r="G17" s="16"/>
      <c r="H17" s="7"/>
      <c r="I17" s="7"/>
      <c r="J17" s="7"/>
      <c r="K17" s="16"/>
      <c r="L17" s="7"/>
      <c r="M17" s="7"/>
      <c r="N17" s="17"/>
    </row>
    <row r="18" spans="3:14">
      <c r="C18" s="93"/>
      <c r="D18" s="16"/>
      <c r="E18" s="16"/>
      <c r="F18" s="16"/>
      <c r="G18" s="7"/>
      <c r="H18" s="24"/>
      <c r="I18" s="24"/>
      <c r="J18" s="24"/>
      <c r="K18" s="7"/>
      <c r="L18" s="24"/>
      <c r="M18" s="24"/>
      <c r="N18" s="17"/>
    </row>
    <row r="19" spans="3:14">
      <c r="C19" s="93"/>
      <c r="D19" s="16"/>
      <c r="E19" s="16"/>
      <c r="F19" s="16"/>
      <c r="G19" s="16"/>
      <c r="H19" s="16"/>
      <c r="I19" s="16"/>
      <c r="J19" s="16"/>
      <c r="K19" s="16"/>
      <c r="L19" s="16"/>
      <c r="M19" s="16"/>
      <c r="N19" s="17"/>
    </row>
    <row r="20" spans="3:14">
      <c r="C20" s="93"/>
      <c r="D20" s="16"/>
      <c r="E20" s="16"/>
      <c r="F20" s="16"/>
      <c r="G20" s="7"/>
      <c r="H20" s="65"/>
      <c r="I20" s="65"/>
      <c r="J20" s="7"/>
      <c r="K20" s="7"/>
      <c r="L20" s="65"/>
      <c r="M20" s="65"/>
      <c r="N20" s="17"/>
    </row>
    <row r="21" spans="3:14">
      <c r="C21" s="93"/>
      <c r="D21" s="16"/>
      <c r="E21" s="16"/>
      <c r="F21" s="16"/>
      <c r="G21" s="16"/>
      <c r="H21" s="7"/>
      <c r="I21" s="7"/>
      <c r="J21" s="7"/>
      <c r="K21" s="16"/>
      <c r="L21" s="7"/>
      <c r="M21" s="7"/>
      <c r="N21" s="17"/>
    </row>
    <row r="22" spans="3:14">
      <c r="C22" s="93"/>
      <c r="D22" s="16"/>
      <c r="E22" s="16"/>
      <c r="F22" s="16"/>
      <c r="G22" s="16"/>
      <c r="H22" s="7"/>
      <c r="I22" s="7"/>
      <c r="J22" s="7"/>
      <c r="K22" s="16"/>
      <c r="L22" s="7"/>
      <c r="M22" s="7"/>
      <c r="N22" s="17"/>
    </row>
    <row r="23" spans="3:14">
      <c r="C23" s="93"/>
      <c r="D23" s="16"/>
      <c r="E23" s="16"/>
      <c r="F23" s="16"/>
      <c r="G23" s="16"/>
      <c r="H23" s="7"/>
      <c r="I23" s="7"/>
      <c r="J23" s="7"/>
      <c r="K23" s="16"/>
      <c r="L23" s="7"/>
      <c r="M23" s="7"/>
      <c r="N23" s="17"/>
    </row>
    <row r="24" spans="3:14">
      <c r="C24" s="93"/>
      <c r="D24" s="16"/>
      <c r="E24" s="16"/>
      <c r="F24" s="16"/>
      <c r="G24" s="16"/>
      <c r="H24" s="7"/>
      <c r="I24" s="7"/>
      <c r="J24" s="7"/>
      <c r="K24" s="16"/>
      <c r="L24" s="7"/>
      <c r="M24" s="7"/>
      <c r="N24" s="17"/>
    </row>
    <row r="25" spans="3:14">
      <c r="C25" s="93"/>
      <c r="D25" s="16"/>
      <c r="E25" s="16"/>
      <c r="F25" s="16"/>
      <c r="G25" s="16"/>
      <c r="H25" s="7"/>
      <c r="I25" s="7"/>
      <c r="J25" s="7"/>
      <c r="K25" s="16"/>
      <c r="L25" s="7"/>
      <c r="M25" s="7"/>
      <c r="N25" s="17"/>
    </row>
    <row r="26" spans="3:14">
      <c r="C26" s="93"/>
      <c r="D26" s="16"/>
      <c r="E26" s="16"/>
      <c r="F26" s="16"/>
      <c r="G26" s="16"/>
      <c r="H26" s="7"/>
      <c r="I26" s="7"/>
      <c r="J26" s="7"/>
      <c r="K26" s="16"/>
      <c r="L26" s="7"/>
      <c r="M26" s="7"/>
      <c r="N26" s="17"/>
    </row>
    <row r="27" spans="3:14">
      <c r="C27" s="93"/>
      <c r="D27" s="16"/>
      <c r="E27" s="16"/>
      <c r="F27" s="16"/>
      <c r="G27" s="16"/>
      <c r="H27" s="7"/>
      <c r="I27" s="7"/>
      <c r="J27" s="7"/>
      <c r="K27" s="16"/>
      <c r="L27" s="7"/>
      <c r="M27" s="7"/>
      <c r="N27" s="17"/>
    </row>
    <row r="28" spans="3:14">
      <c r="C28" s="93"/>
      <c r="D28" s="16"/>
      <c r="E28" s="16"/>
      <c r="F28" s="16"/>
      <c r="G28" s="16"/>
      <c r="H28" s="7"/>
      <c r="I28" s="7"/>
      <c r="J28" s="7"/>
      <c r="K28" s="16"/>
      <c r="L28" s="7"/>
      <c r="M28" s="7"/>
      <c r="N28" s="17"/>
    </row>
    <row r="29" spans="3:14">
      <c r="C29" s="93"/>
      <c r="D29" s="16"/>
      <c r="E29" s="16"/>
      <c r="F29" s="16"/>
      <c r="G29" s="16"/>
      <c r="H29" s="7"/>
      <c r="I29" s="7"/>
      <c r="J29" s="7"/>
      <c r="K29" s="16"/>
      <c r="L29" s="7"/>
      <c r="M29" s="7"/>
      <c r="N29" s="17"/>
    </row>
    <row r="30" spans="3:14">
      <c r="C30" s="93"/>
      <c r="D30" s="16"/>
      <c r="E30" s="16"/>
      <c r="F30" s="16"/>
      <c r="G30" s="16"/>
      <c r="H30" s="7"/>
      <c r="I30" s="7"/>
      <c r="J30" s="7"/>
      <c r="K30" s="16"/>
      <c r="L30" s="7"/>
      <c r="M30" s="7"/>
      <c r="N30" s="17"/>
    </row>
    <row r="31" spans="3:14">
      <c r="C31" s="93"/>
      <c r="D31" s="16"/>
      <c r="E31" s="16"/>
      <c r="F31" s="16"/>
      <c r="G31" s="16"/>
      <c r="H31" s="7"/>
      <c r="I31" s="7"/>
      <c r="J31" s="7"/>
      <c r="K31" s="16"/>
      <c r="L31" s="7"/>
      <c r="M31" s="7"/>
      <c r="N31" s="17"/>
    </row>
    <row r="32" spans="3:14">
      <c r="C32" s="93"/>
      <c r="D32" s="16"/>
      <c r="E32" s="16"/>
      <c r="F32" s="16"/>
      <c r="G32" s="16"/>
      <c r="H32" s="7"/>
      <c r="I32" s="7"/>
      <c r="J32" s="7"/>
      <c r="K32" s="16"/>
      <c r="L32" s="7"/>
      <c r="M32" s="7"/>
      <c r="N32" s="17"/>
    </row>
    <row r="33" spans="3:14">
      <c r="C33" s="93"/>
      <c r="D33" s="16"/>
      <c r="E33" s="16"/>
      <c r="F33" s="16"/>
      <c r="G33" s="7"/>
      <c r="H33" s="24"/>
      <c r="I33" s="24"/>
      <c r="J33" s="24"/>
      <c r="K33" s="7"/>
      <c r="L33" s="24"/>
      <c r="M33" s="24"/>
      <c r="N33" s="17"/>
    </row>
    <row r="34" spans="3:14">
      <c r="C34" s="93"/>
      <c r="D34" s="16"/>
      <c r="E34" s="16"/>
      <c r="F34" s="16"/>
      <c r="G34" s="16"/>
      <c r="H34" s="7"/>
      <c r="I34" s="26"/>
      <c r="J34" s="26"/>
      <c r="K34" s="16"/>
      <c r="L34" s="7"/>
      <c r="M34" s="26"/>
      <c r="N34" s="17"/>
    </row>
    <row r="35" spans="3:14">
      <c r="C35" s="93"/>
      <c r="D35" s="16" t="s">
        <v>835</v>
      </c>
      <c r="E35" s="16"/>
      <c r="F35" s="16"/>
      <c r="G35" s="16"/>
      <c r="H35" s="7"/>
      <c r="I35" s="26"/>
      <c r="J35" s="26"/>
      <c r="K35" s="16"/>
      <c r="L35" s="7"/>
      <c r="M35" s="26"/>
      <c r="N35" s="17"/>
    </row>
    <row r="36" spans="3:14">
      <c r="C36" s="93"/>
      <c r="D36" s="16" t="s">
        <v>836</v>
      </c>
      <c r="E36" s="16"/>
      <c r="F36" s="16"/>
      <c r="G36" s="16"/>
      <c r="H36" s="7"/>
      <c r="I36" s="26"/>
      <c r="J36" s="26"/>
      <c r="K36" s="16"/>
      <c r="L36" s="7"/>
      <c r="M36" s="26"/>
      <c r="N36" s="17"/>
    </row>
    <row r="37" spans="3:14">
      <c r="C37" s="93"/>
      <c r="D37" s="16" t="s">
        <v>837</v>
      </c>
      <c r="E37" s="16"/>
      <c r="F37" s="22"/>
      <c r="G37" s="16"/>
      <c r="H37" s="7"/>
      <c r="I37" s="7"/>
      <c r="J37" s="16"/>
      <c r="K37" s="16"/>
      <c r="L37" s="7"/>
      <c r="M37" s="7"/>
      <c r="N37" s="17"/>
    </row>
    <row r="38" spans="3:14">
      <c r="C38" s="93"/>
      <c r="D38" s="16"/>
      <c r="E38" s="16"/>
      <c r="F38" s="16"/>
      <c r="G38" s="7"/>
      <c r="H38" s="65"/>
      <c r="I38" s="65"/>
      <c r="J38" s="7"/>
      <c r="K38" s="7"/>
      <c r="L38" s="65"/>
      <c r="M38" s="65"/>
      <c r="N38" s="17"/>
    </row>
    <row r="39" spans="3:14">
      <c r="C39" s="93"/>
      <c r="D39" s="16"/>
      <c r="E39" s="16"/>
      <c r="F39" s="16"/>
      <c r="G39" s="16"/>
      <c r="H39" s="7"/>
      <c r="I39" s="7"/>
      <c r="J39" s="7"/>
      <c r="K39" s="16"/>
      <c r="L39" s="7"/>
      <c r="M39" s="7"/>
      <c r="N39" s="17"/>
    </row>
    <row r="40" spans="3:14">
      <c r="C40" s="93"/>
      <c r="D40" s="186" t="s">
        <v>163</v>
      </c>
      <c r="E40" s="16"/>
      <c r="F40" s="16"/>
      <c r="G40" s="66"/>
      <c r="H40" s="67"/>
      <c r="I40" s="67"/>
      <c r="J40" s="25"/>
      <c r="K40" s="66"/>
      <c r="L40" s="67"/>
      <c r="M40" s="67"/>
      <c r="N40" s="17"/>
    </row>
    <row r="41" spans="3:14">
      <c r="C41" s="93"/>
      <c r="D41" s="16"/>
      <c r="E41" s="16"/>
      <c r="F41" s="16"/>
      <c r="G41" s="7"/>
      <c r="H41" s="68"/>
      <c r="I41" s="25"/>
      <c r="J41" s="25"/>
      <c r="K41" s="7"/>
      <c r="L41" s="68"/>
      <c r="M41" s="25"/>
      <c r="N41" s="17"/>
    </row>
    <row r="42" spans="3:14">
      <c r="C42" s="93"/>
      <c r="D42" s="16"/>
      <c r="E42" s="16"/>
      <c r="F42" s="16"/>
      <c r="G42" s="16"/>
      <c r="H42" s="7"/>
      <c r="I42" s="26"/>
      <c r="J42" s="26"/>
      <c r="K42" s="16"/>
      <c r="L42" s="7"/>
      <c r="M42" s="26"/>
      <c r="N42" s="17"/>
    </row>
    <row r="43" spans="3:14">
      <c r="C43" s="93"/>
      <c r="D43" s="16"/>
      <c r="E43" s="16"/>
      <c r="F43" s="22"/>
      <c r="G43" s="16"/>
      <c r="H43" s="7"/>
      <c r="I43" s="7"/>
      <c r="J43" s="16"/>
      <c r="K43" s="16"/>
      <c r="L43" s="7"/>
      <c r="M43" s="7"/>
      <c r="N43" s="17"/>
    </row>
    <row r="44" spans="3:14">
      <c r="C44" s="93"/>
      <c r="D44" s="16"/>
      <c r="E44" s="16"/>
      <c r="F44" s="22"/>
      <c r="G44" s="16"/>
      <c r="H44" s="7"/>
      <c r="I44" s="7"/>
      <c r="J44" s="16"/>
      <c r="K44" s="16"/>
      <c r="L44" s="7"/>
      <c r="M44" s="7"/>
      <c r="N44" s="17"/>
    </row>
    <row r="45" spans="3:14">
      <c r="C45" s="93"/>
      <c r="D45" s="16"/>
      <c r="E45" s="16"/>
      <c r="F45" s="16"/>
      <c r="G45" s="7"/>
      <c r="H45" s="16"/>
      <c r="I45" s="7"/>
      <c r="J45" s="7"/>
      <c r="K45" s="7"/>
      <c r="L45" s="65"/>
      <c r="M45" s="65"/>
      <c r="N45" s="17"/>
    </row>
    <row r="46" spans="3:14">
      <c r="C46" s="93"/>
      <c r="D46" s="16"/>
      <c r="E46" s="16"/>
      <c r="F46" s="16"/>
      <c r="G46" s="16"/>
      <c r="H46" s="7"/>
      <c r="I46" s="7"/>
      <c r="J46" s="7"/>
      <c r="K46" s="16"/>
      <c r="L46" s="7"/>
      <c r="M46" s="7"/>
      <c r="N46" s="17"/>
    </row>
    <row r="47" spans="3:14">
      <c r="C47" s="93"/>
      <c r="D47" s="16"/>
      <c r="E47" s="78"/>
      <c r="F47" s="16"/>
      <c r="G47" s="7"/>
      <c r="H47" s="24"/>
      <c r="I47" s="24"/>
      <c r="J47" s="32"/>
      <c r="K47" s="7"/>
      <c r="L47" s="34"/>
      <c r="M47" s="34"/>
      <c r="N47" s="17"/>
    </row>
    <row r="48" spans="3:14">
      <c r="C48" s="93"/>
      <c r="D48" s="16"/>
      <c r="E48" s="16"/>
      <c r="F48" s="22"/>
      <c r="G48" s="16"/>
      <c r="H48" s="7"/>
      <c r="I48" s="7"/>
      <c r="J48" s="16"/>
      <c r="K48" s="16"/>
      <c r="L48" s="7"/>
      <c r="M48" s="7"/>
      <c r="N48" s="28"/>
    </row>
    <row r="49" spans="3:14">
      <c r="C49" s="93"/>
      <c r="D49" s="16"/>
      <c r="E49" s="16"/>
      <c r="F49" s="21"/>
      <c r="G49" s="7"/>
      <c r="H49" s="16"/>
      <c r="I49" s="7"/>
      <c r="J49" s="7"/>
      <c r="K49" s="7"/>
      <c r="L49" s="65"/>
      <c r="M49" s="65"/>
      <c r="N49" s="29"/>
    </row>
    <row r="50" spans="3:14">
      <c r="C50" s="93"/>
      <c r="D50" s="16"/>
      <c r="E50" s="16"/>
      <c r="F50" s="16"/>
      <c r="G50" s="16"/>
      <c r="H50" s="7"/>
      <c r="I50" s="7"/>
      <c r="J50" s="7"/>
      <c r="K50" s="16"/>
      <c r="L50" s="7"/>
      <c r="M50" s="7"/>
      <c r="N50" s="30"/>
    </row>
    <row r="51" spans="3:14">
      <c r="C51" s="93"/>
      <c r="D51" s="16"/>
      <c r="E51" s="16"/>
      <c r="F51" s="16"/>
      <c r="G51" s="7"/>
      <c r="H51" s="24"/>
      <c r="I51" s="24"/>
      <c r="J51" s="32"/>
      <c r="K51" s="7"/>
      <c r="L51" s="34"/>
      <c r="M51" s="34"/>
      <c r="N51" s="30"/>
    </row>
    <row r="52" spans="3:14">
      <c r="C52" s="93"/>
      <c r="D52" s="16"/>
      <c r="E52" s="16"/>
      <c r="F52" s="16"/>
      <c r="G52" s="16"/>
      <c r="H52" s="7"/>
      <c r="I52" s="26"/>
      <c r="J52" s="203" t="s">
        <v>164</v>
      </c>
      <c r="K52" s="16"/>
      <c r="L52" s="7"/>
      <c r="M52" s="26"/>
      <c r="N52" s="30"/>
    </row>
    <row r="53" spans="3:14" ht="15">
      <c r="C53" s="93"/>
      <c r="D53" s="16"/>
      <c r="E53" s="16"/>
      <c r="F53" s="37"/>
      <c r="G53" s="16"/>
      <c r="H53" s="16"/>
      <c r="I53" s="16"/>
      <c r="J53" s="16"/>
      <c r="K53" s="16"/>
      <c r="L53" s="16"/>
      <c r="M53" s="16"/>
      <c r="N53" s="17"/>
    </row>
    <row r="54" spans="3:14">
      <c r="C54" s="93"/>
      <c r="D54" s="186" t="s">
        <v>165</v>
      </c>
      <c r="E54" s="16"/>
      <c r="F54" s="22"/>
      <c r="G54" s="16"/>
      <c r="H54" s="7"/>
      <c r="I54" s="7"/>
      <c r="J54" s="7"/>
      <c r="K54" s="16"/>
      <c r="L54" s="16"/>
      <c r="M54" s="16"/>
      <c r="N54" s="17"/>
    </row>
    <row r="55" spans="3:14">
      <c r="C55" s="93"/>
      <c r="D55" s="16"/>
      <c r="E55" s="16"/>
      <c r="F55" s="22"/>
      <c r="G55" s="16"/>
      <c r="H55" s="7"/>
      <c r="I55" s="7"/>
      <c r="J55" s="7"/>
      <c r="K55" s="16"/>
      <c r="L55" s="16"/>
      <c r="M55" s="16"/>
      <c r="N55" s="17"/>
    </row>
    <row r="56" spans="3:14" ht="15">
      <c r="C56" s="93"/>
      <c r="D56" s="186" t="s">
        <v>166</v>
      </c>
      <c r="E56" s="16"/>
      <c r="F56" s="22"/>
      <c r="G56" s="16"/>
      <c r="H56" s="7"/>
      <c r="I56" s="70"/>
      <c r="J56" s="71"/>
      <c r="K56" s="16"/>
      <c r="L56" s="16"/>
      <c r="M56" s="16"/>
      <c r="N56" s="17"/>
    </row>
    <row r="57" spans="3:14">
      <c r="C57" s="93"/>
      <c r="D57" s="204" t="s">
        <v>167</v>
      </c>
      <c r="E57" s="1052" t="s">
        <v>168</v>
      </c>
      <c r="F57" s="1053"/>
      <c r="G57" s="16"/>
      <c r="H57" s="52"/>
      <c r="I57" s="52"/>
      <c r="J57" s="52"/>
      <c r="K57" s="52"/>
      <c r="L57" s="34"/>
      <c r="M57" s="16"/>
      <c r="N57" s="17"/>
    </row>
    <row r="58" spans="3:14" ht="15">
      <c r="C58" s="93"/>
      <c r="D58" s="205" t="s">
        <v>169</v>
      </c>
      <c r="E58" s="1056" t="s">
        <v>766</v>
      </c>
      <c r="F58" s="1053"/>
      <c r="G58" s="16"/>
      <c r="H58" s="52"/>
      <c r="I58" s="52"/>
      <c r="J58" s="52"/>
      <c r="K58" s="52"/>
      <c r="L58" s="16"/>
      <c r="M58" s="16"/>
      <c r="N58" s="38"/>
    </row>
    <row r="59" spans="3:14" ht="15">
      <c r="C59" s="93"/>
      <c r="D59" s="205" t="s">
        <v>170</v>
      </c>
      <c r="E59" s="1052" t="s">
        <v>171</v>
      </c>
      <c r="F59" s="1053"/>
      <c r="G59" s="16"/>
      <c r="H59" s="52"/>
      <c r="I59" s="52"/>
      <c r="J59" s="52"/>
      <c r="K59" s="52"/>
      <c r="L59" s="16"/>
      <c r="M59" s="16"/>
      <c r="N59" s="38"/>
    </row>
    <row r="60" spans="3:14">
      <c r="C60" s="93"/>
      <c r="D60" s="205" t="s">
        <v>172</v>
      </c>
      <c r="E60" s="1052" t="s">
        <v>173</v>
      </c>
      <c r="F60" s="1053"/>
      <c r="G60" s="16"/>
      <c r="H60" s="52"/>
      <c r="I60" s="52"/>
      <c r="J60" s="52"/>
      <c r="K60" s="52"/>
      <c r="L60" s="65"/>
      <c r="M60" s="65"/>
      <c r="N60" s="17"/>
    </row>
    <row r="61" spans="3:14">
      <c r="C61" s="93"/>
      <c r="D61" s="205" t="s">
        <v>174</v>
      </c>
      <c r="E61" s="1052" t="s">
        <v>175</v>
      </c>
      <c r="F61" s="1053"/>
      <c r="G61" s="16"/>
      <c r="H61" s="52"/>
      <c r="I61" s="52"/>
      <c r="J61" s="52"/>
      <c r="K61" s="52"/>
      <c r="L61" s="16"/>
      <c r="M61" s="16"/>
      <c r="N61" s="17"/>
    </row>
    <row r="62" spans="3:14" ht="15">
      <c r="C62" s="93"/>
      <c r="D62" s="82" t="s">
        <v>176</v>
      </c>
      <c r="E62" s="1052" t="s">
        <v>177</v>
      </c>
      <c r="F62" s="1053"/>
      <c r="G62" s="16"/>
      <c r="H62" s="52"/>
      <c r="I62" s="52"/>
      <c r="J62" s="52"/>
      <c r="K62" s="52"/>
      <c r="L62" s="37"/>
      <c r="M62" s="16"/>
      <c r="N62" s="17"/>
    </row>
    <row r="63" spans="3:14" ht="15">
      <c r="C63" s="93"/>
      <c r="D63" s="82" t="s">
        <v>178</v>
      </c>
      <c r="E63" s="1052" t="s">
        <v>179</v>
      </c>
      <c r="F63" s="1053"/>
      <c r="G63" s="35"/>
      <c r="H63" s="52"/>
      <c r="I63" s="52"/>
      <c r="J63" s="52"/>
      <c r="K63" s="52"/>
      <c r="L63" s="39"/>
      <c r="M63" s="39"/>
      <c r="N63" s="28"/>
    </row>
    <row r="64" spans="3:14" ht="15">
      <c r="C64" s="93"/>
      <c r="D64" s="82" t="s">
        <v>180</v>
      </c>
      <c r="E64" s="1052" t="s">
        <v>181</v>
      </c>
      <c r="F64" s="1053"/>
      <c r="G64" s="35"/>
      <c r="I64" s="234"/>
      <c r="J64" s="52"/>
      <c r="K64" s="52"/>
      <c r="L64" s="39"/>
      <c r="M64" s="16"/>
      <c r="N64" s="28"/>
    </row>
    <row r="65" spans="3:14" ht="15">
      <c r="C65" s="93"/>
      <c r="D65" s="16"/>
      <c r="E65" s="16"/>
      <c r="F65" s="73"/>
      <c r="G65" s="35"/>
      <c r="I65" s="235"/>
      <c r="J65" s="39"/>
      <c r="K65" s="39"/>
      <c r="L65" s="39"/>
      <c r="M65" s="34"/>
      <c r="N65" s="92"/>
    </row>
    <row r="66" spans="3:14" ht="15">
      <c r="C66" s="93"/>
      <c r="D66" s="16"/>
      <c r="E66" s="16"/>
      <c r="F66" s="73"/>
      <c r="G66" s="35"/>
      <c r="I66" s="235"/>
      <c r="J66" s="39"/>
      <c r="K66" s="39"/>
      <c r="L66" s="39"/>
      <c r="M66" s="34"/>
      <c r="N66" s="92"/>
    </row>
    <row r="67" spans="3:14" ht="15">
      <c r="C67" s="93"/>
      <c r="D67" s="16"/>
      <c r="E67" s="16"/>
      <c r="F67" s="73"/>
      <c r="G67" s="35"/>
      <c r="I67" s="235"/>
      <c r="J67" s="39"/>
      <c r="K67" s="39"/>
      <c r="L67" s="39"/>
      <c r="M67" s="34"/>
      <c r="N67" s="92"/>
    </row>
    <row r="68" spans="3:14" ht="15">
      <c r="C68" s="93"/>
      <c r="D68" s="186" t="s">
        <v>1</v>
      </c>
      <c r="E68" s="16"/>
      <c r="F68" s="16"/>
      <c r="G68" s="35"/>
      <c r="H68" s="234" t="s">
        <v>248</v>
      </c>
      <c r="I68" s="234"/>
      <c r="J68" s="39"/>
      <c r="K68" s="39"/>
      <c r="L68" s="39"/>
      <c r="M68" s="39"/>
      <c r="N68" s="28"/>
    </row>
    <row r="69" spans="3:14" ht="15">
      <c r="C69" s="93"/>
      <c r="D69" s="16"/>
      <c r="E69" s="16"/>
      <c r="F69" s="16"/>
      <c r="G69" s="35"/>
      <c r="H69" s="234" t="s">
        <v>249</v>
      </c>
      <c r="I69" s="236"/>
      <c r="J69" s="39"/>
      <c r="K69" s="39"/>
      <c r="L69" s="39"/>
      <c r="M69" s="34"/>
      <c r="N69" s="28"/>
    </row>
    <row r="70" spans="3:14">
      <c r="C70" s="93"/>
      <c r="D70" s="35"/>
      <c r="E70" s="16"/>
      <c r="F70" s="16"/>
      <c r="G70" s="16"/>
      <c r="H70" s="234" t="s">
        <v>250</v>
      </c>
      <c r="I70" s="234"/>
      <c r="J70" s="16"/>
      <c r="K70" s="16"/>
      <c r="L70" s="16"/>
      <c r="M70" s="16"/>
      <c r="N70" s="17"/>
    </row>
    <row r="71" spans="3:14">
      <c r="C71" s="93"/>
      <c r="D71" s="16"/>
      <c r="E71" s="16"/>
      <c r="F71" s="16"/>
      <c r="G71" s="16"/>
      <c r="H71" s="234" t="s">
        <v>251</v>
      </c>
      <c r="I71" s="234"/>
      <c r="J71" s="16"/>
      <c r="K71" s="16"/>
      <c r="L71" s="16"/>
      <c r="M71" s="16"/>
      <c r="N71" s="17"/>
    </row>
    <row r="72" spans="3:14">
      <c r="C72" s="93"/>
      <c r="D72" s="35"/>
      <c r="E72" s="16"/>
      <c r="F72" s="16"/>
      <c r="G72" s="16"/>
      <c r="H72" s="816" t="s">
        <v>1024</v>
      </c>
      <c r="J72" s="16"/>
      <c r="K72" s="16"/>
      <c r="L72" s="16"/>
      <c r="M72" s="16"/>
      <c r="N72" s="17"/>
    </row>
    <row r="73" spans="3:14">
      <c r="C73" s="93"/>
      <c r="D73" s="35"/>
      <c r="E73" s="16"/>
      <c r="F73" s="16"/>
      <c r="G73" s="16"/>
      <c r="H73" s="234" t="s">
        <v>252</v>
      </c>
      <c r="J73" s="16"/>
      <c r="K73" s="16"/>
      <c r="L73" s="16"/>
      <c r="M73" s="16"/>
      <c r="N73" s="17"/>
    </row>
    <row r="74" spans="3:14">
      <c r="C74" s="93"/>
      <c r="D74" s="35"/>
      <c r="E74" s="16"/>
      <c r="F74" s="16"/>
      <c r="G74" s="16"/>
      <c r="H74" s="816" t="s">
        <v>1022</v>
      </c>
      <c r="J74" s="16"/>
      <c r="K74" s="16"/>
      <c r="L74" s="16"/>
      <c r="M74" s="16"/>
      <c r="N74" s="17"/>
    </row>
    <row r="75" spans="3:14">
      <c r="C75" s="93"/>
      <c r="D75" s="35"/>
      <c r="E75" s="16"/>
      <c r="F75" s="16"/>
      <c r="G75" s="16"/>
      <c r="H75" s="816" t="s">
        <v>1023</v>
      </c>
      <c r="I75" s="16"/>
      <c r="J75" s="16"/>
      <c r="K75" s="16"/>
      <c r="L75" s="16"/>
      <c r="M75" s="16"/>
      <c r="N75" s="17"/>
    </row>
    <row r="76" spans="3:14">
      <c r="C76" s="93"/>
      <c r="D76" s="35"/>
      <c r="E76" s="16"/>
      <c r="F76" s="16"/>
      <c r="G76" s="16"/>
      <c r="H76" s="4" t="s">
        <v>1015</v>
      </c>
      <c r="I76" s="16"/>
      <c r="J76" s="16"/>
      <c r="K76" s="16"/>
      <c r="L76" s="16"/>
      <c r="M76" s="16"/>
      <c r="N76" s="17"/>
    </row>
    <row r="77" spans="3:14">
      <c r="C77" s="93"/>
      <c r="D77" s="35"/>
      <c r="E77" s="16"/>
      <c r="F77" s="16"/>
      <c r="G77" s="16"/>
      <c r="H77" s="234" t="s">
        <v>1016</v>
      </c>
      <c r="I77" s="16"/>
      <c r="J77" s="16"/>
      <c r="K77" s="16"/>
      <c r="L77" s="16"/>
      <c r="M77" s="16"/>
      <c r="N77" s="17"/>
    </row>
    <row r="78" spans="3:14">
      <c r="C78" s="93"/>
      <c r="D78" s="35"/>
      <c r="E78" s="16"/>
      <c r="F78" s="16"/>
      <c r="G78" s="16"/>
      <c r="I78" s="16"/>
      <c r="J78" s="16"/>
      <c r="K78" s="16"/>
      <c r="L78" s="16"/>
      <c r="M78" s="16"/>
      <c r="N78" s="17"/>
    </row>
    <row r="79" spans="3:14">
      <c r="C79" s="93"/>
      <c r="D79" s="35"/>
      <c r="F79" s="16"/>
      <c r="G79" s="16"/>
      <c r="I79" s="7"/>
      <c r="J79" s="16"/>
      <c r="K79" s="16"/>
      <c r="L79" s="16"/>
      <c r="M79" s="16"/>
      <c r="N79" s="17"/>
    </row>
    <row r="80" spans="3:14">
      <c r="C80" s="93"/>
      <c r="D80" s="16"/>
      <c r="E80" s="16"/>
      <c r="F80" s="16"/>
      <c r="G80" s="16"/>
      <c r="H80" s="16"/>
      <c r="I80" s="16"/>
      <c r="J80" s="16"/>
      <c r="K80" s="16"/>
      <c r="L80" s="16"/>
      <c r="M80" s="16"/>
      <c r="N80" s="17"/>
    </row>
    <row r="81" spans="3:14">
      <c r="C81" s="93"/>
      <c r="D81" s="16"/>
      <c r="E81" s="186" t="s">
        <v>2</v>
      </c>
      <c r="F81" s="16"/>
      <c r="G81" s="16"/>
      <c r="H81" s="16"/>
      <c r="I81" s="16"/>
      <c r="J81" s="16"/>
      <c r="K81" s="16"/>
      <c r="L81" s="16"/>
      <c r="M81" s="16"/>
      <c r="N81" s="17"/>
    </row>
    <row r="82" spans="3:14">
      <c r="C82" s="93"/>
      <c r="D82" s="16"/>
      <c r="E82" s="186"/>
      <c r="F82" s="16"/>
      <c r="G82" s="16"/>
      <c r="H82" s="16"/>
      <c r="I82" s="16"/>
      <c r="J82" s="16"/>
      <c r="K82" s="16"/>
      <c r="L82" s="16"/>
      <c r="M82" s="16"/>
      <c r="N82" s="17"/>
    </row>
    <row r="83" spans="3:14">
      <c r="C83" s="93"/>
      <c r="D83" s="16"/>
      <c r="E83" s="16"/>
      <c r="F83" s="16"/>
      <c r="G83" s="16"/>
      <c r="H83" s="16"/>
      <c r="I83" s="16"/>
      <c r="J83" s="16"/>
      <c r="K83" s="16"/>
      <c r="L83" s="16"/>
      <c r="M83" s="16"/>
      <c r="N83" s="17"/>
    </row>
    <row r="84" spans="3:14">
      <c r="C84" s="93"/>
      <c r="D84" s="449" t="s">
        <v>830</v>
      </c>
      <c r="E84" s="16" t="s">
        <v>831</v>
      </c>
      <c r="F84" s="16"/>
      <c r="G84" s="16"/>
      <c r="H84" s="16"/>
      <c r="I84" s="16"/>
      <c r="J84" s="16"/>
      <c r="K84" s="16"/>
      <c r="L84" s="16"/>
      <c r="M84" s="16"/>
      <c r="N84" s="17"/>
    </row>
    <row r="85" spans="3:14">
      <c r="C85" s="93"/>
      <c r="D85" s="16"/>
      <c r="E85" s="16" t="s">
        <v>832</v>
      </c>
      <c r="F85" s="16"/>
      <c r="G85" s="16"/>
      <c r="H85" s="16"/>
      <c r="I85" s="16"/>
      <c r="J85" s="16"/>
      <c r="K85" s="16"/>
      <c r="L85" s="16"/>
      <c r="M85" s="16"/>
      <c r="N85" s="17"/>
    </row>
    <row r="86" spans="3:14">
      <c r="C86" s="93"/>
      <c r="D86" s="16"/>
      <c r="E86" s="16"/>
      <c r="F86" s="16"/>
      <c r="G86" s="16"/>
      <c r="H86" s="16"/>
      <c r="I86" s="16"/>
      <c r="J86" s="16"/>
      <c r="K86" s="16"/>
      <c r="L86" s="16"/>
      <c r="M86" s="16"/>
      <c r="N86" s="17"/>
    </row>
    <row r="87" spans="3:14">
      <c r="C87" s="93"/>
      <c r="D87" s="16"/>
      <c r="E87" s="16"/>
      <c r="F87" s="16"/>
      <c r="G87" s="16"/>
      <c r="H87" s="16"/>
      <c r="I87" s="16"/>
      <c r="J87" s="16"/>
      <c r="K87" s="16"/>
      <c r="L87" s="16"/>
      <c r="M87" s="16"/>
      <c r="N87" s="17"/>
    </row>
    <row r="88" spans="3:14">
      <c r="C88" s="93"/>
      <c r="D88" s="449" t="s">
        <v>703</v>
      </c>
      <c r="E88" s="514"/>
      <c r="F88" s="514"/>
      <c r="G88" s="514"/>
      <c r="H88" s="514"/>
      <c r="I88" s="514"/>
      <c r="J88" s="514"/>
      <c r="K88" s="514"/>
      <c r="L88" s="514"/>
      <c r="M88" s="514"/>
      <c r="N88" s="17"/>
    </row>
    <row r="89" spans="3:14">
      <c r="C89" s="93"/>
      <c r="D89" s="514"/>
      <c r="E89" s="514"/>
      <c r="F89" s="514"/>
      <c r="G89" s="514"/>
      <c r="H89" s="514"/>
      <c r="I89" s="514"/>
      <c r="J89" s="514"/>
      <c r="K89" s="514"/>
      <c r="L89" s="514"/>
      <c r="M89" s="514"/>
      <c r="N89" s="17"/>
    </row>
    <row r="90" spans="3:14">
      <c r="C90" s="93"/>
      <c r="D90" s="514"/>
      <c r="E90" s="514"/>
      <c r="F90" s="514"/>
      <c r="G90" s="514"/>
      <c r="H90" s="514"/>
      <c r="I90" s="514"/>
      <c r="J90" s="514"/>
      <c r="K90" s="514"/>
      <c r="L90" s="514"/>
      <c r="M90" s="514"/>
      <c r="N90" s="17"/>
    </row>
    <row r="91" spans="3:14">
      <c r="C91" s="93"/>
      <c r="D91" s="515" t="s">
        <v>704</v>
      </c>
      <c r="E91" s="514"/>
      <c r="F91" s="514"/>
      <c r="G91" s="514"/>
      <c r="H91" s="514"/>
      <c r="I91" s="514"/>
      <c r="J91" s="514"/>
      <c r="K91" s="514"/>
      <c r="L91" s="514"/>
      <c r="M91" s="514"/>
      <c r="N91" s="17"/>
    </row>
    <row r="92" spans="3:14">
      <c r="C92" s="93"/>
      <c r="D92" s="514"/>
      <c r="F92" s="514"/>
      <c r="G92" s="595"/>
      <c r="I92" s="514"/>
      <c r="J92" s="514"/>
      <c r="K92" s="513"/>
      <c r="L92" s="514"/>
      <c r="M92" s="514"/>
      <c r="N92" s="17"/>
    </row>
    <row r="93" spans="3:14">
      <c r="C93" s="93"/>
      <c r="D93" s="514"/>
      <c r="G93" s="4" t="s">
        <v>826</v>
      </c>
      <c r="K93" s="4" t="s">
        <v>827</v>
      </c>
      <c r="N93" s="17"/>
    </row>
    <row r="94" spans="3:14">
      <c r="C94" s="93"/>
      <c r="D94" s="514"/>
      <c r="G94" s="1054" t="s">
        <v>1025</v>
      </c>
      <c r="H94" s="1055"/>
      <c r="K94" s="1054" t="s">
        <v>1025</v>
      </c>
      <c r="L94" s="1055"/>
      <c r="N94" s="17"/>
    </row>
    <row r="95" spans="3:14">
      <c r="C95" s="93"/>
      <c r="D95" s="514"/>
      <c r="G95" s="817" t="s">
        <v>917</v>
      </c>
      <c r="H95" s="818" t="s">
        <v>918</v>
      </c>
      <c r="K95" s="810" t="s">
        <v>922</v>
      </c>
      <c r="L95" s="819"/>
      <c r="N95" s="17"/>
    </row>
    <row r="96" spans="3:14">
      <c r="C96" s="93"/>
      <c r="D96" s="514"/>
      <c r="G96" s="820" t="s">
        <v>920</v>
      </c>
      <c r="H96" s="821" t="s">
        <v>919</v>
      </c>
      <c r="K96" s="822" t="s">
        <v>923</v>
      </c>
      <c r="L96" s="823"/>
      <c r="N96" s="17"/>
    </row>
    <row r="97" spans="3:14">
      <c r="C97" s="93"/>
      <c r="D97" s="514"/>
      <c r="G97" s="824" t="s">
        <v>868</v>
      </c>
      <c r="H97" s="825" t="s">
        <v>926</v>
      </c>
      <c r="K97" s="822" t="s">
        <v>924</v>
      </c>
      <c r="L97" s="823"/>
      <c r="N97" s="17"/>
    </row>
    <row r="98" spans="3:14">
      <c r="C98" s="93"/>
      <c r="D98" s="514"/>
      <c r="G98" s="824" t="s">
        <v>868</v>
      </c>
      <c r="H98" s="821" t="s">
        <v>874</v>
      </c>
      <c r="K98" s="136" t="s">
        <v>925</v>
      </c>
      <c r="L98" s="826"/>
      <c r="N98" s="17"/>
    </row>
    <row r="99" spans="3:14">
      <c r="C99" s="93"/>
      <c r="D99" s="514"/>
      <c r="G99" s="824" t="s">
        <v>868</v>
      </c>
      <c r="H99" s="821" t="s">
        <v>921</v>
      </c>
      <c r="L99" s="4" t="s">
        <v>828</v>
      </c>
      <c r="N99" s="17"/>
    </row>
    <row r="100" spans="3:14">
      <c r="C100" s="93"/>
      <c r="D100" s="514"/>
      <c r="G100" s="824" t="s">
        <v>927</v>
      </c>
      <c r="H100" s="821" t="s">
        <v>919</v>
      </c>
      <c r="N100" s="17"/>
    </row>
    <row r="101" spans="3:14">
      <c r="C101" s="93"/>
      <c r="D101" s="514"/>
      <c r="H101" s="780" t="s">
        <v>928</v>
      </c>
      <c r="N101" s="17"/>
    </row>
    <row r="102" spans="3:14">
      <c r="C102" s="93"/>
      <c r="D102" s="514"/>
      <c r="N102" s="17"/>
    </row>
    <row r="103" spans="3:14">
      <c r="C103" s="93"/>
      <c r="D103" s="514"/>
      <c r="N103" s="17"/>
    </row>
    <row r="104" spans="3:14">
      <c r="C104" s="93"/>
      <c r="D104" s="514"/>
      <c r="N104" s="17"/>
    </row>
    <row r="105" spans="3:14">
      <c r="C105" s="93"/>
      <c r="D105" s="514"/>
      <c r="N105" s="17"/>
    </row>
    <row r="106" spans="3:14">
      <c r="C106" s="93"/>
      <c r="D106" s="514"/>
      <c r="E106" s="449" t="s">
        <v>1014</v>
      </c>
      <c r="K106" s="514"/>
      <c r="L106" s="514"/>
      <c r="N106" s="17"/>
    </row>
    <row r="107" spans="3:14">
      <c r="C107" s="93"/>
      <c r="D107" s="514"/>
      <c r="E107" s="513" t="s">
        <v>838</v>
      </c>
      <c r="K107" s="514"/>
      <c r="L107" s="514"/>
      <c r="N107" s="17"/>
    </row>
    <row r="108" spans="3:14">
      <c r="C108" s="93"/>
      <c r="D108" s="514"/>
      <c r="K108" s="514"/>
      <c r="L108" s="514"/>
      <c r="N108" s="17"/>
    </row>
    <row r="109" spans="3:14">
      <c r="C109" s="93"/>
      <c r="D109" s="16"/>
      <c r="E109" s="513" t="s">
        <v>705</v>
      </c>
      <c r="F109" s="514"/>
      <c r="G109" s="514"/>
      <c r="H109" s="514"/>
      <c r="I109" s="514"/>
      <c r="J109" s="514"/>
      <c r="K109" s="514"/>
      <c r="L109" s="514"/>
      <c r="N109" s="17"/>
    </row>
    <row r="110" spans="3:14">
      <c r="C110" s="93"/>
      <c r="D110" s="16"/>
      <c r="E110" s="514"/>
      <c r="F110" s="514"/>
      <c r="G110" s="514"/>
      <c r="H110" s="514"/>
      <c r="I110" s="514"/>
      <c r="J110" s="514"/>
      <c r="K110" s="514"/>
      <c r="L110" s="514"/>
      <c r="M110" s="514"/>
      <c r="N110" s="17"/>
    </row>
    <row r="111" spans="3:14">
      <c r="C111" s="93"/>
      <c r="D111" s="16"/>
      <c r="E111" s="516"/>
      <c r="F111" s="514"/>
      <c r="G111" s="513"/>
      <c r="H111" s="514"/>
      <c r="I111" s="514"/>
      <c r="L111" s="513"/>
      <c r="M111" s="514"/>
      <c r="N111" s="17"/>
    </row>
    <row r="112" spans="3:14">
      <c r="C112" s="93"/>
      <c r="D112" s="16"/>
      <c r="E112" s="516"/>
      <c r="F112" s="514"/>
      <c r="G112" s="514"/>
      <c r="H112" s="514"/>
      <c r="I112" s="514"/>
      <c r="L112" s="513"/>
      <c r="M112" s="514"/>
      <c r="N112" s="17"/>
    </row>
    <row r="113" spans="3:14">
      <c r="C113" s="93"/>
      <c r="D113" s="16"/>
      <c r="M113" s="514"/>
      <c r="N113" s="17"/>
    </row>
    <row r="114" spans="3:14">
      <c r="C114" s="93"/>
      <c r="D114" s="16"/>
      <c r="M114" s="514"/>
      <c r="N114" s="17"/>
    </row>
    <row r="115" spans="3:14">
      <c r="C115" s="93"/>
      <c r="D115" s="16"/>
      <c r="M115" s="514"/>
      <c r="N115" s="17"/>
    </row>
    <row r="116" spans="3:14">
      <c r="C116" s="93"/>
      <c r="D116" s="16"/>
      <c r="M116" s="514"/>
      <c r="N116" s="17"/>
    </row>
    <row r="117" spans="3:14">
      <c r="C117" s="93"/>
      <c r="D117" s="16"/>
      <c r="E117" s="16"/>
      <c r="F117" s="16"/>
      <c r="G117" s="16"/>
      <c r="H117" s="16"/>
      <c r="I117" s="16"/>
      <c r="J117" s="16"/>
      <c r="K117" s="16"/>
      <c r="L117" s="16"/>
      <c r="M117" s="16"/>
      <c r="N117" s="17"/>
    </row>
    <row r="118" spans="3:14" ht="15" thickBot="1">
      <c r="C118" s="97"/>
      <c r="D118" s="40"/>
      <c r="E118" s="13"/>
      <c r="F118" s="13"/>
      <c r="G118" s="13"/>
      <c r="H118" s="13"/>
      <c r="I118" s="13"/>
      <c r="J118" s="13"/>
      <c r="K118" s="13"/>
      <c r="L118" s="13"/>
      <c r="M118" s="13"/>
      <c r="N118" s="14"/>
    </row>
  </sheetData>
  <mergeCells count="11">
    <mergeCell ref="E62:F62"/>
    <mergeCell ref="E63:F63"/>
    <mergeCell ref="K94:L94"/>
    <mergeCell ref="G94:H94"/>
    <mergeCell ref="F3:G3"/>
    <mergeCell ref="E64:F64"/>
    <mergeCell ref="E57:F57"/>
    <mergeCell ref="E58:F58"/>
    <mergeCell ref="E59:F59"/>
    <mergeCell ref="E60:F60"/>
    <mergeCell ref="E61:F61"/>
  </mergeCells>
  <phoneticPr fontId="2"/>
  <pageMargins left="0.37" right="0.31" top="0.44" bottom="0.35" header="0.35" footer="0.27"/>
  <pageSetup paperSize="9" scale="82" orientation="portrait" r:id="rId1"/>
  <headerFooter alignWithMargins="0"/>
  <rowBreaks count="2" manualBreakCount="2">
    <brk id="66" max="13" man="1"/>
    <brk id="86" max="13" man="1"/>
  </rowBreaks>
  <drawing r:id="rId2"/>
  <legacyDrawing r:id="rId3"/>
  <oleObjects>
    <mc:AlternateContent xmlns:mc="http://schemas.openxmlformats.org/markup-compatibility/2006">
      <mc:Choice Requires="x14">
        <oleObject progId="HANAKO.Document.9" shapeId="19459" r:id="rId4">
          <objectPr defaultSize="0" autoPict="0" r:id="rId5">
            <anchor moveWithCells="1" sizeWithCells="1">
              <from>
                <xdr:col>3</xdr:col>
                <xdr:colOff>495300</xdr:colOff>
                <xdr:row>0</xdr:row>
                <xdr:rowOff>0</xdr:rowOff>
              </from>
              <to>
                <xdr:col>12</xdr:col>
                <xdr:colOff>19050</xdr:colOff>
                <xdr:row>0</xdr:row>
                <xdr:rowOff>0</xdr:rowOff>
              </to>
            </anchor>
          </objectPr>
        </oleObject>
      </mc:Choice>
      <mc:Fallback>
        <oleObject progId="HANAKO.Document.9" shapeId="19459"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W87"/>
  <sheetViews>
    <sheetView view="pageBreakPreview" zoomScale="90" zoomScaleNormal="100" zoomScaleSheetLayoutView="90" workbookViewId="0">
      <selection activeCell="O10" sqref="O10"/>
    </sheetView>
  </sheetViews>
  <sheetFormatPr defaultRowHeight="14.25"/>
  <cols>
    <col min="1" max="1" width="1.75" style="76" customWidth="1"/>
    <col min="2" max="2" width="1.5" style="76" customWidth="1"/>
    <col min="3" max="3" width="1.375" style="76" customWidth="1"/>
    <col min="4" max="4" width="15.625" style="4" customWidth="1"/>
    <col min="5" max="7" width="9" style="4"/>
    <col min="8" max="8" width="8.25" style="4" customWidth="1"/>
    <col min="9" max="9" width="8.125" style="4" customWidth="1"/>
    <col min="10" max="10" width="12.625" style="4" customWidth="1"/>
    <col min="11" max="11" width="8.25" style="4" customWidth="1"/>
    <col min="12" max="16" width="8.625" style="4" customWidth="1"/>
    <col min="17" max="17" width="12.625" style="4" customWidth="1"/>
    <col min="18" max="18" width="14.625" style="76" customWidth="1"/>
    <col min="19" max="16384" width="9" style="76"/>
  </cols>
  <sheetData>
    <row r="1" spans="3:23">
      <c r="D1" s="139" t="s">
        <v>50</v>
      </c>
      <c r="J1" s="5"/>
      <c r="K1" s="5"/>
    </row>
    <row r="2" spans="3:23" ht="15.75" thickBot="1">
      <c r="E2" s="6"/>
      <c r="J2" s="5"/>
      <c r="K2" s="5"/>
    </row>
    <row r="3" spans="3:23" ht="15" thickBot="1">
      <c r="C3" s="117"/>
      <c r="D3" s="143" t="s">
        <v>51</v>
      </c>
      <c r="E3" s="151" t="s">
        <v>52</v>
      </c>
      <c r="F3" s="1077" t="str">
        <f>構成書!K3</f>
        <v>***-******</v>
      </c>
      <c r="G3" s="1078"/>
      <c r="I3" s="140" t="s">
        <v>53</v>
      </c>
      <c r="J3" s="62" t="str">
        <f>構成書!M17</f>
        <v>暫定版</v>
      </c>
      <c r="K3" s="142" t="s">
        <v>54</v>
      </c>
      <c r="L3" s="811" t="s">
        <v>428</v>
      </c>
      <c r="M3" s="7"/>
      <c r="N3" s="7"/>
      <c r="O3" s="7"/>
      <c r="P3" s="7"/>
      <c r="Q3" s="7"/>
    </row>
    <row r="4" spans="3:23" ht="15" thickBot="1">
      <c r="D4" s="7"/>
      <c r="E4" s="7"/>
      <c r="F4" s="7"/>
      <c r="G4" s="7"/>
      <c r="I4" s="7"/>
      <c r="J4" s="8"/>
      <c r="K4" s="8"/>
      <c r="L4" s="7"/>
      <c r="M4" s="7"/>
      <c r="N4" s="7"/>
      <c r="O4" s="7"/>
      <c r="P4" s="7"/>
      <c r="Q4" s="7"/>
    </row>
    <row r="5" spans="3:23" ht="15" thickBot="1">
      <c r="C5" s="117"/>
      <c r="D5" s="19" t="str">
        <f>構成書!K4&amp;" ランク表示相関"</f>
        <v>CL-A160-1W9-HN1 ランク表示相関</v>
      </c>
      <c r="E5" s="19"/>
      <c r="F5" s="19"/>
      <c r="G5" s="19"/>
      <c r="H5" s="19"/>
      <c r="I5" s="19"/>
      <c r="J5" s="19"/>
      <c r="K5" s="19"/>
      <c r="L5" s="19"/>
      <c r="M5" s="19"/>
      <c r="N5" s="19"/>
      <c r="O5" s="19"/>
      <c r="P5" s="19"/>
      <c r="Q5" s="20"/>
      <c r="R5" s="716" t="s">
        <v>843</v>
      </c>
    </row>
    <row r="6" spans="3:23">
      <c r="C6" s="89"/>
      <c r="D6" s="10"/>
      <c r="E6" s="49"/>
      <c r="F6" s="10"/>
      <c r="G6" s="10"/>
      <c r="H6" s="10"/>
      <c r="I6" s="10"/>
      <c r="J6" s="10"/>
      <c r="K6" s="10"/>
      <c r="L6" s="10"/>
      <c r="M6" s="10"/>
      <c r="N6" s="10"/>
      <c r="O6" s="10"/>
      <c r="P6" s="10"/>
      <c r="Q6" s="9"/>
      <c r="R6" s="717"/>
    </row>
    <row r="7" spans="3:23" ht="21">
      <c r="C7" s="93"/>
      <c r="D7" s="318" t="s">
        <v>314</v>
      </c>
      <c r="E7" s="319"/>
      <c r="F7" s="319"/>
      <c r="G7" s="319"/>
      <c r="H7" s="319"/>
      <c r="I7" s="319"/>
      <c r="J7" s="319"/>
      <c r="K7" s="319"/>
      <c r="L7" s="319"/>
      <c r="M7" s="319"/>
      <c r="N7" s="319"/>
      <c r="O7" s="319"/>
      <c r="P7" s="319"/>
      <c r="Q7" s="669"/>
      <c r="R7" s="718"/>
    </row>
    <row r="8" spans="3:23">
      <c r="C8" s="93"/>
      <c r="D8" s="319"/>
      <c r="E8" s="319"/>
      <c r="F8" s="319"/>
      <c r="G8" s="319"/>
      <c r="H8" s="319"/>
      <c r="I8" s="319"/>
      <c r="J8" s="319"/>
      <c r="K8" s="319"/>
      <c r="L8" s="319"/>
      <c r="M8" s="319"/>
      <c r="N8" s="319"/>
      <c r="O8" s="319"/>
      <c r="P8" s="319"/>
      <c r="Q8" s="669"/>
      <c r="R8" s="718"/>
    </row>
    <row r="9" spans="3:23" ht="15" thickBot="1">
      <c r="C9" s="93"/>
      <c r="D9" s="323"/>
      <c r="E9" s="320" t="s">
        <v>315</v>
      </c>
      <c r="F9" s="324"/>
      <c r="G9" s="323"/>
      <c r="H9" s="323"/>
      <c r="I9" s="323"/>
      <c r="J9" s="323"/>
      <c r="K9" s="323"/>
      <c r="L9" s="323"/>
      <c r="M9" s="323"/>
      <c r="N9" s="323"/>
      <c r="O9" s="323"/>
      <c r="P9" s="323"/>
      <c r="Q9" s="670"/>
      <c r="R9" s="718"/>
    </row>
    <row r="10" spans="3:23" ht="15" thickBot="1">
      <c r="C10" s="93"/>
      <c r="D10" s="321" t="s">
        <v>1073</v>
      </c>
      <c r="E10" s="325"/>
      <c r="F10" s="326"/>
      <c r="G10" s="325"/>
      <c r="H10" s="325"/>
      <c r="I10" s="327"/>
      <c r="J10" s="323"/>
      <c r="K10" s="323"/>
      <c r="L10" s="323"/>
      <c r="M10" s="323"/>
      <c r="N10" s="323"/>
      <c r="O10" s="323"/>
      <c r="P10" s="323"/>
      <c r="Q10" s="670"/>
      <c r="R10" s="718"/>
    </row>
    <row r="11" spans="3:23" ht="15" thickBot="1">
      <c r="C11" s="93"/>
      <c r="D11" s="633" t="s">
        <v>1074</v>
      </c>
      <c r="E11" s="634"/>
      <c r="F11" s="635"/>
      <c r="G11" s="634"/>
      <c r="H11" s="634"/>
      <c r="I11" s="636"/>
      <c r="J11" s="323"/>
      <c r="K11" s="323"/>
      <c r="L11" s="323"/>
      <c r="M11" s="323"/>
      <c r="N11" s="323"/>
      <c r="O11" s="323"/>
      <c r="P11" s="323"/>
      <c r="Q11" s="670"/>
      <c r="R11" s="718"/>
    </row>
    <row r="12" spans="3:23">
      <c r="C12" s="93"/>
      <c r="D12" s="320"/>
      <c r="E12" s="323"/>
      <c r="F12" s="324"/>
      <c r="G12" s="323"/>
      <c r="H12" s="323"/>
      <c r="I12" s="323"/>
      <c r="J12" s="323"/>
      <c r="K12" s="323"/>
      <c r="L12" s="323"/>
      <c r="M12" s="323"/>
      <c r="N12" s="323"/>
      <c r="O12" s="323"/>
      <c r="P12" s="323"/>
      <c r="Q12" s="670"/>
      <c r="R12" s="718"/>
    </row>
    <row r="13" spans="3:23">
      <c r="C13" s="93"/>
      <c r="D13" s="604"/>
      <c r="E13" s="324"/>
      <c r="F13" s="323"/>
      <c r="G13" s="323"/>
      <c r="H13" s="323"/>
      <c r="I13" s="323"/>
      <c r="J13" s="329"/>
      <c r="K13" s="604" t="s">
        <v>833</v>
      </c>
      <c r="L13" s="328"/>
      <c r="M13" s="328"/>
      <c r="N13" s="328"/>
      <c r="O13" s="328"/>
      <c r="P13" s="328"/>
      <c r="Q13" s="671"/>
      <c r="R13" s="718"/>
    </row>
    <row r="14" spans="3:23">
      <c r="C14" s="322"/>
      <c r="D14" s="1070" t="s">
        <v>316</v>
      </c>
      <c r="E14" s="1071"/>
      <c r="F14" s="1074" t="s">
        <v>317</v>
      </c>
      <c r="G14" s="1075"/>
      <c r="H14" s="1076"/>
      <c r="I14" s="1068" t="s">
        <v>357</v>
      </c>
      <c r="J14" s="1079" t="s">
        <v>318</v>
      </c>
      <c r="K14" s="1070" t="s">
        <v>316</v>
      </c>
      <c r="L14" s="1071"/>
      <c r="M14" s="1074" t="s">
        <v>317</v>
      </c>
      <c r="N14" s="1075"/>
      <c r="O14" s="1076"/>
      <c r="P14" s="1068" t="s">
        <v>357</v>
      </c>
      <c r="Q14" s="1079" t="s">
        <v>318</v>
      </c>
      <c r="R14" s="718"/>
    </row>
    <row r="15" spans="3:23">
      <c r="C15" s="93"/>
      <c r="D15" s="1072"/>
      <c r="E15" s="1073"/>
      <c r="F15" s="664" t="s">
        <v>1026</v>
      </c>
      <c r="G15" s="337" t="s">
        <v>319</v>
      </c>
      <c r="H15" s="337" t="s">
        <v>358</v>
      </c>
      <c r="I15" s="1069"/>
      <c r="J15" s="1080"/>
      <c r="K15" s="1072"/>
      <c r="L15" s="1073"/>
      <c r="M15" s="664" t="s">
        <v>1026</v>
      </c>
      <c r="N15" s="566" t="s">
        <v>319</v>
      </c>
      <c r="O15" s="566" t="s">
        <v>358</v>
      </c>
      <c r="P15" s="1069"/>
      <c r="Q15" s="1080"/>
      <c r="R15" s="718"/>
    </row>
    <row r="16" spans="3:23">
      <c r="C16" s="93"/>
      <c r="D16" s="1057" t="s">
        <v>779</v>
      </c>
      <c r="E16" s="1058"/>
      <c r="F16" s="684" t="s">
        <v>777</v>
      </c>
      <c r="G16" s="779" t="s">
        <v>895</v>
      </c>
      <c r="H16" s="686" t="s">
        <v>767</v>
      </c>
      <c r="I16" s="687" t="str">
        <f t="shared" ref="I16:I78" si="0">F16&amp;G16&amp;H16</f>
        <v>A0001W</v>
      </c>
      <c r="J16" s="688" t="str">
        <f t="shared" ref="J16:J69" si="1">F16&amp;G16&amp;H16</f>
        <v>A0001W</v>
      </c>
      <c r="K16" s="1059" t="str">
        <f>D60</f>
        <v>GW</v>
      </c>
      <c r="L16" s="1055"/>
      <c r="M16" s="666" t="str">
        <f>F60</f>
        <v>G</v>
      </c>
      <c r="N16" s="666" t="str">
        <f>G60</f>
        <v>0005</v>
      </c>
      <c r="O16" s="666" t="str">
        <f>H60</f>
        <v>W</v>
      </c>
      <c r="P16" s="667" t="str">
        <f>M16&amp;N16&amp;O16</f>
        <v>G0005W</v>
      </c>
      <c r="Q16" s="668" t="str">
        <f>M16&amp;N16&amp;O16</f>
        <v>G0005W</v>
      </c>
      <c r="R16" s="718"/>
      <c r="T16" s="452" t="s">
        <v>57</v>
      </c>
      <c r="U16" s="452" t="s">
        <v>319</v>
      </c>
      <c r="V16" s="191" t="s">
        <v>391</v>
      </c>
      <c r="W16" s="191" t="s">
        <v>392</v>
      </c>
    </row>
    <row r="17" spans="3:23">
      <c r="C17" s="93"/>
      <c r="D17" s="689"/>
      <c r="E17" s="690"/>
      <c r="F17" s="691"/>
      <c r="G17" s="781"/>
      <c r="H17" s="693"/>
      <c r="I17" s="694"/>
      <c r="J17" s="695"/>
      <c r="K17" s="1059" t="str">
        <f>D72</f>
        <v>HW</v>
      </c>
      <c r="L17" s="1055"/>
      <c r="M17" s="666" t="str">
        <f>F72</f>
        <v>H</v>
      </c>
      <c r="N17" s="666" t="str">
        <f>G72</f>
        <v>0006</v>
      </c>
      <c r="O17" s="666" t="str">
        <f>H72</f>
        <v>W</v>
      </c>
      <c r="P17" s="667" t="str">
        <f>M17&amp;N17&amp;O17</f>
        <v>H0006W</v>
      </c>
      <c r="Q17" s="668" t="str">
        <f>M17&amp;N17&amp;O17</f>
        <v>H0006W</v>
      </c>
      <c r="R17" s="718"/>
      <c r="T17" s="191" t="s">
        <v>320</v>
      </c>
      <c r="U17" s="191" t="s">
        <v>876</v>
      </c>
      <c r="V17" s="492"/>
      <c r="W17" s="492"/>
    </row>
    <row r="18" spans="3:23">
      <c r="C18" s="93"/>
      <c r="D18" s="1057" t="s">
        <v>780</v>
      </c>
      <c r="E18" s="1058"/>
      <c r="F18" s="684" t="s">
        <v>777</v>
      </c>
      <c r="G18" s="779" t="s">
        <v>895</v>
      </c>
      <c r="H18" s="686" t="s">
        <v>768</v>
      </c>
      <c r="I18" s="687" t="str">
        <f t="shared" si="0"/>
        <v>A0001X</v>
      </c>
      <c r="J18" s="688" t="str">
        <f t="shared" si="1"/>
        <v>A0001X</v>
      </c>
      <c r="K18" s="1059" t="str">
        <f>D63</f>
        <v>GX</v>
      </c>
      <c r="L18" s="1055"/>
      <c r="M18" s="666" t="str">
        <f>F63</f>
        <v>G</v>
      </c>
      <c r="N18" s="666" t="str">
        <f>G63</f>
        <v>0005</v>
      </c>
      <c r="O18" s="666" t="str">
        <f>H63</f>
        <v>X</v>
      </c>
      <c r="P18" s="667" t="str">
        <f t="shared" ref="P18:P35" si="2">M18&amp;N18&amp;O18</f>
        <v>G0005X</v>
      </c>
      <c r="Q18" s="668" t="str">
        <f t="shared" ref="Q18:Q35" si="3">M18&amp;N18&amp;O18</f>
        <v>G0005X</v>
      </c>
      <c r="R18" s="718"/>
      <c r="T18" s="191" t="s">
        <v>778</v>
      </c>
      <c r="U18" s="191" t="s">
        <v>878</v>
      </c>
      <c r="V18" s="492"/>
      <c r="W18" s="492"/>
    </row>
    <row r="19" spans="3:23">
      <c r="C19" s="93"/>
      <c r="D19" s="689"/>
      <c r="E19" s="690"/>
      <c r="F19" s="691"/>
      <c r="G19" s="781"/>
      <c r="H19" s="693"/>
      <c r="I19" s="694"/>
      <c r="J19" s="695"/>
      <c r="K19" s="1059" t="str">
        <f>D74</f>
        <v>HX</v>
      </c>
      <c r="L19" s="1055"/>
      <c r="M19" s="666" t="str">
        <f>F74</f>
        <v>H</v>
      </c>
      <c r="N19" s="666" t="str">
        <f>G74</f>
        <v>0006</v>
      </c>
      <c r="O19" s="666" t="str">
        <f>H74</f>
        <v>X</v>
      </c>
      <c r="P19" s="667" t="str">
        <f>M19&amp;N19&amp;O19</f>
        <v>H0006X</v>
      </c>
      <c r="Q19" s="668" t="str">
        <f>M19&amp;N19&amp;O19</f>
        <v>H0006X</v>
      </c>
      <c r="R19" s="718"/>
      <c r="T19" s="191" t="s">
        <v>337</v>
      </c>
      <c r="U19" s="191" t="s">
        <v>880</v>
      </c>
      <c r="V19" s="492"/>
      <c r="W19" s="492"/>
    </row>
    <row r="20" spans="3:23">
      <c r="C20" s="93"/>
      <c r="D20" s="1057" t="s">
        <v>781</v>
      </c>
      <c r="E20" s="1058"/>
      <c r="F20" s="684" t="s">
        <v>227</v>
      </c>
      <c r="G20" s="779" t="s">
        <v>895</v>
      </c>
      <c r="H20" s="686" t="s">
        <v>769</v>
      </c>
      <c r="I20" s="687" t="str">
        <f t="shared" si="0"/>
        <v>A0001Y</v>
      </c>
      <c r="J20" s="688" t="str">
        <f t="shared" si="1"/>
        <v>A0001Y</v>
      </c>
      <c r="K20" s="1059" t="str">
        <f>D66</f>
        <v>GY</v>
      </c>
      <c r="L20" s="1055"/>
      <c r="M20" s="666" t="str">
        <f>F66</f>
        <v>G</v>
      </c>
      <c r="N20" s="666" t="str">
        <f>G66</f>
        <v>0005</v>
      </c>
      <c r="O20" s="666" t="str">
        <f>H66</f>
        <v>Y</v>
      </c>
      <c r="P20" s="667" t="str">
        <f t="shared" si="2"/>
        <v>G0005Y</v>
      </c>
      <c r="Q20" s="668" t="str">
        <f t="shared" si="3"/>
        <v>G0005Y</v>
      </c>
      <c r="R20" s="718"/>
      <c r="T20" s="191" t="s">
        <v>338</v>
      </c>
      <c r="U20" s="191" t="s">
        <v>880</v>
      </c>
      <c r="V20" s="492"/>
      <c r="W20" s="492"/>
    </row>
    <row r="21" spans="3:23">
      <c r="C21" s="93"/>
      <c r="D21" s="689"/>
      <c r="E21" s="690"/>
      <c r="F21" s="691"/>
      <c r="G21" s="781"/>
      <c r="H21" s="693"/>
      <c r="I21" s="694"/>
      <c r="J21" s="695"/>
      <c r="K21" s="1059" t="str">
        <f>D76</f>
        <v>HY</v>
      </c>
      <c r="L21" s="1055"/>
      <c r="M21" s="666" t="str">
        <f>F76</f>
        <v>H</v>
      </c>
      <c r="N21" s="666" t="str">
        <f>G76</f>
        <v>0006</v>
      </c>
      <c r="O21" s="666" t="str">
        <f>H76</f>
        <v>Y</v>
      </c>
      <c r="P21" s="667" t="str">
        <f>M21&amp;N21&amp;O21</f>
        <v>H0006Y</v>
      </c>
      <c r="Q21" s="668" t="str">
        <f>M21&amp;N21&amp;O21</f>
        <v>H0006Y</v>
      </c>
      <c r="R21" s="718"/>
      <c r="T21" s="191" t="s">
        <v>356</v>
      </c>
      <c r="U21" s="191" t="s">
        <v>882</v>
      </c>
      <c r="V21" s="492"/>
      <c r="W21" s="492"/>
    </row>
    <row r="22" spans="3:23">
      <c r="C22" s="93"/>
      <c r="D22" s="1057" t="s">
        <v>782</v>
      </c>
      <c r="E22" s="1058"/>
      <c r="F22" s="684" t="s">
        <v>777</v>
      </c>
      <c r="G22" s="779" t="s">
        <v>895</v>
      </c>
      <c r="H22" s="686" t="s">
        <v>770</v>
      </c>
      <c r="I22" s="687" t="str">
        <f t="shared" si="0"/>
        <v>A0001Z</v>
      </c>
      <c r="J22" s="688" t="str">
        <f t="shared" si="1"/>
        <v>A0001Z</v>
      </c>
      <c r="K22" s="1059" t="str">
        <f>D69</f>
        <v>GZ</v>
      </c>
      <c r="L22" s="1055"/>
      <c r="M22" s="666" t="str">
        <f>F69</f>
        <v>G</v>
      </c>
      <c r="N22" s="666" t="str">
        <f>G69</f>
        <v>0005</v>
      </c>
      <c r="O22" s="666" t="str">
        <f>H69</f>
        <v>Z</v>
      </c>
      <c r="P22" s="667" t="str">
        <f t="shared" si="2"/>
        <v>G0005Z</v>
      </c>
      <c r="Q22" s="668" t="str">
        <f t="shared" si="3"/>
        <v>G0005Z</v>
      </c>
      <c r="R22" s="718"/>
      <c r="T22" s="191" t="s">
        <v>706</v>
      </c>
      <c r="U22" s="191" t="s">
        <v>882</v>
      </c>
      <c r="V22" s="492"/>
      <c r="W22" s="492"/>
    </row>
    <row r="23" spans="3:23">
      <c r="C23" s="93"/>
      <c r="D23" s="689"/>
      <c r="E23" s="690"/>
      <c r="F23" s="691"/>
      <c r="G23" s="781"/>
      <c r="H23" s="693"/>
      <c r="I23" s="694"/>
      <c r="J23" s="695"/>
      <c r="K23" s="1059" t="str">
        <f>D78</f>
        <v>HZ</v>
      </c>
      <c r="L23" s="1055"/>
      <c r="M23" s="666" t="str">
        <f>F78</f>
        <v>H</v>
      </c>
      <c r="N23" s="666" t="str">
        <f>G78</f>
        <v>0006</v>
      </c>
      <c r="O23" s="666" t="str">
        <f>H78</f>
        <v>Z</v>
      </c>
      <c r="P23" s="667" t="str">
        <f>M23&amp;N23&amp;O23</f>
        <v>H0006Z</v>
      </c>
      <c r="Q23" s="668" t="str">
        <f>M23&amp;N23&amp;O23</f>
        <v>H0006Z</v>
      </c>
      <c r="R23" s="718"/>
      <c r="T23" s="191" t="s">
        <v>811</v>
      </c>
      <c r="U23" s="191" t="s">
        <v>883</v>
      </c>
      <c r="V23" s="492"/>
      <c r="W23" s="492"/>
    </row>
    <row r="24" spans="3:23">
      <c r="C24" s="93"/>
      <c r="D24" s="1057" t="s">
        <v>896</v>
      </c>
      <c r="E24" s="1058"/>
      <c r="F24" s="684" t="s">
        <v>900</v>
      </c>
      <c r="G24" s="779" t="s">
        <v>901</v>
      </c>
      <c r="H24" s="686" t="s">
        <v>183</v>
      </c>
      <c r="I24" s="687" t="str">
        <f t="shared" si="0"/>
        <v>B0002W</v>
      </c>
      <c r="J24" s="688" t="str">
        <f t="shared" si="1"/>
        <v>B0002W</v>
      </c>
      <c r="K24" s="1059" t="str">
        <f>D48</f>
        <v>EW</v>
      </c>
      <c r="L24" s="1055"/>
      <c r="M24" s="683" t="str">
        <f>F48</f>
        <v>E</v>
      </c>
      <c r="N24" s="683" t="str">
        <f>G48</f>
        <v>0004</v>
      </c>
      <c r="O24" s="683" t="str">
        <f>H48</f>
        <v>W</v>
      </c>
      <c r="P24" s="667" t="str">
        <f t="shared" si="2"/>
        <v>E0004W</v>
      </c>
      <c r="Q24" s="668" t="str">
        <f t="shared" si="3"/>
        <v>E0004W</v>
      </c>
      <c r="R24" s="718"/>
      <c r="T24" s="191" t="s">
        <v>815</v>
      </c>
      <c r="U24" s="191" t="s">
        <v>884</v>
      </c>
      <c r="V24" s="492"/>
      <c r="W24" s="492"/>
    </row>
    <row r="25" spans="3:23">
      <c r="C25" s="93"/>
      <c r="D25" s="696"/>
      <c r="E25" s="697"/>
      <c r="F25" s="698"/>
      <c r="G25" s="782"/>
      <c r="H25" s="700"/>
      <c r="I25" s="701"/>
      <c r="J25" s="702"/>
      <c r="K25" s="1059" t="str">
        <f>D60</f>
        <v>GW</v>
      </c>
      <c r="L25" s="1055" t="e">
        <f>#REF!</f>
        <v>#REF!</v>
      </c>
      <c r="M25" s="683" t="str">
        <f>F60</f>
        <v>G</v>
      </c>
      <c r="N25" s="683" t="str">
        <f>G60</f>
        <v>0005</v>
      </c>
      <c r="O25" s="683" t="str">
        <f>H60</f>
        <v>W</v>
      </c>
      <c r="P25" s="667" t="str">
        <f>M25&amp;N25&amp;O25</f>
        <v>G0005W</v>
      </c>
      <c r="Q25" s="668" t="str">
        <f>M25&amp;N25&amp;O25</f>
        <v>G0005W</v>
      </c>
      <c r="R25" s="718"/>
      <c r="T25" s="85"/>
      <c r="U25" s="85"/>
      <c r="V25" s="783"/>
      <c r="W25" s="783"/>
    </row>
    <row r="26" spans="3:23">
      <c r="C26" s="93"/>
      <c r="D26" s="689"/>
      <c r="E26" s="690"/>
      <c r="F26" s="691"/>
      <c r="G26" s="692"/>
      <c r="H26" s="693"/>
      <c r="I26" s="694"/>
      <c r="J26" s="695"/>
      <c r="K26" s="1059" t="str">
        <f>D72</f>
        <v>HW</v>
      </c>
      <c r="L26" s="1055" t="e">
        <f>#REF!</f>
        <v>#REF!</v>
      </c>
      <c r="M26" s="683" t="str">
        <f>F72</f>
        <v>H</v>
      </c>
      <c r="N26" s="683" t="str">
        <f>G72</f>
        <v>0006</v>
      </c>
      <c r="O26" s="683" t="str">
        <f>H72</f>
        <v>W</v>
      </c>
      <c r="P26" s="667" t="str">
        <f t="shared" si="2"/>
        <v>H0006W</v>
      </c>
      <c r="Q26" s="668" t="str">
        <f t="shared" si="3"/>
        <v>H0006W</v>
      </c>
      <c r="R26" s="718"/>
      <c r="T26" s="78"/>
      <c r="U26" s="78"/>
      <c r="V26" s="78"/>
      <c r="W26" s="78"/>
    </row>
    <row r="27" spans="3:23">
      <c r="C27" s="93"/>
      <c r="D27" s="1057" t="s">
        <v>897</v>
      </c>
      <c r="E27" s="1058"/>
      <c r="F27" s="684" t="s">
        <v>900</v>
      </c>
      <c r="G27" s="685" t="s">
        <v>878</v>
      </c>
      <c r="H27" s="686" t="s">
        <v>184</v>
      </c>
      <c r="I27" s="687" t="str">
        <f t="shared" si="0"/>
        <v>B0002X</v>
      </c>
      <c r="J27" s="688" t="str">
        <f t="shared" si="1"/>
        <v>B0002X</v>
      </c>
      <c r="K27" s="1059" t="str">
        <f>D50</f>
        <v>EX</v>
      </c>
      <c r="L27" s="1055"/>
      <c r="M27" s="683" t="str">
        <f>F50</f>
        <v>E</v>
      </c>
      <c r="N27" s="683" t="str">
        <f>G50</f>
        <v>0004</v>
      </c>
      <c r="O27" s="683" t="str">
        <f>H50</f>
        <v>X</v>
      </c>
      <c r="P27" s="667" t="str">
        <f t="shared" si="2"/>
        <v>E0004X</v>
      </c>
      <c r="Q27" s="668" t="str">
        <f t="shared" si="3"/>
        <v>E0004X</v>
      </c>
      <c r="R27" s="718"/>
      <c r="T27" s="78"/>
      <c r="U27" s="78"/>
      <c r="V27" s="78"/>
      <c r="W27" s="78"/>
    </row>
    <row r="28" spans="3:23">
      <c r="C28" s="93"/>
      <c r="D28" s="696"/>
      <c r="E28" s="697"/>
      <c r="F28" s="698"/>
      <c r="G28" s="699"/>
      <c r="H28" s="700"/>
      <c r="I28" s="701"/>
      <c r="J28" s="702"/>
      <c r="K28" s="1059" t="str">
        <f>D63</f>
        <v>GX</v>
      </c>
      <c r="L28" s="1055" t="e">
        <f>#REF!</f>
        <v>#REF!</v>
      </c>
      <c r="M28" s="683" t="str">
        <f>F63</f>
        <v>G</v>
      </c>
      <c r="N28" s="683" t="str">
        <f>G63</f>
        <v>0005</v>
      </c>
      <c r="O28" s="683" t="str">
        <f>H63</f>
        <v>X</v>
      </c>
      <c r="P28" s="667" t="str">
        <f>M28&amp;N28&amp;O28</f>
        <v>G0005X</v>
      </c>
      <c r="Q28" s="668" t="str">
        <f>M28&amp;N28&amp;O28</f>
        <v>G0005X</v>
      </c>
      <c r="R28" s="718"/>
      <c r="T28" s="85"/>
      <c r="U28" s="85"/>
      <c r="V28" s="783"/>
      <c r="W28" s="783"/>
    </row>
    <row r="29" spans="3:23">
      <c r="C29" s="93"/>
      <c r="D29" s="689"/>
      <c r="E29" s="690"/>
      <c r="F29" s="691"/>
      <c r="G29" s="692"/>
      <c r="H29" s="693"/>
      <c r="I29" s="694"/>
      <c r="J29" s="695"/>
      <c r="K29" s="1059" t="str">
        <f>D74</f>
        <v>HX</v>
      </c>
      <c r="L29" s="1055" t="e">
        <f>#REF!</f>
        <v>#REF!</v>
      </c>
      <c r="M29" s="683" t="str">
        <f>F74</f>
        <v>H</v>
      </c>
      <c r="N29" s="683" t="str">
        <f>G74</f>
        <v>0006</v>
      </c>
      <c r="O29" s="683" t="str">
        <f>H74</f>
        <v>X</v>
      </c>
      <c r="P29" s="667" t="str">
        <f t="shared" si="2"/>
        <v>H0006X</v>
      </c>
      <c r="Q29" s="668" t="str">
        <f t="shared" si="3"/>
        <v>H0006X</v>
      </c>
      <c r="R29" s="718"/>
      <c r="T29" s="78"/>
      <c r="U29" s="78"/>
      <c r="V29" s="78"/>
      <c r="W29" s="78"/>
    </row>
    <row r="30" spans="3:23" ht="14.25" customHeight="1">
      <c r="C30" s="93"/>
      <c r="D30" s="1057" t="s">
        <v>898</v>
      </c>
      <c r="E30" s="1058"/>
      <c r="F30" s="684" t="s">
        <v>900</v>
      </c>
      <c r="G30" s="685" t="s">
        <v>878</v>
      </c>
      <c r="H30" s="686" t="s">
        <v>185</v>
      </c>
      <c r="I30" s="687" t="str">
        <f t="shared" si="0"/>
        <v>B0002Y</v>
      </c>
      <c r="J30" s="688" t="str">
        <f t="shared" si="1"/>
        <v>B0002Y</v>
      </c>
      <c r="K30" s="1059" t="str">
        <f>D52</f>
        <v>EY</v>
      </c>
      <c r="L30" s="1055"/>
      <c r="M30" s="683" t="str">
        <f>F52</f>
        <v>E</v>
      </c>
      <c r="N30" s="683" t="str">
        <f>G52</f>
        <v>0004</v>
      </c>
      <c r="O30" s="683" t="str">
        <f>H52</f>
        <v>Y</v>
      </c>
      <c r="P30" s="667" t="str">
        <f t="shared" si="2"/>
        <v>E0004Y</v>
      </c>
      <c r="Q30" s="668" t="str">
        <f t="shared" si="3"/>
        <v>E0004Y</v>
      </c>
      <c r="R30" s="718"/>
      <c r="T30" s="78"/>
      <c r="U30" s="78"/>
      <c r="V30" s="78"/>
      <c r="W30" s="78"/>
    </row>
    <row r="31" spans="3:23" ht="14.25" customHeight="1">
      <c r="C31" s="93"/>
      <c r="D31" s="696"/>
      <c r="E31" s="697"/>
      <c r="F31" s="698"/>
      <c r="G31" s="699"/>
      <c r="H31" s="700"/>
      <c r="I31" s="701"/>
      <c r="J31" s="702"/>
      <c r="K31" s="1059" t="str">
        <f>D66</f>
        <v>GY</v>
      </c>
      <c r="L31" s="1055" t="e">
        <f>#REF!</f>
        <v>#REF!</v>
      </c>
      <c r="M31" s="683" t="str">
        <f>F66</f>
        <v>G</v>
      </c>
      <c r="N31" s="683" t="str">
        <f>G66</f>
        <v>0005</v>
      </c>
      <c r="O31" s="683" t="str">
        <f>H66</f>
        <v>Y</v>
      </c>
      <c r="P31" s="667" t="str">
        <f>M31&amp;N31&amp;O31</f>
        <v>G0005Y</v>
      </c>
      <c r="Q31" s="668" t="str">
        <f>M31&amp;N31&amp;O31</f>
        <v>G0005Y</v>
      </c>
      <c r="R31" s="718"/>
      <c r="T31" s="85"/>
      <c r="U31" s="85"/>
      <c r="V31" s="783"/>
      <c r="W31" s="783"/>
    </row>
    <row r="32" spans="3:23">
      <c r="C32" s="93"/>
      <c r="D32" s="689"/>
      <c r="E32" s="690"/>
      <c r="F32" s="691"/>
      <c r="G32" s="692"/>
      <c r="H32" s="693"/>
      <c r="I32" s="694"/>
      <c r="J32" s="695"/>
      <c r="K32" s="1059" t="str">
        <f>D76</f>
        <v>HY</v>
      </c>
      <c r="L32" s="1055" t="e">
        <f>#REF!</f>
        <v>#REF!</v>
      </c>
      <c r="M32" s="683" t="str">
        <f>F76</f>
        <v>H</v>
      </c>
      <c r="N32" s="683" t="str">
        <f>G76</f>
        <v>0006</v>
      </c>
      <c r="O32" s="683" t="str">
        <f>H76</f>
        <v>Y</v>
      </c>
      <c r="P32" s="667" t="str">
        <f t="shared" si="2"/>
        <v>H0006Y</v>
      </c>
      <c r="Q32" s="668" t="str">
        <f t="shared" si="3"/>
        <v>H0006Y</v>
      </c>
      <c r="R32" s="718"/>
      <c r="T32" s="78"/>
      <c r="U32" s="78"/>
      <c r="V32" s="78"/>
      <c r="W32" s="78"/>
    </row>
    <row r="33" spans="3:23" ht="14.25" customHeight="1">
      <c r="C33" s="93"/>
      <c r="D33" s="1057" t="s">
        <v>899</v>
      </c>
      <c r="E33" s="1058"/>
      <c r="F33" s="684" t="s">
        <v>900</v>
      </c>
      <c r="G33" s="685" t="s">
        <v>878</v>
      </c>
      <c r="H33" s="686" t="s">
        <v>187</v>
      </c>
      <c r="I33" s="687" t="str">
        <f t="shared" si="0"/>
        <v>B0002Z</v>
      </c>
      <c r="J33" s="688" t="str">
        <f t="shared" si="1"/>
        <v>B0002Z</v>
      </c>
      <c r="K33" s="1059" t="str">
        <f>D54</f>
        <v>EZ</v>
      </c>
      <c r="L33" s="1055"/>
      <c r="M33" s="683" t="str">
        <f>F54</f>
        <v>E</v>
      </c>
      <c r="N33" s="683" t="str">
        <f>G54</f>
        <v>0004</v>
      </c>
      <c r="O33" s="683" t="str">
        <f>H54</f>
        <v>Z</v>
      </c>
      <c r="P33" s="667" t="str">
        <f t="shared" si="2"/>
        <v>E0004Z</v>
      </c>
      <c r="Q33" s="668" t="str">
        <f t="shared" si="3"/>
        <v>E0004Z</v>
      </c>
      <c r="R33" s="718"/>
      <c r="T33" s="78"/>
      <c r="U33" s="78"/>
      <c r="V33" s="78"/>
      <c r="W33" s="78"/>
    </row>
    <row r="34" spans="3:23" ht="14.25" customHeight="1">
      <c r="C34" s="93"/>
      <c r="D34" s="696"/>
      <c r="E34" s="697"/>
      <c r="F34" s="698"/>
      <c r="G34" s="699"/>
      <c r="H34" s="700"/>
      <c r="I34" s="701"/>
      <c r="J34" s="702"/>
      <c r="K34" s="1059" t="str">
        <f>D69</f>
        <v>GZ</v>
      </c>
      <c r="L34" s="1055" t="e">
        <f>#REF!</f>
        <v>#REF!</v>
      </c>
      <c r="M34" s="683" t="str">
        <f>F69</f>
        <v>G</v>
      </c>
      <c r="N34" s="683" t="str">
        <f>G69</f>
        <v>0005</v>
      </c>
      <c r="O34" s="683" t="str">
        <f>H69</f>
        <v>Z</v>
      </c>
      <c r="P34" s="667" t="str">
        <f>M34&amp;N34&amp;O34</f>
        <v>G0005Z</v>
      </c>
      <c r="Q34" s="668" t="str">
        <f>M34&amp;N34&amp;O34</f>
        <v>G0005Z</v>
      </c>
      <c r="R34" s="718"/>
      <c r="T34" s="85"/>
      <c r="U34" s="85"/>
      <c r="V34" s="783"/>
      <c r="W34" s="783"/>
    </row>
    <row r="35" spans="3:23" ht="14.25" customHeight="1">
      <c r="C35" s="93"/>
      <c r="D35" s="689"/>
      <c r="E35" s="690"/>
      <c r="F35" s="691"/>
      <c r="G35" s="692"/>
      <c r="H35" s="693"/>
      <c r="I35" s="694"/>
      <c r="J35" s="695"/>
      <c r="K35" s="1059" t="str">
        <f>D78</f>
        <v>HZ</v>
      </c>
      <c r="L35" s="1055" t="e">
        <f>#REF!</f>
        <v>#REF!</v>
      </c>
      <c r="M35" s="683" t="str">
        <f>F78</f>
        <v>H</v>
      </c>
      <c r="N35" s="683" t="str">
        <f>G78</f>
        <v>0006</v>
      </c>
      <c r="O35" s="683" t="str">
        <f>H78</f>
        <v>Z</v>
      </c>
      <c r="P35" s="667" t="str">
        <f t="shared" si="2"/>
        <v>H0006Z</v>
      </c>
      <c r="Q35" s="668" t="str">
        <f t="shared" si="3"/>
        <v>H0006Z</v>
      </c>
      <c r="R35" s="718"/>
      <c r="T35" s="85"/>
      <c r="U35" s="85"/>
      <c r="V35" s="783"/>
      <c r="W35" s="783"/>
    </row>
    <row r="36" spans="3:23" ht="14.25" customHeight="1">
      <c r="C36" s="93"/>
      <c r="D36" s="1057" t="s">
        <v>783</v>
      </c>
      <c r="E36" s="1058"/>
      <c r="F36" s="684" t="s">
        <v>903</v>
      </c>
      <c r="G36" s="779" t="s">
        <v>904</v>
      </c>
      <c r="H36" s="686" t="s">
        <v>183</v>
      </c>
      <c r="I36" s="687" t="str">
        <f t="shared" si="0"/>
        <v>C0003W</v>
      </c>
      <c r="J36" s="688" t="str">
        <f t="shared" si="1"/>
        <v>C0003W</v>
      </c>
      <c r="K36" s="1060" t="s">
        <v>839</v>
      </c>
      <c r="L36" s="1061"/>
      <c r="M36" s="1062"/>
      <c r="N36" s="1062"/>
      <c r="O36" s="1062"/>
      <c r="P36" s="1062"/>
      <c r="Q36" s="1063"/>
      <c r="R36" s="718"/>
      <c r="T36" s="85"/>
      <c r="U36" s="85"/>
      <c r="V36" s="783"/>
      <c r="W36" s="783"/>
    </row>
    <row r="37" spans="3:23" ht="14.25" customHeight="1">
      <c r="C37" s="93"/>
      <c r="D37" s="1057" t="s">
        <v>784</v>
      </c>
      <c r="E37" s="1058"/>
      <c r="F37" s="684" t="s">
        <v>903</v>
      </c>
      <c r="G37" s="779" t="s">
        <v>904</v>
      </c>
      <c r="H37" s="686" t="s">
        <v>184</v>
      </c>
      <c r="I37" s="687" t="str">
        <f t="shared" si="0"/>
        <v>C0003X</v>
      </c>
      <c r="J37" s="688" t="str">
        <f t="shared" si="1"/>
        <v>C0003X</v>
      </c>
      <c r="K37" s="1060" t="s">
        <v>839</v>
      </c>
      <c r="L37" s="1061"/>
      <c r="M37" s="1062"/>
      <c r="N37" s="1062"/>
      <c r="O37" s="1062"/>
      <c r="P37" s="1062"/>
      <c r="Q37" s="1063"/>
      <c r="R37" s="718"/>
      <c r="T37" s="85"/>
      <c r="U37" s="85"/>
      <c r="V37" s="783"/>
      <c r="W37" s="783"/>
    </row>
    <row r="38" spans="3:23">
      <c r="C38" s="93"/>
      <c r="D38" s="1057" t="s">
        <v>785</v>
      </c>
      <c r="E38" s="1058"/>
      <c r="F38" s="684" t="s">
        <v>903</v>
      </c>
      <c r="G38" s="779" t="s">
        <v>904</v>
      </c>
      <c r="H38" s="686" t="s">
        <v>185</v>
      </c>
      <c r="I38" s="687" t="str">
        <f t="shared" si="0"/>
        <v>C0003Y</v>
      </c>
      <c r="J38" s="688" t="str">
        <f t="shared" si="1"/>
        <v>C0003Y</v>
      </c>
      <c r="K38" s="1060" t="s">
        <v>839</v>
      </c>
      <c r="L38" s="1061"/>
      <c r="M38" s="1062"/>
      <c r="N38" s="1062"/>
      <c r="O38" s="1062"/>
      <c r="P38" s="1062"/>
      <c r="Q38" s="1063"/>
      <c r="R38" s="718"/>
    </row>
    <row r="39" spans="3:23">
      <c r="C39" s="93"/>
      <c r="D39" s="1057" t="s">
        <v>902</v>
      </c>
      <c r="E39" s="1058"/>
      <c r="F39" s="684" t="s">
        <v>903</v>
      </c>
      <c r="G39" s="779" t="s">
        <v>904</v>
      </c>
      <c r="H39" s="686" t="s">
        <v>187</v>
      </c>
      <c r="I39" s="687" t="str">
        <f t="shared" si="0"/>
        <v>C0003Z</v>
      </c>
      <c r="J39" s="688" t="str">
        <f t="shared" si="1"/>
        <v>C0003Z</v>
      </c>
      <c r="K39" s="1060" t="s">
        <v>839</v>
      </c>
      <c r="L39" s="1061"/>
      <c r="M39" s="1062"/>
      <c r="N39" s="1062"/>
      <c r="O39" s="1062"/>
      <c r="P39" s="1062"/>
      <c r="Q39" s="1063"/>
      <c r="R39" s="718"/>
    </row>
    <row r="40" spans="3:23">
      <c r="C40" s="93"/>
      <c r="D40" s="1057" t="s">
        <v>786</v>
      </c>
      <c r="E40" s="1058"/>
      <c r="F40" s="684" t="s">
        <v>905</v>
      </c>
      <c r="G40" s="685" t="s">
        <v>880</v>
      </c>
      <c r="H40" s="686" t="s">
        <v>183</v>
      </c>
      <c r="I40" s="687" t="str">
        <f t="shared" si="0"/>
        <v>D0003W</v>
      </c>
      <c r="J40" s="688" t="str">
        <f t="shared" si="1"/>
        <v>D0003W</v>
      </c>
      <c r="K40" s="1060" t="s">
        <v>839</v>
      </c>
      <c r="L40" s="1061"/>
      <c r="M40" s="1062"/>
      <c r="N40" s="1062"/>
      <c r="O40" s="1062"/>
      <c r="P40" s="1062"/>
      <c r="Q40" s="1063"/>
      <c r="R40" s="718"/>
    </row>
    <row r="41" spans="3:23">
      <c r="C41" s="93"/>
      <c r="D41" s="689"/>
      <c r="E41" s="690"/>
      <c r="F41" s="691"/>
      <c r="G41" s="692"/>
      <c r="H41" s="693"/>
      <c r="I41" s="694"/>
      <c r="J41" s="695"/>
      <c r="K41" s="1059" t="str">
        <f>D60</f>
        <v>GW</v>
      </c>
      <c r="L41" s="1055">
        <f>E50</f>
        <v>0</v>
      </c>
      <c r="M41" s="666" t="str">
        <f>F60</f>
        <v>G</v>
      </c>
      <c r="N41" s="666" t="str">
        <f>G60</f>
        <v>0005</v>
      </c>
      <c r="O41" s="666" t="str">
        <f>H60</f>
        <v>W</v>
      </c>
      <c r="P41" s="667" t="str">
        <f>M41&amp;N41&amp;O41</f>
        <v>G0005W</v>
      </c>
      <c r="Q41" s="668" t="str">
        <f>M41&amp;N41&amp;O41</f>
        <v>G0005W</v>
      </c>
      <c r="R41" s="718"/>
    </row>
    <row r="42" spans="3:23">
      <c r="C42" s="93"/>
      <c r="D42" s="1057" t="s">
        <v>834</v>
      </c>
      <c r="E42" s="1058"/>
      <c r="F42" s="684" t="s">
        <v>905</v>
      </c>
      <c r="G42" s="685" t="s">
        <v>880</v>
      </c>
      <c r="H42" s="686" t="s">
        <v>184</v>
      </c>
      <c r="I42" s="687" t="str">
        <f t="shared" si="0"/>
        <v>D0003X</v>
      </c>
      <c r="J42" s="688" t="str">
        <f t="shared" si="1"/>
        <v>D0003X</v>
      </c>
      <c r="K42" s="1060" t="s">
        <v>839</v>
      </c>
      <c r="L42" s="1061"/>
      <c r="M42" s="1062"/>
      <c r="N42" s="1062"/>
      <c r="O42" s="1062"/>
      <c r="P42" s="1062"/>
      <c r="Q42" s="1063"/>
      <c r="R42" s="718"/>
    </row>
    <row r="43" spans="3:23">
      <c r="C43" s="93"/>
      <c r="D43" s="689"/>
      <c r="E43" s="690"/>
      <c r="F43" s="691"/>
      <c r="G43" s="692"/>
      <c r="H43" s="693"/>
      <c r="I43" s="694"/>
      <c r="J43" s="695"/>
      <c r="K43" s="1059" t="str">
        <f>D63</f>
        <v>GX</v>
      </c>
      <c r="L43" s="1055">
        <f>E54</f>
        <v>0</v>
      </c>
      <c r="M43" s="666" t="str">
        <f>F63</f>
        <v>G</v>
      </c>
      <c r="N43" s="666" t="str">
        <f>G63</f>
        <v>0005</v>
      </c>
      <c r="O43" s="666" t="str">
        <f>H63</f>
        <v>X</v>
      </c>
      <c r="P43" s="667" t="str">
        <f>M43&amp;N43&amp;O43</f>
        <v>G0005X</v>
      </c>
      <c r="Q43" s="668" t="str">
        <f>M43&amp;N43&amp;O43</f>
        <v>G0005X</v>
      </c>
      <c r="R43" s="718"/>
    </row>
    <row r="44" spans="3:23">
      <c r="C44" s="93"/>
      <c r="D44" s="1057" t="s">
        <v>787</v>
      </c>
      <c r="E44" s="1058"/>
      <c r="F44" s="684" t="s">
        <v>905</v>
      </c>
      <c r="G44" s="685" t="s">
        <v>880</v>
      </c>
      <c r="H44" s="686" t="s">
        <v>185</v>
      </c>
      <c r="I44" s="687" t="str">
        <f t="shared" si="0"/>
        <v>D0003Y</v>
      </c>
      <c r="J44" s="688" t="str">
        <f t="shared" si="1"/>
        <v>D0003Y</v>
      </c>
      <c r="K44" s="1060" t="s">
        <v>839</v>
      </c>
      <c r="L44" s="1061"/>
      <c r="M44" s="1062"/>
      <c r="N44" s="1062"/>
      <c r="O44" s="1062"/>
      <c r="P44" s="1062"/>
      <c r="Q44" s="1063"/>
      <c r="R44" s="718"/>
    </row>
    <row r="45" spans="3:23">
      <c r="C45" s="93"/>
      <c r="D45" s="689"/>
      <c r="E45" s="690"/>
      <c r="F45" s="691"/>
      <c r="G45" s="692"/>
      <c r="H45" s="693"/>
      <c r="I45" s="694"/>
      <c r="J45" s="695"/>
      <c r="K45" s="1059" t="str">
        <f>D66</f>
        <v>GY</v>
      </c>
      <c r="L45" s="1055">
        <f>E57</f>
        <v>0</v>
      </c>
      <c r="M45" s="666" t="str">
        <f>F66</f>
        <v>G</v>
      </c>
      <c r="N45" s="666" t="str">
        <f>G66</f>
        <v>0005</v>
      </c>
      <c r="O45" s="666" t="str">
        <f>H66</f>
        <v>Y</v>
      </c>
      <c r="P45" s="667" t="str">
        <f>M45&amp;N45&amp;O45</f>
        <v>G0005Y</v>
      </c>
      <c r="Q45" s="668" t="str">
        <f>M45&amp;N45&amp;O45</f>
        <v>G0005Y</v>
      </c>
      <c r="R45" s="718"/>
    </row>
    <row r="46" spans="3:23">
      <c r="C46" s="93"/>
      <c r="D46" s="1057" t="s">
        <v>788</v>
      </c>
      <c r="E46" s="1058"/>
      <c r="F46" s="684" t="s">
        <v>733</v>
      </c>
      <c r="G46" s="685" t="s">
        <v>880</v>
      </c>
      <c r="H46" s="686" t="s">
        <v>187</v>
      </c>
      <c r="I46" s="687" t="str">
        <f t="shared" si="0"/>
        <v>D0003Z</v>
      </c>
      <c r="J46" s="688" t="str">
        <f t="shared" si="1"/>
        <v>D0003Z</v>
      </c>
      <c r="K46" s="1060" t="s">
        <v>839</v>
      </c>
      <c r="L46" s="1061"/>
      <c r="M46" s="1062"/>
      <c r="N46" s="1062"/>
      <c r="O46" s="1062"/>
      <c r="P46" s="1062"/>
      <c r="Q46" s="1063"/>
      <c r="R46" s="718"/>
    </row>
    <row r="47" spans="3:23">
      <c r="C47" s="93"/>
      <c r="D47" s="689"/>
      <c r="E47" s="690"/>
      <c r="F47" s="691"/>
      <c r="G47" s="692"/>
      <c r="H47" s="693"/>
      <c r="I47" s="694"/>
      <c r="J47" s="695"/>
      <c r="K47" s="1059" t="str">
        <f>D69</f>
        <v>GZ</v>
      </c>
      <c r="L47" s="1055">
        <f>E59</f>
        <v>0</v>
      </c>
      <c r="M47" s="666" t="str">
        <f>F69</f>
        <v>G</v>
      </c>
      <c r="N47" s="666" t="str">
        <f>G69</f>
        <v>0005</v>
      </c>
      <c r="O47" s="666" t="str">
        <f>H69</f>
        <v>Z</v>
      </c>
      <c r="P47" s="667" t="str">
        <f>M47&amp;N47&amp;O47</f>
        <v>G0005Z</v>
      </c>
      <c r="Q47" s="668" t="str">
        <f>M47&amp;N47&amp;O47</f>
        <v>G0005Z</v>
      </c>
      <c r="R47" s="718"/>
    </row>
    <row r="48" spans="3:23">
      <c r="C48" s="93"/>
      <c r="D48" s="1057" t="s">
        <v>789</v>
      </c>
      <c r="E48" s="1058"/>
      <c r="F48" s="684" t="s">
        <v>906</v>
      </c>
      <c r="G48" s="779" t="s">
        <v>907</v>
      </c>
      <c r="H48" s="686" t="s">
        <v>183</v>
      </c>
      <c r="I48" s="687" t="str">
        <f t="shared" si="0"/>
        <v>E0004W</v>
      </c>
      <c r="J48" s="688" t="str">
        <f t="shared" si="1"/>
        <v>E0004W</v>
      </c>
      <c r="K48" s="1060" t="s">
        <v>839</v>
      </c>
      <c r="L48" s="1061"/>
      <c r="M48" s="1062"/>
      <c r="N48" s="1062"/>
      <c r="O48" s="1062"/>
      <c r="P48" s="1062"/>
      <c r="Q48" s="1063"/>
      <c r="R48" s="718"/>
    </row>
    <row r="49" spans="3:18">
      <c r="C49" s="93"/>
      <c r="D49" s="689"/>
      <c r="E49" s="690"/>
      <c r="F49" s="691"/>
      <c r="G49" s="781"/>
      <c r="H49" s="693"/>
      <c r="I49" s="694"/>
      <c r="J49" s="695"/>
      <c r="K49" s="1059" t="str">
        <f>D24</f>
        <v>BW</v>
      </c>
      <c r="L49" s="1055"/>
      <c r="M49" s="666" t="str">
        <f>F24</f>
        <v>B</v>
      </c>
      <c r="N49" s="666" t="str">
        <f>G24</f>
        <v>0002</v>
      </c>
      <c r="O49" s="666" t="str">
        <f>H24</f>
        <v>W</v>
      </c>
      <c r="P49" s="667" t="str">
        <f>M49&amp;N49&amp;O49</f>
        <v>B0002W</v>
      </c>
      <c r="Q49" s="668" t="str">
        <f>M49&amp;N49&amp;O49</f>
        <v>B0002W</v>
      </c>
      <c r="R49" s="718"/>
    </row>
    <row r="50" spans="3:18">
      <c r="C50" s="93"/>
      <c r="D50" s="1057" t="s">
        <v>790</v>
      </c>
      <c r="E50" s="1058"/>
      <c r="F50" s="684" t="s">
        <v>186</v>
      </c>
      <c r="G50" s="779" t="s">
        <v>907</v>
      </c>
      <c r="H50" s="686" t="s">
        <v>184</v>
      </c>
      <c r="I50" s="687" t="str">
        <f t="shared" si="0"/>
        <v>E0004X</v>
      </c>
      <c r="J50" s="688" t="str">
        <f t="shared" si="1"/>
        <v>E0004X</v>
      </c>
      <c r="K50" s="1060" t="s">
        <v>839</v>
      </c>
      <c r="L50" s="1061"/>
      <c r="M50" s="1062"/>
      <c r="N50" s="1062"/>
      <c r="O50" s="1062"/>
      <c r="P50" s="1062"/>
      <c r="Q50" s="1063"/>
      <c r="R50" s="718"/>
    </row>
    <row r="51" spans="3:18">
      <c r="C51" s="93"/>
      <c r="D51" s="689"/>
      <c r="E51" s="690"/>
      <c r="F51" s="691"/>
      <c r="G51" s="781"/>
      <c r="H51" s="693"/>
      <c r="I51" s="694"/>
      <c r="J51" s="695"/>
      <c r="K51" s="1059" t="str">
        <f>D27</f>
        <v>BX</v>
      </c>
      <c r="L51" s="1055"/>
      <c r="M51" s="666" t="str">
        <f>F27</f>
        <v>B</v>
      </c>
      <c r="N51" s="666" t="str">
        <f>G27</f>
        <v>0002</v>
      </c>
      <c r="O51" s="666" t="str">
        <f>H27</f>
        <v>X</v>
      </c>
      <c r="P51" s="667" t="str">
        <f>M51&amp;N51&amp;O51</f>
        <v>B0002X</v>
      </c>
      <c r="Q51" s="668" t="str">
        <f>M51&amp;N51&amp;O51</f>
        <v>B0002X</v>
      </c>
      <c r="R51" s="718"/>
    </row>
    <row r="52" spans="3:18">
      <c r="C52" s="93"/>
      <c r="D52" s="1057" t="s">
        <v>791</v>
      </c>
      <c r="E52" s="1058"/>
      <c r="F52" s="684" t="s">
        <v>906</v>
      </c>
      <c r="G52" s="779" t="s">
        <v>907</v>
      </c>
      <c r="H52" s="686" t="s">
        <v>185</v>
      </c>
      <c r="I52" s="687" t="str">
        <f t="shared" si="0"/>
        <v>E0004Y</v>
      </c>
      <c r="J52" s="688" t="str">
        <f t="shared" si="1"/>
        <v>E0004Y</v>
      </c>
      <c r="K52" s="1060" t="s">
        <v>839</v>
      </c>
      <c r="L52" s="1061"/>
      <c r="M52" s="1062"/>
      <c r="N52" s="1062"/>
      <c r="O52" s="1062"/>
      <c r="P52" s="1062"/>
      <c r="Q52" s="1063"/>
      <c r="R52" s="718"/>
    </row>
    <row r="53" spans="3:18">
      <c r="C53" s="93"/>
      <c r="D53" s="689"/>
      <c r="E53" s="690"/>
      <c r="F53" s="691"/>
      <c r="G53" s="781"/>
      <c r="H53" s="693"/>
      <c r="I53" s="694"/>
      <c r="J53" s="695"/>
      <c r="K53" s="1059" t="str">
        <f>D30</f>
        <v>BY</v>
      </c>
      <c r="L53" s="1055"/>
      <c r="M53" s="666" t="str">
        <f>F30</f>
        <v>B</v>
      </c>
      <c r="N53" s="666" t="str">
        <f>G30</f>
        <v>0002</v>
      </c>
      <c r="O53" s="666" t="str">
        <f>H30</f>
        <v>Y</v>
      </c>
      <c r="P53" s="667" t="str">
        <f>M53&amp;N53&amp;O53</f>
        <v>B0002Y</v>
      </c>
      <c r="Q53" s="668" t="str">
        <f>M53&amp;N53&amp;O53</f>
        <v>B0002Y</v>
      </c>
      <c r="R53" s="718"/>
    </row>
    <row r="54" spans="3:18">
      <c r="C54" s="93"/>
      <c r="D54" s="1057" t="s">
        <v>792</v>
      </c>
      <c r="E54" s="1058"/>
      <c r="F54" s="684" t="s">
        <v>906</v>
      </c>
      <c r="G54" s="779" t="s">
        <v>907</v>
      </c>
      <c r="H54" s="686" t="s">
        <v>187</v>
      </c>
      <c r="I54" s="687" t="str">
        <f t="shared" si="0"/>
        <v>E0004Z</v>
      </c>
      <c r="J54" s="688" t="str">
        <f t="shared" si="1"/>
        <v>E0004Z</v>
      </c>
      <c r="K54" s="1060" t="s">
        <v>839</v>
      </c>
      <c r="L54" s="1061"/>
      <c r="M54" s="1062"/>
      <c r="N54" s="1062"/>
      <c r="O54" s="1062"/>
      <c r="P54" s="1062"/>
      <c r="Q54" s="1063"/>
      <c r="R54" s="718"/>
    </row>
    <row r="55" spans="3:18">
      <c r="C55" s="93"/>
      <c r="D55" s="689"/>
      <c r="E55" s="690"/>
      <c r="F55" s="691"/>
      <c r="G55" s="781"/>
      <c r="H55" s="693"/>
      <c r="I55" s="694"/>
      <c r="J55" s="695"/>
      <c r="K55" s="1059" t="str">
        <f>D33</f>
        <v>BZ</v>
      </c>
      <c r="L55" s="1055"/>
      <c r="M55" s="666" t="str">
        <f>F33</f>
        <v>B</v>
      </c>
      <c r="N55" s="666" t="str">
        <f>G33</f>
        <v>0002</v>
      </c>
      <c r="O55" s="666" t="str">
        <f>H33</f>
        <v>Z</v>
      </c>
      <c r="P55" s="667" t="str">
        <f>M55&amp;N55&amp;O55</f>
        <v>B0002Z</v>
      </c>
      <c r="Q55" s="668" t="str">
        <f>M55&amp;N55&amp;O55</f>
        <v>B0002Z</v>
      </c>
      <c r="R55" s="718"/>
    </row>
    <row r="56" spans="3:18">
      <c r="C56" s="93"/>
      <c r="D56" s="1064" t="s">
        <v>793</v>
      </c>
      <c r="E56" s="1065"/>
      <c r="F56" s="664" t="s">
        <v>908</v>
      </c>
      <c r="G56" s="665" t="s">
        <v>882</v>
      </c>
      <c r="H56" s="666" t="s">
        <v>183</v>
      </c>
      <c r="I56" s="667" t="str">
        <f t="shared" si="0"/>
        <v>F0004W</v>
      </c>
      <c r="J56" s="668" t="str">
        <f t="shared" si="1"/>
        <v>F0004W</v>
      </c>
      <c r="K56" s="1059" t="s">
        <v>839</v>
      </c>
      <c r="L56" s="1066"/>
      <c r="M56" s="1066"/>
      <c r="N56" s="1066"/>
      <c r="O56" s="1066"/>
      <c r="P56" s="1066"/>
      <c r="Q56" s="1067"/>
      <c r="R56" s="718"/>
    </row>
    <row r="57" spans="3:18">
      <c r="C57" s="93"/>
      <c r="D57" s="1064" t="s">
        <v>794</v>
      </c>
      <c r="E57" s="1065"/>
      <c r="F57" s="664" t="s">
        <v>908</v>
      </c>
      <c r="G57" s="665" t="s">
        <v>882</v>
      </c>
      <c r="H57" s="666" t="s">
        <v>184</v>
      </c>
      <c r="I57" s="667" t="str">
        <f t="shared" si="0"/>
        <v>F0004X</v>
      </c>
      <c r="J57" s="668" t="str">
        <f t="shared" si="1"/>
        <v>F0004X</v>
      </c>
      <c r="K57" s="1059" t="s">
        <v>839</v>
      </c>
      <c r="L57" s="1066"/>
      <c r="M57" s="1066"/>
      <c r="N57" s="1066"/>
      <c r="O57" s="1066"/>
      <c r="P57" s="1066"/>
      <c r="Q57" s="1067"/>
      <c r="R57" s="718"/>
    </row>
    <row r="58" spans="3:18">
      <c r="C58" s="93"/>
      <c r="D58" s="1064" t="s">
        <v>795</v>
      </c>
      <c r="E58" s="1065"/>
      <c r="F58" s="664" t="s">
        <v>756</v>
      </c>
      <c r="G58" s="665" t="s">
        <v>882</v>
      </c>
      <c r="H58" s="666" t="s">
        <v>185</v>
      </c>
      <c r="I58" s="667" t="str">
        <f t="shared" si="0"/>
        <v>F0004Y</v>
      </c>
      <c r="J58" s="668" t="str">
        <f t="shared" si="1"/>
        <v>F0004Y</v>
      </c>
      <c r="K58" s="1059" t="s">
        <v>839</v>
      </c>
      <c r="L58" s="1066"/>
      <c r="M58" s="1066"/>
      <c r="N58" s="1066"/>
      <c r="O58" s="1066"/>
      <c r="P58" s="1066"/>
      <c r="Q58" s="1067"/>
      <c r="R58" s="718"/>
    </row>
    <row r="59" spans="3:18">
      <c r="C59" s="93"/>
      <c r="D59" s="1064" t="s">
        <v>796</v>
      </c>
      <c r="E59" s="1065"/>
      <c r="F59" s="664" t="s">
        <v>756</v>
      </c>
      <c r="G59" s="665" t="s">
        <v>882</v>
      </c>
      <c r="H59" s="666" t="s">
        <v>187</v>
      </c>
      <c r="I59" s="667" t="str">
        <f t="shared" si="0"/>
        <v>F0004Z</v>
      </c>
      <c r="J59" s="668" t="str">
        <f t="shared" si="1"/>
        <v>F0004Z</v>
      </c>
      <c r="K59" s="1059" t="s">
        <v>839</v>
      </c>
      <c r="L59" s="1066"/>
      <c r="M59" s="1066"/>
      <c r="N59" s="1066"/>
      <c r="O59" s="1066"/>
      <c r="P59" s="1066"/>
      <c r="Q59" s="1067"/>
      <c r="R59" s="718"/>
    </row>
    <row r="60" spans="3:18">
      <c r="C60" s="93"/>
      <c r="D60" s="1057" t="s">
        <v>909</v>
      </c>
      <c r="E60" s="1058"/>
      <c r="F60" s="684" t="s">
        <v>911</v>
      </c>
      <c r="G60" s="779" t="s">
        <v>910</v>
      </c>
      <c r="H60" s="686" t="s">
        <v>183</v>
      </c>
      <c r="I60" s="687" t="str">
        <f t="shared" si="0"/>
        <v>G0005W</v>
      </c>
      <c r="J60" s="688" t="str">
        <f t="shared" si="1"/>
        <v>G0005W</v>
      </c>
      <c r="K60" s="1059" t="str">
        <f>D16</f>
        <v>AW</v>
      </c>
      <c r="L60" s="1055">
        <v>0</v>
      </c>
      <c r="M60" s="666" t="str">
        <f>F16</f>
        <v>A</v>
      </c>
      <c r="N60" s="666" t="str">
        <f>G16</f>
        <v>0001</v>
      </c>
      <c r="O60" s="666" t="str">
        <f>H16</f>
        <v>W</v>
      </c>
      <c r="P60" s="667" t="str">
        <f t="shared" ref="P60:P73" si="4">M60&amp;N60&amp;O60</f>
        <v>A0001W</v>
      </c>
      <c r="Q60" s="668" t="str">
        <f t="shared" ref="Q60:Q73" si="5">M60&amp;N60&amp;O60</f>
        <v>A0001W</v>
      </c>
      <c r="R60" s="719"/>
    </row>
    <row r="61" spans="3:18">
      <c r="C61" s="93"/>
      <c r="D61" s="696"/>
      <c r="E61" s="697"/>
      <c r="F61" s="698"/>
      <c r="G61" s="782"/>
      <c r="H61" s="700"/>
      <c r="I61" s="701"/>
      <c r="J61" s="702"/>
      <c r="K61" s="1059" t="str">
        <f>D24</f>
        <v>BW</v>
      </c>
      <c r="L61" s="1055">
        <v>0</v>
      </c>
      <c r="M61" s="666" t="str">
        <f>F24</f>
        <v>B</v>
      </c>
      <c r="N61" s="666" t="str">
        <f>G24</f>
        <v>0002</v>
      </c>
      <c r="O61" s="666" t="str">
        <f>H24</f>
        <v>W</v>
      </c>
      <c r="P61" s="667" t="str">
        <f t="shared" si="4"/>
        <v>B0002W</v>
      </c>
      <c r="Q61" s="668" t="str">
        <f t="shared" si="5"/>
        <v>B0002W</v>
      </c>
      <c r="R61" s="719"/>
    </row>
    <row r="62" spans="3:18">
      <c r="C62" s="93"/>
      <c r="D62" s="689"/>
      <c r="E62" s="690"/>
      <c r="F62" s="691"/>
      <c r="G62" s="692"/>
      <c r="H62" s="693"/>
      <c r="I62" s="694"/>
      <c r="J62" s="695"/>
      <c r="K62" s="1059" t="str">
        <f>D40</f>
        <v>DW</v>
      </c>
      <c r="L62" s="1055">
        <v>0</v>
      </c>
      <c r="M62" s="666" t="str">
        <f>F40</f>
        <v>D</v>
      </c>
      <c r="N62" s="666" t="str">
        <f>G40</f>
        <v>0003</v>
      </c>
      <c r="O62" s="666" t="str">
        <f>H40</f>
        <v>W</v>
      </c>
      <c r="P62" s="667" t="str">
        <f t="shared" si="4"/>
        <v>D0003W</v>
      </c>
      <c r="Q62" s="668" t="str">
        <f t="shared" si="5"/>
        <v>D0003W</v>
      </c>
      <c r="R62" s="719"/>
    </row>
    <row r="63" spans="3:18">
      <c r="C63" s="93"/>
      <c r="D63" s="1057" t="s">
        <v>812</v>
      </c>
      <c r="E63" s="1058"/>
      <c r="F63" s="684" t="s">
        <v>911</v>
      </c>
      <c r="G63" s="779" t="s">
        <v>910</v>
      </c>
      <c r="H63" s="686" t="s">
        <v>184</v>
      </c>
      <c r="I63" s="687" t="str">
        <f t="shared" si="0"/>
        <v>G0005X</v>
      </c>
      <c r="J63" s="688" t="str">
        <f t="shared" si="1"/>
        <v>G0005X</v>
      </c>
      <c r="K63" s="1059" t="str">
        <f>D18</f>
        <v>AX</v>
      </c>
      <c r="L63" s="1055">
        <v>0</v>
      </c>
      <c r="M63" s="666" t="str">
        <f>F18</f>
        <v>A</v>
      </c>
      <c r="N63" s="666" t="str">
        <f>G18</f>
        <v>0001</v>
      </c>
      <c r="O63" s="666" t="str">
        <f>H18</f>
        <v>X</v>
      </c>
      <c r="P63" s="667" t="str">
        <f t="shared" si="4"/>
        <v>A0001X</v>
      </c>
      <c r="Q63" s="668" t="str">
        <f t="shared" si="5"/>
        <v>A0001X</v>
      </c>
      <c r="R63" s="719"/>
    </row>
    <row r="64" spans="3:18">
      <c r="C64" s="93"/>
      <c r="D64" s="696"/>
      <c r="E64" s="697"/>
      <c r="F64" s="698"/>
      <c r="G64" s="782"/>
      <c r="H64" s="700"/>
      <c r="I64" s="701"/>
      <c r="J64" s="702"/>
      <c r="K64" s="1059" t="str">
        <f>D27</f>
        <v>BX</v>
      </c>
      <c r="L64" s="1055">
        <v>0</v>
      </c>
      <c r="M64" s="666" t="str">
        <f>F27</f>
        <v>B</v>
      </c>
      <c r="N64" s="666" t="str">
        <f>G27</f>
        <v>0002</v>
      </c>
      <c r="O64" s="666" t="str">
        <f>H27</f>
        <v>X</v>
      </c>
      <c r="P64" s="667" t="str">
        <f t="shared" si="4"/>
        <v>B0002X</v>
      </c>
      <c r="Q64" s="668" t="str">
        <f t="shared" si="5"/>
        <v>B0002X</v>
      </c>
      <c r="R64" s="719"/>
    </row>
    <row r="65" spans="3:18">
      <c r="C65" s="93"/>
      <c r="D65" s="689"/>
      <c r="E65" s="690"/>
      <c r="F65" s="691"/>
      <c r="G65" s="692"/>
      <c r="H65" s="693"/>
      <c r="I65" s="694"/>
      <c r="J65" s="695"/>
      <c r="K65" s="1059" t="str">
        <f>D42</f>
        <v>DX</v>
      </c>
      <c r="L65" s="1055">
        <v>0</v>
      </c>
      <c r="M65" s="666" t="str">
        <f>F42</f>
        <v>D</v>
      </c>
      <c r="N65" s="666" t="str">
        <f>G42</f>
        <v>0003</v>
      </c>
      <c r="O65" s="666" t="str">
        <f>H42</f>
        <v>X</v>
      </c>
      <c r="P65" s="667" t="str">
        <f t="shared" si="4"/>
        <v>D0003X</v>
      </c>
      <c r="Q65" s="668" t="str">
        <f t="shared" si="5"/>
        <v>D0003X</v>
      </c>
      <c r="R65" s="719"/>
    </row>
    <row r="66" spans="3:18">
      <c r="C66" s="93"/>
      <c r="D66" s="1057" t="s">
        <v>813</v>
      </c>
      <c r="E66" s="1058"/>
      <c r="F66" s="684" t="s">
        <v>911</v>
      </c>
      <c r="G66" s="779" t="s">
        <v>910</v>
      </c>
      <c r="H66" s="686" t="s">
        <v>185</v>
      </c>
      <c r="I66" s="687" t="str">
        <f t="shared" si="0"/>
        <v>G0005Y</v>
      </c>
      <c r="J66" s="688" t="str">
        <f t="shared" si="1"/>
        <v>G0005Y</v>
      </c>
      <c r="K66" s="1059" t="str">
        <f>D20</f>
        <v>AY</v>
      </c>
      <c r="L66" s="1055">
        <v>0</v>
      </c>
      <c r="M66" s="666" t="str">
        <f>F20</f>
        <v>A</v>
      </c>
      <c r="N66" s="666" t="str">
        <f>G20</f>
        <v>0001</v>
      </c>
      <c r="O66" s="666" t="str">
        <f>H20</f>
        <v>Y</v>
      </c>
      <c r="P66" s="667" t="str">
        <f t="shared" si="4"/>
        <v>A0001Y</v>
      </c>
      <c r="Q66" s="668" t="str">
        <f t="shared" si="5"/>
        <v>A0001Y</v>
      </c>
      <c r="R66" s="719"/>
    </row>
    <row r="67" spans="3:18">
      <c r="C67" s="93"/>
      <c r="D67" s="696"/>
      <c r="E67" s="697"/>
      <c r="F67" s="698"/>
      <c r="G67" s="782"/>
      <c r="H67" s="700"/>
      <c r="I67" s="701"/>
      <c r="J67" s="702"/>
      <c r="K67" s="1059" t="str">
        <f>D30</f>
        <v>BY</v>
      </c>
      <c r="L67" s="1055">
        <v>0</v>
      </c>
      <c r="M67" s="666" t="str">
        <f>F30</f>
        <v>B</v>
      </c>
      <c r="N67" s="666" t="str">
        <f>G30</f>
        <v>0002</v>
      </c>
      <c r="O67" s="666" t="str">
        <f>H30</f>
        <v>Y</v>
      </c>
      <c r="P67" s="667" t="str">
        <f t="shared" si="4"/>
        <v>B0002Y</v>
      </c>
      <c r="Q67" s="668" t="str">
        <f t="shared" si="5"/>
        <v>B0002Y</v>
      </c>
      <c r="R67" s="719"/>
    </row>
    <row r="68" spans="3:18">
      <c r="C68" s="93"/>
      <c r="D68" s="689"/>
      <c r="E68" s="690"/>
      <c r="F68" s="691"/>
      <c r="G68" s="692"/>
      <c r="H68" s="693"/>
      <c r="I68" s="694"/>
      <c r="J68" s="695"/>
      <c r="K68" s="1059" t="str">
        <f>D44</f>
        <v>DY</v>
      </c>
      <c r="L68" s="1055">
        <v>0</v>
      </c>
      <c r="M68" s="666" t="str">
        <f>F44</f>
        <v>D</v>
      </c>
      <c r="N68" s="666" t="str">
        <f>G44</f>
        <v>0003</v>
      </c>
      <c r="O68" s="666" t="str">
        <f>H44</f>
        <v>Y</v>
      </c>
      <c r="P68" s="667" t="str">
        <f t="shared" si="4"/>
        <v>D0003Y</v>
      </c>
      <c r="Q68" s="668" t="str">
        <f t="shared" si="5"/>
        <v>D0003Y</v>
      </c>
      <c r="R68" s="718"/>
    </row>
    <row r="69" spans="3:18">
      <c r="C69" s="93"/>
      <c r="D69" s="1057" t="s">
        <v>814</v>
      </c>
      <c r="E69" s="1058"/>
      <c r="F69" s="684" t="s">
        <v>911</v>
      </c>
      <c r="G69" s="779" t="s">
        <v>910</v>
      </c>
      <c r="H69" s="686" t="s">
        <v>187</v>
      </c>
      <c r="I69" s="687" t="str">
        <f t="shared" si="0"/>
        <v>G0005Z</v>
      </c>
      <c r="J69" s="688" t="str">
        <f t="shared" si="1"/>
        <v>G0005Z</v>
      </c>
      <c r="K69" s="1059" t="str">
        <f>D22</f>
        <v>AZ</v>
      </c>
      <c r="L69" s="1055">
        <v>0</v>
      </c>
      <c r="M69" s="666" t="str">
        <f>F22</f>
        <v>A</v>
      </c>
      <c r="N69" s="666" t="str">
        <f>G22</f>
        <v>0001</v>
      </c>
      <c r="O69" s="666" t="str">
        <f>H22</f>
        <v>Z</v>
      </c>
      <c r="P69" s="667" t="str">
        <f t="shared" si="4"/>
        <v>A0001Z</v>
      </c>
      <c r="Q69" s="668" t="str">
        <f t="shared" si="5"/>
        <v>A0001Z</v>
      </c>
      <c r="R69" s="719"/>
    </row>
    <row r="70" spans="3:18">
      <c r="C70" s="93"/>
      <c r="D70" s="696"/>
      <c r="E70" s="697"/>
      <c r="F70" s="698"/>
      <c r="G70" s="782"/>
      <c r="H70" s="700"/>
      <c r="I70" s="701"/>
      <c r="J70" s="702"/>
      <c r="K70" s="1059" t="str">
        <f>D33</f>
        <v>BZ</v>
      </c>
      <c r="L70" s="1055">
        <v>0</v>
      </c>
      <c r="M70" s="666" t="str">
        <f>F33</f>
        <v>B</v>
      </c>
      <c r="N70" s="666" t="str">
        <f>G33</f>
        <v>0002</v>
      </c>
      <c r="O70" s="666" t="str">
        <f>H33</f>
        <v>Z</v>
      </c>
      <c r="P70" s="667" t="str">
        <f t="shared" si="4"/>
        <v>B0002Z</v>
      </c>
      <c r="Q70" s="668" t="str">
        <f t="shared" si="5"/>
        <v>B0002Z</v>
      </c>
      <c r="R70" s="719"/>
    </row>
    <row r="71" spans="3:18">
      <c r="C71" s="93"/>
      <c r="D71" s="689"/>
      <c r="E71" s="690"/>
      <c r="F71" s="691"/>
      <c r="G71" s="692"/>
      <c r="H71" s="693"/>
      <c r="I71" s="694"/>
      <c r="J71" s="695"/>
      <c r="K71" s="1059" t="str">
        <f>D46</f>
        <v>DZ</v>
      </c>
      <c r="L71" s="1055">
        <v>0</v>
      </c>
      <c r="M71" s="666" t="str">
        <f>F46</f>
        <v>D</v>
      </c>
      <c r="N71" s="666" t="str">
        <f>G46</f>
        <v>0003</v>
      </c>
      <c r="O71" s="666" t="str">
        <f>H46</f>
        <v>Z</v>
      </c>
      <c r="P71" s="667" t="str">
        <f t="shared" si="4"/>
        <v>D0003Z</v>
      </c>
      <c r="Q71" s="668" t="str">
        <f t="shared" si="5"/>
        <v>D0003Z</v>
      </c>
      <c r="R71" s="718"/>
    </row>
    <row r="72" spans="3:18">
      <c r="C72" s="93"/>
      <c r="D72" s="1057" t="s">
        <v>912</v>
      </c>
      <c r="E72" s="1058"/>
      <c r="F72" s="684" t="s">
        <v>816</v>
      </c>
      <c r="G72" s="779" t="s">
        <v>916</v>
      </c>
      <c r="H72" s="686" t="s">
        <v>183</v>
      </c>
      <c r="I72" s="687" t="str">
        <f t="shared" si="0"/>
        <v>H0006W</v>
      </c>
      <c r="J72" s="688" t="str">
        <f t="shared" ref="J72:J78" si="6">F72&amp;G72&amp;H72</f>
        <v>H0006W</v>
      </c>
      <c r="K72" s="1059" t="str">
        <f>D16</f>
        <v>AW</v>
      </c>
      <c r="L72" s="1055">
        <v>0</v>
      </c>
      <c r="M72" s="666" t="str">
        <f>F16</f>
        <v>A</v>
      </c>
      <c r="N72" s="666" t="str">
        <f>G16</f>
        <v>0001</v>
      </c>
      <c r="O72" s="666" t="str">
        <f>H16</f>
        <v>W</v>
      </c>
      <c r="P72" s="667" t="str">
        <f t="shared" si="4"/>
        <v>A0001W</v>
      </c>
      <c r="Q72" s="668" t="str">
        <f t="shared" si="5"/>
        <v>A0001W</v>
      </c>
      <c r="R72" s="719"/>
    </row>
    <row r="73" spans="3:18">
      <c r="C73" s="93"/>
      <c r="D73" s="696"/>
      <c r="E73" s="697"/>
      <c r="F73" s="698"/>
      <c r="G73" s="699"/>
      <c r="H73" s="700"/>
      <c r="I73" s="701"/>
      <c r="J73" s="702"/>
      <c r="K73" s="1059" t="str">
        <f>D24</f>
        <v>BW</v>
      </c>
      <c r="L73" s="1055">
        <v>0</v>
      </c>
      <c r="M73" s="666" t="str">
        <f>F24</f>
        <v>B</v>
      </c>
      <c r="N73" s="666" t="str">
        <f>G24</f>
        <v>0002</v>
      </c>
      <c r="O73" s="666" t="str">
        <f>H24</f>
        <v>W</v>
      </c>
      <c r="P73" s="667" t="str">
        <f t="shared" si="4"/>
        <v>B0002W</v>
      </c>
      <c r="Q73" s="668" t="str">
        <f t="shared" si="5"/>
        <v>B0002W</v>
      </c>
      <c r="R73" s="718"/>
    </row>
    <row r="74" spans="3:18">
      <c r="C74" s="93"/>
      <c r="D74" s="1057" t="s">
        <v>913</v>
      </c>
      <c r="E74" s="1058"/>
      <c r="F74" s="684" t="s">
        <v>816</v>
      </c>
      <c r="G74" s="685" t="s">
        <v>884</v>
      </c>
      <c r="H74" s="686" t="s">
        <v>184</v>
      </c>
      <c r="I74" s="687" t="str">
        <f t="shared" si="0"/>
        <v>H0006X</v>
      </c>
      <c r="J74" s="688" t="str">
        <f t="shared" si="6"/>
        <v>H0006X</v>
      </c>
      <c r="K74" s="1059" t="str">
        <f>D18</f>
        <v>AX</v>
      </c>
      <c r="L74" s="1055">
        <v>0</v>
      </c>
      <c r="M74" s="666" t="str">
        <f>F18</f>
        <v>A</v>
      </c>
      <c r="N74" s="666" t="str">
        <f>G18</f>
        <v>0001</v>
      </c>
      <c r="O74" s="666" t="str">
        <f>H18</f>
        <v>X</v>
      </c>
      <c r="P74" s="667" t="str">
        <f t="shared" ref="P74:P79" si="7">M74&amp;N74&amp;O74</f>
        <v>A0001X</v>
      </c>
      <c r="Q74" s="668" t="str">
        <f t="shared" ref="Q74:Q79" si="8">M74&amp;N74&amp;O74</f>
        <v>A0001X</v>
      </c>
      <c r="R74" s="719"/>
    </row>
    <row r="75" spans="3:18">
      <c r="C75" s="93"/>
      <c r="D75" s="696"/>
      <c r="E75" s="697"/>
      <c r="F75" s="698"/>
      <c r="G75" s="699"/>
      <c r="H75" s="700"/>
      <c r="I75" s="701"/>
      <c r="J75" s="702"/>
      <c r="K75" s="1059" t="str">
        <f>D27</f>
        <v>BX</v>
      </c>
      <c r="L75" s="1055">
        <v>0</v>
      </c>
      <c r="M75" s="666" t="str">
        <f>F27</f>
        <v>B</v>
      </c>
      <c r="N75" s="666" t="str">
        <f>G27</f>
        <v>0002</v>
      </c>
      <c r="O75" s="666" t="str">
        <f>H27</f>
        <v>X</v>
      </c>
      <c r="P75" s="667" t="str">
        <f t="shared" si="7"/>
        <v>B0002X</v>
      </c>
      <c r="Q75" s="668" t="str">
        <f t="shared" si="8"/>
        <v>B0002X</v>
      </c>
      <c r="R75" s="718"/>
    </row>
    <row r="76" spans="3:18">
      <c r="C76" s="93"/>
      <c r="D76" s="1057" t="s">
        <v>914</v>
      </c>
      <c r="E76" s="1058"/>
      <c r="F76" s="684" t="s">
        <v>816</v>
      </c>
      <c r="G76" s="685" t="s">
        <v>884</v>
      </c>
      <c r="H76" s="686" t="s">
        <v>185</v>
      </c>
      <c r="I76" s="687" t="str">
        <f t="shared" si="0"/>
        <v>H0006Y</v>
      </c>
      <c r="J76" s="688" t="str">
        <f t="shared" si="6"/>
        <v>H0006Y</v>
      </c>
      <c r="K76" s="1059" t="str">
        <f>D20</f>
        <v>AY</v>
      </c>
      <c r="L76" s="1055">
        <v>0</v>
      </c>
      <c r="M76" s="666" t="str">
        <f>F20</f>
        <v>A</v>
      </c>
      <c r="N76" s="666" t="str">
        <f>G20</f>
        <v>0001</v>
      </c>
      <c r="O76" s="666" t="str">
        <f>H20</f>
        <v>Y</v>
      </c>
      <c r="P76" s="667" t="str">
        <f t="shared" si="7"/>
        <v>A0001Y</v>
      </c>
      <c r="Q76" s="668" t="str">
        <f t="shared" si="8"/>
        <v>A0001Y</v>
      </c>
      <c r="R76" s="719"/>
    </row>
    <row r="77" spans="3:18">
      <c r="C77" s="93"/>
      <c r="D77" s="696"/>
      <c r="E77" s="697"/>
      <c r="F77" s="698"/>
      <c r="G77" s="699"/>
      <c r="H77" s="700"/>
      <c r="I77" s="701"/>
      <c r="J77" s="702"/>
      <c r="K77" s="1059" t="str">
        <f>D30</f>
        <v>BY</v>
      </c>
      <c r="L77" s="1055">
        <v>0</v>
      </c>
      <c r="M77" s="666" t="str">
        <f>F30</f>
        <v>B</v>
      </c>
      <c r="N77" s="666" t="str">
        <f>G30</f>
        <v>0002</v>
      </c>
      <c r="O77" s="666" t="str">
        <f>H30</f>
        <v>Y</v>
      </c>
      <c r="P77" s="667" t="str">
        <f t="shared" si="7"/>
        <v>B0002Y</v>
      </c>
      <c r="Q77" s="668" t="str">
        <f t="shared" si="8"/>
        <v>B0002Y</v>
      </c>
      <c r="R77" s="719"/>
    </row>
    <row r="78" spans="3:18">
      <c r="C78" s="93"/>
      <c r="D78" s="1057" t="s">
        <v>915</v>
      </c>
      <c r="E78" s="1058"/>
      <c r="F78" s="684" t="s">
        <v>816</v>
      </c>
      <c r="G78" s="685" t="s">
        <v>884</v>
      </c>
      <c r="H78" s="686" t="s">
        <v>187</v>
      </c>
      <c r="I78" s="687" t="str">
        <f t="shared" si="0"/>
        <v>H0006Z</v>
      </c>
      <c r="J78" s="688" t="str">
        <f t="shared" si="6"/>
        <v>H0006Z</v>
      </c>
      <c r="K78" s="1059" t="str">
        <f>D22</f>
        <v>AZ</v>
      </c>
      <c r="L78" s="1055">
        <v>0</v>
      </c>
      <c r="M78" s="666" t="str">
        <f>F22</f>
        <v>A</v>
      </c>
      <c r="N78" s="666" t="str">
        <f>G22</f>
        <v>0001</v>
      </c>
      <c r="O78" s="666" t="str">
        <f>H22</f>
        <v>Z</v>
      </c>
      <c r="P78" s="667" t="str">
        <f t="shared" si="7"/>
        <v>A0001Z</v>
      </c>
      <c r="Q78" s="668" t="str">
        <f t="shared" si="8"/>
        <v>A0001Z</v>
      </c>
      <c r="R78" s="719"/>
    </row>
    <row r="79" spans="3:18">
      <c r="C79" s="93"/>
      <c r="D79" s="689"/>
      <c r="E79" s="690"/>
      <c r="F79" s="691"/>
      <c r="G79" s="692"/>
      <c r="H79" s="693"/>
      <c r="I79" s="694"/>
      <c r="J79" s="695"/>
      <c r="K79" s="1059" t="str">
        <f>D33</f>
        <v>BZ</v>
      </c>
      <c r="L79" s="1055">
        <v>0</v>
      </c>
      <c r="M79" s="666" t="str">
        <f>F33</f>
        <v>B</v>
      </c>
      <c r="N79" s="666" t="str">
        <f>G33</f>
        <v>0002</v>
      </c>
      <c r="O79" s="666" t="str">
        <f>H33</f>
        <v>Z</v>
      </c>
      <c r="P79" s="667" t="str">
        <f t="shared" si="7"/>
        <v>B0002Z</v>
      </c>
      <c r="Q79" s="668" t="str">
        <f t="shared" si="8"/>
        <v>B0002Z</v>
      </c>
      <c r="R79" s="719"/>
    </row>
    <row r="80" spans="3:18">
      <c r="C80" s="78"/>
      <c r="D80" s="16"/>
      <c r="E80" s="16"/>
      <c r="F80" s="16"/>
      <c r="G80" s="16"/>
      <c r="H80" s="16"/>
      <c r="I80" s="16"/>
      <c r="J80" s="16"/>
      <c r="K80" s="16"/>
      <c r="L80" s="16"/>
      <c r="M80" s="16"/>
      <c r="N80" s="16"/>
      <c r="O80" s="16"/>
      <c r="P80" s="16"/>
      <c r="Q80" s="16"/>
    </row>
    <row r="81" spans="3:17">
      <c r="C81" s="78"/>
      <c r="D81" s="16"/>
      <c r="E81" s="16"/>
      <c r="F81" s="16"/>
      <c r="G81" s="16"/>
      <c r="H81" s="16"/>
      <c r="I81" s="16"/>
      <c r="J81" s="16"/>
      <c r="K81" s="16"/>
      <c r="L81" s="16"/>
      <c r="M81" s="16"/>
      <c r="N81" s="16"/>
      <c r="O81" s="16"/>
      <c r="P81" s="16"/>
      <c r="Q81" s="16"/>
    </row>
    <row r="82" spans="3:17">
      <c r="C82" s="78"/>
      <c r="D82" s="16"/>
      <c r="E82" s="16"/>
      <c r="F82" s="16"/>
      <c r="G82" s="16"/>
      <c r="H82" s="16"/>
      <c r="I82" s="16"/>
      <c r="J82" s="16"/>
      <c r="K82" s="16"/>
      <c r="L82" s="16"/>
      <c r="M82" s="16"/>
      <c r="N82" s="16"/>
      <c r="O82" s="16"/>
      <c r="P82" s="16"/>
      <c r="Q82" s="16"/>
    </row>
    <row r="83" spans="3:17">
      <c r="C83" s="78"/>
      <c r="D83" s="16"/>
      <c r="E83" s="16"/>
      <c r="F83" s="16"/>
      <c r="G83" s="16"/>
      <c r="H83" s="16"/>
      <c r="I83" s="16"/>
      <c r="J83" s="16"/>
      <c r="K83" s="16"/>
      <c r="L83" s="16"/>
      <c r="M83" s="16"/>
      <c r="N83" s="16"/>
      <c r="O83" s="16"/>
      <c r="P83" s="16"/>
      <c r="Q83" s="16"/>
    </row>
    <row r="84" spans="3:17">
      <c r="C84" s="78"/>
      <c r="D84" s="16"/>
      <c r="E84" s="16"/>
      <c r="F84" s="16"/>
      <c r="G84" s="16"/>
      <c r="H84" s="16"/>
      <c r="I84" s="16"/>
      <c r="J84" s="16"/>
      <c r="K84" s="16"/>
      <c r="L84" s="16"/>
      <c r="M84" s="16"/>
      <c r="N84" s="16"/>
      <c r="O84" s="16"/>
      <c r="P84" s="16"/>
      <c r="Q84" s="16"/>
    </row>
    <row r="85" spans="3:17">
      <c r="C85" s="78"/>
      <c r="D85" s="16"/>
      <c r="E85" s="16"/>
      <c r="F85" s="16"/>
      <c r="G85" s="16"/>
      <c r="H85" s="16"/>
      <c r="I85" s="16"/>
      <c r="J85" s="16"/>
      <c r="K85" s="16"/>
      <c r="L85" s="16"/>
      <c r="M85" s="16"/>
      <c r="N85" s="16"/>
      <c r="O85" s="16"/>
      <c r="P85" s="16"/>
      <c r="Q85" s="16"/>
    </row>
    <row r="86" spans="3:17">
      <c r="C86" s="78"/>
      <c r="D86" s="16"/>
      <c r="E86" s="16"/>
      <c r="F86" s="16"/>
      <c r="G86" s="16"/>
      <c r="H86" s="16"/>
      <c r="I86" s="16"/>
      <c r="J86" s="16"/>
      <c r="K86" s="16"/>
      <c r="L86" s="16"/>
      <c r="M86" s="16"/>
      <c r="N86" s="16"/>
      <c r="O86" s="16"/>
      <c r="P86" s="16"/>
      <c r="Q86" s="16"/>
    </row>
    <row r="87" spans="3:17">
      <c r="C87" s="78"/>
      <c r="D87" s="16"/>
      <c r="E87" s="16"/>
      <c r="F87" s="16"/>
      <c r="G87" s="16"/>
      <c r="H87" s="16"/>
      <c r="I87" s="16"/>
      <c r="J87" s="16"/>
      <c r="K87" s="16"/>
      <c r="L87" s="16"/>
      <c r="M87" s="16"/>
      <c r="N87" s="16"/>
      <c r="O87" s="16"/>
      <c r="P87" s="16"/>
      <c r="Q87" s="16"/>
    </row>
  </sheetData>
  <mergeCells count="105">
    <mergeCell ref="K79:L79"/>
    <mergeCell ref="K69:L69"/>
    <mergeCell ref="K70:L70"/>
    <mergeCell ref="K71:L71"/>
    <mergeCell ref="K56:Q56"/>
    <mergeCell ref="K57:Q57"/>
    <mergeCell ref="K58:Q58"/>
    <mergeCell ref="K63:L63"/>
    <mergeCell ref="K64:L64"/>
    <mergeCell ref="K66:L66"/>
    <mergeCell ref="K67:L67"/>
    <mergeCell ref="K72:L72"/>
    <mergeCell ref="K65:L65"/>
    <mergeCell ref="K68:L68"/>
    <mergeCell ref="K77:L77"/>
    <mergeCell ref="K74:L74"/>
    <mergeCell ref="K76:L76"/>
    <mergeCell ref="K78:L78"/>
    <mergeCell ref="F3:G3"/>
    <mergeCell ref="J14:J15"/>
    <mergeCell ref="K14:L15"/>
    <mergeCell ref="K36:Q36"/>
    <mergeCell ref="K37:Q37"/>
    <mergeCell ref="K38:Q38"/>
    <mergeCell ref="P14:P15"/>
    <mergeCell ref="Q14:Q15"/>
    <mergeCell ref="K54:Q54"/>
    <mergeCell ref="K53:L53"/>
    <mergeCell ref="K17:L17"/>
    <mergeCell ref="K19:L19"/>
    <mergeCell ref="K21:L21"/>
    <mergeCell ref="K23:L23"/>
    <mergeCell ref="K25:L25"/>
    <mergeCell ref="K28:L28"/>
    <mergeCell ref="M14:O14"/>
    <mergeCell ref="K16:L16"/>
    <mergeCell ref="K39:Q39"/>
    <mergeCell ref="K40:Q40"/>
    <mergeCell ref="K42:Q42"/>
    <mergeCell ref="K44:Q44"/>
    <mergeCell ref="K46:Q46"/>
    <mergeCell ref="K41:L41"/>
    <mergeCell ref="D18:E18"/>
    <mergeCell ref="D16:E16"/>
    <mergeCell ref="I14:I15"/>
    <mergeCell ref="K18:L18"/>
    <mergeCell ref="K20:L20"/>
    <mergeCell ref="K22:L22"/>
    <mergeCell ref="K31:L31"/>
    <mergeCell ref="K43:L43"/>
    <mergeCell ref="K45:L45"/>
    <mergeCell ref="K26:L26"/>
    <mergeCell ref="K29:L29"/>
    <mergeCell ref="K32:L32"/>
    <mergeCell ref="K35:L35"/>
    <mergeCell ref="K34:L34"/>
    <mergeCell ref="D14:E15"/>
    <mergeCell ref="F14:H14"/>
    <mergeCell ref="D24:E24"/>
    <mergeCell ref="D20:E20"/>
    <mergeCell ref="D33:E33"/>
    <mergeCell ref="D27:E27"/>
    <mergeCell ref="K24:L24"/>
    <mergeCell ref="K27:L27"/>
    <mergeCell ref="K30:L30"/>
    <mergeCell ref="K51:L51"/>
    <mergeCell ref="K59:Q59"/>
    <mergeCell ref="D66:E66"/>
    <mergeCell ref="D48:E48"/>
    <mergeCell ref="D36:E36"/>
    <mergeCell ref="D44:E44"/>
    <mergeCell ref="D40:E40"/>
    <mergeCell ref="D57:E57"/>
    <mergeCell ref="D58:E58"/>
    <mergeCell ref="D59:E59"/>
    <mergeCell ref="D60:E60"/>
    <mergeCell ref="D50:E50"/>
    <mergeCell ref="D52:E52"/>
    <mergeCell ref="D54:E54"/>
    <mergeCell ref="D46:E46"/>
    <mergeCell ref="K55:L55"/>
    <mergeCell ref="D69:E69"/>
    <mergeCell ref="D72:E72"/>
    <mergeCell ref="D74:E74"/>
    <mergeCell ref="D76:E76"/>
    <mergeCell ref="D78:E78"/>
    <mergeCell ref="K75:L75"/>
    <mergeCell ref="K73:L73"/>
    <mergeCell ref="D30:E30"/>
    <mergeCell ref="D22:E22"/>
    <mergeCell ref="D42:E42"/>
    <mergeCell ref="D37:E37"/>
    <mergeCell ref="D38:E38"/>
    <mergeCell ref="D39:E39"/>
    <mergeCell ref="D63:E63"/>
    <mergeCell ref="K48:Q48"/>
    <mergeCell ref="K50:Q50"/>
    <mergeCell ref="K52:Q52"/>
    <mergeCell ref="K60:L60"/>
    <mergeCell ref="K61:L61"/>
    <mergeCell ref="D56:E56"/>
    <mergeCell ref="K62:L62"/>
    <mergeCell ref="K33:L33"/>
    <mergeCell ref="K47:L47"/>
    <mergeCell ref="K49:L49"/>
  </mergeCells>
  <phoneticPr fontId="2"/>
  <pageMargins left="0.75" right="0.75" top="1" bottom="1" header="0.51200000000000001" footer="0.51200000000000001"/>
  <pageSetup paperSize="9" scale="38" orientation="portrait" horizontalDpi="120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1:M61"/>
  <sheetViews>
    <sheetView view="pageBreakPreview" zoomScale="75" zoomScaleNormal="75" workbookViewId="0">
      <selection activeCell="O12" sqref="O12"/>
    </sheetView>
  </sheetViews>
  <sheetFormatPr defaultRowHeight="14.25"/>
  <cols>
    <col min="1" max="1" width="2.625" style="76" customWidth="1"/>
    <col min="2" max="2" width="13.625" style="76" customWidth="1"/>
    <col min="3" max="3" width="12.5" style="76" customWidth="1"/>
    <col min="4" max="16384" width="9" style="76"/>
  </cols>
  <sheetData>
    <row r="1" spans="2:13" ht="15" thickBot="1">
      <c r="B1" s="164" t="s">
        <v>74</v>
      </c>
    </row>
    <row r="2" spans="2:13" ht="15" thickBot="1">
      <c r="B2" s="165" t="s">
        <v>51</v>
      </c>
      <c r="C2" s="166" t="s">
        <v>52</v>
      </c>
      <c r="D2" s="1081" t="str">
        <f>構成書!K3</f>
        <v>***-******</v>
      </c>
      <c r="E2" s="934"/>
      <c r="G2" s="165" t="s">
        <v>53</v>
      </c>
      <c r="H2" s="62" t="str">
        <f>構成書!M18</f>
        <v>暫定版</v>
      </c>
      <c r="I2" s="167" t="s">
        <v>54</v>
      </c>
      <c r="J2" s="811" t="s">
        <v>1018</v>
      </c>
      <c r="K2" s="85"/>
    </row>
    <row r="3" spans="2:13" ht="15" thickBot="1">
      <c r="B3" s="85"/>
      <c r="C3" s="85"/>
      <c r="D3" s="85"/>
      <c r="E3" s="85"/>
      <c r="G3" s="85"/>
      <c r="H3" s="86"/>
      <c r="I3" s="85"/>
      <c r="J3" s="85"/>
      <c r="K3" s="85"/>
    </row>
    <row r="4" spans="2:13">
      <c r="B4" s="87" t="s">
        <v>22</v>
      </c>
      <c r="C4" s="88"/>
      <c r="D4" s="89"/>
      <c r="E4" s="90"/>
      <c r="F4" s="90"/>
      <c r="G4" s="90"/>
      <c r="H4" s="90"/>
      <c r="I4" s="90"/>
      <c r="J4" s="88"/>
      <c r="K4" s="78"/>
    </row>
    <row r="5" spans="2:13">
      <c r="B5" s="91"/>
      <c r="C5" s="92"/>
      <c r="D5" s="169"/>
      <c r="E5" s="78"/>
      <c r="F5" s="78"/>
      <c r="G5" s="78"/>
      <c r="H5" s="78"/>
      <c r="I5" s="78"/>
      <c r="J5" s="92"/>
      <c r="K5" s="78"/>
    </row>
    <row r="6" spans="2:13">
      <c r="B6" s="91"/>
      <c r="C6" s="92"/>
      <c r="D6" s="169"/>
      <c r="E6" s="78"/>
      <c r="F6" s="78"/>
      <c r="G6" s="78"/>
      <c r="H6" s="78"/>
      <c r="I6" s="78"/>
      <c r="J6" s="92"/>
      <c r="K6" s="78"/>
    </row>
    <row r="7" spans="2:13">
      <c r="B7" s="91"/>
      <c r="C7" s="92"/>
      <c r="D7" s="93"/>
      <c r="E7" s="78"/>
      <c r="F7" s="78"/>
      <c r="G7" s="78"/>
      <c r="H7" s="78"/>
      <c r="I7" s="78"/>
      <c r="J7" s="92"/>
      <c r="K7" s="78"/>
    </row>
    <row r="8" spans="2:13" ht="15" thickBot="1">
      <c r="B8" s="94"/>
      <c r="C8" s="95"/>
      <c r="D8" s="93"/>
      <c r="E8" s="78"/>
      <c r="F8" s="78"/>
      <c r="G8" s="78"/>
      <c r="H8" s="78"/>
      <c r="I8" s="78"/>
      <c r="J8" s="92"/>
      <c r="K8" s="78"/>
    </row>
    <row r="9" spans="2:13" s="4" customFormat="1">
      <c r="B9" s="42" t="s">
        <v>27</v>
      </c>
      <c r="C9" s="10"/>
      <c r="D9" s="144" t="s">
        <v>40</v>
      </c>
      <c r="E9" s="10"/>
      <c r="F9" s="10" t="s">
        <v>1075</v>
      </c>
      <c r="G9" s="10"/>
      <c r="H9" s="10"/>
      <c r="I9" s="10"/>
      <c r="J9" s="9"/>
      <c r="K9" s="16"/>
      <c r="L9" s="449"/>
      <c r="M9" s="16"/>
    </row>
    <row r="10" spans="2:13">
      <c r="B10" s="93"/>
      <c r="C10" s="78"/>
      <c r="D10" s="119" t="s">
        <v>41</v>
      </c>
      <c r="E10" s="16"/>
      <c r="F10" s="16"/>
      <c r="G10" s="16"/>
      <c r="H10" s="16"/>
      <c r="I10" s="16"/>
      <c r="J10" s="92"/>
      <c r="K10" s="16"/>
      <c r="L10" s="16"/>
      <c r="M10" s="16"/>
    </row>
    <row r="11" spans="2:13" ht="15" thickBot="1">
      <c r="B11" s="91"/>
      <c r="C11" s="78"/>
      <c r="D11" s="119" t="s">
        <v>42</v>
      </c>
      <c r="E11" s="16"/>
      <c r="F11" s="13"/>
      <c r="G11" s="16"/>
      <c r="H11" s="16"/>
      <c r="I11" s="16"/>
      <c r="J11" s="92"/>
      <c r="K11" s="16"/>
      <c r="L11" s="16"/>
      <c r="M11" s="16"/>
    </row>
    <row r="12" spans="2:13">
      <c r="B12" s="91"/>
      <c r="C12" s="78"/>
      <c r="D12" s="156" t="s">
        <v>43</v>
      </c>
      <c r="E12" s="45"/>
      <c r="F12" s="44" t="s">
        <v>1035</v>
      </c>
      <c r="G12" s="45"/>
      <c r="H12" s="43"/>
      <c r="I12" s="16"/>
      <c r="J12" s="92"/>
      <c r="K12" s="16"/>
      <c r="L12" s="16"/>
      <c r="M12" s="16"/>
    </row>
    <row r="13" spans="2:13" ht="15" thickBot="1">
      <c r="B13" s="91"/>
      <c r="C13" s="78"/>
      <c r="D13" s="121" t="s">
        <v>44</v>
      </c>
      <c r="E13" s="13"/>
      <c r="F13" s="47" t="s">
        <v>1027</v>
      </c>
      <c r="G13" s="13"/>
      <c r="H13" s="14"/>
      <c r="I13" s="16"/>
      <c r="J13" s="92"/>
      <c r="K13" s="16"/>
      <c r="L13" s="16"/>
      <c r="M13" s="16"/>
    </row>
    <row r="14" spans="2:13" ht="15" thickBot="1">
      <c r="B14" s="91"/>
      <c r="C14" s="78"/>
      <c r="D14" s="119" t="s">
        <v>45</v>
      </c>
      <c r="E14" s="16"/>
      <c r="F14" s="19"/>
      <c r="G14" s="19"/>
      <c r="H14" s="19"/>
      <c r="I14" s="16"/>
      <c r="J14" s="92"/>
      <c r="K14" s="16"/>
      <c r="L14" s="16"/>
      <c r="M14" s="16"/>
    </row>
    <row r="15" spans="2:13" ht="15">
      <c r="B15" s="91"/>
      <c r="C15" s="78"/>
      <c r="D15" s="156" t="s">
        <v>43</v>
      </c>
      <c r="E15" s="45"/>
      <c r="F15" s="116" t="s">
        <v>1035</v>
      </c>
      <c r="G15" s="45"/>
      <c r="H15" s="43"/>
      <c r="I15" s="16"/>
      <c r="J15" s="92"/>
      <c r="K15" s="16"/>
      <c r="L15" s="16"/>
      <c r="M15" s="16"/>
    </row>
    <row r="16" spans="2:13" ht="15" thickBot="1">
      <c r="B16" s="91"/>
      <c r="C16" s="78"/>
      <c r="D16" s="121" t="s">
        <v>44</v>
      </c>
      <c r="E16" s="96"/>
      <c r="F16" s="47" t="s">
        <v>1028</v>
      </c>
      <c r="G16" s="96"/>
      <c r="H16" s="95"/>
      <c r="I16" s="16"/>
      <c r="J16" s="92"/>
      <c r="K16" s="16"/>
      <c r="L16" s="16"/>
      <c r="M16" s="16"/>
    </row>
    <row r="17" spans="2:11" ht="15" thickBot="1">
      <c r="B17" s="94"/>
      <c r="C17" s="96"/>
      <c r="D17" s="97"/>
      <c r="E17" s="96"/>
      <c r="F17" s="96"/>
      <c r="G17" s="96"/>
      <c r="H17" s="96"/>
      <c r="I17" s="96"/>
      <c r="J17" s="95"/>
      <c r="K17" s="78"/>
    </row>
    <row r="18" spans="2:11">
      <c r="B18" s="87" t="s">
        <v>23</v>
      </c>
      <c r="C18" s="88"/>
      <c r="D18" s="93"/>
      <c r="E18" s="78"/>
      <c r="F18" s="78"/>
      <c r="G18" s="78"/>
      <c r="H18" s="78"/>
      <c r="I18" s="78"/>
      <c r="J18" s="92"/>
      <c r="K18" s="78"/>
    </row>
    <row r="19" spans="2:11">
      <c r="B19" s="91"/>
      <c r="C19" s="92"/>
      <c r="G19" s="78"/>
      <c r="H19" s="78"/>
      <c r="I19" s="78"/>
      <c r="J19" s="92"/>
      <c r="K19" s="78"/>
    </row>
    <row r="20" spans="2:11" ht="15" thickBot="1">
      <c r="B20" s="91"/>
      <c r="C20" s="92"/>
      <c r="D20" s="163" t="s">
        <v>98</v>
      </c>
      <c r="E20" s="161" t="s">
        <v>103</v>
      </c>
      <c r="G20" s="78"/>
      <c r="H20" s="78"/>
      <c r="I20" s="78"/>
      <c r="J20" s="92"/>
      <c r="K20" s="78"/>
    </row>
    <row r="21" spans="2:11" ht="15" thickBot="1">
      <c r="B21" s="91"/>
      <c r="C21" s="92"/>
      <c r="D21" s="163" t="s">
        <v>99</v>
      </c>
      <c r="E21" s="165" t="s">
        <v>104</v>
      </c>
      <c r="F21" s="166" t="s">
        <v>100</v>
      </c>
      <c r="G21" s="165" t="s">
        <v>105</v>
      </c>
      <c r="H21" s="98" t="s">
        <v>101</v>
      </c>
      <c r="I21" s="78"/>
      <c r="J21" s="92"/>
      <c r="K21" s="78"/>
    </row>
    <row r="22" spans="2:11">
      <c r="B22" s="91"/>
      <c r="C22" s="92"/>
      <c r="D22" s="93"/>
      <c r="E22" s="78"/>
      <c r="F22" s="78"/>
      <c r="H22" s="78"/>
      <c r="I22" s="78"/>
      <c r="J22" s="92"/>
      <c r="K22" s="78"/>
    </row>
    <row r="23" spans="2:11">
      <c r="B23" s="91"/>
      <c r="C23" s="92"/>
      <c r="D23" s="93"/>
      <c r="E23" s="162" t="s">
        <v>75</v>
      </c>
      <c r="F23" s="78"/>
      <c r="H23" s="78"/>
      <c r="I23" s="78"/>
      <c r="J23" s="92"/>
      <c r="K23" s="78"/>
    </row>
    <row r="24" spans="2:11">
      <c r="B24" s="91"/>
      <c r="C24" s="92"/>
      <c r="D24" s="93"/>
      <c r="E24" s="78"/>
      <c r="F24" s="78"/>
      <c r="H24" s="78"/>
      <c r="I24" s="78"/>
      <c r="J24" s="92"/>
      <c r="K24" s="78"/>
    </row>
    <row r="25" spans="2:11">
      <c r="B25" s="91"/>
      <c r="C25" s="92"/>
      <c r="D25" s="93"/>
      <c r="E25" s="78"/>
      <c r="F25" s="78"/>
      <c r="H25" s="78"/>
      <c r="I25" s="78"/>
      <c r="J25" s="92"/>
      <c r="K25" s="78"/>
    </row>
    <row r="26" spans="2:11" ht="15" thickBot="1">
      <c r="B26" s="94"/>
      <c r="C26" s="95"/>
      <c r="D26" s="97"/>
      <c r="E26" s="96"/>
      <c r="F26" s="96"/>
      <c r="G26" s="96"/>
      <c r="H26" s="96"/>
      <c r="I26" s="96"/>
      <c r="J26" s="95"/>
      <c r="K26" s="78"/>
    </row>
    <row r="27" spans="2:11">
      <c r="B27" s="87" t="s">
        <v>24</v>
      </c>
      <c r="C27" s="88"/>
      <c r="D27" s="89"/>
      <c r="E27" s="78"/>
      <c r="F27" s="78"/>
      <c r="G27" s="78"/>
      <c r="H27" s="78"/>
      <c r="I27" s="78"/>
      <c r="J27" s="92"/>
      <c r="K27" s="78"/>
    </row>
    <row r="28" spans="2:11">
      <c r="B28" s="168" t="s">
        <v>28</v>
      </c>
      <c r="C28" s="92"/>
      <c r="D28" s="180"/>
      <c r="E28" s="78"/>
      <c r="F28" s="78"/>
      <c r="G28" s="78"/>
      <c r="H28" s="78"/>
      <c r="I28" s="78"/>
      <c r="J28" s="92"/>
      <c r="K28" s="78"/>
    </row>
    <row r="29" spans="2:11">
      <c r="B29" s="91"/>
      <c r="C29" s="170" t="s">
        <v>106</v>
      </c>
      <c r="D29" s="78"/>
      <c r="H29" s="78"/>
      <c r="I29" s="78"/>
      <c r="J29" s="92"/>
      <c r="K29" s="78"/>
    </row>
    <row r="30" spans="2:11">
      <c r="B30" s="91"/>
      <c r="C30" s="92"/>
      <c r="D30" s="78"/>
      <c r="E30" s="78"/>
      <c r="F30" s="78"/>
      <c r="H30" s="78"/>
      <c r="I30" s="78"/>
      <c r="J30" s="92"/>
      <c r="K30" s="78"/>
    </row>
    <row r="31" spans="2:11">
      <c r="B31" s="91"/>
      <c r="C31" s="92"/>
      <c r="D31" s="78"/>
      <c r="E31" s="78"/>
      <c r="F31" s="78"/>
      <c r="H31" s="78"/>
      <c r="I31" s="78"/>
      <c r="J31" s="92"/>
      <c r="K31" s="78"/>
    </row>
    <row r="32" spans="2:11">
      <c r="B32" s="91"/>
      <c r="C32" s="92"/>
      <c r="D32" s="162" t="s">
        <v>102</v>
      </c>
      <c r="E32" s="78"/>
      <c r="F32" s="78"/>
      <c r="G32" s="78"/>
      <c r="H32" s="78"/>
      <c r="I32" s="78"/>
      <c r="J32" s="92"/>
      <c r="K32" s="78"/>
    </row>
    <row r="33" spans="2:11" ht="15" thickBot="1">
      <c r="B33" s="94"/>
      <c r="C33" s="95"/>
      <c r="D33" s="78"/>
      <c r="E33" s="78"/>
      <c r="F33" s="78"/>
      <c r="G33" s="78"/>
      <c r="H33" s="78"/>
      <c r="I33" s="78"/>
      <c r="J33" s="92"/>
      <c r="K33" s="78"/>
    </row>
    <row r="34" spans="2:11">
      <c r="B34" s="87" t="s">
        <v>25</v>
      </c>
      <c r="C34" s="88"/>
      <c r="D34" s="99"/>
      <c r="E34" s="100"/>
      <c r="F34" s="100"/>
      <c r="G34" s="100"/>
      <c r="H34" s="100"/>
      <c r="I34" s="100"/>
      <c r="J34" s="101"/>
      <c r="K34" s="78"/>
    </row>
    <row r="35" spans="2:11">
      <c r="B35" s="91"/>
      <c r="C35" s="92"/>
      <c r="D35" s="102"/>
      <c r="E35" s="103"/>
      <c r="F35" s="103"/>
      <c r="G35" s="103"/>
      <c r="H35" s="103"/>
      <c r="I35" s="103"/>
      <c r="J35" s="104"/>
      <c r="K35" s="78"/>
    </row>
    <row r="36" spans="2:11">
      <c r="B36" s="91"/>
      <c r="C36" s="92"/>
      <c r="D36" s="105"/>
      <c r="E36" s="21"/>
      <c r="F36" s="106"/>
      <c r="G36" s="106"/>
      <c r="H36" s="21"/>
      <c r="I36" s="21"/>
      <c r="J36" s="104"/>
      <c r="K36" s="78"/>
    </row>
    <row r="37" spans="2:11">
      <c r="B37" s="91"/>
      <c r="C37" s="92"/>
      <c r="D37" s="105"/>
      <c r="E37" s="21"/>
      <c r="F37" s="21"/>
      <c r="G37" s="21"/>
      <c r="H37" s="21"/>
      <c r="I37" s="21"/>
      <c r="J37" s="104"/>
      <c r="K37" s="78"/>
    </row>
    <row r="38" spans="2:11">
      <c r="B38" s="91"/>
      <c r="C38" s="92"/>
      <c r="D38" s="105"/>
      <c r="E38" s="21"/>
      <c r="F38" s="21"/>
      <c r="G38" s="21"/>
      <c r="H38" s="21"/>
      <c r="I38" s="21"/>
      <c r="J38" s="104"/>
      <c r="K38" s="78"/>
    </row>
    <row r="39" spans="2:11">
      <c r="B39" s="91"/>
      <c r="C39" s="92"/>
      <c r="D39" s="105"/>
      <c r="E39" s="21"/>
      <c r="F39" s="21"/>
      <c r="G39" s="21"/>
      <c r="H39" s="21"/>
      <c r="I39" s="21"/>
      <c r="J39" s="104"/>
      <c r="K39" s="78"/>
    </row>
    <row r="40" spans="2:11">
      <c r="B40" s="91"/>
      <c r="C40" s="92"/>
      <c r="D40" s="102"/>
      <c r="E40" s="103"/>
      <c r="F40" s="103"/>
      <c r="G40" s="103"/>
      <c r="H40" s="103"/>
      <c r="I40" s="103"/>
      <c r="J40" s="104"/>
      <c r="K40" s="78"/>
    </row>
    <row r="41" spans="2:11">
      <c r="B41" s="91"/>
      <c r="C41" s="92"/>
      <c r="D41" s="102"/>
      <c r="E41" s="103"/>
      <c r="F41" s="103"/>
      <c r="G41" s="103"/>
      <c r="H41" s="103"/>
      <c r="I41" s="103"/>
      <c r="J41" s="92"/>
      <c r="K41" s="78"/>
    </row>
    <row r="42" spans="2:11">
      <c r="B42" s="91"/>
      <c r="C42" s="92"/>
      <c r="D42" s="102"/>
      <c r="E42" s="103"/>
      <c r="F42" s="103"/>
      <c r="G42" s="103"/>
      <c r="H42" s="103"/>
      <c r="I42" s="103"/>
      <c r="J42" s="92"/>
      <c r="K42" s="78"/>
    </row>
    <row r="43" spans="2:11" ht="15" thickBot="1">
      <c r="B43" s="94"/>
      <c r="C43" s="95"/>
      <c r="D43" s="97"/>
      <c r="E43" s="96"/>
      <c r="F43" s="96"/>
      <c r="G43" s="96"/>
      <c r="H43" s="96"/>
      <c r="I43" s="96"/>
      <c r="J43" s="95"/>
      <c r="K43" s="78"/>
    </row>
    <row r="44" spans="2:11">
      <c r="B44" s="91" t="s">
        <v>26</v>
      </c>
      <c r="C44" s="92"/>
      <c r="D44" s="93"/>
      <c r="E44" s="78"/>
      <c r="F44" s="78"/>
      <c r="G44" s="78"/>
      <c r="H44" s="78"/>
      <c r="I44" s="78"/>
      <c r="J44" s="92"/>
      <c r="K44" s="78"/>
    </row>
    <row r="45" spans="2:11">
      <c r="B45" s="168" t="s">
        <v>107</v>
      </c>
      <c r="C45" s="92"/>
      <c r="D45" s="163" t="s">
        <v>108</v>
      </c>
      <c r="E45" s="78"/>
      <c r="F45" s="78"/>
      <c r="G45" s="78"/>
      <c r="H45" s="78"/>
      <c r="I45" s="78"/>
      <c r="J45" s="92"/>
      <c r="K45" s="78"/>
    </row>
    <row r="46" spans="2:11">
      <c r="B46" s="91"/>
      <c r="C46" s="92"/>
      <c r="D46" s="93"/>
      <c r="E46" s="78"/>
      <c r="F46" s="78"/>
      <c r="G46" s="78"/>
      <c r="H46" s="78"/>
      <c r="I46" s="78"/>
      <c r="J46" s="92"/>
      <c r="K46" s="78"/>
    </row>
    <row r="47" spans="2:11">
      <c r="B47" s="91"/>
      <c r="C47" s="78"/>
      <c r="D47" s="93"/>
      <c r="E47" s="78"/>
      <c r="F47" s="78"/>
      <c r="G47" s="78"/>
      <c r="H47" s="78"/>
      <c r="I47" s="78"/>
      <c r="J47" s="92"/>
      <c r="K47" s="78"/>
    </row>
    <row r="48" spans="2:11">
      <c r="B48" s="91"/>
      <c r="C48" s="78"/>
      <c r="D48" s="93"/>
      <c r="E48" s="78"/>
      <c r="F48" s="78"/>
      <c r="G48" s="78"/>
      <c r="H48" s="78"/>
      <c r="I48" s="78"/>
      <c r="J48" s="92"/>
      <c r="K48" s="78"/>
    </row>
    <row r="49" spans="2:11">
      <c r="B49" s="91"/>
      <c r="C49" s="78"/>
      <c r="D49" s="93"/>
      <c r="E49" s="78"/>
      <c r="F49" s="78"/>
      <c r="G49" s="78"/>
      <c r="H49" s="78"/>
      <c r="I49" s="78"/>
      <c r="J49" s="92"/>
      <c r="K49" s="78"/>
    </row>
    <row r="50" spans="2:11">
      <c r="B50" s="91"/>
      <c r="C50" s="78"/>
      <c r="D50" s="93"/>
      <c r="E50" s="78"/>
      <c r="F50" s="78"/>
      <c r="G50" s="78"/>
      <c r="H50" s="78"/>
      <c r="I50" s="78"/>
      <c r="J50" s="92"/>
      <c r="K50" s="78"/>
    </row>
    <row r="51" spans="2:11">
      <c r="B51" s="91"/>
      <c r="C51" s="78"/>
      <c r="D51" s="93"/>
      <c r="E51" s="78"/>
      <c r="F51" s="78"/>
      <c r="G51" s="78"/>
      <c r="H51" s="78"/>
      <c r="I51" s="78"/>
      <c r="J51" s="92"/>
      <c r="K51" s="78"/>
    </row>
    <row r="52" spans="2:11">
      <c r="B52" s="91"/>
      <c r="C52" s="78"/>
      <c r="D52" s="93"/>
      <c r="E52" s="78"/>
      <c r="F52" s="78"/>
      <c r="G52" s="78"/>
      <c r="H52" s="78"/>
      <c r="I52" s="78"/>
      <c r="J52" s="92"/>
      <c r="K52" s="78"/>
    </row>
    <row r="53" spans="2:11">
      <c r="B53" s="91"/>
      <c r="C53" s="92"/>
      <c r="D53" s="93"/>
      <c r="E53" s="78"/>
      <c r="F53" s="78"/>
      <c r="G53" s="78"/>
      <c r="H53" s="78"/>
      <c r="I53" s="78"/>
      <c r="J53" s="92"/>
      <c r="K53" s="78"/>
    </row>
    <row r="54" spans="2:11">
      <c r="B54" s="91"/>
      <c r="C54" s="92"/>
      <c r="D54" s="93"/>
      <c r="E54" s="78"/>
      <c r="F54" s="78"/>
      <c r="G54" s="78"/>
      <c r="H54" s="78"/>
      <c r="I54" s="78"/>
      <c r="J54" s="92"/>
      <c r="K54" s="78"/>
    </row>
    <row r="55" spans="2:11">
      <c r="B55" s="91"/>
      <c r="C55" s="92"/>
      <c r="D55" s="93"/>
      <c r="E55" s="78"/>
      <c r="F55" s="78"/>
      <c r="G55" s="78"/>
      <c r="H55" s="78"/>
      <c r="I55" s="78"/>
      <c r="J55" s="92"/>
      <c r="K55" s="78"/>
    </row>
    <row r="56" spans="2:11">
      <c r="B56" s="91"/>
      <c r="C56" s="92"/>
      <c r="D56" s="93"/>
      <c r="E56" s="78"/>
      <c r="F56" s="78"/>
      <c r="G56" s="78"/>
      <c r="H56" s="78"/>
      <c r="I56" s="78"/>
      <c r="J56" s="92"/>
      <c r="K56" s="78"/>
    </row>
    <row r="57" spans="2:11">
      <c r="B57" s="91"/>
      <c r="C57" s="92"/>
      <c r="D57" s="93"/>
      <c r="E57" s="78"/>
      <c r="F57" s="78"/>
      <c r="G57" s="78"/>
      <c r="H57" s="78"/>
      <c r="I57" s="78"/>
      <c r="J57" s="92"/>
      <c r="K57" s="78"/>
    </row>
    <row r="58" spans="2:11">
      <c r="B58" s="91"/>
      <c r="C58" s="92"/>
      <c r="D58" s="93"/>
      <c r="E58" s="78"/>
      <c r="F58" s="78"/>
      <c r="G58" s="78"/>
      <c r="H58" s="78"/>
      <c r="I58" s="78"/>
      <c r="J58" s="92"/>
      <c r="K58" s="78"/>
    </row>
    <row r="59" spans="2:11">
      <c r="B59" s="91"/>
      <c r="C59" s="92"/>
      <c r="D59" s="93"/>
      <c r="E59" s="78"/>
      <c r="F59" s="78"/>
      <c r="G59" s="78"/>
      <c r="H59" s="78"/>
      <c r="I59" s="78"/>
      <c r="J59" s="92"/>
      <c r="K59" s="78"/>
    </row>
    <row r="60" spans="2:11" ht="15" thickBot="1">
      <c r="B60" s="94"/>
      <c r="C60" s="95"/>
      <c r="D60" s="97"/>
      <c r="E60" s="96"/>
      <c r="F60" s="96"/>
      <c r="G60" s="96"/>
      <c r="H60" s="96"/>
      <c r="I60" s="96"/>
      <c r="J60" s="95"/>
      <c r="K60" s="78"/>
    </row>
    <row r="61" spans="2:11">
      <c r="H61" s="171" t="s">
        <v>7</v>
      </c>
      <c r="I61" s="76" t="s">
        <v>92</v>
      </c>
    </row>
  </sheetData>
  <mergeCells count="1">
    <mergeCell ref="D2:E2"/>
  </mergeCells>
  <phoneticPr fontId="2"/>
  <pageMargins left="0.39370078740157483" right="0.19685039370078741" top="0.39370078740157483" bottom="0.39370078740157483" header="0.51181102362204722" footer="0.51181102362204722"/>
  <pageSetup paperSize="9" scale="98" orientation="portrait" r:id="rId1"/>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AX368"/>
  <sheetViews>
    <sheetView view="pageBreakPreview" zoomScale="80" zoomScaleNormal="75" workbookViewId="0">
      <selection activeCell="AN7" sqref="AN7"/>
    </sheetView>
  </sheetViews>
  <sheetFormatPr defaultRowHeight="12.75"/>
  <cols>
    <col min="1" max="1" width="2.625" style="331" customWidth="1"/>
    <col min="2" max="2" width="13.625" style="331" customWidth="1"/>
    <col min="3" max="8" width="5.625" style="331" customWidth="1"/>
    <col min="9" max="9" width="10.625" style="331" customWidth="1"/>
    <col min="10" max="27" width="7.625" style="331" customWidth="1"/>
    <col min="28" max="28" width="8.875" style="331" customWidth="1"/>
    <col min="29" max="29" width="9.25" style="331" customWidth="1"/>
    <col min="30" max="31" width="7.625" style="331" customWidth="1"/>
    <col min="32" max="38" width="9" style="331" customWidth="1"/>
    <col min="39" max="16384" width="9" style="331"/>
  </cols>
  <sheetData>
    <row r="1" spans="2:41" ht="13.5" thickBot="1">
      <c r="B1" s="332" t="s">
        <v>74</v>
      </c>
    </row>
    <row r="2" spans="2:41" ht="13.5" thickBot="1">
      <c r="B2" s="333" t="s">
        <v>51</v>
      </c>
      <c r="C2" s="1089" t="s">
        <v>52</v>
      </c>
      <c r="D2" s="1090"/>
      <c r="E2" s="1090" t="str">
        <f>構成書!K3</f>
        <v>***-******</v>
      </c>
      <c r="F2" s="1090"/>
      <c r="G2" s="1091"/>
      <c r="I2" s="335" t="s">
        <v>53</v>
      </c>
      <c r="J2" s="336" t="str">
        <f>構成書!M19</f>
        <v>暫定版</v>
      </c>
      <c r="K2" s="334" t="s">
        <v>54</v>
      </c>
      <c r="L2" s="813" t="s">
        <v>760</v>
      </c>
    </row>
    <row r="3" spans="2:41">
      <c r="B3" s="86"/>
      <c r="C3" s="86"/>
      <c r="D3" s="86"/>
      <c r="E3" s="86"/>
      <c r="G3" s="86"/>
      <c r="H3" s="86"/>
      <c r="I3" s="86"/>
      <c r="J3" s="86"/>
      <c r="K3" s="86"/>
    </row>
    <row r="4" spans="2:41">
      <c r="B4" s="1098" t="s">
        <v>343</v>
      </c>
      <c r="C4" s="1099"/>
      <c r="D4" s="1099"/>
      <c r="E4" s="1099"/>
      <c r="F4" s="1099"/>
      <c r="G4" s="1099"/>
      <c r="H4" s="1099"/>
      <c r="I4" s="1100"/>
      <c r="J4" s="1132" t="s">
        <v>344</v>
      </c>
      <c r="K4" s="1124"/>
      <c r="L4" s="1098" t="s">
        <v>162</v>
      </c>
      <c r="M4" s="1129"/>
      <c r="N4" s="1130"/>
      <c r="O4" s="1125" t="s">
        <v>346</v>
      </c>
      <c r="P4" s="1126"/>
      <c r="Q4" s="1126"/>
      <c r="R4" s="1126"/>
      <c r="S4" s="1126"/>
      <c r="T4" s="1126"/>
      <c r="U4" s="1126"/>
      <c r="V4" s="1126"/>
      <c r="W4" s="1126"/>
    </row>
    <row r="5" spans="2:41">
      <c r="B5" s="1104" t="s">
        <v>1076</v>
      </c>
      <c r="C5" s="1105"/>
      <c r="D5" s="1105"/>
      <c r="E5" s="1105"/>
      <c r="F5" s="1105"/>
      <c r="G5" s="1105"/>
      <c r="H5" s="1105"/>
      <c r="I5" s="1106"/>
      <c r="J5" s="1124" t="s">
        <v>345</v>
      </c>
      <c r="K5" s="1124"/>
      <c r="L5" s="1131" t="s">
        <v>991</v>
      </c>
      <c r="M5" s="1099"/>
      <c r="N5" s="1100"/>
      <c r="O5" s="1127"/>
      <c r="P5" s="1126"/>
      <c r="Q5" s="1126"/>
      <c r="R5" s="1126"/>
      <c r="S5" s="1126"/>
      <c r="T5" s="1126"/>
      <c r="U5" s="1126"/>
      <c r="V5" s="1126"/>
      <c r="W5" s="1126"/>
      <c r="AC5" s="331" t="s">
        <v>848</v>
      </c>
    </row>
    <row r="6" spans="2:41" ht="13.5" thickBot="1">
      <c r="B6" s="351"/>
      <c r="C6" s="338"/>
      <c r="D6" s="338"/>
      <c r="E6" s="338"/>
      <c r="F6" s="338"/>
      <c r="G6" s="338"/>
      <c r="H6" s="338"/>
      <c r="I6" s="338"/>
      <c r="J6" s="338"/>
      <c r="K6" s="338"/>
    </row>
    <row r="7" spans="2:41" ht="15" customHeight="1" thickTop="1">
      <c r="B7" s="1086" t="s">
        <v>360</v>
      </c>
      <c r="C7" s="1086" t="s">
        <v>361</v>
      </c>
      <c r="D7" s="1092" t="s">
        <v>321</v>
      </c>
      <c r="E7" s="1093"/>
      <c r="F7" s="352"/>
      <c r="G7" s="352"/>
      <c r="H7" s="352"/>
      <c r="I7" s="1086" t="s">
        <v>335</v>
      </c>
      <c r="J7" s="1113" t="s">
        <v>362</v>
      </c>
      <c r="K7" s="1113"/>
      <c r="L7" s="1113" t="s">
        <v>363</v>
      </c>
      <c r="M7" s="1113"/>
      <c r="N7" s="1113" t="s">
        <v>364</v>
      </c>
      <c r="O7" s="1114"/>
      <c r="P7" s="1122" t="s">
        <v>365</v>
      </c>
      <c r="Q7" s="1120"/>
      <c r="R7" s="1120" t="s">
        <v>366</v>
      </c>
      <c r="S7" s="1120"/>
      <c r="T7" s="1120" t="s">
        <v>367</v>
      </c>
      <c r="U7" s="1120"/>
      <c r="V7" s="1120"/>
      <c r="W7" s="1120"/>
      <c r="X7" s="1120"/>
      <c r="Y7" s="1120"/>
      <c r="Z7" s="1120"/>
      <c r="AA7" s="1121"/>
      <c r="AB7" s="1119" t="s">
        <v>368</v>
      </c>
      <c r="AC7" s="1113"/>
      <c r="AE7" s="339" t="s">
        <v>347</v>
      </c>
      <c r="AF7" s="340"/>
      <c r="AG7" s="341"/>
      <c r="AH7" s="341"/>
      <c r="AI7" s="341"/>
      <c r="AJ7" s="341"/>
      <c r="AK7" s="341"/>
      <c r="AL7" s="341"/>
      <c r="AM7" s="341"/>
      <c r="AN7" s="341"/>
      <c r="AO7" s="341"/>
    </row>
    <row r="8" spans="2:41" ht="14.25" customHeight="1">
      <c r="B8" s="1087"/>
      <c r="C8" s="1087"/>
      <c r="D8" s="1094"/>
      <c r="E8" s="1095"/>
      <c r="F8" s="1092" t="s">
        <v>322</v>
      </c>
      <c r="G8" s="1101"/>
      <c r="H8" s="1093"/>
      <c r="I8" s="1087"/>
      <c r="J8" s="1107" t="s">
        <v>369</v>
      </c>
      <c r="K8" s="1108"/>
      <c r="L8" s="1107" t="s">
        <v>370</v>
      </c>
      <c r="M8" s="1108"/>
      <c r="N8" s="1107" t="s">
        <v>371</v>
      </c>
      <c r="O8" s="1128"/>
      <c r="P8" s="353" t="s">
        <v>372</v>
      </c>
      <c r="Q8" s="354"/>
      <c r="R8" s="827" t="s">
        <v>1029</v>
      </c>
      <c r="S8" s="828"/>
      <c r="T8" s="354" t="s">
        <v>373</v>
      </c>
      <c r="U8" s="354"/>
      <c r="V8" s="354"/>
      <c r="W8" s="354"/>
      <c r="X8" s="354"/>
      <c r="Y8" s="354"/>
      <c r="Z8" s="355"/>
      <c r="AA8" s="356"/>
      <c r="AB8" s="1111" t="s">
        <v>1077</v>
      </c>
      <c r="AC8" s="1112"/>
      <c r="AE8" s="340"/>
      <c r="AF8" s="342" t="s">
        <v>348</v>
      </c>
      <c r="AG8" s="341"/>
      <c r="AH8" s="341"/>
      <c r="AI8" s="341"/>
      <c r="AJ8" s="341"/>
      <c r="AK8" s="341"/>
      <c r="AL8" s="341"/>
      <c r="AM8" s="341"/>
      <c r="AN8" s="341"/>
      <c r="AO8" s="341"/>
    </row>
    <row r="9" spans="2:41">
      <c r="B9" s="1087"/>
      <c r="C9" s="1087"/>
      <c r="D9" s="1094"/>
      <c r="E9" s="1095"/>
      <c r="F9" s="1094"/>
      <c r="G9" s="1102"/>
      <c r="H9" s="1095"/>
      <c r="I9" s="1087"/>
      <c r="J9" s="1109" t="s">
        <v>374</v>
      </c>
      <c r="K9" s="1110"/>
      <c r="L9" s="1109" t="s">
        <v>374</v>
      </c>
      <c r="M9" s="1110"/>
      <c r="N9" s="1109" t="s">
        <v>375</v>
      </c>
      <c r="O9" s="1117"/>
      <c r="P9" s="1123" t="s">
        <v>376</v>
      </c>
      <c r="Q9" s="1110"/>
      <c r="R9" s="1109" t="s">
        <v>376</v>
      </c>
      <c r="S9" s="1110"/>
      <c r="T9" s="1109" t="s">
        <v>376</v>
      </c>
      <c r="U9" s="1117"/>
      <c r="V9" s="1117"/>
      <c r="W9" s="1117"/>
      <c r="X9" s="1117"/>
      <c r="Y9" s="1117"/>
      <c r="Z9" s="1117"/>
      <c r="AA9" s="1118"/>
      <c r="AB9" s="1115" t="s">
        <v>1078</v>
      </c>
      <c r="AC9" s="1116"/>
      <c r="AD9" s="244"/>
      <c r="AE9" s="341"/>
      <c r="AF9" s="341"/>
      <c r="AG9" s="341"/>
      <c r="AH9" s="341"/>
      <c r="AI9" s="341"/>
      <c r="AJ9" s="341"/>
      <c r="AK9" s="341"/>
      <c r="AL9" s="341"/>
      <c r="AM9" s="341"/>
      <c r="AN9" s="341"/>
      <c r="AO9" s="341"/>
    </row>
    <row r="10" spans="2:41">
      <c r="B10" s="1088"/>
      <c r="C10" s="1088"/>
      <c r="D10" s="1096"/>
      <c r="E10" s="1097"/>
      <c r="F10" s="1096"/>
      <c r="G10" s="1103"/>
      <c r="H10" s="1097"/>
      <c r="I10" s="1088"/>
      <c r="J10" s="357" t="s">
        <v>323</v>
      </c>
      <c r="K10" s="358" t="s">
        <v>377</v>
      </c>
      <c r="L10" s="357" t="s">
        <v>323</v>
      </c>
      <c r="M10" s="358" t="s">
        <v>377</v>
      </c>
      <c r="N10" s="357" t="s">
        <v>336</v>
      </c>
      <c r="O10" s="360" t="s">
        <v>378</v>
      </c>
      <c r="P10" s="361" t="s">
        <v>379</v>
      </c>
      <c r="Q10" s="358" t="s">
        <v>380</v>
      </c>
      <c r="R10" s="362" t="s">
        <v>689</v>
      </c>
      <c r="S10" s="363" t="s">
        <v>690</v>
      </c>
      <c r="T10" s="364" t="s">
        <v>381</v>
      </c>
      <c r="U10" s="365" t="s">
        <v>382</v>
      </c>
      <c r="V10" s="364" t="s">
        <v>383</v>
      </c>
      <c r="W10" s="365" t="s">
        <v>384</v>
      </c>
      <c r="X10" s="364" t="s">
        <v>324</v>
      </c>
      <c r="Y10" s="365" t="s">
        <v>325</v>
      </c>
      <c r="Z10" s="366" t="s">
        <v>326</v>
      </c>
      <c r="AA10" s="367" t="s">
        <v>327</v>
      </c>
      <c r="AB10" s="368" t="s">
        <v>323</v>
      </c>
      <c r="AC10" s="359" t="s">
        <v>377</v>
      </c>
      <c r="AE10" s="341"/>
      <c r="AF10" s="341"/>
      <c r="AG10" s="341"/>
      <c r="AI10" s="341"/>
      <c r="AJ10" s="341"/>
      <c r="AK10" s="341"/>
      <c r="AL10" s="341"/>
    </row>
    <row r="11" spans="2:41">
      <c r="B11" s="637">
        <v>1</v>
      </c>
      <c r="C11" s="637">
        <v>1</v>
      </c>
      <c r="D11" s="638" t="s">
        <v>797</v>
      </c>
      <c r="E11" s="639" t="s">
        <v>121</v>
      </c>
      <c r="F11" s="640" t="s">
        <v>797</v>
      </c>
      <c r="G11" s="808" t="s">
        <v>984</v>
      </c>
      <c r="H11" s="642" t="s">
        <v>121</v>
      </c>
      <c r="I11" s="472" t="str">
        <f t="shared" ref="I11:I42" si="0">F11&amp;G11&amp;H11</f>
        <v>A0001W</v>
      </c>
      <c r="J11" s="643">
        <v>1.9</v>
      </c>
      <c r="K11" s="644">
        <v>2.4</v>
      </c>
      <c r="L11" s="643">
        <v>2.2000000000000002</v>
      </c>
      <c r="M11" s="644">
        <v>2.6</v>
      </c>
      <c r="N11" s="643">
        <v>0.6</v>
      </c>
      <c r="O11" s="645">
        <v>0.9</v>
      </c>
      <c r="P11" s="646">
        <f t="shared" ref="P11:Q14" si="1">AN18</f>
        <v>2.7</v>
      </c>
      <c r="Q11" s="647">
        <f t="shared" si="1"/>
        <v>2.8000000000000003</v>
      </c>
      <c r="R11" s="676">
        <f>AI18</f>
        <v>31.33</v>
      </c>
      <c r="S11" s="677">
        <f>AJ18</f>
        <v>38.299999999999997</v>
      </c>
      <c r="T11" s="484">
        <f>AO49</f>
        <v>0.27600000000000002</v>
      </c>
      <c r="U11" s="485">
        <f>AP49</f>
        <v>0.27</v>
      </c>
      <c r="V11" s="484">
        <f>AO50</f>
        <v>0.27850000000000003</v>
      </c>
      <c r="W11" s="485">
        <f>AP50</f>
        <v>0.27500000000000002</v>
      </c>
      <c r="X11" s="484">
        <f>AO51</f>
        <v>0.29050000000000004</v>
      </c>
      <c r="Y11" s="485">
        <f>AP51</f>
        <v>0.27500000000000002</v>
      </c>
      <c r="Z11" s="484">
        <f>AO52</f>
        <v>0.28800000000000003</v>
      </c>
      <c r="AA11" s="648">
        <f>AP52</f>
        <v>0.27</v>
      </c>
      <c r="AB11" s="649"/>
      <c r="AC11" s="650"/>
      <c r="AE11" s="341"/>
      <c r="AF11" s="341"/>
      <c r="AG11" s="341"/>
      <c r="AI11" s="341"/>
      <c r="AJ11" s="341"/>
      <c r="AK11" s="341"/>
      <c r="AL11" s="341"/>
    </row>
    <row r="12" spans="2:41">
      <c r="B12" s="472">
        <v>2</v>
      </c>
      <c r="C12" s="472">
        <v>2</v>
      </c>
      <c r="D12" s="638" t="s">
        <v>797</v>
      </c>
      <c r="E12" s="639" t="s">
        <v>122</v>
      </c>
      <c r="F12" s="640" t="s">
        <v>320</v>
      </c>
      <c r="G12" s="641" t="s">
        <v>876</v>
      </c>
      <c r="H12" s="642" t="s">
        <v>122</v>
      </c>
      <c r="I12" s="472" t="str">
        <f t="shared" si="0"/>
        <v>A0001X</v>
      </c>
      <c r="J12" s="482">
        <f t="shared" ref="J12:O12" si="2">J11</f>
        <v>1.9</v>
      </c>
      <c r="K12" s="651">
        <f t="shared" si="2"/>
        <v>2.4</v>
      </c>
      <c r="L12" s="482">
        <f t="shared" si="2"/>
        <v>2.2000000000000002</v>
      </c>
      <c r="M12" s="651">
        <f t="shared" si="2"/>
        <v>2.6</v>
      </c>
      <c r="N12" s="482">
        <f t="shared" si="2"/>
        <v>0.6</v>
      </c>
      <c r="O12" s="651">
        <f t="shared" si="2"/>
        <v>0.9</v>
      </c>
      <c r="P12" s="652">
        <f t="shared" si="1"/>
        <v>2.8000000000000003</v>
      </c>
      <c r="Q12" s="483">
        <f t="shared" si="1"/>
        <v>2.9000000000000004</v>
      </c>
      <c r="R12" s="676">
        <f t="shared" ref="R12:S14" si="3">R11</f>
        <v>31.33</v>
      </c>
      <c r="S12" s="678">
        <f t="shared" si="3"/>
        <v>38.299999999999997</v>
      </c>
      <c r="T12" s="484">
        <f t="shared" ref="T12:AA14" si="4">T11</f>
        <v>0.27600000000000002</v>
      </c>
      <c r="U12" s="485">
        <f t="shared" si="4"/>
        <v>0.27</v>
      </c>
      <c r="V12" s="484">
        <f t="shared" si="4"/>
        <v>0.27850000000000003</v>
      </c>
      <c r="W12" s="485">
        <f t="shared" si="4"/>
        <v>0.27500000000000002</v>
      </c>
      <c r="X12" s="484">
        <f t="shared" si="4"/>
        <v>0.29050000000000004</v>
      </c>
      <c r="Y12" s="485">
        <f t="shared" si="4"/>
        <v>0.27500000000000002</v>
      </c>
      <c r="Z12" s="484">
        <f t="shared" si="4"/>
        <v>0.28800000000000003</v>
      </c>
      <c r="AA12" s="648">
        <f t="shared" si="4"/>
        <v>0.27</v>
      </c>
      <c r="AB12" s="486"/>
      <c r="AC12" s="487"/>
      <c r="AE12" s="341"/>
      <c r="AF12" s="341"/>
      <c r="AG12" s="341"/>
      <c r="AH12" s="341"/>
      <c r="AI12" s="341"/>
      <c r="AJ12" s="341"/>
      <c r="AK12" s="341"/>
      <c r="AL12" s="341"/>
      <c r="AM12" s="341"/>
      <c r="AN12" s="341"/>
      <c r="AO12" s="341"/>
    </row>
    <row r="13" spans="2:41">
      <c r="B13" s="472">
        <v>3</v>
      </c>
      <c r="C13" s="472">
        <v>3</v>
      </c>
      <c r="D13" s="638" t="s">
        <v>797</v>
      </c>
      <c r="E13" s="639" t="s">
        <v>123</v>
      </c>
      <c r="F13" s="640" t="s">
        <v>320</v>
      </c>
      <c r="G13" s="641" t="s">
        <v>876</v>
      </c>
      <c r="H13" s="642" t="s">
        <v>123</v>
      </c>
      <c r="I13" s="472" t="str">
        <f t="shared" si="0"/>
        <v>A0001Y</v>
      </c>
      <c r="J13" s="482">
        <f t="shared" ref="J13:O14" si="5">J12</f>
        <v>1.9</v>
      </c>
      <c r="K13" s="651">
        <f t="shared" si="5"/>
        <v>2.4</v>
      </c>
      <c r="L13" s="482">
        <f t="shared" si="5"/>
        <v>2.2000000000000002</v>
      </c>
      <c r="M13" s="651">
        <f t="shared" si="5"/>
        <v>2.6</v>
      </c>
      <c r="N13" s="482">
        <f t="shared" si="5"/>
        <v>0.6</v>
      </c>
      <c r="O13" s="651">
        <f t="shared" si="5"/>
        <v>0.9</v>
      </c>
      <c r="P13" s="652">
        <f t="shared" si="1"/>
        <v>2.9000000000000004</v>
      </c>
      <c r="Q13" s="483">
        <f t="shared" si="1"/>
        <v>3.0000000000000004</v>
      </c>
      <c r="R13" s="676">
        <f t="shared" si="3"/>
        <v>31.33</v>
      </c>
      <c r="S13" s="678">
        <f t="shared" si="3"/>
        <v>38.299999999999997</v>
      </c>
      <c r="T13" s="484">
        <f t="shared" si="4"/>
        <v>0.27600000000000002</v>
      </c>
      <c r="U13" s="485">
        <f t="shared" si="4"/>
        <v>0.27</v>
      </c>
      <c r="V13" s="484">
        <f t="shared" si="4"/>
        <v>0.27850000000000003</v>
      </c>
      <c r="W13" s="485">
        <f t="shared" si="4"/>
        <v>0.27500000000000002</v>
      </c>
      <c r="X13" s="484">
        <f t="shared" si="4"/>
        <v>0.29050000000000004</v>
      </c>
      <c r="Y13" s="485">
        <f t="shared" si="4"/>
        <v>0.27500000000000002</v>
      </c>
      <c r="Z13" s="484">
        <f t="shared" si="4"/>
        <v>0.28800000000000003</v>
      </c>
      <c r="AA13" s="648">
        <f t="shared" si="4"/>
        <v>0.27</v>
      </c>
      <c r="AB13" s="486"/>
      <c r="AC13" s="487"/>
      <c r="AE13" s="341"/>
      <c r="AF13" s="341"/>
      <c r="AG13" s="341"/>
      <c r="AH13" s="341"/>
      <c r="AI13" s="341"/>
      <c r="AJ13" s="341"/>
      <c r="AK13" s="341"/>
      <c r="AL13" s="341"/>
      <c r="AM13" s="341"/>
      <c r="AN13" s="341"/>
      <c r="AO13" s="341"/>
    </row>
    <row r="14" spans="2:41">
      <c r="B14" s="472">
        <v>4</v>
      </c>
      <c r="C14" s="472">
        <v>4</v>
      </c>
      <c r="D14" s="638" t="s">
        <v>797</v>
      </c>
      <c r="E14" s="653" t="s">
        <v>124</v>
      </c>
      <c r="F14" s="640" t="s">
        <v>320</v>
      </c>
      <c r="G14" s="641" t="s">
        <v>876</v>
      </c>
      <c r="H14" s="642" t="s">
        <v>124</v>
      </c>
      <c r="I14" s="472" t="str">
        <f t="shared" si="0"/>
        <v>A0001Z</v>
      </c>
      <c r="J14" s="482">
        <f t="shared" si="5"/>
        <v>1.9</v>
      </c>
      <c r="K14" s="651">
        <f t="shared" si="5"/>
        <v>2.4</v>
      </c>
      <c r="L14" s="482">
        <f t="shared" si="5"/>
        <v>2.2000000000000002</v>
      </c>
      <c r="M14" s="651">
        <f t="shared" si="5"/>
        <v>2.6</v>
      </c>
      <c r="N14" s="482">
        <f t="shared" si="5"/>
        <v>0.6</v>
      </c>
      <c r="O14" s="651">
        <f t="shared" si="5"/>
        <v>0.9</v>
      </c>
      <c r="P14" s="652">
        <f t="shared" si="1"/>
        <v>3.0000000000000004</v>
      </c>
      <c r="Q14" s="483">
        <f t="shared" si="1"/>
        <v>3.1000000000000005</v>
      </c>
      <c r="R14" s="676">
        <f t="shared" si="3"/>
        <v>31.33</v>
      </c>
      <c r="S14" s="678">
        <f t="shared" si="3"/>
        <v>38.299999999999997</v>
      </c>
      <c r="T14" s="484">
        <f t="shared" si="4"/>
        <v>0.27600000000000002</v>
      </c>
      <c r="U14" s="485">
        <f t="shared" si="4"/>
        <v>0.27</v>
      </c>
      <c r="V14" s="484">
        <f t="shared" si="4"/>
        <v>0.27850000000000003</v>
      </c>
      <c r="W14" s="485">
        <f t="shared" si="4"/>
        <v>0.27500000000000002</v>
      </c>
      <c r="X14" s="484">
        <f t="shared" si="4"/>
        <v>0.29050000000000004</v>
      </c>
      <c r="Y14" s="485">
        <f t="shared" si="4"/>
        <v>0.27500000000000002</v>
      </c>
      <c r="Z14" s="484">
        <f t="shared" si="4"/>
        <v>0.28800000000000003</v>
      </c>
      <c r="AA14" s="648">
        <f t="shared" si="4"/>
        <v>0.27</v>
      </c>
      <c r="AB14" s="486"/>
      <c r="AC14" s="487"/>
      <c r="AE14" s="341"/>
      <c r="AF14" s="341"/>
      <c r="AG14" s="341"/>
      <c r="AH14" s="341"/>
      <c r="AI14" s="341"/>
      <c r="AJ14" s="341"/>
      <c r="AK14" s="341"/>
      <c r="AL14" s="341"/>
      <c r="AM14" s="341"/>
      <c r="AN14" s="341"/>
      <c r="AO14" s="341"/>
    </row>
    <row r="15" spans="2:41" ht="14.25">
      <c r="B15" s="472">
        <v>5</v>
      </c>
      <c r="C15" s="472">
        <v>5</v>
      </c>
      <c r="D15" s="638" t="s">
        <v>971</v>
      </c>
      <c r="E15" s="639" t="s">
        <v>121</v>
      </c>
      <c r="F15" s="640" t="s">
        <v>972</v>
      </c>
      <c r="G15" s="808" t="s">
        <v>985</v>
      </c>
      <c r="H15" s="642" t="s">
        <v>121</v>
      </c>
      <c r="I15" s="472" t="str">
        <f t="shared" si="0"/>
        <v>B0002W</v>
      </c>
      <c r="J15" s="482">
        <v>1.9</v>
      </c>
      <c r="K15" s="651">
        <v>2.4</v>
      </c>
      <c r="L15" s="482">
        <v>2.2000000000000002</v>
      </c>
      <c r="M15" s="651">
        <v>2.6</v>
      </c>
      <c r="N15" s="482">
        <v>0.6</v>
      </c>
      <c r="O15" s="651">
        <v>0.9</v>
      </c>
      <c r="P15" s="652">
        <v>2.65</v>
      </c>
      <c r="Q15" s="483">
        <v>2.75</v>
      </c>
      <c r="R15" s="676">
        <f>AI19</f>
        <v>31.33</v>
      </c>
      <c r="S15" s="679">
        <f>AJ19</f>
        <v>38.299999999999997</v>
      </c>
      <c r="T15" s="484">
        <f>AO55</f>
        <v>0.27350000000000002</v>
      </c>
      <c r="U15" s="485">
        <f>AP55</f>
        <v>0.26500000000000001</v>
      </c>
      <c r="V15" s="484">
        <f>AO56</f>
        <v>0.27600000000000002</v>
      </c>
      <c r="W15" s="485">
        <f>AP56</f>
        <v>0.27</v>
      </c>
      <c r="X15" s="484">
        <f>AO57</f>
        <v>0.28800000000000003</v>
      </c>
      <c r="Y15" s="485">
        <f>AP57</f>
        <v>0.27</v>
      </c>
      <c r="Z15" s="484">
        <f>AO58</f>
        <v>0.28550000000000003</v>
      </c>
      <c r="AA15" s="648">
        <f>AP58</f>
        <v>0.26500000000000001</v>
      </c>
      <c r="AB15" s="486"/>
      <c r="AC15" s="487"/>
      <c r="AF15" s="343" t="s">
        <v>349</v>
      </c>
      <c r="AG15" s="344" t="s">
        <v>1000</v>
      </c>
      <c r="AH15" s="341"/>
      <c r="AI15" s="345" t="s">
        <v>385</v>
      </c>
      <c r="AJ15" s="341"/>
      <c r="AK15" s="346" t="s">
        <v>349</v>
      </c>
      <c r="AL15" s="347" t="s">
        <v>350</v>
      </c>
      <c r="AM15" s="346"/>
      <c r="AN15" s="346" t="s">
        <v>351</v>
      </c>
      <c r="AO15" s="348"/>
    </row>
    <row r="16" spans="2:41" ht="14.25">
      <c r="B16" s="472">
        <v>6</v>
      </c>
      <c r="C16" s="472">
        <v>6</v>
      </c>
      <c r="D16" s="638" t="s">
        <v>972</v>
      </c>
      <c r="E16" s="639" t="s">
        <v>122</v>
      </c>
      <c r="F16" s="640" t="s">
        <v>972</v>
      </c>
      <c r="G16" s="641" t="s">
        <v>878</v>
      </c>
      <c r="H16" s="642" t="s">
        <v>122</v>
      </c>
      <c r="I16" s="472" t="str">
        <f t="shared" si="0"/>
        <v>B0002X</v>
      </c>
      <c r="J16" s="482">
        <v>1.9</v>
      </c>
      <c r="K16" s="651">
        <v>2.4</v>
      </c>
      <c r="L16" s="482">
        <v>2.2000000000000002</v>
      </c>
      <c r="M16" s="651">
        <v>2.6</v>
      </c>
      <c r="N16" s="482">
        <v>0.6</v>
      </c>
      <c r="O16" s="651">
        <v>0.9</v>
      </c>
      <c r="P16" s="652">
        <v>2.75</v>
      </c>
      <c r="Q16" s="483">
        <v>2.85</v>
      </c>
      <c r="R16" s="676">
        <f t="shared" ref="R16:S18" si="6">R15</f>
        <v>31.33</v>
      </c>
      <c r="S16" s="678">
        <f t="shared" si="6"/>
        <v>38.299999999999997</v>
      </c>
      <c r="T16" s="484">
        <f t="shared" ref="T16:AA18" si="7">T15</f>
        <v>0.27350000000000002</v>
      </c>
      <c r="U16" s="485">
        <f t="shared" si="7"/>
        <v>0.26500000000000001</v>
      </c>
      <c r="V16" s="484">
        <f t="shared" si="7"/>
        <v>0.27600000000000002</v>
      </c>
      <c r="W16" s="485">
        <f t="shared" si="7"/>
        <v>0.27</v>
      </c>
      <c r="X16" s="484">
        <f t="shared" si="7"/>
        <v>0.28800000000000003</v>
      </c>
      <c r="Y16" s="485">
        <f t="shared" si="7"/>
        <v>0.27</v>
      </c>
      <c r="Z16" s="484">
        <f t="shared" si="7"/>
        <v>0.28550000000000003</v>
      </c>
      <c r="AA16" s="648">
        <f t="shared" si="7"/>
        <v>0.26500000000000001</v>
      </c>
      <c r="AB16" s="486"/>
      <c r="AC16" s="487"/>
      <c r="AF16" s="341"/>
      <c r="AG16" s="345" t="s">
        <v>1001</v>
      </c>
      <c r="AH16" s="341"/>
      <c r="AI16" s="341"/>
      <c r="AJ16" s="341"/>
      <c r="AK16" s="346"/>
      <c r="AL16" s="341"/>
      <c r="AM16" s="346"/>
      <c r="AN16" s="346"/>
      <c r="AO16" s="348"/>
    </row>
    <row r="17" spans="2:42" ht="14.25">
      <c r="B17" s="472">
        <v>7</v>
      </c>
      <c r="C17" s="472">
        <v>7</v>
      </c>
      <c r="D17" s="638" t="s">
        <v>972</v>
      </c>
      <c r="E17" s="639" t="s">
        <v>123</v>
      </c>
      <c r="F17" s="640" t="s">
        <v>972</v>
      </c>
      <c r="G17" s="641" t="s">
        <v>878</v>
      </c>
      <c r="H17" s="642" t="s">
        <v>123</v>
      </c>
      <c r="I17" s="472" t="str">
        <f t="shared" si="0"/>
        <v>B0002Y</v>
      </c>
      <c r="J17" s="482">
        <v>1.9</v>
      </c>
      <c r="K17" s="651">
        <v>2.4</v>
      </c>
      <c r="L17" s="482">
        <v>2.2000000000000002</v>
      </c>
      <c r="M17" s="651">
        <v>2.6</v>
      </c>
      <c r="N17" s="482">
        <v>0.6</v>
      </c>
      <c r="O17" s="651">
        <v>0.9</v>
      </c>
      <c r="P17" s="652">
        <v>2.85</v>
      </c>
      <c r="Q17" s="483">
        <v>2.95</v>
      </c>
      <c r="R17" s="676">
        <f t="shared" si="6"/>
        <v>31.33</v>
      </c>
      <c r="S17" s="678">
        <f t="shared" si="6"/>
        <v>38.299999999999997</v>
      </c>
      <c r="T17" s="484">
        <f t="shared" si="7"/>
        <v>0.27350000000000002</v>
      </c>
      <c r="U17" s="485">
        <f t="shared" si="7"/>
        <v>0.26500000000000001</v>
      </c>
      <c r="V17" s="484">
        <f t="shared" si="7"/>
        <v>0.27600000000000002</v>
      </c>
      <c r="W17" s="485">
        <f t="shared" si="7"/>
        <v>0.27</v>
      </c>
      <c r="X17" s="484">
        <f t="shared" si="7"/>
        <v>0.28800000000000003</v>
      </c>
      <c r="Y17" s="485">
        <f t="shared" si="7"/>
        <v>0.27</v>
      </c>
      <c r="Z17" s="484">
        <f t="shared" si="7"/>
        <v>0.28550000000000003</v>
      </c>
      <c r="AA17" s="648">
        <f t="shared" si="7"/>
        <v>0.26500000000000001</v>
      </c>
      <c r="AB17" s="486"/>
      <c r="AC17" s="487"/>
      <c r="AF17" s="341"/>
      <c r="AG17" s="349" t="s">
        <v>57</v>
      </c>
      <c r="AH17" s="330" t="s">
        <v>319</v>
      </c>
      <c r="AI17" s="330" t="s">
        <v>415</v>
      </c>
      <c r="AJ17" s="330" t="s">
        <v>416</v>
      </c>
      <c r="AL17" s="346"/>
      <c r="AM17" s="330" t="s">
        <v>352</v>
      </c>
      <c r="AN17" s="330" t="s">
        <v>353</v>
      </c>
      <c r="AO17" s="330" t="s">
        <v>354</v>
      </c>
      <c r="AP17" s="348"/>
    </row>
    <row r="18" spans="2:42" ht="13.5">
      <c r="B18" s="472">
        <v>8</v>
      </c>
      <c r="C18" s="472">
        <v>8</v>
      </c>
      <c r="D18" s="638" t="s">
        <v>973</v>
      </c>
      <c r="E18" s="653" t="s">
        <v>124</v>
      </c>
      <c r="F18" s="640" t="s">
        <v>972</v>
      </c>
      <c r="G18" s="641" t="s">
        <v>878</v>
      </c>
      <c r="H18" s="642" t="s">
        <v>124</v>
      </c>
      <c r="I18" s="472" t="str">
        <f t="shared" si="0"/>
        <v>B0002Z</v>
      </c>
      <c r="J18" s="482">
        <v>1.9</v>
      </c>
      <c r="K18" s="651">
        <v>2.4</v>
      </c>
      <c r="L18" s="482">
        <v>2.2000000000000002</v>
      </c>
      <c r="M18" s="651">
        <v>2.6</v>
      </c>
      <c r="N18" s="482">
        <v>0.6</v>
      </c>
      <c r="O18" s="651">
        <v>0.9</v>
      </c>
      <c r="P18" s="652">
        <v>2.95</v>
      </c>
      <c r="Q18" s="483">
        <v>3.0500000000000003</v>
      </c>
      <c r="R18" s="676">
        <f t="shared" si="6"/>
        <v>31.33</v>
      </c>
      <c r="S18" s="678">
        <f t="shared" si="6"/>
        <v>38.299999999999997</v>
      </c>
      <c r="T18" s="484">
        <f t="shared" si="7"/>
        <v>0.27350000000000002</v>
      </c>
      <c r="U18" s="485">
        <f t="shared" si="7"/>
        <v>0.26500000000000001</v>
      </c>
      <c r="V18" s="484">
        <f t="shared" si="7"/>
        <v>0.27600000000000002</v>
      </c>
      <c r="W18" s="485">
        <f t="shared" si="7"/>
        <v>0.27</v>
      </c>
      <c r="X18" s="484">
        <f t="shared" si="7"/>
        <v>0.28800000000000003</v>
      </c>
      <c r="Y18" s="485">
        <f t="shared" si="7"/>
        <v>0.27</v>
      </c>
      <c r="Z18" s="484">
        <f t="shared" si="7"/>
        <v>0.28550000000000003</v>
      </c>
      <c r="AA18" s="648">
        <f t="shared" si="7"/>
        <v>0.26500000000000001</v>
      </c>
      <c r="AB18" s="486"/>
      <c r="AC18" s="487"/>
      <c r="AF18" s="341"/>
      <c r="AG18" s="456" t="s">
        <v>320</v>
      </c>
      <c r="AH18" s="457" t="s">
        <v>876</v>
      </c>
      <c r="AI18" s="497">
        <v>31.33</v>
      </c>
      <c r="AJ18" s="497">
        <v>38.299999999999997</v>
      </c>
      <c r="AM18" s="456" t="s">
        <v>767</v>
      </c>
      <c r="AN18" s="493">
        <v>2.7</v>
      </c>
      <c r="AO18" s="493">
        <v>2.8000000000000003</v>
      </c>
      <c r="AP18" s="348"/>
    </row>
    <row r="19" spans="2:42" ht="13.5">
      <c r="B19" s="472">
        <v>9</v>
      </c>
      <c r="C19" s="472">
        <v>9</v>
      </c>
      <c r="D19" s="638" t="s">
        <v>974</v>
      </c>
      <c r="E19" s="639" t="s">
        <v>121</v>
      </c>
      <c r="F19" s="640" t="s">
        <v>975</v>
      </c>
      <c r="G19" s="808" t="s">
        <v>881</v>
      </c>
      <c r="H19" s="642" t="s">
        <v>121</v>
      </c>
      <c r="I19" s="472" t="str">
        <f t="shared" si="0"/>
        <v>C0003W</v>
      </c>
      <c r="J19" s="482">
        <v>1.9</v>
      </c>
      <c r="K19" s="651">
        <v>2.4</v>
      </c>
      <c r="L19" s="482">
        <v>2.2000000000000002</v>
      </c>
      <c r="M19" s="651">
        <v>2.6</v>
      </c>
      <c r="N19" s="482">
        <v>0.6</v>
      </c>
      <c r="O19" s="651">
        <v>0.9</v>
      </c>
      <c r="P19" s="652">
        <f t="shared" ref="P19:Q30" si="8">P15</f>
        <v>2.65</v>
      </c>
      <c r="Q19" s="483">
        <f t="shared" si="8"/>
        <v>2.75</v>
      </c>
      <c r="R19" s="676">
        <f>AI20</f>
        <v>30.42</v>
      </c>
      <c r="S19" s="677">
        <f>AJ20</f>
        <v>31.33</v>
      </c>
      <c r="T19" s="484">
        <f>AO61</f>
        <v>0.27100000000000002</v>
      </c>
      <c r="U19" s="485">
        <f>AP61</f>
        <v>0.26</v>
      </c>
      <c r="V19" s="484">
        <f>AO62</f>
        <v>0.27350000000000002</v>
      </c>
      <c r="W19" s="485">
        <f>AP62</f>
        <v>0.26500000000000001</v>
      </c>
      <c r="X19" s="484">
        <f>AO63</f>
        <v>0.28550000000000003</v>
      </c>
      <c r="Y19" s="485">
        <f>AP63</f>
        <v>0.26500000000000001</v>
      </c>
      <c r="Z19" s="484">
        <f>AO64</f>
        <v>0.28300000000000003</v>
      </c>
      <c r="AA19" s="648">
        <f>AP64</f>
        <v>0.26</v>
      </c>
      <c r="AB19" s="486"/>
      <c r="AC19" s="487"/>
      <c r="AF19" s="341"/>
      <c r="AG19" s="456" t="s">
        <v>778</v>
      </c>
      <c r="AH19" s="457" t="s">
        <v>878</v>
      </c>
      <c r="AI19" s="497">
        <v>31.33</v>
      </c>
      <c r="AJ19" s="497">
        <v>38.299999999999997</v>
      </c>
      <c r="AM19" s="456" t="s">
        <v>768</v>
      </c>
      <c r="AN19" s="493">
        <v>2.8000000000000003</v>
      </c>
      <c r="AO19" s="493">
        <v>2.9000000000000004</v>
      </c>
      <c r="AP19" s="348"/>
    </row>
    <row r="20" spans="2:42" ht="13.5">
      <c r="B20" s="472">
        <v>10</v>
      </c>
      <c r="C20" s="472">
        <v>10</v>
      </c>
      <c r="D20" s="638" t="s">
        <v>975</v>
      </c>
      <c r="E20" s="639" t="s">
        <v>122</v>
      </c>
      <c r="F20" s="640" t="s">
        <v>975</v>
      </c>
      <c r="G20" s="641" t="s">
        <v>880</v>
      </c>
      <c r="H20" s="642" t="s">
        <v>122</v>
      </c>
      <c r="I20" s="472" t="str">
        <f t="shared" si="0"/>
        <v>C0003X</v>
      </c>
      <c r="J20" s="482">
        <v>1.9</v>
      </c>
      <c r="K20" s="651">
        <v>2.4</v>
      </c>
      <c r="L20" s="482">
        <v>2.2000000000000002</v>
      </c>
      <c r="M20" s="651">
        <v>2.6</v>
      </c>
      <c r="N20" s="482">
        <v>0.6</v>
      </c>
      <c r="O20" s="651">
        <v>0.9</v>
      </c>
      <c r="P20" s="652">
        <f t="shared" si="8"/>
        <v>2.75</v>
      </c>
      <c r="Q20" s="483">
        <f t="shared" si="8"/>
        <v>2.85</v>
      </c>
      <c r="R20" s="676">
        <f t="shared" ref="R20:AA20" si="9">R19</f>
        <v>30.42</v>
      </c>
      <c r="S20" s="678">
        <f t="shared" si="9"/>
        <v>31.33</v>
      </c>
      <c r="T20" s="484">
        <f t="shared" si="9"/>
        <v>0.27100000000000002</v>
      </c>
      <c r="U20" s="485">
        <f t="shared" si="9"/>
        <v>0.26</v>
      </c>
      <c r="V20" s="484">
        <f t="shared" si="9"/>
        <v>0.27350000000000002</v>
      </c>
      <c r="W20" s="485">
        <f t="shared" si="9"/>
        <v>0.26500000000000001</v>
      </c>
      <c r="X20" s="484">
        <f t="shared" si="9"/>
        <v>0.28550000000000003</v>
      </c>
      <c r="Y20" s="485">
        <f t="shared" si="9"/>
        <v>0.26500000000000001</v>
      </c>
      <c r="Z20" s="484">
        <f t="shared" si="9"/>
        <v>0.28300000000000003</v>
      </c>
      <c r="AA20" s="648">
        <f t="shared" si="9"/>
        <v>0.26</v>
      </c>
      <c r="AB20" s="486"/>
      <c r="AC20" s="487"/>
      <c r="AF20" s="341"/>
      <c r="AG20" s="456" t="s">
        <v>337</v>
      </c>
      <c r="AH20" s="457" t="s">
        <v>880</v>
      </c>
      <c r="AI20" s="497">
        <v>30.42</v>
      </c>
      <c r="AJ20" s="497">
        <v>31.33</v>
      </c>
      <c r="AM20" s="456" t="s">
        <v>769</v>
      </c>
      <c r="AN20" s="493">
        <v>2.9000000000000004</v>
      </c>
      <c r="AO20" s="493">
        <v>3.0000000000000004</v>
      </c>
      <c r="AP20" s="348"/>
    </row>
    <row r="21" spans="2:42" ht="13.5">
      <c r="B21" s="472">
        <v>11</v>
      </c>
      <c r="C21" s="472">
        <v>11</v>
      </c>
      <c r="D21" s="638" t="s">
        <v>975</v>
      </c>
      <c r="E21" s="639" t="s">
        <v>123</v>
      </c>
      <c r="F21" s="640" t="s">
        <v>975</v>
      </c>
      <c r="G21" s="641" t="s">
        <v>880</v>
      </c>
      <c r="H21" s="642" t="s">
        <v>123</v>
      </c>
      <c r="I21" s="472" t="str">
        <f t="shared" si="0"/>
        <v>C0003Y</v>
      </c>
      <c r="J21" s="482">
        <v>1.9</v>
      </c>
      <c r="K21" s="651">
        <v>2.4</v>
      </c>
      <c r="L21" s="482">
        <v>2.2000000000000002</v>
      </c>
      <c r="M21" s="651">
        <v>2.6</v>
      </c>
      <c r="N21" s="482">
        <v>0.6</v>
      </c>
      <c r="O21" s="651">
        <v>0.9</v>
      </c>
      <c r="P21" s="652">
        <f t="shared" si="8"/>
        <v>2.85</v>
      </c>
      <c r="Q21" s="483">
        <f t="shared" si="8"/>
        <v>2.95</v>
      </c>
      <c r="R21" s="676">
        <f t="shared" ref="R21:AA21" si="10">R20</f>
        <v>30.42</v>
      </c>
      <c r="S21" s="678">
        <f t="shared" si="10"/>
        <v>31.33</v>
      </c>
      <c r="T21" s="484">
        <f t="shared" si="10"/>
        <v>0.27100000000000002</v>
      </c>
      <c r="U21" s="485">
        <f t="shared" si="10"/>
        <v>0.26</v>
      </c>
      <c r="V21" s="484">
        <f t="shared" si="10"/>
        <v>0.27350000000000002</v>
      </c>
      <c r="W21" s="485">
        <f t="shared" si="10"/>
        <v>0.26500000000000001</v>
      </c>
      <c r="X21" s="484">
        <f t="shared" si="10"/>
        <v>0.28550000000000003</v>
      </c>
      <c r="Y21" s="485">
        <f t="shared" si="10"/>
        <v>0.26500000000000001</v>
      </c>
      <c r="Z21" s="484">
        <f t="shared" si="10"/>
        <v>0.28300000000000003</v>
      </c>
      <c r="AA21" s="648">
        <f t="shared" si="10"/>
        <v>0.26</v>
      </c>
      <c r="AB21" s="486"/>
      <c r="AC21" s="487"/>
      <c r="AF21" s="341"/>
      <c r="AG21" s="456" t="s">
        <v>338</v>
      </c>
      <c r="AH21" s="457" t="s">
        <v>880</v>
      </c>
      <c r="AI21" s="497">
        <v>31.33</v>
      </c>
      <c r="AJ21" s="497">
        <v>37.18</v>
      </c>
      <c r="AM21" s="456" t="s">
        <v>770</v>
      </c>
      <c r="AN21" s="493">
        <v>3.0000000000000004</v>
      </c>
      <c r="AO21" s="493">
        <v>3.1000000000000005</v>
      </c>
      <c r="AP21" s="348"/>
    </row>
    <row r="22" spans="2:42" ht="14.25">
      <c r="B22" s="472">
        <v>12</v>
      </c>
      <c r="C22" s="472">
        <v>12</v>
      </c>
      <c r="D22" s="638" t="s">
        <v>975</v>
      </c>
      <c r="E22" s="653" t="s">
        <v>124</v>
      </c>
      <c r="F22" s="640" t="s">
        <v>988</v>
      </c>
      <c r="G22" s="641" t="s">
        <v>880</v>
      </c>
      <c r="H22" s="642" t="s">
        <v>124</v>
      </c>
      <c r="I22" s="472" t="str">
        <f t="shared" si="0"/>
        <v>C0003Z</v>
      </c>
      <c r="J22" s="482">
        <v>1.9</v>
      </c>
      <c r="K22" s="651">
        <v>2.4</v>
      </c>
      <c r="L22" s="482">
        <v>2.2000000000000002</v>
      </c>
      <c r="M22" s="651">
        <v>2.6</v>
      </c>
      <c r="N22" s="482">
        <v>0.6</v>
      </c>
      <c r="O22" s="651">
        <v>0.9</v>
      </c>
      <c r="P22" s="652">
        <f t="shared" si="8"/>
        <v>2.95</v>
      </c>
      <c r="Q22" s="483">
        <f t="shared" si="8"/>
        <v>3.0500000000000003</v>
      </c>
      <c r="R22" s="676">
        <f t="shared" ref="R22:AA22" si="11">R21</f>
        <v>30.42</v>
      </c>
      <c r="S22" s="678">
        <f t="shared" si="11"/>
        <v>31.33</v>
      </c>
      <c r="T22" s="484">
        <f t="shared" si="11"/>
        <v>0.27100000000000002</v>
      </c>
      <c r="U22" s="485">
        <f t="shared" si="11"/>
        <v>0.26</v>
      </c>
      <c r="V22" s="484">
        <f t="shared" si="11"/>
        <v>0.27350000000000002</v>
      </c>
      <c r="W22" s="485">
        <f t="shared" si="11"/>
        <v>0.26500000000000001</v>
      </c>
      <c r="X22" s="484">
        <f t="shared" si="11"/>
        <v>0.28550000000000003</v>
      </c>
      <c r="Y22" s="485">
        <f t="shared" si="11"/>
        <v>0.26500000000000001</v>
      </c>
      <c r="Z22" s="484">
        <f t="shared" si="11"/>
        <v>0.28300000000000003</v>
      </c>
      <c r="AA22" s="648">
        <f t="shared" si="11"/>
        <v>0.26</v>
      </c>
      <c r="AB22" s="486"/>
      <c r="AC22" s="487"/>
      <c r="AF22" s="341"/>
      <c r="AG22" s="456" t="s">
        <v>356</v>
      </c>
      <c r="AH22" s="457" t="s">
        <v>882</v>
      </c>
      <c r="AI22" s="497">
        <v>30.42</v>
      </c>
      <c r="AJ22" s="497">
        <v>36.06</v>
      </c>
      <c r="AM22" s="345" t="s">
        <v>355</v>
      </c>
      <c r="AN22" s="562"/>
      <c r="AO22" s="562"/>
      <c r="AP22" s="348"/>
    </row>
    <row r="23" spans="2:42" ht="13.5">
      <c r="B23" s="472">
        <v>13</v>
      </c>
      <c r="C23" s="472">
        <v>13</v>
      </c>
      <c r="D23" s="638" t="s">
        <v>976</v>
      </c>
      <c r="E23" s="639" t="s">
        <v>121</v>
      </c>
      <c r="F23" s="640" t="s">
        <v>978</v>
      </c>
      <c r="G23" s="808" t="s">
        <v>880</v>
      </c>
      <c r="H23" s="642" t="s">
        <v>121</v>
      </c>
      <c r="I23" s="472" t="str">
        <f t="shared" si="0"/>
        <v>D0003W</v>
      </c>
      <c r="J23" s="482">
        <v>1.9</v>
      </c>
      <c r="K23" s="651">
        <v>2.4</v>
      </c>
      <c r="L23" s="482">
        <v>2.2000000000000002</v>
      </c>
      <c r="M23" s="651">
        <v>2.6</v>
      </c>
      <c r="N23" s="482">
        <v>0.6</v>
      </c>
      <c r="O23" s="651">
        <v>0.9</v>
      </c>
      <c r="P23" s="652">
        <f t="shared" si="8"/>
        <v>2.65</v>
      </c>
      <c r="Q23" s="483">
        <f t="shared" si="8"/>
        <v>2.75</v>
      </c>
      <c r="R23" s="676">
        <f>AI21</f>
        <v>31.33</v>
      </c>
      <c r="S23" s="677">
        <f>AJ21</f>
        <v>37.18</v>
      </c>
      <c r="T23" s="484">
        <f>AO61</f>
        <v>0.27100000000000002</v>
      </c>
      <c r="U23" s="485">
        <f>AP61</f>
        <v>0.26</v>
      </c>
      <c r="V23" s="484">
        <f>AO62</f>
        <v>0.27350000000000002</v>
      </c>
      <c r="W23" s="485">
        <f>AP62</f>
        <v>0.26500000000000001</v>
      </c>
      <c r="X23" s="484">
        <f>AO63</f>
        <v>0.28550000000000003</v>
      </c>
      <c r="Y23" s="485">
        <f>AP63</f>
        <v>0.26500000000000001</v>
      </c>
      <c r="Z23" s="484">
        <f>AO64</f>
        <v>0.28300000000000003</v>
      </c>
      <c r="AA23" s="648">
        <f>AP64</f>
        <v>0.26</v>
      </c>
      <c r="AB23" s="486"/>
      <c r="AC23" s="487"/>
      <c r="AF23" s="341"/>
      <c r="AG23" s="456" t="s">
        <v>706</v>
      </c>
      <c r="AH23" s="457" t="s">
        <v>882</v>
      </c>
      <c r="AI23" s="497">
        <v>36.06</v>
      </c>
      <c r="AJ23" s="497">
        <v>37.18</v>
      </c>
      <c r="AN23" s="341"/>
      <c r="AO23" s="341"/>
      <c r="AP23" s="348"/>
    </row>
    <row r="24" spans="2:42" ht="13.5">
      <c r="B24" s="472">
        <v>14</v>
      </c>
      <c r="C24" s="472">
        <v>14</v>
      </c>
      <c r="D24" s="638" t="s">
        <v>977</v>
      </c>
      <c r="E24" s="639" t="s">
        <v>122</v>
      </c>
      <c r="F24" s="640" t="s">
        <v>978</v>
      </c>
      <c r="G24" s="641" t="s">
        <v>880</v>
      </c>
      <c r="H24" s="642" t="s">
        <v>122</v>
      </c>
      <c r="I24" s="472" t="str">
        <f t="shared" si="0"/>
        <v>D0003X</v>
      </c>
      <c r="J24" s="482">
        <v>1.9</v>
      </c>
      <c r="K24" s="651">
        <v>2.4</v>
      </c>
      <c r="L24" s="482">
        <v>2.2000000000000002</v>
      </c>
      <c r="M24" s="651">
        <v>2.6</v>
      </c>
      <c r="N24" s="482">
        <v>0.6</v>
      </c>
      <c r="O24" s="651">
        <v>0.9</v>
      </c>
      <c r="P24" s="652">
        <f t="shared" si="8"/>
        <v>2.75</v>
      </c>
      <c r="Q24" s="483">
        <f t="shared" si="8"/>
        <v>2.85</v>
      </c>
      <c r="R24" s="676">
        <f t="shared" ref="R24:AA24" si="12">R23</f>
        <v>31.33</v>
      </c>
      <c r="S24" s="678">
        <f t="shared" si="12"/>
        <v>37.18</v>
      </c>
      <c r="T24" s="484">
        <f t="shared" si="12"/>
        <v>0.27100000000000002</v>
      </c>
      <c r="U24" s="485">
        <f t="shared" si="12"/>
        <v>0.26</v>
      </c>
      <c r="V24" s="484">
        <f t="shared" si="12"/>
        <v>0.27350000000000002</v>
      </c>
      <c r="W24" s="485">
        <f t="shared" si="12"/>
        <v>0.26500000000000001</v>
      </c>
      <c r="X24" s="484">
        <f t="shared" si="12"/>
        <v>0.28550000000000003</v>
      </c>
      <c r="Y24" s="485">
        <f t="shared" si="12"/>
        <v>0.26500000000000001</v>
      </c>
      <c r="Z24" s="484">
        <f t="shared" si="12"/>
        <v>0.28300000000000003</v>
      </c>
      <c r="AA24" s="648">
        <f t="shared" si="12"/>
        <v>0.26</v>
      </c>
      <c r="AB24" s="486"/>
      <c r="AC24" s="487"/>
      <c r="AF24" s="341"/>
      <c r="AG24" s="456" t="s">
        <v>811</v>
      </c>
      <c r="AH24" s="457" t="s">
        <v>883</v>
      </c>
      <c r="AI24" s="497">
        <v>29.51</v>
      </c>
      <c r="AJ24" s="497">
        <v>36.06</v>
      </c>
      <c r="AM24" s="341"/>
      <c r="AN24" s="341"/>
      <c r="AO24" s="341"/>
      <c r="AP24" s="348"/>
    </row>
    <row r="25" spans="2:42" ht="13.5">
      <c r="B25" s="472">
        <v>15</v>
      </c>
      <c r="C25" s="472">
        <v>15</v>
      </c>
      <c r="D25" s="638" t="s">
        <v>977</v>
      </c>
      <c r="E25" s="639" t="s">
        <v>123</v>
      </c>
      <c r="F25" s="640" t="s">
        <v>978</v>
      </c>
      <c r="G25" s="641" t="s">
        <v>880</v>
      </c>
      <c r="H25" s="642" t="s">
        <v>123</v>
      </c>
      <c r="I25" s="472" t="str">
        <f t="shared" si="0"/>
        <v>D0003Y</v>
      </c>
      <c r="J25" s="482">
        <v>1.9</v>
      </c>
      <c r="K25" s="651">
        <v>2.4</v>
      </c>
      <c r="L25" s="482">
        <v>2.2000000000000002</v>
      </c>
      <c r="M25" s="651">
        <v>2.6</v>
      </c>
      <c r="N25" s="482">
        <v>0.6</v>
      </c>
      <c r="O25" s="651">
        <v>0.9</v>
      </c>
      <c r="P25" s="652">
        <f t="shared" si="8"/>
        <v>2.85</v>
      </c>
      <c r="Q25" s="483">
        <f t="shared" si="8"/>
        <v>2.95</v>
      </c>
      <c r="R25" s="676">
        <f t="shared" ref="R25:AA25" si="13">R24</f>
        <v>31.33</v>
      </c>
      <c r="S25" s="678">
        <f t="shared" si="13"/>
        <v>37.18</v>
      </c>
      <c r="T25" s="484">
        <f t="shared" si="13"/>
        <v>0.27100000000000002</v>
      </c>
      <c r="U25" s="485">
        <f t="shared" si="13"/>
        <v>0.26</v>
      </c>
      <c r="V25" s="484">
        <f t="shared" si="13"/>
        <v>0.27350000000000002</v>
      </c>
      <c r="W25" s="485">
        <f t="shared" si="13"/>
        <v>0.26500000000000001</v>
      </c>
      <c r="X25" s="484">
        <f t="shared" si="13"/>
        <v>0.28550000000000003</v>
      </c>
      <c r="Y25" s="485">
        <f t="shared" si="13"/>
        <v>0.26500000000000001</v>
      </c>
      <c r="Z25" s="484">
        <f t="shared" si="13"/>
        <v>0.28300000000000003</v>
      </c>
      <c r="AA25" s="648">
        <f t="shared" si="13"/>
        <v>0.26</v>
      </c>
      <c r="AB25" s="486"/>
      <c r="AC25" s="487"/>
      <c r="AF25" s="341"/>
      <c r="AG25" s="456" t="s">
        <v>815</v>
      </c>
      <c r="AH25" s="457" t="s">
        <v>884</v>
      </c>
      <c r="AI25" s="497">
        <v>29.51</v>
      </c>
      <c r="AJ25" s="497">
        <v>36.06</v>
      </c>
      <c r="AM25" s="341"/>
      <c r="AN25" s="341"/>
      <c r="AO25" s="341"/>
      <c r="AP25" s="348"/>
    </row>
    <row r="26" spans="2:42">
      <c r="B26" s="472">
        <v>16</v>
      </c>
      <c r="C26" s="472">
        <v>16</v>
      </c>
      <c r="D26" s="638" t="s">
        <v>978</v>
      </c>
      <c r="E26" s="653" t="s">
        <v>124</v>
      </c>
      <c r="F26" s="640" t="s">
        <v>977</v>
      </c>
      <c r="G26" s="641" t="s">
        <v>880</v>
      </c>
      <c r="H26" s="642" t="s">
        <v>124</v>
      </c>
      <c r="I26" s="472" t="str">
        <f t="shared" si="0"/>
        <v>D0003Z</v>
      </c>
      <c r="J26" s="482">
        <v>1.9</v>
      </c>
      <c r="K26" s="651">
        <v>2.4</v>
      </c>
      <c r="L26" s="482">
        <v>2.2000000000000002</v>
      </c>
      <c r="M26" s="651">
        <v>2.6</v>
      </c>
      <c r="N26" s="482">
        <v>0.6</v>
      </c>
      <c r="O26" s="651">
        <v>0.9</v>
      </c>
      <c r="P26" s="652">
        <f t="shared" si="8"/>
        <v>2.95</v>
      </c>
      <c r="Q26" s="483">
        <f t="shared" si="8"/>
        <v>3.0500000000000003</v>
      </c>
      <c r="R26" s="676">
        <f t="shared" ref="R26:AA26" si="14">R25</f>
        <v>31.33</v>
      </c>
      <c r="S26" s="678">
        <f t="shared" si="14"/>
        <v>37.18</v>
      </c>
      <c r="T26" s="484">
        <f t="shared" si="14"/>
        <v>0.27100000000000002</v>
      </c>
      <c r="U26" s="485">
        <f t="shared" si="14"/>
        <v>0.26</v>
      </c>
      <c r="V26" s="484">
        <f t="shared" si="14"/>
        <v>0.27350000000000002</v>
      </c>
      <c r="W26" s="485">
        <f t="shared" si="14"/>
        <v>0.26500000000000001</v>
      </c>
      <c r="X26" s="484">
        <f t="shared" si="14"/>
        <v>0.28550000000000003</v>
      </c>
      <c r="Y26" s="485">
        <f t="shared" si="14"/>
        <v>0.26500000000000001</v>
      </c>
      <c r="Z26" s="484">
        <f t="shared" si="14"/>
        <v>0.28300000000000003</v>
      </c>
      <c r="AA26" s="648">
        <f t="shared" si="14"/>
        <v>0.26</v>
      </c>
      <c r="AB26" s="486"/>
      <c r="AC26" s="487"/>
      <c r="AF26" s="341"/>
      <c r="AI26" s="341"/>
      <c r="AJ26" s="341"/>
      <c r="AO26" s="341"/>
      <c r="AP26" s="348"/>
    </row>
    <row r="27" spans="2:42">
      <c r="B27" s="472">
        <v>17</v>
      </c>
      <c r="C27" s="472">
        <v>17</v>
      </c>
      <c r="D27" s="638" t="s">
        <v>979</v>
      </c>
      <c r="E27" s="639" t="s">
        <v>121</v>
      </c>
      <c r="F27" s="640" t="s">
        <v>981</v>
      </c>
      <c r="G27" s="808" t="s">
        <v>889</v>
      </c>
      <c r="H27" s="642" t="s">
        <v>121</v>
      </c>
      <c r="I27" s="472" t="str">
        <f t="shared" si="0"/>
        <v>E0004W</v>
      </c>
      <c r="J27" s="482">
        <v>1.9</v>
      </c>
      <c r="K27" s="651">
        <v>2.4</v>
      </c>
      <c r="L27" s="482">
        <v>2.2000000000000002</v>
      </c>
      <c r="M27" s="651">
        <v>2.6</v>
      </c>
      <c r="N27" s="482">
        <v>0.6</v>
      </c>
      <c r="O27" s="651">
        <v>0.9</v>
      </c>
      <c r="P27" s="654">
        <f t="shared" si="8"/>
        <v>2.65</v>
      </c>
      <c r="Q27" s="483">
        <f t="shared" si="8"/>
        <v>2.75</v>
      </c>
      <c r="R27" s="676">
        <f>AI22</f>
        <v>30.42</v>
      </c>
      <c r="S27" s="677">
        <f>AJ22</f>
        <v>36.06</v>
      </c>
      <c r="T27" s="484">
        <f>AO67</f>
        <v>0.26850000000000002</v>
      </c>
      <c r="U27" s="485">
        <f>AP67</f>
        <v>0.255</v>
      </c>
      <c r="V27" s="484">
        <f>AO68</f>
        <v>0.27100000000000002</v>
      </c>
      <c r="W27" s="485">
        <f>AP68</f>
        <v>0.26</v>
      </c>
      <c r="X27" s="484">
        <f>AO69</f>
        <v>0.28300000000000003</v>
      </c>
      <c r="Y27" s="485">
        <f>AP69</f>
        <v>0.26</v>
      </c>
      <c r="Z27" s="484">
        <f>AO70</f>
        <v>0.28050000000000003</v>
      </c>
      <c r="AA27" s="648">
        <f>AP70</f>
        <v>0.255</v>
      </c>
      <c r="AB27" s="486"/>
      <c r="AC27" s="487"/>
      <c r="AF27" s="341"/>
      <c r="AI27" s="341"/>
      <c r="AJ27" s="341"/>
      <c r="AO27" s="341"/>
      <c r="AP27" s="348"/>
    </row>
    <row r="28" spans="2:42">
      <c r="B28" s="472">
        <v>18</v>
      </c>
      <c r="C28" s="472">
        <v>18</v>
      </c>
      <c r="D28" s="638" t="s">
        <v>980</v>
      </c>
      <c r="E28" s="639" t="s">
        <v>122</v>
      </c>
      <c r="F28" s="640" t="s">
        <v>981</v>
      </c>
      <c r="G28" s="641" t="s">
        <v>882</v>
      </c>
      <c r="H28" s="642" t="s">
        <v>122</v>
      </c>
      <c r="I28" s="472" t="str">
        <f t="shared" si="0"/>
        <v>E0004X</v>
      </c>
      <c r="J28" s="482">
        <v>1.9</v>
      </c>
      <c r="K28" s="651">
        <v>2.4</v>
      </c>
      <c r="L28" s="482">
        <v>2.2000000000000002</v>
      </c>
      <c r="M28" s="651">
        <v>2.6</v>
      </c>
      <c r="N28" s="482">
        <v>0.6</v>
      </c>
      <c r="O28" s="651">
        <v>0.9</v>
      </c>
      <c r="P28" s="655">
        <f t="shared" si="8"/>
        <v>2.75</v>
      </c>
      <c r="Q28" s="656">
        <f t="shared" si="8"/>
        <v>2.85</v>
      </c>
      <c r="R28" s="680">
        <f t="shared" ref="R28:W28" si="15">R27</f>
        <v>30.42</v>
      </c>
      <c r="S28" s="677">
        <f t="shared" si="15"/>
        <v>36.06</v>
      </c>
      <c r="T28" s="484">
        <f t="shared" si="15"/>
        <v>0.26850000000000002</v>
      </c>
      <c r="U28" s="485">
        <f t="shared" si="15"/>
        <v>0.255</v>
      </c>
      <c r="V28" s="484">
        <f t="shared" si="15"/>
        <v>0.27100000000000002</v>
      </c>
      <c r="W28" s="485">
        <f t="shared" si="15"/>
        <v>0.26</v>
      </c>
      <c r="X28" s="484">
        <f>X27</f>
        <v>0.28300000000000003</v>
      </c>
      <c r="Y28" s="485">
        <f t="shared" ref="Y28:AA34" si="16">Y27</f>
        <v>0.26</v>
      </c>
      <c r="Z28" s="484">
        <f t="shared" ref="Z28:AA30" si="17">Z27</f>
        <v>0.28050000000000003</v>
      </c>
      <c r="AA28" s="657">
        <f t="shared" si="17"/>
        <v>0.255</v>
      </c>
      <c r="AB28" s="486"/>
      <c r="AC28" s="487"/>
      <c r="AF28" s="341"/>
      <c r="AI28" s="341"/>
      <c r="AJ28" s="341"/>
      <c r="AO28" s="341"/>
      <c r="AP28" s="348"/>
    </row>
    <row r="29" spans="2:42">
      <c r="B29" s="472">
        <v>19</v>
      </c>
      <c r="C29" s="472">
        <v>19</v>
      </c>
      <c r="D29" s="638" t="s">
        <v>981</v>
      </c>
      <c r="E29" s="639" t="s">
        <v>123</v>
      </c>
      <c r="F29" s="640" t="s">
        <v>980</v>
      </c>
      <c r="G29" s="641" t="s">
        <v>882</v>
      </c>
      <c r="H29" s="642" t="s">
        <v>123</v>
      </c>
      <c r="I29" s="472" t="str">
        <f t="shared" si="0"/>
        <v>E0004Y</v>
      </c>
      <c r="J29" s="482">
        <v>1.9</v>
      </c>
      <c r="K29" s="651">
        <v>2.4</v>
      </c>
      <c r="L29" s="482">
        <v>2.2000000000000002</v>
      </c>
      <c r="M29" s="651">
        <v>2.6</v>
      </c>
      <c r="N29" s="482">
        <v>0.6</v>
      </c>
      <c r="O29" s="651">
        <v>0.9</v>
      </c>
      <c r="P29" s="655">
        <f t="shared" si="8"/>
        <v>2.85</v>
      </c>
      <c r="Q29" s="656">
        <f t="shared" si="8"/>
        <v>2.95</v>
      </c>
      <c r="R29" s="680">
        <f t="shared" ref="R29:W30" si="18">R28</f>
        <v>30.42</v>
      </c>
      <c r="S29" s="677">
        <f t="shared" si="18"/>
        <v>36.06</v>
      </c>
      <c r="T29" s="484">
        <f t="shared" si="18"/>
        <v>0.26850000000000002</v>
      </c>
      <c r="U29" s="485">
        <f t="shared" si="18"/>
        <v>0.255</v>
      </c>
      <c r="V29" s="484">
        <f t="shared" si="18"/>
        <v>0.27100000000000002</v>
      </c>
      <c r="W29" s="485">
        <f t="shared" si="18"/>
        <v>0.26</v>
      </c>
      <c r="X29" s="484">
        <f>X28</f>
        <v>0.28300000000000003</v>
      </c>
      <c r="Y29" s="485">
        <f t="shared" si="16"/>
        <v>0.26</v>
      </c>
      <c r="Z29" s="484">
        <f t="shared" si="17"/>
        <v>0.28050000000000003</v>
      </c>
      <c r="AA29" s="657">
        <f t="shared" si="17"/>
        <v>0.255</v>
      </c>
      <c r="AB29" s="486"/>
      <c r="AC29" s="487"/>
      <c r="AF29" s="341"/>
      <c r="AG29" s="341"/>
      <c r="AH29" s="341"/>
      <c r="AI29" s="341"/>
      <c r="AJ29" s="341"/>
      <c r="AO29" s="341"/>
      <c r="AP29" s="348"/>
    </row>
    <row r="30" spans="2:42">
      <c r="B30" s="472">
        <v>20</v>
      </c>
      <c r="C30" s="472">
        <v>20</v>
      </c>
      <c r="D30" s="638" t="s">
        <v>981</v>
      </c>
      <c r="E30" s="653" t="s">
        <v>124</v>
      </c>
      <c r="F30" s="640" t="s">
        <v>981</v>
      </c>
      <c r="G30" s="641" t="s">
        <v>882</v>
      </c>
      <c r="H30" s="642" t="s">
        <v>124</v>
      </c>
      <c r="I30" s="472" t="str">
        <f t="shared" si="0"/>
        <v>E0004Z</v>
      </c>
      <c r="J30" s="482">
        <v>1.9</v>
      </c>
      <c r="K30" s="651">
        <v>2.4</v>
      </c>
      <c r="L30" s="482">
        <v>2.2000000000000002</v>
      </c>
      <c r="M30" s="651">
        <v>2.6</v>
      </c>
      <c r="N30" s="482">
        <v>0.6</v>
      </c>
      <c r="O30" s="651">
        <v>0.9</v>
      </c>
      <c r="P30" s="655">
        <f t="shared" si="8"/>
        <v>2.95</v>
      </c>
      <c r="Q30" s="656">
        <f t="shared" si="8"/>
        <v>3.0500000000000003</v>
      </c>
      <c r="R30" s="680">
        <f t="shared" si="18"/>
        <v>30.42</v>
      </c>
      <c r="S30" s="677">
        <f t="shared" si="18"/>
        <v>36.06</v>
      </c>
      <c r="T30" s="484">
        <f t="shared" si="18"/>
        <v>0.26850000000000002</v>
      </c>
      <c r="U30" s="485">
        <f t="shared" si="18"/>
        <v>0.255</v>
      </c>
      <c r="V30" s="484">
        <f t="shared" si="18"/>
        <v>0.27100000000000002</v>
      </c>
      <c r="W30" s="485">
        <f t="shared" si="18"/>
        <v>0.26</v>
      </c>
      <c r="X30" s="484">
        <f>X29</f>
        <v>0.28300000000000003</v>
      </c>
      <c r="Y30" s="485">
        <f t="shared" si="16"/>
        <v>0.26</v>
      </c>
      <c r="Z30" s="484">
        <f t="shared" si="17"/>
        <v>0.28050000000000003</v>
      </c>
      <c r="AA30" s="657">
        <f t="shared" si="17"/>
        <v>0.255</v>
      </c>
      <c r="AB30" s="486"/>
      <c r="AC30" s="487"/>
      <c r="AF30" s="341"/>
    </row>
    <row r="31" spans="2:42">
      <c r="B31" s="472">
        <v>21</v>
      </c>
      <c r="C31" s="472">
        <v>21</v>
      </c>
      <c r="D31" s="638" t="s">
        <v>982</v>
      </c>
      <c r="E31" s="639" t="s">
        <v>121</v>
      </c>
      <c r="F31" s="640" t="s">
        <v>989</v>
      </c>
      <c r="G31" s="641" t="s">
        <v>882</v>
      </c>
      <c r="H31" s="642" t="s">
        <v>121</v>
      </c>
      <c r="I31" s="472" t="str">
        <f t="shared" si="0"/>
        <v>F0004W</v>
      </c>
      <c r="J31" s="482">
        <v>1.9</v>
      </c>
      <c r="K31" s="651">
        <v>2.4</v>
      </c>
      <c r="L31" s="482">
        <v>2.2000000000000002</v>
      </c>
      <c r="M31" s="651">
        <v>2.6</v>
      </c>
      <c r="N31" s="482">
        <v>0.6</v>
      </c>
      <c r="O31" s="651">
        <v>0.9</v>
      </c>
      <c r="P31" s="654">
        <f t="shared" ref="P31:Q42" si="19">P27</f>
        <v>2.65</v>
      </c>
      <c r="Q31" s="483">
        <f t="shared" si="19"/>
        <v>2.75</v>
      </c>
      <c r="R31" s="676">
        <f>AI23</f>
        <v>36.06</v>
      </c>
      <c r="S31" s="677">
        <f>AJ23</f>
        <v>37.18</v>
      </c>
      <c r="T31" s="484">
        <f>AO67</f>
        <v>0.26850000000000002</v>
      </c>
      <c r="U31" s="485">
        <f>AP67</f>
        <v>0.255</v>
      </c>
      <c r="V31" s="484">
        <f>AO68</f>
        <v>0.27100000000000002</v>
      </c>
      <c r="W31" s="485">
        <f>AP68</f>
        <v>0.26</v>
      </c>
      <c r="X31" s="484">
        <f>AO69</f>
        <v>0.28300000000000003</v>
      </c>
      <c r="Y31" s="485">
        <f>AP69</f>
        <v>0.26</v>
      </c>
      <c r="Z31" s="484">
        <f>AO70</f>
        <v>0.28050000000000003</v>
      </c>
      <c r="AA31" s="648">
        <f>AP70</f>
        <v>0.255</v>
      </c>
      <c r="AB31" s="486"/>
      <c r="AC31" s="487"/>
      <c r="AF31" s="341"/>
    </row>
    <row r="32" spans="2:42">
      <c r="B32" s="472">
        <v>22</v>
      </c>
      <c r="C32" s="472">
        <v>22</v>
      </c>
      <c r="D32" s="638" t="s">
        <v>983</v>
      </c>
      <c r="E32" s="639" t="s">
        <v>122</v>
      </c>
      <c r="F32" s="640" t="s">
        <v>228</v>
      </c>
      <c r="G32" s="641" t="s">
        <v>882</v>
      </c>
      <c r="H32" s="642" t="s">
        <v>122</v>
      </c>
      <c r="I32" s="472" t="str">
        <f t="shared" si="0"/>
        <v>F0004X</v>
      </c>
      <c r="J32" s="482">
        <v>1.9</v>
      </c>
      <c r="K32" s="651">
        <v>2.4</v>
      </c>
      <c r="L32" s="482">
        <v>2.2000000000000002</v>
      </c>
      <c r="M32" s="651">
        <v>2.6</v>
      </c>
      <c r="N32" s="482">
        <v>0.6</v>
      </c>
      <c r="O32" s="651">
        <v>0.9</v>
      </c>
      <c r="P32" s="655">
        <f t="shared" si="19"/>
        <v>2.75</v>
      </c>
      <c r="Q32" s="656">
        <f t="shared" si="19"/>
        <v>2.85</v>
      </c>
      <c r="R32" s="680">
        <f t="shared" ref="R32:S34" si="20">R31</f>
        <v>36.06</v>
      </c>
      <c r="S32" s="677">
        <f t="shared" si="20"/>
        <v>37.18</v>
      </c>
      <c r="T32" s="484">
        <f t="shared" ref="T32:W34" si="21">T31</f>
        <v>0.26850000000000002</v>
      </c>
      <c r="U32" s="485">
        <f t="shared" si="21"/>
        <v>0.255</v>
      </c>
      <c r="V32" s="484">
        <f t="shared" si="21"/>
        <v>0.27100000000000002</v>
      </c>
      <c r="W32" s="485">
        <f t="shared" si="21"/>
        <v>0.26</v>
      </c>
      <c r="X32" s="484">
        <f>X31</f>
        <v>0.28300000000000003</v>
      </c>
      <c r="Y32" s="485">
        <f t="shared" si="16"/>
        <v>0.26</v>
      </c>
      <c r="Z32" s="484">
        <f t="shared" si="16"/>
        <v>0.28050000000000003</v>
      </c>
      <c r="AA32" s="657">
        <f t="shared" si="16"/>
        <v>0.255</v>
      </c>
      <c r="AB32" s="486"/>
      <c r="AC32" s="487"/>
      <c r="AF32" s="341"/>
    </row>
    <row r="33" spans="2:46">
      <c r="B33" s="472">
        <v>23</v>
      </c>
      <c r="C33" s="472">
        <v>23</v>
      </c>
      <c r="D33" s="638" t="s">
        <v>982</v>
      </c>
      <c r="E33" s="639" t="s">
        <v>123</v>
      </c>
      <c r="F33" s="640" t="s">
        <v>228</v>
      </c>
      <c r="G33" s="641" t="s">
        <v>882</v>
      </c>
      <c r="H33" s="642" t="s">
        <v>123</v>
      </c>
      <c r="I33" s="472" t="str">
        <f t="shared" si="0"/>
        <v>F0004Y</v>
      </c>
      <c r="J33" s="482">
        <v>1.9</v>
      </c>
      <c r="K33" s="651">
        <v>2.4</v>
      </c>
      <c r="L33" s="482">
        <v>2.2000000000000002</v>
      </c>
      <c r="M33" s="651">
        <v>2.6</v>
      </c>
      <c r="N33" s="482">
        <v>0.6</v>
      </c>
      <c r="O33" s="651">
        <v>0.9</v>
      </c>
      <c r="P33" s="655">
        <f t="shared" si="19"/>
        <v>2.85</v>
      </c>
      <c r="Q33" s="656">
        <f t="shared" si="19"/>
        <v>2.95</v>
      </c>
      <c r="R33" s="680">
        <f t="shared" si="20"/>
        <v>36.06</v>
      </c>
      <c r="S33" s="677">
        <f t="shared" si="20"/>
        <v>37.18</v>
      </c>
      <c r="T33" s="484">
        <f t="shared" si="21"/>
        <v>0.26850000000000002</v>
      </c>
      <c r="U33" s="485">
        <f t="shared" si="21"/>
        <v>0.255</v>
      </c>
      <c r="V33" s="484">
        <f t="shared" si="21"/>
        <v>0.27100000000000002</v>
      </c>
      <c r="W33" s="485">
        <f t="shared" si="21"/>
        <v>0.26</v>
      </c>
      <c r="X33" s="484">
        <f>X32</f>
        <v>0.28300000000000003</v>
      </c>
      <c r="Y33" s="485">
        <f t="shared" si="16"/>
        <v>0.26</v>
      </c>
      <c r="Z33" s="484">
        <f t="shared" si="16"/>
        <v>0.28050000000000003</v>
      </c>
      <c r="AA33" s="657">
        <f t="shared" si="16"/>
        <v>0.255</v>
      </c>
      <c r="AB33" s="486"/>
      <c r="AC33" s="487"/>
      <c r="AF33" s="341"/>
    </row>
    <row r="34" spans="2:46" ht="13.5">
      <c r="B34" s="472">
        <v>24</v>
      </c>
      <c r="C34" s="472">
        <v>24</v>
      </c>
      <c r="D34" s="638" t="s">
        <v>982</v>
      </c>
      <c r="E34" s="653" t="s">
        <v>124</v>
      </c>
      <c r="F34" s="640" t="s">
        <v>989</v>
      </c>
      <c r="G34" s="641" t="s">
        <v>882</v>
      </c>
      <c r="H34" s="642" t="s">
        <v>124</v>
      </c>
      <c r="I34" s="472" t="str">
        <f t="shared" si="0"/>
        <v>F0004Z</v>
      </c>
      <c r="J34" s="482">
        <v>1.9</v>
      </c>
      <c r="K34" s="651">
        <v>2.4</v>
      </c>
      <c r="L34" s="482">
        <v>2.2000000000000002</v>
      </c>
      <c r="M34" s="651">
        <v>2.6</v>
      </c>
      <c r="N34" s="482">
        <v>0.6</v>
      </c>
      <c r="O34" s="651">
        <v>0.9</v>
      </c>
      <c r="P34" s="655">
        <f t="shared" si="19"/>
        <v>2.95</v>
      </c>
      <c r="Q34" s="656">
        <f t="shared" si="19"/>
        <v>3.0500000000000003</v>
      </c>
      <c r="R34" s="680">
        <f t="shared" si="20"/>
        <v>36.06</v>
      </c>
      <c r="S34" s="677">
        <f t="shared" si="20"/>
        <v>37.18</v>
      </c>
      <c r="T34" s="484">
        <f t="shared" si="21"/>
        <v>0.26850000000000002</v>
      </c>
      <c r="U34" s="485">
        <f t="shared" si="21"/>
        <v>0.255</v>
      </c>
      <c r="V34" s="484">
        <f t="shared" si="21"/>
        <v>0.27100000000000002</v>
      </c>
      <c r="W34" s="485">
        <f t="shared" si="21"/>
        <v>0.26</v>
      </c>
      <c r="X34" s="484">
        <f>X33</f>
        <v>0.28300000000000003</v>
      </c>
      <c r="Y34" s="485">
        <f t="shared" si="16"/>
        <v>0.26</v>
      </c>
      <c r="Z34" s="484">
        <f t="shared" si="16"/>
        <v>0.28050000000000003</v>
      </c>
      <c r="AA34" s="657">
        <f t="shared" si="16"/>
        <v>0.255</v>
      </c>
      <c r="AB34" s="486"/>
      <c r="AC34" s="487"/>
      <c r="AF34" s="341"/>
      <c r="AG34" s="453"/>
      <c r="AH34" s="454"/>
      <c r="AI34" s="454"/>
      <c r="AJ34" s="454"/>
    </row>
    <row r="35" spans="2:46" ht="13.5">
      <c r="B35" s="472">
        <v>25</v>
      </c>
      <c r="C35" s="472">
        <v>25</v>
      </c>
      <c r="D35" s="638" t="s">
        <v>934</v>
      </c>
      <c r="E35" s="653" t="s">
        <v>121</v>
      </c>
      <c r="F35" s="640" t="s">
        <v>188</v>
      </c>
      <c r="G35" s="808" t="s">
        <v>986</v>
      </c>
      <c r="H35" s="642" t="s">
        <v>121</v>
      </c>
      <c r="I35" s="472" t="str">
        <f t="shared" si="0"/>
        <v>G0005W</v>
      </c>
      <c r="J35" s="482">
        <v>1.9</v>
      </c>
      <c r="K35" s="651">
        <v>2.4</v>
      </c>
      <c r="L35" s="482">
        <v>2.2000000000000002</v>
      </c>
      <c r="M35" s="651">
        <v>2.6</v>
      </c>
      <c r="N35" s="482">
        <v>0.6</v>
      </c>
      <c r="O35" s="651">
        <v>0.9</v>
      </c>
      <c r="P35" s="654">
        <f t="shared" si="19"/>
        <v>2.65</v>
      </c>
      <c r="Q35" s="483">
        <f t="shared" si="19"/>
        <v>2.75</v>
      </c>
      <c r="R35" s="676">
        <f>AI24</f>
        <v>29.51</v>
      </c>
      <c r="S35" s="677">
        <f>AJ24</f>
        <v>36.06</v>
      </c>
      <c r="T35" s="484">
        <f>AO73</f>
        <v>0.26600000000000001</v>
      </c>
      <c r="U35" s="485">
        <f>AP73</f>
        <v>0.25</v>
      </c>
      <c r="V35" s="484">
        <f>AO74</f>
        <v>0.26850000000000002</v>
      </c>
      <c r="W35" s="485">
        <f>AP74</f>
        <v>0.255</v>
      </c>
      <c r="X35" s="484">
        <f>AO75</f>
        <v>0.28050000000000003</v>
      </c>
      <c r="Y35" s="485">
        <f>AP75</f>
        <v>0.255</v>
      </c>
      <c r="Z35" s="484">
        <f>AO76</f>
        <v>0.27800000000000002</v>
      </c>
      <c r="AA35" s="648">
        <f>AP76</f>
        <v>0.25</v>
      </c>
      <c r="AB35" s="486"/>
      <c r="AC35" s="487"/>
      <c r="AF35" s="341"/>
      <c r="AG35" s="453"/>
      <c r="AH35" s="455"/>
      <c r="AI35" s="455"/>
      <c r="AJ35" s="455"/>
    </row>
    <row r="36" spans="2:46" ht="13.5">
      <c r="B36" s="472">
        <v>26</v>
      </c>
      <c r="C36" s="472">
        <v>26</v>
      </c>
      <c r="D36" s="658" t="s">
        <v>935</v>
      </c>
      <c r="E36" s="653" t="s">
        <v>122</v>
      </c>
      <c r="F36" s="640" t="s">
        <v>990</v>
      </c>
      <c r="G36" s="641" t="s">
        <v>883</v>
      </c>
      <c r="H36" s="642" t="s">
        <v>122</v>
      </c>
      <c r="I36" s="472" t="str">
        <f t="shared" si="0"/>
        <v>G0005X</v>
      </c>
      <c r="J36" s="482">
        <v>1.9</v>
      </c>
      <c r="K36" s="651">
        <v>2.4</v>
      </c>
      <c r="L36" s="482">
        <v>2.2000000000000002</v>
      </c>
      <c r="M36" s="651">
        <v>2.6</v>
      </c>
      <c r="N36" s="482">
        <v>0.6</v>
      </c>
      <c r="O36" s="651">
        <v>0.9</v>
      </c>
      <c r="P36" s="655">
        <f t="shared" si="19"/>
        <v>2.75</v>
      </c>
      <c r="Q36" s="656">
        <f t="shared" si="19"/>
        <v>2.85</v>
      </c>
      <c r="R36" s="680">
        <f t="shared" ref="R36:AA38" si="22">R35</f>
        <v>29.51</v>
      </c>
      <c r="S36" s="677">
        <f t="shared" si="22"/>
        <v>36.06</v>
      </c>
      <c r="T36" s="484">
        <f t="shared" si="22"/>
        <v>0.26600000000000001</v>
      </c>
      <c r="U36" s="485">
        <f t="shared" si="22"/>
        <v>0.25</v>
      </c>
      <c r="V36" s="484">
        <f t="shared" si="22"/>
        <v>0.26850000000000002</v>
      </c>
      <c r="W36" s="485">
        <f t="shared" si="22"/>
        <v>0.255</v>
      </c>
      <c r="X36" s="484">
        <f t="shared" si="22"/>
        <v>0.28050000000000003</v>
      </c>
      <c r="Y36" s="485">
        <f t="shared" si="22"/>
        <v>0.255</v>
      </c>
      <c r="Z36" s="484">
        <f t="shared" si="22"/>
        <v>0.27800000000000002</v>
      </c>
      <c r="AA36" s="657">
        <f t="shared" si="22"/>
        <v>0.25</v>
      </c>
      <c r="AB36" s="486"/>
      <c r="AC36" s="487"/>
      <c r="AF36" s="341"/>
      <c r="AG36" s="453"/>
      <c r="AH36" s="454"/>
      <c r="AI36" s="454"/>
      <c r="AJ36" s="455"/>
    </row>
    <row r="37" spans="2:46" ht="13.5">
      <c r="B37" s="472">
        <v>27</v>
      </c>
      <c r="C37" s="472">
        <v>27</v>
      </c>
      <c r="D37" s="658" t="s">
        <v>934</v>
      </c>
      <c r="E37" s="653" t="s">
        <v>123</v>
      </c>
      <c r="F37" s="640" t="s">
        <v>990</v>
      </c>
      <c r="G37" s="641" t="s">
        <v>883</v>
      </c>
      <c r="H37" s="642" t="s">
        <v>123</v>
      </c>
      <c r="I37" s="472" t="str">
        <f t="shared" si="0"/>
        <v>G0005Y</v>
      </c>
      <c r="J37" s="482">
        <v>1.9</v>
      </c>
      <c r="K37" s="651">
        <v>2.4</v>
      </c>
      <c r="L37" s="482">
        <v>2.2000000000000002</v>
      </c>
      <c r="M37" s="651">
        <v>2.6</v>
      </c>
      <c r="N37" s="482">
        <v>0.6</v>
      </c>
      <c r="O37" s="651">
        <v>0.9</v>
      </c>
      <c r="P37" s="655">
        <f t="shared" si="19"/>
        <v>2.85</v>
      </c>
      <c r="Q37" s="656">
        <f t="shared" si="19"/>
        <v>2.95</v>
      </c>
      <c r="R37" s="680">
        <f t="shared" si="22"/>
        <v>29.51</v>
      </c>
      <c r="S37" s="677">
        <f t="shared" si="22"/>
        <v>36.06</v>
      </c>
      <c r="T37" s="484">
        <f t="shared" si="22"/>
        <v>0.26600000000000001</v>
      </c>
      <c r="U37" s="485">
        <f t="shared" si="22"/>
        <v>0.25</v>
      </c>
      <c r="V37" s="484">
        <f t="shared" si="22"/>
        <v>0.26850000000000002</v>
      </c>
      <c r="W37" s="485">
        <f t="shared" si="22"/>
        <v>0.255</v>
      </c>
      <c r="X37" s="484">
        <f t="shared" si="22"/>
        <v>0.28050000000000003</v>
      </c>
      <c r="Y37" s="485">
        <f t="shared" si="22"/>
        <v>0.255</v>
      </c>
      <c r="Z37" s="484">
        <f t="shared" si="22"/>
        <v>0.27800000000000002</v>
      </c>
      <c r="AA37" s="657">
        <f t="shared" si="22"/>
        <v>0.25</v>
      </c>
      <c r="AB37" s="486"/>
      <c r="AC37" s="487"/>
      <c r="AF37" s="341"/>
      <c r="AG37" s="453"/>
      <c r="AH37" s="454"/>
      <c r="AI37" s="454"/>
      <c r="AJ37" s="454"/>
    </row>
    <row r="38" spans="2:46" ht="13.5">
      <c r="B38" s="472">
        <v>28</v>
      </c>
      <c r="C38" s="472">
        <v>28</v>
      </c>
      <c r="D38" s="658" t="s">
        <v>934</v>
      </c>
      <c r="E38" s="653" t="s">
        <v>124</v>
      </c>
      <c r="F38" s="640" t="s">
        <v>934</v>
      </c>
      <c r="G38" s="641" t="s">
        <v>883</v>
      </c>
      <c r="H38" s="642" t="s">
        <v>124</v>
      </c>
      <c r="I38" s="472" t="str">
        <f t="shared" si="0"/>
        <v>G0005Z</v>
      </c>
      <c r="J38" s="482">
        <v>1.9</v>
      </c>
      <c r="K38" s="651">
        <v>2.4</v>
      </c>
      <c r="L38" s="482">
        <v>2.2000000000000002</v>
      </c>
      <c r="M38" s="651">
        <v>2.6</v>
      </c>
      <c r="N38" s="482">
        <v>0.6</v>
      </c>
      <c r="O38" s="651">
        <v>0.9</v>
      </c>
      <c r="P38" s="655">
        <f t="shared" si="19"/>
        <v>2.95</v>
      </c>
      <c r="Q38" s="656">
        <f t="shared" si="19"/>
        <v>3.0500000000000003</v>
      </c>
      <c r="R38" s="680">
        <f t="shared" si="22"/>
        <v>29.51</v>
      </c>
      <c r="S38" s="677">
        <f t="shared" si="22"/>
        <v>36.06</v>
      </c>
      <c r="T38" s="484">
        <f t="shared" si="22"/>
        <v>0.26600000000000001</v>
      </c>
      <c r="U38" s="485">
        <f t="shared" si="22"/>
        <v>0.25</v>
      </c>
      <c r="V38" s="484">
        <f t="shared" si="22"/>
        <v>0.26850000000000002</v>
      </c>
      <c r="W38" s="485">
        <f t="shared" si="22"/>
        <v>0.255</v>
      </c>
      <c r="X38" s="484">
        <f t="shared" si="22"/>
        <v>0.28050000000000003</v>
      </c>
      <c r="Y38" s="485">
        <f t="shared" si="22"/>
        <v>0.255</v>
      </c>
      <c r="Z38" s="484">
        <f t="shared" si="22"/>
        <v>0.27800000000000002</v>
      </c>
      <c r="AA38" s="657">
        <f t="shared" si="22"/>
        <v>0.25</v>
      </c>
      <c r="AB38" s="486"/>
      <c r="AC38" s="487"/>
      <c r="AF38" s="341"/>
      <c r="AG38" s="453"/>
      <c r="AH38" s="455"/>
      <c r="AI38" s="455"/>
      <c r="AJ38" s="455"/>
    </row>
    <row r="39" spans="2:46" ht="13.5">
      <c r="B39" s="472">
        <v>29</v>
      </c>
      <c r="C39" s="472">
        <v>29</v>
      </c>
      <c r="D39" s="658" t="s">
        <v>936</v>
      </c>
      <c r="E39" s="653" t="s">
        <v>121</v>
      </c>
      <c r="F39" s="640" t="s">
        <v>816</v>
      </c>
      <c r="G39" s="808" t="s">
        <v>987</v>
      </c>
      <c r="H39" s="642" t="s">
        <v>121</v>
      </c>
      <c r="I39" s="472" t="str">
        <f t="shared" si="0"/>
        <v>H0006W</v>
      </c>
      <c r="J39" s="482">
        <v>1.9</v>
      </c>
      <c r="K39" s="651">
        <v>2.4</v>
      </c>
      <c r="L39" s="482">
        <v>2.2000000000000002</v>
      </c>
      <c r="M39" s="651">
        <v>2.6</v>
      </c>
      <c r="N39" s="482">
        <v>0.6</v>
      </c>
      <c r="O39" s="651">
        <v>0.9</v>
      </c>
      <c r="P39" s="654">
        <f t="shared" si="19"/>
        <v>2.65</v>
      </c>
      <c r="Q39" s="483">
        <f t="shared" si="19"/>
        <v>2.75</v>
      </c>
      <c r="R39" s="676">
        <f>AI25</f>
        <v>29.51</v>
      </c>
      <c r="S39" s="677">
        <f>AJ25</f>
        <v>36.06</v>
      </c>
      <c r="T39" s="484">
        <f>AO79</f>
        <v>0.26350000000000001</v>
      </c>
      <c r="U39" s="485">
        <f>AP79</f>
        <v>0.245</v>
      </c>
      <c r="V39" s="484">
        <f>AO80</f>
        <v>0.26600000000000001</v>
      </c>
      <c r="W39" s="485">
        <f>AP80</f>
        <v>0.25</v>
      </c>
      <c r="X39" s="484">
        <f>AO81</f>
        <v>0.27800000000000002</v>
      </c>
      <c r="Y39" s="485">
        <f>AP81</f>
        <v>0.25</v>
      </c>
      <c r="Z39" s="484">
        <f>AO82</f>
        <v>0.27550000000000002</v>
      </c>
      <c r="AA39" s="648">
        <f>AP82</f>
        <v>0.245</v>
      </c>
      <c r="AB39" s="486"/>
      <c r="AC39" s="487"/>
      <c r="AG39" s="453"/>
      <c r="AH39" s="454"/>
      <c r="AI39" s="454"/>
      <c r="AJ39" s="455"/>
    </row>
    <row r="40" spans="2:46">
      <c r="B40" s="472">
        <v>30</v>
      </c>
      <c r="C40" s="472">
        <v>30</v>
      </c>
      <c r="D40" s="658" t="s">
        <v>936</v>
      </c>
      <c r="E40" s="653" t="s">
        <v>122</v>
      </c>
      <c r="F40" s="640" t="s">
        <v>815</v>
      </c>
      <c r="G40" s="641" t="s">
        <v>884</v>
      </c>
      <c r="H40" s="642" t="s">
        <v>122</v>
      </c>
      <c r="I40" s="472" t="str">
        <f t="shared" si="0"/>
        <v>H0006X</v>
      </c>
      <c r="J40" s="482">
        <v>1.9</v>
      </c>
      <c r="K40" s="651">
        <v>2.4</v>
      </c>
      <c r="L40" s="482">
        <v>2.2000000000000002</v>
      </c>
      <c r="M40" s="651">
        <v>2.6</v>
      </c>
      <c r="N40" s="482">
        <v>0.6</v>
      </c>
      <c r="O40" s="651">
        <v>0.9</v>
      </c>
      <c r="P40" s="655">
        <f t="shared" si="19"/>
        <v>2.75</v>
      </c>
      <c r="Q40" s="656">
        <f t="shared" si="19"/>
        <v>2.85</v>
      </c>
      <c r="R40" s="680">
        <f t="shared" ref="R40:S42" si="23">R39</f>
        <v>29.51</v>
      </c>
      <c r="S40" s="677">
        <f t="shared" si="23"/>
        <v>36.06</v>
      </c>
      <c r="T40" s="484">
        <f t="shared" ref="T40:AA40" si="24">T39</f>
        <v>0.26350000000000001</v>
      </c>
      <c r="U40" s="485">
        <f t="shared" si="24"/>
        <v>0.245</v>
      </c>
      <c r="V40" s="484">
        <f t="shared" si="24"/>
        <v>0.26600000000000001</v>
      </c>
      <c r="W40" s="485">
        <f t="shared" si="24"/>
        <v>0.25</v>
      </c>
      <c r="X40" s="484">
        <f t="shared" si="24"/>
        <v>0.27800000000000002</v>
      </c>
      <c r="Y40" s="485">
        <f t="shared" si="24"/>
        <v>0.25</v>
      </c>
      <c r="Z40" s="484">
        <f t="shared" si="24"/>
        <v>0.27550000000000002</v>
      </c>
      <c r="AA40" s="657">
        <f t="shared" si="24"/>
        <v>0.245</v>
      </c>
      <c r="AB40" s="486"/>
      <c r="AC40" s="487"/>
    </row>
    <row r="41" spans="2:46" ht="14.25">
      <c r="B41" s="472">
        <v>31</v>
      </c>
      <c r="C41" s="472">
        <v>31</v>
      </c>
      <c r="D41" s="658" t="s">
        <v>936</v>
      </c>
      <c r="E41" s="653" t="s">
        <v>123</v>
      </c>
      <c r="F41" s="640" t="s">
        <v>815</v>
      </c>
      <c r="G41" s="641" t="s">
        <v>884</v>
      </c>
      <c r="H41" s="642" t="s">
        <v>123</v>
      </c>
      <c r="I41" s="472" t="str">
        <f t="shared" si="0"/>
        <v>H0006Y</v>
      </c>
      <c r="J41" s="482">
        <v>1.9</v>
      </c>
      <c r="K41" s="651">
        <v>2.4</v>
      </c>
      <c r="L41" s="482">
        <v>2.2000000000000002</v>
      </c>
      <c r="M41" s="651">
        <v>2.6</v>
      </c>
      <c r="N41" s="482">
        <v>0.6</v>
      </c>
      <c r="O41" s="651">
        <v>0.9</v>
      </c>
      <c r="P41" s="655">
        <f t="shared" si="19"/>
        <v>2.85</v>
      </c>
      <c r="Q41" s="656">
        <f t="shared" si="19"/>
        <v>2.95</v>
      </c>
      <c r="R41" s="680">
        <f t="shared" si="23"/>
        <v>29.51</v>
      </c>
      <c r="S41" s="677">
        <f t="shared" si="23"/>
        <v>36.06</v>
      </c>
      <c r="T41" s="484">
        <f t="shared" ref="T41:AA41" si="25">T40</f>
        <v>0.26350000000000001</v>
      </c>
      <c r="U41" s="485">
        <f t="shared" si="25"/>
        <v>0.245</v>
      </c>
      <c r="V41" s="484">
        <f t="shared" si="25"/>
        <v>0.26600000000000001</v>
      </c>
      <c r="W41" s="485">
        <f t="shared" si="25"/>
        <v>0.25</v>
      </c>
      <c r="X41" s="484">
        <f t="shared" si="25"/>
        <v>0.27800000000000002</v>
      </c>
      <c r="Y41" s="485">
        <f t="shared" si="25"/>
        <v>0.25</v>
      </c>
      <c r="Z41" s="484">
        <f t="shared" si="25"/>
        <v>0.27550000000000002</v>
      </c>
      <c r="AA41" s="657">
        <f t="shared" si="25"/>
        <v>0.245</v>
      </c>
      <c r="AB41" s="486"/>
      <c r="AC41" s="487"/>
      <c r="AO41" s="76"/>
      <c r="AP41" s="76"/>
    </row>
    <row r="42" spans="2:46" ht="15" thickBot="1">
      <c r="B42" s="472">
        <v>32</v>
      </c>
      <c r="C42" s="472">
        <v>32</v>
      </c>
      <c r="D42" s="658" t="s">
        <v>936</v>
      </c>
      <c r="E42" s="653" t="s">
        <v>124</v>
      </c>
      <c r="F42" s="640" t="s">
        <v>815</v>
      </c>
      <c r="G42" s="641" t="s">
        <v>884</v>
      </c>
      <c r="H42" s="642" t="s">
        <v>124</v>
      </c>
      <c r="I42" s="472" t="str">
        <f t="shared" si="0"/>
        <v>H0006Z</v>
      </c>
      <c r="J42" s="482">
        <v>1.9</v>
      </c>
      <c r="K42" s="651">
        <v>2.4</v>
      </c>
      <c r="L42" s="482">
        <v>2.2000000000000002</v>
      </c>
      <c r="M42" s="651">
        <v>2.6</v>
      </c>
      <c r="N42" s="482">
        <v>0.6</v>
      </c>
      <c r="O42" s="651">
        <v>0.9</v>
      </c>
      <c r="P42" s="659">
        <f t="shared" si="19"/>
        <v>2.95</v>
      </c>
      <c r="Q42" s="660">
        <f t="shared" si="19"/>
        <v>3.0500000000000003</v>
      </c>
      <c r="R42" s="681">
        <f t="shared" si="23"/>
        <v>29.51</v>
      </c>
      <c r="S42" s="682">
        <f t="shared" si="23"/>
        <v>36.06</v>
      </c>
      <c r="T42" s="661">
        <f t="shared" ref="T42:AA42" si="26">T41</f>
        <v>0.26350000000000001</v>
      </c>
      <c r="U42" s="662">
        <f t="shared" si="26"/>
        <v>0.245</v>
      </c>
      <c r="V42" s="661">
        <f t="shared" si="26"/>
        <v>0.26600000000000001</v>
      </c>
      <c r="W42" s="662">
        <f t="shared" si="26"/>
        <v>0.25</v>
      </c>
      <c r="X42" s="661">
        <f t="shared" si="26"/>
        <v>0.27800000000000002</v>
      </c>
      <c r="Y42" s="662">
        <f t="shared" si="26"/>
        <v>0.25</v>
      </c>
      <c r="Z42" s="661">
        <f t="shared" si="26"/>
        <v>0.27550000000000002</v>
      </c>
      <c r="AA42" s="663">
        <f t="shared" si="26"/>
        <v>0.245</v>
      </c>
      <c r="AB42" s="486"/>
      <c r="AC42" s="487"/>
      <c r="AN42" s="7"/>
      <c r="AO42" s="7"/>
      <c r="AP42" s="7"/>
    </row>
    <row r="43" spans="2:46" ht="15" thickTop="1">
      <c r="B43" s="472">
        <v>33</v>
      </c>
      <c r="C43" s="472">
        <v>33</v>
      </c>
      <c r="D43" s="658"/>
      <c r="E43" s="653"/>
      <c r="F43" s="640"/>
      <c r="G43" s="641"/>
      <c r="H43" s="642"/>
      <c r="I43" s="472"/>
      <c r="J43" s="482"/>
      <c r="K43" s="651"/>
      <c r="L43" s="482"/>
      <c r="M43" s="651"/>
      <c r="N43" s="482"/>
      <c r="O43" s="787"/>
      <c r="P43" s="796"/>
      <c r="Q43" s="656"/>
      <c r="R43" s="799"/>
      <c r="S43" s="800"/>
      <c r="T43" s="793"/>
      <c r="U43" s="794"/>
      <c r="V43" s="793"/>
      <c r="W43" s="794"/>
      <c r="X43" s="793"/>
      <c r="Y43" s="794"/>
      <c r="Z43" s="793"/>
      <c r="AA43" s="795"/>
      <c r="AB43" s="792"/>
      <c r="AC43" s="487"/>
      <c r="AN43" s="7"/>
      <c r="AO43" s="569"/>
      <c r="AP43" s="569"/>
    </row>
    <row r="44" spans="2:46" ht="14.25">
      <c r="B44" s="472">
        <v>34</v>
      </c>
      <c r="C44" s="472">
        <v>34</v>
      </c>
      <c r="D44" s="658"/>
      <c r="E44" s="653"/>
      <c r="F44" s="640"/>
      <c r="G44" s="641"/>
      <c r="H44" s="642"/>
      <c r="I44" s="472"/>
      <c r="J44" s="482"/>
      <c r="K44" s="651"/>
      <c r="L44" s="482"/>
      <c r="M44" s="651"/>
      <c r="N44" s="482"/>
      <c r="O44" s="787"/>
      <c r="P44" s="796"/>
      <c r="Q44" s="656"/>
      <c r="R44" s="801"/>
      <c r="S44" s="802"/>
      <c r="T44" s="484"/>
      <c r="U44" s="485"/>
      <c r="V44" s="484"/>
      <c r="W44" s="485"/>
      <c r="X44" s="484"/>
      <c r="Y44" s="485"/>
      <c r="Z44" s="484"/>
      <c r="AA44" s="790"/>
      <c r="AB44" s="792"/>
      <c r="AC44" s="487"/>
      <c r="AN44" s="7"/>
      <c r="AO44" s="569"/>
      <c r="AP44" s="569"/>
    </row>
    <row r="45" spans="2:46" ht="14.25">
      <c r="B45" s="472">
        <v>35</v>
      </c>
      <c r="C45" s="472">
        <v>35</v>
      </c>
      <c r="D45" s="658"/>
      <c r="E45" s="653"/>
      <c r="F45" s="640"/>
      <c r="G45" s="641"/>
      <c r="H45" s="642"/>
      <c r="I45" s="472"/>
      <c r="J45" s="482"/>
      <c r="K45" s="651"/>
      <c r="L45" s="482"/>
      <c r="M45" s="651"/>
      <c r="N45" s="482"/>
      <c r="O45" s="787"/>
      <c r="P45" s="796"/>
      <c r="Q45" s="656"/>
      <c r="R45" s="801"/>
      <c r="S45" s="802"/>
      <c r="T45" s="484"/>
      <c r="U45" s="485"/>
      <c r="V45" s="484"/>
      <c r="W45" s="485"/>
      <c r="X45" s="484"/>
      <c r="Y45" s="485"/>
      <c r="Z45" s="484"/>
      <c r="AA45" s="790"/>
      <c r="AB45" s="792"/>
      <c r="AC45" s="487"/>
      <c r="AN45" s="7"/>
      <c r="AO45" s="569"/>
      <c r="AP45" s="569"/>
    </row>
    <row r="46" spans="2:46" ht="14.25">
      <c r="B46" s="472">
        <v>36</v>
      </c>
      <c r="C46" s="472">
        <v>36</v>
      </c>
      <c r="D46" s="658"/>
      <c r="E46" s="653"/>
      <c r="F46" s="640"/>
      <c r="G46" s="641"/>
      <c r="H46" s="642"/>
      <c r="I46" s="472"/>
      <c r="J46" s="482"/>
      <c r="K46" s="651"/>
      <c r="L46" s="482"/>
      <c r="M46" s="651"/>
      <c r="N46" s="482"/>
      <c r="O46" s="787"/>
      <c r="P46" s="796"/>
      <c r="Q46" s="656"/>
      <c r="R46" s="801"/>
      <c r="S46" s="802"/>
      <c r="T46" s="484"/>
      <c r="U46" s="485"/>
      <c r="V46" s="484"/>
      <c r="W46" s="485"/>
      <c r="X46" s="484"/>
      <c r="Y46" s="485"/>
      <c r="Z46" s="484"/>
      <c r="AA46" s="790"/>
      <c r="AB46" s="792"/>
      <c r="AC46" s="487"/>
      <c r="AN46" s="7"/>
      <c r="AO46" s="569"/>
      <c r="AP46" s="569"/>
    </row>
    <row r="47" spans="2:46" ht="14.25">
      <c r="B47" s="472">
        <v>37</v>
      </c>
      <c r="C47" s="472">
        <v>37</v>
      </c>
      <c r="D47" s="658"/>
      <c r="E47" s="653"/>
      <c r="F47" s="640"/>
      <c r="G47" s="641"/>
      <c r="H47" s="642"/>
      <c r="I47" s="472"/>
      <c r="J47" s="482"/>
      <c r="K47" s="651"/>
      <c r="L47" s="482"/>
      <c r="M47" s="651"/>
      <c r="N47" s="482"/>
      <c r="O47" s="787"/>
      <c r="P47" s="482"/>
      <c r="Q47" s="483"/>
      <c r="R47" s="803"/>
      <c r="S47" s="802"/>
      <c r="T47" s="484"/>
      <c r="U47" s="485"/>
      <c r="V47" s="484"/>
      <c r="W47" s="485"/>
      <c r="X47" s="484"/>
      <c r="Y47" s="485"/>
      <c r="Z47" s="484"/>
      <c r="AA47" s="790"/>
      <c r="AB47" s="792"/>
      <c r="AC47" s="487"/>
      <c r="AN47" s="218" t="s">
        <v>398</v>
      </c>
      <c r="AO47" s="459"/>
      <c r="AP47" s="459"/>
    </row>
    <row r="48" spans="2:46" ht="14.25">
      <c r="B48" s="472">
        <v>38</v>
      </c>
      <c r="C48" s="472">
        <v>38</v>
      </c>
      <c r="D48" s="658"/>
      <c r="E48" s="653"/>
      <c r="F48" s="640"/>
      <c r="G48" s="641"/>
      <c r="H48" s="642"/>
      <c r="I48" s="472"/>
      <c r="J48" s="482"/>
      <c r="K48" s="651"/>
      <c r="L48" s="482"/>
      <c r="M48" s="651"/>
      <c r="N48" s="482"/>
      <c r="O48" s="787"/>
      <c r="P48" s="796"/>
      <c r="Q48" s="656"/>
      <c r="R48" s="801"/>
      <c r="S48" s="802"/>
      <c r="T48" s="484"/>
      <c r="U48" s="485"/>
      <c r="V48" s="484"/>
      <c r="W48" s="485"/>
      <c r="X48" s="484"/>
      <c r="Y48" s="485"/>
      <c r="Z48" s="484"/>
      <c r="AA48" s="790"/>
      <c r="AB48" s="792"/>
      <c r="AC48" s="487"/>
      <c r="AN48" s="82" t="s">
        <v>876</v>
      </c>
      <c r="AO48" s="458" t="s">
        <v>126</v>
      </c>
      <c r="AP48" s="458" t="s">
        <v>127</v>
      </c>
      <c r="AR48" s="82"/>
      <c r="AS48" s="458"/>
      <c r="AT48" s="458"/>
    </row>
    <row r="49" spans="2:50" ht="14.25">
      <c r="B49" s="472">
        <v>39</v>
      </c>
      <c r="C49" s="472">
        <v>39</v>
      </c>
      <c r="D49" s="658"/>
      <c r="E49" s="653"/>
      <c r="F49" s="640"/>
      <c r="G49" s="641"/>
      <c r="H49" s="642"/>
      <c r="I49" s="472"/>
      <c r="J49" s="482"/>
      <c r="K49" s="651"/>
      <c r="L49" s="482"/>
      <c r="M49" s="651"/>
      <c r="N49" s="482"/>
      <c r="O49" s="787"/>
      <c r="P49" s="796"/>
      <c r="Q49" s="656"/>
      <c r="R49" s="801"/>
      <c r="S49" s="802"/>
      <c r="T49" s="484"/>
      <c r="U49" s="485"/>
      <c r="V49" s="484"/>
      <c r="W49" s="485"/>
      <c r="X49" s="484"/>
      <c r="Y49" s="485"/>
      <c r="Z49" s="484"/>
      <c r="AA49" s="790"/>
      <c r="AB49" s="792"/>
      <c r="AC49" s="487"/>
      <c r="AN49" s="82" t="s">
        <v>232</v>
      </c>
      <c r="AO49" s="458">
        <v>0.27600000000000002</v>
      </c>
      <c r="AP49" s="458">
        <v>0.27</v>
      </c>
      <c r="AR49" s="82"/>
      <c r="AS49" s="458"/>
      <c r="AT49" s="458"/>
    </row>
    <row r="50" spans="2:50" ht="14.25">
      <c r="B50" s="472">
        <v>40</v>
      </c>
      <c r="C50" s="472">
        <v>40</v>
      </c>
      <c r="D50" s="658"/>
      <c r="E50" s="653"/>
      <c r="F50" s="640"/>
      <c r="G50" s="641"/>
      <c r="H50" s="642"/>
      <c r="I50" s="472"/>
      <c r="J50" s="482"/>
      <c r="K50" s="651"/>
      <c r="L50" s="482"/>
      <c r="M50" s="651"/>
      <c r="N50" s="482"/>
      <c r="O50" s="787"/>
      <c r="P50" s="796"/>
      <c r="Q50" s="656"/>
      <c r="R50" s="801"/>
      <c r="S50" s="802"/>
      <c r="T50" s="484"/>
      <c r="U50" s="485"/>
      <c r="V50" s="484"/>
      <c r="W50" s="485"/>
      <c r="X50" s="484"/>
      <c r="Y50" s="485"/>
      <c r="Z50" s="484"/>
      <c r="AA50" s="790"/>
      <c r="AB50" s="792"/>
      <c r="AC50" s="487"/>
      <c r="AN50" s="82" t="s">
        <v>233</v>
      </c>
      <c r="AO50" s="458">
        <v>0.27850000000000003</v>
      </c>
      <c r="AP50" s="458">
        <v>0.27500000000000002</v>
      </c>
      <c r="AR50" s="82"/>
      <c r="AS50" s="458"/>
      <c r="AT50" s="458"/>
    </row>
    <row r="51" spans="2:50" ht="14.25">
      <c r="B51" s="472">
        <v>41</v>
      </c>
      <c r="C51" s="472">
        <v>41</v>
      </c>
      <c r="D51" s="658"/>
      <c r="E51" s="653"/>
      <c r="F51" s="640"/>
      <c r="G51" s="641"/>
      <c r="H51" s="642"/>
      <c r="I51" s="472"/>
      <c r="J51" s="482"/>
      <c r="K51" s="651"/>
      <c r="L51" s="482"/>
      <c r="M51" s="651"/>
      <c r="N51" s="482"/>
      <c r="O51" s="787"/>
      <c r="P51" s="482"/>
      <c r="Q51" s="483"/>
      <c r="R51" s="803"/>
      <c r="S51" s="802"/>
      <c r="T51" s="484"/>
      <c r="U51" s="485"/>
      <c r="V51" s="484"/>
      <c r="W51" s="485"/>
      <c r="X51" s="484"/>
      <c r="Y51" s="485"/>
      <c r="Z51" s="484"/>
      <c r="AA51" s="790"/>
      <c r="AB51" s="792"/>
      <c r="AC51" s="487"/>
      <c r="AD51" s="5"/>
      <c r="AE51" s="5"/>
      <c r="AF51" s="5"/>
      <c r="AK51" s="5"/>
      <c r="AL51" s="5"/>
      <c r="AM51" s="5"/>
      <c r="AN51" s="82" t="s">
        <v>234</v>
      </c>
      <c r="AO51" s="458">
        <v>0.29050000000000004</v>
      </c>
      <c r="AP51" s="458">
        <v>0.27500000000000002</v>
      </c>
      <c r="AQ51" s="5"/>
      <c r="AR51" s="82"/>
      <c r="AS51" s="458"/>
      <c r="AT51" s="458"/>
      <c r="AU51" s="5"/>
      <c r="AV51" s="5"/>
      <c r="AW51" s="5"/>
      <c r="AX51" s="5"/>
    </row>
    <row r="52" spans="2:50" ht="14.25">
      <c r="B52" s="472">
        <v>42</v>
      </c>
      <c r="C52" s="472">
        <v>42</v>
      </c>
      <c r="D52" s="658"/>
      <c r="E52" s="653"/>
      <c r="F52" s="640"/>
      <c r="G52" s="641"/>
      <c r="H52" s="642"/>
      <c r="I52" s="472"/>
      <c r="J52" s="482"/>
      <c r="K52" s="651"/>
      <c r="L52" s="482"/>
      <c r="M52" s="651"/>
      <c r="N52" s="482"/>
      <c r="O52" s="787"/>
      <c r="P52" s="796"/>
      <c r="Q52" s="656"/>
      <c r="R52" s="801"/>
      <c r="S52" s="802"/>
      <c r="T52" s="484"/>
      <c r="U52" s="485"/>
      <c r="V52" s="484"/>
      <c r="W52" s="485"/>
      <c r="X52" s="484"/>
      <c r="Y52" s="485"/>
      <c r="Z52" s="484"/>
      <c r="AA52" s="790"/>
      <c r="AB52" s="792"/>
      <c r="AC52" s="487"/>
      <c r="AD52" s="5"/>
      <c r="AE52" s="5"/>
      <c r="AF52" s="5"/>
      <c r="AG52" s="5"/>
      <c r="AH52" s="5"/>
      <c r="AI52" s="5"/>
      <c r="AJ52" s="5"/>
      <c r="AK52" s="5"/>
      <c r="AL52" s="5"/>
      <c r="AM52" s="5"/>
      <c r="AN52" s="82" t="s">
        <v>235</v>
      </c>
      <c r="AO52" s="458">
        <v>0.28800000000000003</v>
      </c>
      <c r="AP52" s="458">
        <v>0.27</v>
      </c>
      <c r="AQ52" s="5"/>
      <c r="AR52" s="82"/>
      <c r="AS52" s="458"/>
      <c r="AT52" s="458"/>
      <c r="AU52" s="5"/>
      <c r="AV52" s="5"/>
      <c r="AW52" s="5"/>
      <c r="AX52" s="5"/>
    </row>
    <row r="53" spans="2:50" ht="14.25">
      <c r="B53" s="472">
        <v>43</v>
      </c>
      <c r="C53" s="472">
        <v>43</v>
      </c>
      <c r="D53" s="658"/>
      <c r="E53" s="653"/>
      <c r="F53" s="640"/>
      <c r="G53" s="641"/>
      <c r="H53" s="642"/>
      <c r="I53" s="472"/>
      <c r="J53" s="482"/>
      <c r="K53" s="651"/>
      <c r="L53" s="482"/>
      <c r="M53" s="651"/>
      <c r="N53" s="482"/>
      <c r="O53" s="787"/>
      <c r="P53" s="796"/>
      <c r="Q53" s="656"/>
      <c r="R53" s="801"/>
      <c r="S53" s="802"/>
      <c r="T53" s="484"/>
      <c r="U53" s="485"/>
      <c r="V53" s="484"/>
      <c r="W53" s="485"/>
      <c r="X53" s="484"/>
      <c r="Y53" s="485"/>
      <c r="Z53" s="484"/>
      <c r="AA53" s="790"/>
      <c r="AB53" s="792"/>
      <c r="AC53" s="487"/>
      <c r="AD53" s="5"/>
      <c r="AE53" s="5"/>
      <c r="AF53" s="5"/>
      <c r="AG53" s="5"/>
      <c r="AH53" s="5"/>
      <c r="AI53" s="5"/>
      <c r="AJ53" s="5"/>
      <c r="AK53" s="5"/>
      <c r="AL53" s="5"/>
      <c r="AM53" s="5"/>
      <c r="AN53" s="438"/>
      <c r="AO53" s="459">
        <v>0.27600000000000002</v>
      </c>
      <c r="AP53" s="459">
        <v>0.27</v>
      </c>
      <c r="AQ53" s="5"/>
      <c r="AR53" s="438"/>
      <c r="AS53" s="459"/>
      <c r="AT53" s="459"/>
      <c r="AU53" s="5"/>
      <c r="AV53" s="5"/>
      <c r="AW53" s="5"/>
      <c r="AX53" s="5"/>
    </row>
    <row r="54" spans="2:50" ht="14.25">
      <c r="B54" s="472">
        <v>44</v>
      </c>
      <c r="C54" s="472">
        <v>44</v>
      </c>
      <c r="D54" s="658"/>
      <c r="E54" s="653"/>
      <c r="F54" s="640"/>
      <c r="G54" s="641"/>
      <c r="H54" s="642"/>
      <c r="I54" s="472"/>
      <c r="J54" s="482"/>
      <c r="K54" s="651"/>
      <c r="L54" s="482"/>
      <c r="M54" s="651"/>
      <c r="N54" s="482"/>
      <c r="O54" s="787"/>
      <c r="P54" s="796"/>
      <c r="Q54" s="656"/>
      <c r="R54" s="801"/>
      <c r="S54" s="802"/>
      <c r="T54" s="484"/>
      <c r="U54" s="485"/>
      <c r="V54" s="484"/>
      <c r="W54" s="485"/>
      <c r="X54" s="484"/>
      <c r="Y54" s="485"/>
      <c r="Z54" s="484"/>
      <c r="AA54" s="790"/>
      <c r="AB54" s="792"/>
      <c r="AC54" s="487"/>
      <c r="AD54" s="5"/>
      <c r="AE54" s="5"/>
      <c r="AF54" s="5"/>
      <c r="AG54" s="5"/>
      <c r="AH54" s="5"/>
      <c r="AI54" s="5"/>
      <c r="AJ54" s="5"/>
      <c r="AK54" s="5"/>
      <c r="AL54" s="5"/>
      <c r="AM54" s="5"/>
      <c r="AN54" s="82" t="s">
        <v>878</v>
      </c>
      <c r="AO54" s="458" t="s">
        <v>126</v>
      </c>
      <c r="AP54" s="458" t="s">
        <v>127</v>
      </c>
      <c r="AQ54" s="5"/>
      <c r="AR54" s="82"/>
      <c r="AS54" s="458"/>
      <c r="AT54" s="458"/>
      <c r="AU54" s="5"/>
      <c r="AV54" s="5"/>
      <c r="AW54" s="5"/>
      <c r="AX54" s="5"/>
    </row>
    <row r="55" spans="2:50" ht="14.25">
      <c r="B55" s="472">
        <v>45</v>
      </c>
      <c r="C55" s="472">
        <v>45</v>
      </c>
      <c r="D55" s="658"/>
      <c r="E55" s="653"/>
      <c r="F55" s="640"/>
      <c r="G55" s="641"/>
      <c r="H55" s="642"/>
      <c r="I55" s="472"/>
      <c r="J55" s="482"/>
      <c r="K55" s="651"/>
      <c r="L55" s="482"/>
      <c r="M55" s="651"/>
      <c r="N55" s="482"/>
      <c r="O55" s="787"/>
      <c r="P55" s="482"/>
      <c r="Q55" s="483"/>
      <c r="R55" s="803"/>
      <c r="S55" s="802"/>
      <c r="T55" s="484"/>
      <c r="U55" s="485"/>
      <c r="V55" s="484"/>
      <c r="W55" s="485"/>
      <c r="X55" s="484"/>
      <c r="Y55" s="485"/>
      <c r="Z55" s="484"/>
      <c r="AA55" s="790"/>
      <c r="AB55" s="792"/>
      <c r="AC55" s="487"/>
      <c r="AD55" s="5"/>
      <c r="AE55" s="5"/>
      <c r="AF55" s="5"/>
      <c r="AG55" s="5"/>
      <c r="AH55" s="5"/>
      <c r="AI55" s="5"/>
      <c r="AJ55" s="5"/>
      <c r="AK55" s="5"/>
      <c r="AL55" s="5"/>
      <c r="AM55" s="5"/>
      <c r="AN55" s="82" t="s">
        <v>232</v>
      </c>
      <c r="AO55" s="458">
        <v>0.27350000000000002</v>
      </c>
      <c r="AP55" s="458">
        <v>0.26500000000000001</v>
      </c>
      <c r="AQ55" s="5"/>
      <c r="AR55" s="82"/>
      <c r="AS55" s="458"/>
      <c r="AT55" s="458"/>
      <c r="AU55" s="5"/>
      <c r="AV55" s="5"/>
      <c r="AW55" s="5"/>
      <c r="AX55" s="5"/>
    </row>
    <row r="56" spans="2:50" ht="14.25">
      <c r="B56" s="472">
        <v>46</v>
      </c>
      <c r="C56" s="472">
        <v>46</v>
      </c>
      <c r="D56" s="658"/>
      <c r="E56" s="653"/>
      <c r="F56" s="640"/>
      <c r="G56" s="641"/>
      <c r="H56" s="642"/>
      <c r="I56" s="472"/>
      <c r="J56" s="482"/>
      <c r="K56" s="651"/>
      <c r="L56" s="482"/>
      <c r="M56" s="651"/>
      <c r="N56" s="482"/>
      <c r="O56" s="787"/>
      <c r="P56" s="796"/>
      <c r="Q56" s="656"/>
      <c r="R56" s="801"/>
      <c r="S56" s="802"/>
      <c r="T56" s="484"/>
      <c r="U56" s="485"/>
      <c r="V56" s="484"/>
      <c r="W56" s="485"/>
      <c r="X56" s="484"/>
      <c r="Y56" s="485"/>
      <c r="Z56" s="484"/>
      <c r="AA56" s="790"/>
      <c r="AB56" s="792"/>
      <c r="AC56" s="487"/>
      <c r="AD56" s="5"/>
      <c r="AE56" s="5"/>
      <c r="AF56" s="5"/>
      <c r="AG56" s="5"/>
      <c r="AH56" s="5"/>
      <c r="AI56" s="5"/>
      <c r="AJ56" s="5"/>
      <c r="AK56" s="5"/>
      <c r="AL56" s="5"/>
      <c r="AM56" s="5"/>
      <c r="AN56" s="82" t="s">
        <v>233</v>
      </c>
      <c r="AO56" s="458">
        <v>0.27600000000000002</v>
      </c>
      <c r="AP56" s="458">
        <v>0.27</v>
      </c>
      <c r="AQ56" s="5"/>
      <c r="AR56" s="82"/>
      <c r="AS56" s="458"/>
      <c r="AT56" s="458"/>
      <c r="AU56" s="5"/>
      <c r="AV56" s="5"/>
      <c r="AW56" s="5"/>
      <c r="AX56" s="5"/>
    </row>
    <row r="57" spans="2:50" ht="14.25">
      <c r="B57" s="472">
        <v>47</v>
      </c>
      <c r="C57" s="472">
        <v>47</v>
      </c>
      <c r="D57" s="658"/>
      <c r="E57" s="653"/>
      <c r="F57" s="640"/>
      <c r="G57" s="641"/>
      <c r="H57" s="642"/>
      <c r="I57" s="472"/>
      <c r="J57" s="482"/>
      <c r="K57" s="651"/>
      <c r="L57" s="482"/>
      <c r="M57" s="651"/>
      <c r="N57" s="482"/>
      <c r="O57" s="787"/>
      <c r="P57" s="796"/>
      <c r="Q57" s="656"/>
      <c r="R57" s="801"/>
      <c r="S57" s="802"/>
      <c r="T57" s="484"/>
      <c r="U57" s="485"/>
      <c r="V57" s="484"/>
      <c r="W57" s="485"/>
      <c r="X57" s="484"/>
      <c r="Y57" s="485"/>
      <c r="Z57" s="484"/>
      <c r="AA57" s="790"/>
      <c r="AB57" s="792"/>
      <c r="AC57" s="487"/>
      <c r="AD57" s="5"/>
      <c r="AE57" s="5"/>
      <c r="AF57" s="5"/>
      <c r="AG57" s="5"/>
      <c r="AH57" s="5"/>
      <c r="AI57" s="5"/>
      <c r="AJ57" s="5"/>
      <c r="AK57" s="5"/>
      <c r="AL57" s="5"/>
      <c r="AM57" s="5"/>
      <c r="AN57" s="82" t="s">
        <v>234</v>
      </c>
      <c r="AO57" s="458">
        <v>0.28800000000000003</v>
      </c>
      <c r="AP57" s="458">
        <v>0.27</v>
      </c>
      <c r="AQ57" s="5"/>
      <c r="AR57" s="82"/>
      <c r="AS57" s="458"/>
      <c r="AT57" s="458"/>
      <c r="AU57" s="5"/>
      <c r="AV57" s="5"/>
      <c r="AW57" s="5"/>
      <c r="AX57" s="5"/>
    </row>
    <row r="58" spans="2:50" ht="14.25">
      <c r="B58" s="472">
        <v>48</v>
      </c>
      <c r="C58" s="472">
        <v>48</v>
      </c>
      <c r="D58" s="658"/>
      <c r="E58" s="653"/>
      <c r="F58" s="640"/>
      <c r="G58" s="641"/>
      <c r="H58" s="642"/>
      <c r="I58" s="472"/>
      <c r="J58" s="482"/>
      <c r="K58" s="651"/>
      <c r="L58" s="482"/>
      <c r="M58" s="651"/>
      <c r="N58" s="482"/>
      <c r="O58" s="787"/>
      <c r="P58" s="796"/>
      <c r="Q58" s="656"/>
      <c r="R58" s="801"/>
      <c r="S58" s="802"/>
      <c r="T58" s="484"/>
      <c r="U58" s="485"/>
      <c r="V58" s="484"/>
      <c r="W58" s="485"/>
      <c r="X58" s="484"/>
      <c r="Y58" s="485"/>
      <c r="Z58" s="484"/>
      <c r="AA58" s="790"/>
      <c r="AB58" s="792"/>
      <c r="AC58" s="487"/>
      <c r="AD58" s="5"/>
      <c r="AE58" s="5"/>
      <c r="AF58" s="5"/>
      <c r="AG58" s="5"/>
      <c r="AH58" s="5"/>
      <c r="AI58" s="5"/>
      <c r="AJ58" s="5"/>
      <c r="AK58" s="5"/>
      <c r="AL58" s="5"/>
      <c r="AM58" s="5"/>
      <c r="AN58" s="82" t="s">
        <v>235</v>
      </c>
      <c r="AO58" s="458">
        <v>0.28550000000000003</v>
      </c>
      <c r="AP58" s="458">
        <v>0.26500000000000001</v>
      </c>
      <c r="AQ58" s="5"/>
      <c r="AR58" s="82"/>
      <c r="AS58" s="458"/>
      <c r="AT58" s="458"/>
      <c r="AU58" s="5"/>
      <c r="AV58" s="5"/>
      <c r="AW58" s="5"/>
      <c r="AX58" s="5"/>
    </row>
    <row r="59" spans="2:50" ht="14.25">
      <c r="B59" s="472">
        <v>49</v>
      </c>
      <c r="C59" s="472">
        <v>49</v>
      </c>
      <c r="D59" s="658"/>
      <c r="E59" s="653"/>
      <c r="F59" s="640"/>
      <c r="G59" s="641"/>
      <c r="H59" s="642"/>
      <c r="I59" s="472"/>
      <c r="J59" s="482"/>
      <c r="K59" s="651"/>
      <c r="L59" s="482"/>
      <c r="M59" s="651"/>
      <c r="N59" s="482"/>
      <c r="O59" s="787"/>
      <c r="P59" s="482"/>
      <c r="Q59" s="483"/>
      <c r="R59" s="803"/>
      <c r="S59" s="802"/>
      <c r="T59" s="484"/>
      <c r="U59" s="485"/>
      <c r="V59" s="484"/>
      <c r="W59" s="485"/>
      <c r="X59" s="484"/>
      <c r="Y59" s="485"/>
      <c r="Z59" s="484"/>
      <c r="AA59" s="790"/>
      <c r="AB59" s="792"/>
      <c r="AC59" s="487"/>
      <c r="AD59" s="5"/>
      <c r="AE59" s="5"/>
      <c r="AF59" s="5"/>
      <c r="AG59" s="5"/>
      <c r="AH59" s="5"/>
      <c r="AI59" s="5"/>
      <c r="AJ59" s="5"/>
      <c r="AK59" s="5"/>
      <c r="AL59" s="5"/>
      <c r="AM59" s="5"/>
      <c r="AN59" s="438"/>
      <c r="AO59" s="459">
        <v>0.27350000000000002</v>
      </c>
      <c r="AP59" s="459">
        <v>0.26500000000000001</v>
      </c>
      <c r="AQ59" s="5"/>
      <c r="AR59" s="438"/>
      <c r="AS59" s="459"/>
      <c r="AT59" s="459"/>
      <c r="AU59" s="5"/>
      <c r="AV59" s="5"/>
      <c r="AW59" s="5"/>
      <c r="AX59" s="5"/>
    </row>
    <row r="60" spans="2:50" ht="14.25">
      <c r="B60" s="472">
        <v>50</v>
      </c>
      <c r="C60" s="472">
        <v>50</v>
      </c>
      <c r="D60" s="658"/>
      <c r="E60" s="653"/>
      <c r="F60" s="640"/>
      <c r="G60" s="641"/>
      <c r="H60" s="642"/>
      <c r="I60" s="472"/>
      <c r="J60" s="482"/>
      <c r="K60" s="651"/>
      <c r="L60" s="482"/>
      <c r="M60" s="651"/>
      <c r="N60" s="482"/>
      <c r="O60" s="787"/>
      <c r="P60" s="796"/>
      <c r="Q60" s="656"/>
      <c r="R60" s="801"/>
      <c r="S60" s="802"/>
      <c r="T60" s="484"/>
      <c r="U60" s="485"/>
      <c r="V60" s="484"/>
      <c r="W60" s="485"/>
      <c r="X60" s="484"/>
      <c r="Y60" s="485"/>
      <c r="Z60" s="484"/>
      <c r="AA60" s="790"/>
      <c r="AB60" s="792"/>
      <c r="AC60" s="487"/>
      <c r="AD60" s="5"/>
      <c r="AE60" s="5"/>
      <c r="AF60" s="5"/>
      <c r="AG60" s="5"/>
      <c r="AH60" s="5"/>
      <c r="AI60" s="5"/>
      <c r="AJ60" s="5"/>
      <c r="AK60" s="5"/>
      <c r="AL60" s="5"/>
      <c r="AM60" s="5"/>
      <c r="AN60" s="82" t="s">
        <v>880</v>
      </c>
      <c r="AO60" s="458" t="s">
        <v>126</v>
      </c>
      <c r="AP60" s="458" t="s">
        <v>127</v>
      </c>
      <c r="AQ60" s="5"/>
      <c r="AR60" s="82"/>
      <c r="AS60" s="458"/>
      <c r="AT60" s="458"/>
      <c r="AU60" s="5"/>
      <c r="AV60" s="5"/>
      <c r="AW60" s="5"/>
      <c r="AX60" s="5"/>
    </row>
    <row r="61" spans="2:50" ht="14.25">
      <c r="B61" s="472">
        <v>51</v>
      </c>
      <c r="C61" s="472">
        <v>51</v>
      </c>
      <c r="D61" s="658"/>
      <c r="E61" s="653"/>
      <c r="F61" s="640"/>
      <c r="G61" s="641"/>
      <c r="H61" s="642"/>
      <c r="I61" s="472"/>
      <c r="J61" s="482"/>
      <c r="K61" s="651"/>
      <c r="L61" s="482"/>
      <c r="M61" s="651"/>
      <c r="N61" s="482"/>
      <c r="O61" s="787"/>
      <c r="P61" s="796"/>
      <c r="Q61" s="656"/>
      <c r="R61" s="801"/>
      <c r="S61" s="802"/>
      <c r="T61" s="484"/>
      <c r="U61" s="485"/>
      <c r="V61" s="484"/>
      <c r="W61" s="485"/>
      <c r="X61" s="484"/>
      <c r="Y61" s="485"/>
      <c r="Z61" s="484"/>
      <c r="AA61" s="790"/>
      <c r="AB61" s="792"/>
      <c r="AC61" s="487"/>
      <c r="AD61" s="5"/>
      <c r="AE61" s="5"/>
      <c r="AF61" s="5"/>
      <c r="AG61" s="5"/>
      <c r="AH61" s="5"/>
      <c r="AI61" s="5"/>
      <c r="AJ61" s="5"/>
      <c r="AK61" s="5"/>
      <c r="AL61" s="5"/>
      <c r="AM61" s="5"/>
      <c r="AN61" s="82" t="s">
        <v>232</v>
      </c>
      <c r="AO61" s="458">
        <v>0.27100000000000002</v>
      </c>
      <c r="AP61" s="458">
        <v>0.26</v>
      </c>
      <c r="AQ61" s="5"/>
      <c r="AR61" s="82"/>
      <c r="AS61" s="458"/>
      <c r="AT61" s="458"/>
      <c r="AU61" s="5"/>
      <c r="AV61" s="5"/>
      <c r="AW61" s="5"/>
      <c r="AX61" s="5"/>
    </row>
    <row r="62" spans="2:50" ht="14.25">
      <c r="B62" s="472">
        <v>52</v>
      </c>
      <c r="C62" s="472">
        <v>52</v>
      </c>
      <c r="D62" s="658"/>
      <c r="E62" s="653"/>
      <c r="F62" s="640"/>
      <c r="G62" s="641"/>
      <c r="H62" s="642"/>
      <c r="I62" s="472"/>
      <c r="J62" s="482"/>
      <c r="K62" s="651"/>
      <c r="L62" s="482"/>
      <c r="M62" s="651"/>
      <c r="N62" s="482"/>
      <c r="O62" s="787"/>
      <c r="P62" s="796"/>
      <c r="Q62" s="656"/>
      <c r="R62" s="801"/>
      <c r="S62" s="802"/>
      <c r="T62" s="484"/>
      <c r="U62" s="485"/>
      <c r="V62" s="484"/>
      <c r="W62" s="485"/>
      <c r="X62" s="484"/>
      <c r="Y62" s="485"/>
      <c r="Z62" s="484"/>
      <c r="AA62" s="790"/>
      <c r="AB62" s="792"/>
      <c r="AC62" s="487"/>
      <c r="AD62" s="5"/>
      <c r="AE62" s="5"/>
      <c r="AF62" s="5"/>
      <c r="AG62" s="5"/>
      <c r="AH62" s="5"/>
      <c r="AI62" s="5"/>
      <c r="AJ62" s="5"/>
      <c r="AK62" s="5"/>
      <c r="AL62" s="5"/>
      <c r="AM62" s="5"/>
      <c r="AN62" s="82" t="s">
        <v>233</v>
      </c>
      <c r="AO62" s="458">
        <v>0.27350000000000002</v>
      </c>
      <c r="AP62" s="458">
        <v>0.26500000000000001</v>
      </c>
      <c r="AQ62" s="5"/>
      <c r="AR62" s="82"/>
      <c r="AS62" s="458"/>
      <c r="AT62" s="458"/>
      <c r="AU62" s="5"/>
      <c r="AV62" s="5"/>
      <c r="AW62" s="5"/>
      <c r="AX62" s="5"/>
    </row>
    <row r="63" spans="2:50" ht="14.25">
      <c r="B63" s="472">
        <v>53</v>
      </c>
      <c r="C63" s="472">
        <v>53</v>
      </c>
      <c r="D63" s="658"/>
      <c r="E63" s="653"/>
      <c r="F63" s="640"/>
      <c r="G63" s="641"/>
      <c r="H63" s="642"/>
      <c r="I63" s="472"/>
      <c r="J63" s="482"/>
      <c r="K63" s="651"/>
      <c r="L63" s="482"/>
      <c r="M63" s="651"/>
      <c r="N63" s="482"/>
      <c r="O63" s="787"/>
      <c r="P63" s="482"/>
      <c r="Q63" s="483"/>
      <c r="R63" s="803"/>
      <c r="S63" s="802"/>
      <c r="T63" s="484"/>
      <c r="U63" s="485"/>
      <c r="V63" s="484"/>
      <c r="W63" s="485"/>
      <c r="X63" s="484"/>
      <c r="Y63" s="485"/>
      <c r="Z63" s="484"/>
      <c r="AA63" s="790"/>
      <c r="AB63" s="792"/>
      <c r="AC63" s="487"/>
      <c r="AD63" s="5"/>
      <c r="AE63" s="5"/>
      <c r="AF63" s="5"/>
      <c r="AG63" s="5"/>
      <c r="AH63" s="5"/>
      <c r="AI63" s="5"/>
      <c r="AJ63" s="5"/>
      <c r="AK63" s="5"/>
      <c r="AL63" s="5"/>
      <c r="AM63" s="5"/>
      <c r="AN63" s="82" t="s">
        <v>234</v>
      </c>
      <c r="AO63" s="458">
        <v>0.28550000000000003</v>
      </c>
      <c r="AP63" s="458">
        <v>0.26500000000000001</v>
      </c>
      <c r="AQ63" s="5"/>
      <c r="AR63" s="82"/>
      <c r="AS63" s="458"/>
      <c r="AT63" s="458"/>
      <c r="AU63" s="5"/>
      <c r="AV63" s="5"/>
      <c r="AW63" s="5"/>
      <c r="AX63" s="5"/>
    </row>
    <row r="64" spans="2:50" ht="14.25">
      <c r="B64" s="472">
        <v>54</v>
      </c>
      <c r="C64" s="472">
        <v>54</v>
      </c>
      <c r="D64" s="658"/>
      <c r="E64" s="653"/>
      <c r="F64" s="640"/>
      <c r="G64" s="641"/>
      <c r="H64" s="642"/>
      <c r="I64" s="472"/>
      <c r="J64" s="482"/>
      <c r="K64" s="651"/>
      <c r="L64" s="482"/>
      <c r="M64" s="651"/>
      <c r="N64" s="482"/>
      <c r="O64" s="787"/>
      <c r="P64" s="796"/>
      <c r="Q64" s="656"/>
      <c r="R64" s="801"/>
      <c r="S64" s="802"/>
      <c r="T64" s="484"/>
      <c r="U64" s="485"/>
      <c r="V64" s="484"/>
      <c r="W64" s="485"/>
      <c r="X64" s="484"/>
      <c r="Y64" s="485"/>
      <c r="Z64" s="484"/>
      <c r="AA64" s="790"/>
      <c r="AB64" s="792"/>
      <c r="AC64" s="487"/>
      <c r="AD64" s="5"/>
      <c r="AE64" s="5"/>
      <c r="AF64" s="5"/>
      <c r="AG64" s="5"/>
      <c r="AH64" s="5"/>
      <c r="AI64" s="5"/>
      <c r="AJ64" s="5"/>
      <c r="AK64" s="5"/>
      <c r="AL64" s="5"/>
      <c r="AM64" s="5"/>
      <c r="AN64" s="82" t="s">
        <v>235</v>
      </c>
      <c r="AO64" s="458">
        <v>0.28300000000000003</v>
      </c>
      <c r="AP64" s="458">
        <v>0.26</v>
      </c>
      <c r="AQ64" s="5"/>
      <c r="AR64" s="82"/>
      <c r="AS64" s="458"/>
      <c r="AT64" s="458"/>
      <c r="AU64" s="5"/>
      <c r="AV64" s="5"/>
      <c r="AW64" s="5"/>
      <c r="AX64" s="5"/>
    </row>
    <row r="65" spans="2:50" ht="14.25">
      <c r="B65" s="472">
        <v>55</v>
      </c>
      <c r="C65" s="472">
        <v>55</v>
      </c>
      <c r="D65" s="658"/>
      <c r="E65" s="653"/>
      <c r="F65" s="640"/>
      <c r="G65" s="641"/>
      <c r="H65" s="642"/>
      <c r="I65" s="472"/>
      <c r="J65" s="482"/>
      <c r="K65" s="651"/>
      <c r="L65" s="482"/>
      <c r="M65" s="651"/>
      <c r="N65" s="482"/>
      <c r="O65" s="787"/>
      <c r="P65" s="796"/>
      <c r="Q65" s="656"/>
      <c r="R65" s="801"/>
      <c r="S65" s="802"/>
      <c r="T65" s="484"/>
      <c r="U65" s="485"/>
      <c r="V65" s="484"/>
      <c r="W65" s="485"/>
      <c r="X65" s="484"/>
      <c r="Y65" s="485"/>
      <c r="Z65" s="484"/>
      <c r="AA65" s="790"/>
      <c r="AB65" s="792"/>
      <c r="AC65" s="487"/>
      <c r="AD65" s="5"/>
      <c r="AE65" s="5"/>
      <c r="AF65" s="5"/>
      <c r="AG65" s="5"/>
      <c r="AH65" s="5"/>
      <c r="AI65" s="5"/>
      <c r="AJ65" s="5"/>
      <c r="AK65" s="5"/>
      <c r="AL65" s="5"/>
      <c r="AM65" s="5"/>
      <c r="AN65" s="438"/>
      <c r="AO65" s="459">
        <v>0.27100000000000002</v>
      </c>
      <c r="AP65" s="459">
        <v>0.26</v>
      </c>
      <c r="AQ65" s="5"/>
      <c r="AR65" s="438"/>
      <c r="AS65" s="459"/>
      <c r="AT65" s="459"/>
      <c r="AU65" s="5"/>
      <c r="AV65" s="5"/>
      <c r="AW65" s="5"/>
      <c r="AX65" s="5"/>
    </row>
    <row r="66" spans="2:50" ht="14.25">
      <c r="B66" s="472">
        <v>56</v>
      </c>
      <c r="C66" s="472">
        <v>56</v>
      </c>
      <c r="D66" s="658"/>
      <c r="E66" s="653"/>
      <c r="F66" s="640"/>
      <c r="G66" s="641"/>
      <c r="H66" s="642"/>
      <c r="I66" s="472"/>
      <c r="J66" s="482"/>
      <c r="K66" s="651"/>
      <c r="L66" s="482"/>
      <c r="M66" s="651"/>
      <c r="N66" s="482"/>
      <c r="O66" s="787"/>
      <c r="P66" s="797"/>
      <c r="Q66" s="798"/>
      <c r="R66" s="804"/>
      <c r="S66" s="805"/>
      <c r="T66" s="788"/>
      <c r="U66" s="789"/>
      <c r="V66" s="788"/>
      <c r="W66" s="789"/>
      <c r="X66" s="788"/>
      <c r="Y66" s="789"/>
      <c r="Z66" s="788"/>
      <c r="AA66" s="791"/>
      <c r="AB66" s="792"/>
      <c r="AC66" s="487"/>
      <c r="AG66" s="5"/>
      <c r="AH66" s="5"/>
      <c r="AI66" s="5"/>
      <c r="AJ66" s="5"/>
      <c r="AN66" s="439" t="s">
        <v>882</v>
      </c>
      <c r="AO66" s="458" t="s">
        <v>126</v>
      </c>
      <c r="AP66" s="458" t="s">
        <v>127</v>
      </c>
      <c r="AR66" s="439"/>
      <c r="AS66" s="458"/>
      <c r="AT66" s="458"/>
    </row>
    <row r="67" spans="2:50" ht="14.25">
      <c r="B67" s="472">
        <v>57</v>
      </c>
      <c r="C67" s="472">
        <v>57</v>
      </c>
      <c r="D67" s="384"/>
      <c r="E67" s="382"/>
      <c r="F67" s="370"/>
      <c r="G67" s="371"/>
      <c r="H67" s="383"/>
      <c r="I67" s="369"/>
      <c r="J67" s="372"/>
      <c r="K67" s="373"/>
      <c r="L67" s="372"/>
      <c r="M67" s="373"/>
      <c r="N67" s="372"/>
      <c r="O67" s="374"/>
      <c r="P67" s="572"/>
      <c r="Q67" s="573"/>
      <c r="R67" s="574"/>
      <c r="S67" s="575"/>
      <c r="T67" s="576"/>
      <c r="U67" s="577"/>
      <c r="V67" s="576"/>
      <c r="W67" s="577"/>
      <c r="X67" s="576"/>
      <c r="Y67" s="577"/>
      <c r="Z67" s="576"/>
      <c r="AA67" s="577"/>
      <c r="AB67" s="380"/>
      <c r="AC67" s="381"/>
      <c r="AN67" s="439" t="s">
        <v>232</v>
      </c>
      <c r="AO67" s="460">
        <v>0.26850000000000002</v>
      </c>
      <c r="AP67" s="460">
        <v>0.255</v>
      </c>
      <c r="AR67" s="439"/>
      <c r="AS67" s="460"/>
      <c r="AT67" s="460"/>
    </row>
    <row r="68" spans="2:50" ht="14.25">
      <c r="B68" s="472">
        <v>58</v>
      </c>
      <c r="C68" s="472">
        <v>58</v>
      </c>
      <c r="D68" s="384"/>
      <c r="E68" s="382"/>
      <c r="F68" s="370"/>
      <c r="G68" s="371"/>
      <c r="H68" s="383"/>
      <c r="I68" s="369"/>
      <c r="J68" s="372"/>
      <c r="K68" s="373"/>
      <c r="L68" s="372"/>
      <c r="M68" s="373"/>
      <c r="N68" s="372"/>
      <c r="O68" s="374"/>
      <c r="P68" s="386"/>
      <c r="Q68" s="375"/>
      <c r="R68" s="376"/>
      <c r="S68" s="377"/>
      <c r="T68" s="378"/>
      <c r="U68" s="379"/>
      <c r="V68" s="378"/>
      <c r="W68" s="379"/>
      <c r="X68" s="378"/>
      <c r="Y68" s="379"/>
      <c r="Z68" s="378"/>
      <c r="AA68" s="379"/>
      <c r="AB68" s="380"/>
      <c r="AC68" s="381"/>
      <c r="AN68" s="439" t="s">
        <v>233</v>
      </c>
      <c r="AO68" s="460">
        <v>0.27100000000000002</v>
      </c>
      <c r="AP68" s="460">
        <v>0.26</v>
      </c>
      <c r="AR68" s="439"/>
      <c r="AS68" s="460"/>
      <c r="AT68" s="460"/>
    </row>
    <row r="69" spans="2:50" ht="14.25">
      <c r="B69" s="472">
        <v>59</v>
      </c>
      <c r="C69" s="472">
        <v>59</v>
      </c>
      <c r="D69" s="384"/>
      <c r="E69" s="382"/>
      <c r="F69" s="370"/>
      <c r="G69" s="371"/>
      <c r="H69" s="383"/>
      <c r="I69" s="369"/>
      <c r="J69" s="372"/>
      <c r="K69" s="373"/>
      <c r="L69" s="372"/>
      <c r="M69" s="373"/>
      <c r="N69" s="372"/>
      <c r="O69" s="374"/>
      <c r="P69" s="386"/>
      <c r="Q69" s="375"/>
      <c r="R69" s="376"/>
      <c r="S69" s="377"/>
      <c r="T69" s="378"/>
      <c r="U69" s="379"/>
      <c r="V69" s="378"/>
      <c r="W69" s="379"/>
      <c r="X69" s="378"/>
      <c r="Y69" s="379"/>
      <c r="Z69" s="378"/>
      <c r="AA69" s="379"/>
      <c r="AB69" s="380"/>
      <c r="AC69" s="381"/>
      <c r="AN69" s="439" t="s">
        <v>234</v>
      </c>
      <c r="AO69" s="460">
        <v>0.28300000000000003</v>
      </c>
      <c r="AP69" s="460">
        <v>0.26</v>
      </c>
      <c r="AR69" s="439"/>
      <c r="AS69" s="460"/>
      <c r="AT69" s="460"/>
    </row>
    <row r="70" spans="2:50" ht="14.25">
      <c r="B70" s="472">
        <v>60</v>
      </c>
      <c r="C70" s="472">
        <v>60</v>
      </c>
      <c r="D70" s="384"/>
      <c r="E70" s="382"/>
      <c r="F70" s="370"/>
      <c r="G70" s="371"/>
      <c r="H70" s="383"/>
      <c r="I70" s="369"/>
      <c r="J70" s="372"/>
      <c r="K70" s="373"/>
      <c r="L70" s="372"/>
      <c r="M70" s="373"/>
      <c r="N70" s="372"/>
      <c r="O70" s="374"/>
      <c r="P70" s="386"/>
      <c r="Q70" s="375"/>
      <c r="R70" s="376"/>
      <c r="S70" s="377"/>
      <c r="T70" s="378"/>
      <c r="U70" s="379"/>
      <c r="V70" s="378"/>
      <c r="W70" s="379"/>
      <c r="X70" s="378"/>
      <c r="Y70" s="379"/>
      <c r="Z70" s="378"/>
      <c r="AA70" s="379"/>
      <c r="AB70" s="380"/>
      <c r="AC70" s="381"/>
      <c r="AN70" s="439" t="s">
        <v>235</v>
      </c>
      <c r="AO70" s="460">
        <v>0.28050000000000003</v>
      </c>
      <c r="AP70" s="460">
        <v>0.255</v>
      </c>
      <c r="AR70" s="439"/>
      <c r="AS70" s="460"/>
      <c r="AT70" s="460"/>
    </row>
    <row r="71" spans="2:50" ht="14.25">
      <c r="B71" s="472">
        <v>61</v>
      </c>
      <c r="C71" s="472">
        <v>61</v>
      </c>
      <c r="D71" s="384"/>
      <c r="E71" s="382"/>
      <c r="F71" s="370"/>
      <c r="G71" s="371"/>
      <c r="H71" s="383"/>
      <c r="I71" s="369"/>
      <c r="J71" s="372"/>
      <c r="K71" s="373"/>
      <c r="L71" s="372"/>
      <c r="M71" s="373"/>
      <c r="N71" s="372"/>
      <c r="O71" s="374"/>
      <c r="P71" s="386"/>
      <c r="Q71" s="375"/>
      <c r="R71" s="376"/>
      <c r="S71" s="377"/>
      <c r="T71" s="378"/>
      <c r="U71" s="379"/>
      <c r="V71" s="378"/>
      <c r="W71" s="379"/>
      <c r="X71" s="378"/>
      <c r="Y71" s="379"/>
      <c r="Z71" s="378"/>
      <c r="AA71" s="379"/>
      <c r="AB71" s="380"/>
      <c r="AC71" s="381"/>
      <c r="AN71" s="440"/>
      <c r="AO71" s="461">
        <v>0.26850000000000002</v>
      </c>
      <c r="AP71" s="461">
        <v>0.255</v>
      </c>
      <c r="AR71" s="440"/>
      <c r="AS71" s="461"/>
      <c r="AT71" s="461"/>
    </row>
    <row r="72" spans="2:50" ht="14.25">
      <c r="B72" s="472">
        <v>62</v>
      </c>
      <c r="C72" s="472">
        <v>62</v>
      </c>
      <c r="D72" s="384"/>
      <c r="E72" s="382"/>
      <c r="F72" s="370"/>
      <c r="G72" s="371"/>
      <c r="H72" s="383"/>
      <c r="I72" s="369"/>
      <c r="J72" s="372"/>
      <c r="K72" s="373"/>
      <c r="L72" s="372"/>
      <c r="M72" s="373"/>
      <c r="N72" s="372"/>
      <c r="O72" s="374"/>
      <c r="P72" s="386"/>
      <c r="Q72" s="375"/>
      <c r="R72" s="421"/>
      <c r="S72" s="377"/>
      <c r="T72" s="378"/>
      <c r="U72" s="379"/>
      <c r="V72" s="378"/>
      <c r="W72" s="379"/>
      <c r="X72" s="378"/>
      <c r="Y72" s="379"/>
      <c r="Z72" s="378"/>
      <c r="AA72" s="379"/>
      <c r="AB72" s="380"/>
      <c r="AC72" s="381"/>
      <c r="AN72" s="439" t="s">
        <v>883</v>
      </c>
      <c r="AO72" s="458" t="s">
        <v>126</v>
      </c>
      <c r="AP72" s="458" t="s">
        <v>127</v>
      </c>
      <c r="AR72" s="439"/>
      <c r="AS72" s="458"/>
      <c r="AT72" s="458"/>
    </row>
    <row r="73" spans="2:50" ht="14.25">
      <c r="B73" s="472">
        <v>63</v>
      </c>
      <c r="C73" s="472">
        <v>63</v>
      </c>
      <c r="D73" s="384"/>
      <c r="E73" s="382"/>
      <c r="F73" s="370"/>
      <c r="G73" s="371"/>
      <c r="H73" s="383"/>
      <c r="I73" s="369"/>
      <c r="J73" s="372"/>
      <c r="K73" s="373"/>
      <c r="L73" s="372"/>
      <c r="M73" s="373"/>
      <c r="N73" s="372"/>
      <c r="O73" s="374"/>
      <c r="P73" s="386"/>
      <c r="Q73" s="375"/>
      <c r="R73" s="421"/>
      <c r="S73" s="377"/>
      <c r="T73" s="378"/>
      <c r="U73" s="379"/>
      <c r="V73" s="378"/>
      <c r="W73" s="379"/>
      <c r="X73" s="378"/>
      <c r="Y73" s="379"/>
      <c r="Z73" s="378"/>
      <c r="AA73" s="379"/>
      <c r="AB73" s="380"/>
      <c r="AC73" s="381"/>
      <c r="AN73" s="439" t="s">
        <v>232</v>
      </c>
      <c r="AO73" s="460">
        <v>0.26600000000000001</v>
      </c>
      <c r="AP73" s="460">
        <v>0.25</v>
      </c>
      <c r="AR73" s="439"/>
      <c r="AS73" s="460"/>
      <c r="AT73" s="460"/>
    </row>
    <row r="74" spans="2:50" ht="14.25">
      <c r="B74" s="472">
        <v>64</v>
      </c>
      <c r="C74" s="472">
        <v>64</v>
      </c>
      <c r="D74" s="384"/>
      <c r="E74" s="382"/>
      <c r="F74" s="370"/>
      <c r="G74" s="371"/>
      <c r="H74" s="383"/>
      <c r="I74" s="369"/>
      <c r="J74" s="372"/>
      <c r="K74" s="373"/>
      <c r="L74" s="372"/>
      <c r="M74" s="373"/>
      <c r="N74" s="372"/>
      <c r="O74" s="374"/>
      <c r="P74" s="386"/>
      <c r="Q74" s="375"/>
      <c r="R74" s="421"/>
      <c r="S74" s="377"/>
      <c r="T74" s="378"/>
      <c r="U74" s="379"/>
      <c r="V74" s="378"/>
      <c r="W74" s="379"/>
      <c r="X74" s="378"/>
      <c r="Y74" s="379"/>
      <c r="Z74" s="378"/>
      <c r="AA74" s="379"/>
      <c r="AB74" s="380"/>
      <c r="AC74" s="381"/>
      <c r="AN74" s="439" t="s">
        <v>233</v>
      </c>
      <c r="AO74" s="460">
        <v>0.26850000000000002</v>
      </c>
      <c r="AP74" s="460">
        <v>0.255</v>
      </c>
      <c r="AR74" s="439"/>
      <c r="AS74" s="460"/>
      <c r="AT74" s="460"/>
    </row>
    <row r="75" spans="2:50" ht="14.25">
      <c r="B75" s="369">
        <v>65</v>
      </c>
      <c r="C75" s="369">
        <v>65</v>
      </c>
      <c r="D75" s="384"/>
      <c r="E75" s="382"/>
      <c r="F75" s="370"/>
      <c r="G75" s="371"/>
      <c r="H75" s="383"/>
      <c r="I75" s="369"/>
      <c r="J75" s="372"/>
      <c r="K75" s="373"/>
      <c r="L75" s="372"/>
      <c r="M75" s="373"/>
      <c r="N75" s="372"/>
      <c r="O75" s="374"/>
      <c r="P75" s="386"/>
      <c r="Q75" s="375"/>
      <c r="R75" s="421"/>
      <c r="S75" s="377"/>
      <c r="T75" s="378"/>
      <c r="U75" s="379"/>
      <c r="V75" s="378"/>
      <c r="W75" s="379"/>
      <c r="X75" s="378"/>
      <c r="Y75" s="379"/>
      <c r="Z75" s="378"/>
      <c r="AA75" s="379"/>
      <c r="AB75" s="380"/>
      <c r="AC75" s="381"/>
      <c r="AN75" s="439" t="s">
        <v>234</v>
      </c>
      <c r="AO75" s="460">
        <v>0.28050000000000003</v>
      </c>
      <c r="AP75" s="460">
        <v>0.255</v>
      </c>
      <c r="AR75" s="439"/>
      <c r="AS75" s="460"/>
      <c r="AT75" s="460"/>
    </row>
    <row r="76" spans="2:50" ht="14.25">
      <c r="B76" s="369">
        <v>66</v>
      </c>
      <c r="C76" s="369">
        <v>66</v>
      </c>
      <c r="D76" s="384"/>
      <c r="E76" s="382"/>
      <c r="F76" s="370"/>
      <c r="G76" s="371"/>
      <c r="H76" s="383"/>
      <c r="I76" s="369"/>
      <c r="J76" s="372"/>
      <c r="K76" s="373"/>
      <c r="L76" s="372"/>
      <c r="M76" s="373"/>
      <c r="N76" s="372"/>
      <c r="O76" s="374"/>
      <c r="P76" s="386"/>
      <c r="Q76" s="375"/>
      <c r="R76" s="421"/>
      <c r="S76" s="377"/>
      <c r="T76" s="378"/>
      <c r="U76" s="379"/>
      <c r="V76" s="378"/>
      <c r="W76" s="379"/>
      <c r="X76" s="378"/>
      <c r="Y76" s="379"/>
      <c r="Z76" s="378"/>
      <c r="AA76" s="379"/>
      <c r="AB76" s="380"/>
      <c r="AC76" s="381"/>
      <c r="AN76" s="439" t="s">
        <v>235</v>
      </c>
      <c r="AO76" s="460">
        <v>0.27800000000000002</v>
      </c>
      <c r="AP76" s="460">
        <v>0.25</v>
      </c>
      <c r="AR76" s="439"/>
      <c r="AS76" s="460"/>
      <c r="AT76" s="460"/>
    </row>
    <row r="77" spans="2:50" ht="14.25">
      <c r="B77" s="369">
        <v>67</v>
      </c>
      <c r="C77" s="369">
        <v>67</v>
      </c>
      <c r="D77" s="384"/>
      <c r="E77" s="382"/>
      <c r="F77" s="370"/>
      <c r="G77" s="371"/>
      <c r="H77" s="383"/>
      <c r="I77" s="369"/>
      <c r="J77" s="372"/>
      <c r="K77" s="373"/>
      <c r="L77" s="372"/>
      <c r="M77" s="373"/>
      <c r="N77" s="372"/>
      <c r="O77" s="374"/>
      <c r="P77" s="386"/>
      <c r="Q77" s="375"/>
      <c r="R77" s="421"/>
      <c r="S77" s="422"/>
      <c r="T77" s="378"/>
      <c r="U77" s="379"/>
      <c r="V77" s="378"/>
      <c r="W77" s="379"/>
      <c r="X77" s="378"/>
      <c r="Y77" s="379"/>
      <c r="Z77" s="378"/>
      <c r="AA77" s="379"/>
      <c r="AB77" s="380"/>
      <c r="AC77" s="381"/>
      <c r="AN77" s="440"/>
      <c r="AO77" s="461">
        <v>0.26600000000000001</v>
      </c>
      <c r="AP77" s="461">
        <v>0.25</v>
      </c>
      <c r="AR77" s="440"/>
      <c r="AS77" s="461"/>
      <c r="AT77" s="461"/>
    </row>
    <row r="78" spans="2:50" ht="14.25">
      <c r="B78" s="369">
        <v>68</v>
      </c>
      <c r="C78" s="369">
        <v>68</v>
      </c>
      <c r="D78" s="384"/>
      <c r="E78" s="382"/>
      <c r="F78" s="370"/>
      <c r="G78" s="371"/>
      <c r="H78" s="383"/>
      <c r="I78" s="369"/>
      <c r="J78" s="372"/>
      <c r="K78" s="373"/>
      <c r="L78" s="372"/>
      <c r="M78" s="373"/>
      <c r="N78" s="372"/>
      <c r="O78" s="374"/>
      <c r="P78" s="386"/>
      <c r="Q78" s="375"/>
      <c r="R78" s="421"/>
      <c r="S78" s="422"/>
      <c r="T78" s="378"/>
      <c r="U78" s="379"/>
      <c r="V78" s="378"/>
      <c r="W78" s="379"/>
      <c r="X78" s="378"/>
      <c r="Y78" s="379"/>
      <c r="Z78" s="378"/>
      <c r="AA78" s="379"/>
      <c r="AB78" s="380"/>
      <c r="AC78" s="381"/>
      <c r="AN78" s="82" t="s">
        <v>884</v>
      </c>
      <c r="AO78" s="458" t="s">
        <v>126</v>
      </c>
      <c r="AP78" s="458" t="s">
        <v>127</v>
      </c>
      <c r="AR78" s="439"/>
      <c r="AS78" s="458"/>
      <c r="AT78" s="458"/>
    </row>
    <row r="79" spans="2:50" ht="15" customHeight="1">
      <c r="B79" s="369">
        <v>69</v>
      </c>
      <c r="C79" s="369">
        <v>69</v>
      </c>
      <c r="D79" s="384"/>
      <c r="E79" s="382"/>
      <c r="F79" s="370"/>
      <c r="G79" s="371"/>
      <c r="H79" s="383"/>
      <c r="I79" s="369"/>
      <c r="J79" s="372"/>
      <c r="K79" s="373"/>
      <c r="L79" s="372"/>
      <c r="M79" s="373"/>
      <c r="N79" s="372"/>
      <c r="O79" s="374"/>
      <c r="P79" s="386"/>
      <c r="Q79" s="375"/>
      <c r="R79" s="421"/>
      <c r="S79" s="422"/>
      <c r="T79" s="378"/>
      <c r="U79" s="379"/>
      <c r="V79" s="378"/>
      <c r="W79" s="379"/>
      <c r="X79" s="378"/>
      <c r="Y79" s="379"/>
      <c r="Z79" s="378"/>
      <c r="AA79" s="379"/>
      <c r="AB79" s="380"/>
      <c r="AC79" s="381"/>
      <c r="AN79" s="82" t="s">
        <v>232</v>
      </c>
      <c r="AO79" s="458">
        <v>0.26350000000000001</v>
      </c>
      <c r="AP79" s="458">
        <v>0.245</v>
      </c>
      <c r="AR79" s="439"/>
      <c r="AS79" s="460"/>
      <c r="AT79" s="460"/>
    </row>
    <row r="80" spans="2:50" ht="14.25" customHeight="1">
      <c r="B80" s="369">
        <v>70</v>
      </c>
      <c r="C80" s="369">
        <v>70</v>
      </c>
      <c r="D80" s="384"/>
      <c r="E80" s="382"/>
      <c r="F80" s="370"/>
      <c r="G80" s="371"/>
      <c r="H80" s="383"/>
      <c r="I80" s="369"/>
      <c r="J80" s="372"/>
      <c r="K80" s="373"/>
      <c r="L80" s="372"/>
      <c r="M80" s="373"/>
      <c r="N80" s="372"/>
      <c r="O80" s="374"/>
      <c r="P80" s="386"/>
      <c r="Q80" s="375"/>
      <c r="R80" s="421"/>
      <c r="S80" s="422"/>
      <c r="T80" s="378"/>
      <c r="U80" s="379"/>
      <c r="V80" s="378"/>
      <c r="W80" s="379"/>
      <c r="X80" s="378"/>
      <c r="Y80" s="379"/>
      <c r="Z80" s="378"/>
      <c r="AA80" s="379"/>
      <c r="AB80" s="380"/>
      <c r="AC80" s="381"/>
      <c r="AN80" s="82" t="s">
        <v>233</v>
      </c>
      <c r="AO80" s="458">
        <v>0.26600000000000001</v>
      </c>
      <c r="AP80" s="458">
        <v>0.25</v>
      </c>
      <c r="AR80" s="439"/>
      <c r="AS80" s="460"/>
      <c r="AT80" s="460"/>
    </row>
    <row r="81" spans="2:46" ht="14.25">
      <c r="B81" s="369">
        <v>71</v>
      </c>
      <c r="C81" s="369">
        <v>71</v>
      </c>
      <c r="D81" s="384"/>
      <c r="E81" s="382"/>
      <c r="F81" s="370"/>
      <c r="G81" s="371"/>
      <c r="H81" s="383"/>
      <c r="I81" s="369"/>
      <c r="J81" s="372"/>
      <c r="K81" s="373"/>
      <c r="L81" s="372"/>
      <c r="M81" s="373"/>
      <c r="N81" s="372"/>
      <c r="O81" s="374"/>
      <c r="P81" s="386"/>
      <c r="Q81" s="375"/>
      <c r="R81" s="421"/>
      <c r="S81" s="422"/>
      <c r="T81" s="378"/>
      <c r="U81" s="379"/>
      <c r="V81" s="378"/>
      <c r="W81" s="379"/>
      <c r="X81" s="378"/>
      <c r="Y81" s="379"/>
      <c r="Z81" s="378"/>
      <c r="AA81" s="379"/>
      <c r="AB81" s="380"/>
      <c r="AC81" s="381"/>
      <c r="AN81" s="82" t="s">
        <v>234</v>
      </c>
      <c r="AO81" s="458">
        <v>0.27800000000000002</v>
      </c>
      <c r="AP81" s="458">
        <v>0.25</v>
      </c>
      <c r="AR81" s="439"/>
      <c r="AS81" s="460"/>
      <c r="AT81" s="460"/>
    </row>
    <row r="82" spans="2:46" ht="14.25">
      <c r="B82" s="369">
        <v>72</v>
      </c>
      <c r="C82" s="369">
        <v>72</v>
      </c>
      <c r="D82" s="384"/>
      <c r="E82" s="382"/>
      <c r="F82" s="370"/>
      <c r="G82" s="371"/>
      <c r="H82" s="383"/>
      <c r="I82" s="369"/>
      <c r="J82" s="372"/>
      <c r="K82" s="373"/>
      <c r="L82" s="372"/>
      <c r="M82" s="373"/>
      <c r="N82" s="372"/>
      <c r="O82" s="374"/>
      <c r="P82" s="386"/>
      <c r="Q82" s="375"/>
      <c r="R82" s="376"/>
      <c r="S82" s="377"/>
      <c r="T82" s="378"/>
      <c r="U82" s="379"/>
      <c r="V82" s="378"/>
      <c r="W82" s="379"/>
      <c r="X82" s="378"/>
      <c r="Y82" s="379"/>
      <c r="Z82" s="378"/>
      <c r="AA82" s="379"/>
      <c r="AB82" s="380"/>
      <c r="AC82" s="381"/>
      <c r="AN82" s="82" t="s">
        <v>235</v>
      </c>
      <c r="AO82" s="458">
        <v>0.27550000000000002</v>
      </c>
      <c r="AP82" s="458">
        <v>0.245</v>
      </c>
      <c r="AR82" s="439"/>
      <c r="AS82" s="460"/>
      <c r="AT82" s="460"/>
    </row>
    <row r="83" spans="2:46" ht="14.25">
      <c r="B83" s="369">
        <v>73</v>
      </c>
      <c r="C83" s="369">
        <v>73</v>
      </c>
      <c r="D83" s="384"/>
      <c r="E83" s="382"/>
      <c r="F83" s="370"/>
      <c r="G83" s="371"/>
      <c r="H83" s="383"/>
      <c r="I83" s="369"/>
      <c r="J83" s="372"/>
      <c r="K83" s="373"/>
      <c r="L83" s="372"/>
      <c r="M83" s="373"/>
      <c r="N83" s="372"/>
      <c r="O83" s="374"/>
      <c r="P83" s="386"/>
      <c r="Q83" s="375"/>
      <c r="R83" s="376"/>
      <c r="S83" s="377"/>
      <c r="T83" s="378"/>
      <c r="U83" s="379"/>
      <c r="V83" s="378"/>
      <c r="W83" s="379"/>
      <c r="X83" s="378"/>
      <c r="Y83" s="379"/>
      <c r="Z83" s="378"/>
      <c r="AA83" s="379"/>
      <c r="AB83" s="380"/>
      <c r="AC83" s="381"/>
      <c r="AN83" s="438"/>
      <c r="AO83" s="459">
        <v>0.26350000000000001</v>
      </c>
      <c r="AP83" s="459">
        <v>0.245</v>
      </c>
      <c r="AR83" s="440"/>
      <c r="AS83" s="461"/>
      <c r="AT83" s="461"/>
    </row>
    <row r="84" spans="2:46" ht="14.25">
      <c r="B84" s="369">
        <v>74</v>
      </c>
      <c r="C84" s="369">
        <v>74</v>
      </c>
      <c r="D84" s="384"/>
      <c r="E84" s="382"/>
      <c r="F84" s="370"/>
      <c r="G84" s="371"/>
      <c r="H84" s="383"/>
      <c r="I84" s="369"/>
      <c r="J84" s="372"/>
      <c r="K84" s="373"/>
      <c r="L84" s="372"/>
      <c r="M84" s="373"/>
      <c r="N84" s="372"/>
      <c r="O84" s="374"/>
      <c r="P84" s="386"/>
      <c r="Q84" s="375"/>
      <c r="R84" s="376"/>
      <c r="S84" s="377"/>
      <c r="T84" s="378"/>
      <c r="U84" s="379"/>
      <c r="V84" s="378"/>
      <c r="W84" s="379"/>
      <c r="X84" s="378"/>
      <c r="Y84" s="379"/>
      <c r="Z84" s="378"/>
      <c r="AA84" s="379"/>
      <c r="AB84" s="380"/>
      <c r="AC84" s="381"/>
      <c r="AN84" s="78"/>
      <c r="AO84" s="85"/>
      <c r="AP84" s="85"/>
    </row>
    <row r="85" spans="2:46" ht="14.25">
      <c r="B85" s="369">
        <v>75</v>
      </c>
      <c r="C85" s="369">
        <v>75</v>
      </c>
      <c r="D85" s="384"/>
      <c r="E85" s="382"/>
      <c r="F85" s="370"/>
      <c r="G85" s="371"/>
      <c r="H85" s="383"/>
      <c r="I85" s="369"/>
      <c r="J85" s="372"/>
      <c r="K85" s="373"/>
      <c r="L85" s="372"/>
      <c r="M85" s="373"/>
      <c r="N85" s="372"/>
      <c r="O85" s="374"/>
      <c r="P85" s="386"/>
      <c r="Q85" s="375"/>
      <c r="R85" s="376"/>
      <c r="S85" s="377"/>
      <c r="T85" s="378"/>
      <c r="U85" s="379"/>
      <c r="V85" s="378"/>
      <c r="W85" s="379"/>
      <c r="X85" s="378"/>
      <c r="Y85" s="379"/>
      <c r="Z85" s="378"/>
      <c r="AA85" s="379"/>
      <c r="AB85" s="380"/>
      <c r="AC85" s="381"/>
      <c r="AN85" s="85"/>
      <c r="AO85" s="567"/>
      <c r="AP85" s="567"/>
    </row>
    <row r="86" spans="2:46" ht="14.25">
      <c r="B86" s="369">
        <v>76</v>
      </c>
      <c r="C86" s="369">
        <v>76</v>
      </c>
      <c r="D86" s="384"/>
      <c r="E86" s="382"/>
      <c r="F86" s="370"/>
      <c r="G86" s="371"/>
      <c r="H86" s="383"/>
      <c r="I86" s="369"/>
      <c r="J86" s="372"/>
      <c r="K86" s="373"/>
      <c r="L86" s="372"/>
      <c r="M86" s="373"/>
      <c r="N86" s="372"/>
      <c r="O86" s="374"/>
      <c r="P86" s="386"/>
      <c r="Q86" s="375"/>
      <c r="R86" s="376"/>
      <c r="S86" s="377"/>
      <c r="T86" s="378"/>
      <c r="U86" s="379"/>
      <c r="V86" s="378"/>
      <c r="W86" s="379"/>
      <c r="X86" s="378"/>
      <c r="Y86" s="379"/>
      <c r="Z86" s="378"/>
      <c r="AA86" s="379"/>
      <c r="AB86" s="380"/>
      <c r="AC86" s="381"/>
      <c r="AN86" s="85"/>
      <c r="AO86" s="567"/>
      <c r="AP86" s="567"/>
    </row>
    <row r="87" spans="2:46" ht="14.25">
      <c r="B87" s="369">
        <v>77</v>
      </c>
      <c r="C87" s="369">
        <v>77</v>
      </c>
      <c r="D87" s="384"/>
      <c r="E87" s="382"/>
      <c r="F87" s="370"/>
      <c r="G87" s="371"/>
      <c r="H87" s="383"/>
      <c r="I87" s="369"/>
      <c r="J87" s="372"/>
      <c r="K87" s="373"/>
      <c r="L87" s="372"/>
      <c r="M87" s="373"/>
      <c r="N87" s="372"/>
      <c r="O87" s="374"/>
      <c r="P87" s="386"/>
      <c r="Q87" s="375"/>
      <c r="R87" s="421"/>
      <c r="S87" s="377"/>
      <c r="T87" s="378"/>
      <c r="U87" s="379"/>
      <c r="V87" s="378"/>
      <c r="W87" s="379"/>
      <c r="X87" s="378"/>
      <c r="Y87" s="379"/>
      <c r="Z87" s="378"/>
      <c r="AA87" s="379"/>
      <c r="AB87" s="380"/>
      <c r="AC87" s="381"/>
      <c r="AN87" s="85"/>
      <c r="AO87" s="567"/>
      <c r="AP87" s="567"/>
    </row>
    <row r="88" spans="2:46" ht="14.25">
      <c r="B88" s="369">
        <v>78</v>
      </c>
      <c r="C88" s="369">
        <v>78</v>
      </c>
      <c r="D88" s="384"/>
      <c r="E88" s="382"/>
      <c r="F88" s="370"/>
      <c r="G88" s="371"/>
      <c r="H88" s="383"/>
      <c r="I88" s="369"/>
      <c r="J88" s="372"/>
      <c r="K88" s="373"/>
      <c r="L88" s="372"/>
      <c r="M88" s="373"/>
      <c r="N88" s="372"/>
      <c r="O88" s="374"/>
      <c r="P88" s="386"/>
      <c r="Q88" s="375"/>
      <c r="R88" s="421"/>
      <c r="S88" s="377"/>
      <c r="T88" s="378"/>
      <c r="U88" s="379"/>
      <c r="V88" s="378"/>
      <c r="W88" s="379"/>
      <c r="X88" s="378"/>
      <c r="Y88" s="379"/>
      <c r="Z88" s="378"/>
      <c r="AA88" s="379"/>
      <c r="AB88" s="380"/>
      <c r="AC88" s="381"/>
      <c r="AN88" s="85"/>
      <c r="AO88" s="567"/>
      <c r="AP88" s="567"/>
    </row>
    <row r="89" spans="2:46" ht="14.25">
      <c r="B89" s="369">
        <v>79</v>
      </c>
      <c r="C89" s="369">
        <v>79</v>
      </c>
      <c r="D89" s="384"/>
      <c r="E89" s="382"/>
      <c r="F89" s="370"/>
      <c r="G89" s="371"/>
      <c r="H89" s="383"/>
      <c r="I89" s="369"/>
      <c r="J89" s="372"/>
      <c r="K89" s="373"/>
      <c r="L89" s="372"/>
      <c r="M89" s="373"/>
      <c r="N89" s="372"/>
      <c r="O89" s="374"/>
      <c r="P89" s="386"/>
      <c r="Q89" s="375"/>
      <c r="R89" s="421"/>
      <c r="S89" s="377"/>
      <c r="T89" s="378"/>
      <c r="U89" s="379"/>
      <c r="V89" s="378"/>
      <c r="W89" s="379"/>
      <c r="X89" s="378"/>
      <c r="Y89" s="379"/>
      <c r="Z89" s="378"/>
      <c r="AA89" s="379"/>
      <c r="AB89" s="380"/>
      <c r="AC89" s="381"/>
      <c r="AN89" s="78"/>
      <c r="AO89" s="568"/>
      <c r="AP89" s="568"/>
    </row>
    <row r="90" spans="2:46" ht="14.25">
      <c r="B90" s="369">
        <v>80</v>
      </c>
      <c r="C90" s="369">
        <v>80</v>
      </c>
      <c r="D90" s="384"/>
      <c r="E90" s="382"/>
      <c r="F90" s="370"/>
      <c r="G90" s="371"/>
      <c r="H90" s="383"/>
      <c r="I90" s="369"/>
      <c r="J90" s="372"/>
      <c r="K90" s="373"/>
      <c r="L90" s="372"/>
      <c r="M90" s="373"/>
      <c r="N90" s="372"/>
      <c r="O90" s="374"/>
      <c r="P90" s="386"/>
      <c r="Q90" s="375"/>
      <c r="R90" s="421"/>
      <c r="S90" s="377"/>
      <c r="T90" s="378"/>
      <c r="U90" s="379"/>
      <c r="V90" s="378"/>
      <c r="W90" s="379"/>
      <c r="X90" s="378"/>
      <c r="Y90" s="379"/>
      <c r="Z90" s="378"/>
      <c r="AA90" s="379"/>
      <c r="AB90" s="380"/>
      <c r="AC90" s="381"/>
      <c r="AN90" s="76"/>
      <c r="AO90" s="76"/>
      <c r="AP90" s="76"/>
    </row>
    <row r="91" spans="2:46">
      <c r="B91" s="369">
        <v>81</v>
      </c>
      <c r="C91" s="369">
        <v>81</v>
      </c>
      <c r="D91" s="384"/>
      <c r="E91" s="382"/>
      <c r="F91" s="370"/>
      <c r="G91" s="371"/>
      <c r="H91" s="383"/>
      <c r="I91" s="369"/>
      <c r="J91" s="372"/>
      <c r="K91" s="373"/>
      <c r="L91" s="372"/>
      <c r="M91" s="373"/>
      <c r="N91" s="372"/>
      <c r="O91" s="374"/>
      <c r="P91" s="386"/>
      <c r="Q91" s="375"/>
      <c r="R91" s="421"/>
      <c r="S91" s="377"/>
      <c r="T91" s="378"/>
      <c r="U91" s="379"/>
      <c r="V91" s="378"/>
      <c r="W91" s="379"/>
      <c r="X91" s="378"/>
      <c r="Y91" s="379"/>
      <c r="Z91" s="378"/>
      <c r="AA91" s="379"/>
      <c r="AB91" s="380"/>
      <c r="AC91" s="381"/>
    </row>
    <row r="92" spans="2:46">
      <c r="B92" s="369">
        <v>82</v>
      </c>
      <c r="C92" s="369">
        <v>82</v>
      </c>
      <c r="D92" s="384"/>
      <c r="E92" s="382"/>
      <c r="F92" s="370"/>
      <c r="G92" s="371"/>
      <c r="H92" s="383"/>
      <c r="I92" s="369"/>
      <c r="J92" s="372"/>
      <c r="K92" s="373"/>
      <c r="L92" s="372"/>
      <c r="M92" s="373"/>
      <c r="N92" s="372"/>
      <c r="O92" s="374"/>
      <c r="P92" s="386"/>
      <c r="Q92" s="375"/>
      <c r="R92" s="421"/>
      <c r="S92" s="377"/>
      <c r="T92" s="378"/>
      <c r="U92" s="379"/>
      <c r="V92" s="378"/>
      <c r="W92" s="379"/>
      <c r="X92" s="378"/>
      <c r="Y92" s="379"/>
      <c r="Z92" s="378"/>
      <c r="AA92" s="379"/>
      <c r="AB92" s="380"/>
      <c r="AC92" s="381"/>
    </row>
    <row r="93" spans="2:46">
      <c r="B93" s="369">
        <v>83</v>
      </c>
      <c r="C93" s="369">
        <v>83</v>
      </c>
      <c r="D93" s="384"/>
      <c r="E93" s="382"/>
      <c r="F93" s="370"/>
      <c r="G93" s="371"/>
      <c r="H93" s="383"/>
      <c r="I93" s="369"/>
      <c r="J93" s="372"/>
      <c r="K93" s="373"/>
      <c r="L93" s="372"/>
      <c r="M93" s="373"/>
      <c r="N93" s="372"/>
      <c r="O93" s="374"/>
      <c r="P93" s="386"/>
      <c r="Q93" s="375"/>
      <c r="R93" s="421"/>
      <c r="S93" s="377"/>
      <c r="T93" s="378"/>
      <c r="U93" s="379"/>
      <c r="V93" s="378"/>
      <c r="W93" s="379"/>
      <c r="X93" s="378"/>
      <c r="Y93" s="379"/>
      <c r="Z93" s="378"/>
      <c r="AA93" s="379"/>
      <c r="AB93" s="380"/>
      <c r="AC93" s="381"/>
    </row>
    <row r="94" spans="2:46">
      <c r="B94" s="369">
        <v>84</v>
      </c>
      <c r="C94" s="369">
        <v>84</v>
      </c>
      <c r="D94" s="384"/>
      <c r="E94" s="382"/>
      <c r="F94" s="370"/>
      <c r="G94" s="371"/>
      <c r="H94" s="383"/>
      <c r="I94" s="369"/>
      <c r="J94" s="372"/>
      <c r="K94" s="373"/>
      <c r="L94" s="372"/>
      <c r="M94" s="373"/>
      <c r="N94" s="372"/>
      <c r="O94" s="374"/>
      <c r="P94" s="386"/>
      <c r="Q94" s="375"/>
      <c r="R94" s="421"/>
      <c r="S94" s="377"/>
      <c r="T94" s="378"/>
      <c r="U94" s="379"/>
      <c r="V94" s="378"/>
      <c r="W94" s="379"/>
      <c r="X94" s="378"/>
      <c r="Y94" s="379"/>
      <c r="Z94" s="378"/>
      <c r="AA94" s="379"/>
      <c r="AB94" s="380"/>
      <c r="AC94" s="381"/>
    </row>
    <row r="95" spans="2:46">
      <c r="B95" s="369">
        <v>85</v>
      </c>
      <c r="C95" s="369">
        <v>85</v>
      </c>
      <c r="D95" s="384"/>
      <c r="E95" s="382"/>
      <c r="F95" s="370"/>
      <c r="G95" s="371"/>
      <c r="H95" s="383"/>
      <c r="I95" s="369"/>
      <c r="J95" s="372"/>
      <c r="K95" s="373"/>
      <c r="L95" s="372"/>
      <c r="M95" s="373"/>
      <c r="N95" s="372"/>
      <c r="O95" s="374"/>
      <c r="P95" s="386"/>
      <c r="Q95" s="375"/>
      <c r="R95" s="376"/>
      <c r="S95" s="377"/>
      <c r="T95" s="378"/>
      <c r="U95" s="379"/>
      <c r="V95" s="378"/>
      <c r="W95" s="379"/>
      <c r="X95" s="378"/>
      <c r="Y95" s="379"/>
      <c r="Z95" s="378"/>
      <c r="AA95" s="379"/>
      <c r="AB95" s="380"/>
      <c r="AC95" s="381"/>
    </row>
    <row r="96" spans="2:46">
      <c r="B96" s="369">
        <v>86</v>
      </c>
      <c r="C96" s="369">
        <v>86</v>
      </c>
      <c r="D96" s="384"/>
      <c r="E96" s="382"/>
      <c r="F96" s="370"/>
      <c r="G96" s="371"/>
      <c r="H96" s="383"/>
      <c r="I96" s="369"/>
      <c r="J96" s="372"/>
      <c r="K96" s="373"/>
      <c r="L96" s="372"/>
      <c r="M96" s="373"/>
      <c r="N96" s="372"/>
      <c r="O96" s="374"/>
      <c r="P96" s="386"/>
      <c r="Q96" s="375"/>
      <c r="R96" s="376"/>
      <c r="S96" s="377"/>
      <c r="T96" s="378"/>
      <c r="U96" s="379"/>
      <c r="V96" s="378"/>
      <c r="W96" s="379"/>
      <c r="X96" s="378"/>
      <c r="Y96" s="379"/>
      <c r="Z96" s="378"/>
      <c r="AA96" s="379"/>
      <c r="AB96" s="380"/>
      <c r="AC96" s="381"/>
    </row>
    <row r="97" spans="2:29">
      <c r="B97" s="369">
        <v>87</v>
      </c>
      <c r="C97" s="369">
        <v>87</v>
      </c>
      <c r="D97" s="384"/>
      <c r="E97" s="382"/>
      <c r="F97" s="370"/>
      <c r="G97" s="371"/>
      <c r="H97" s="383"/>
      <c r="I97" s="369"/>
      <c r="J97" s="372"/>
      <c r="K97" s="373"/>
      <c r="L97" s="372"/>
      <c r="M97" s="373"/>
      <c r="N97" s="372"/>
      <c r="O97" s="374"/>
      <c r="P97" s="386"/>
      <c r="Q97" s="375"/>
      <c r="R97" s="376"/>
      <c r="S97" s="377"/>
      <c r="T97" s="378"/>
      <c r="U97" s="379"/>
      <c r="V97" s="378"/>
      <c r="W97" s="379"/>
      <c r="X97" s="378"/>
      <c r="Y97" s="379"/>
      <c r="Z97" s="378"/>
      <c r="AA97" s="379"/>
      <c r="AB97" s="380"/>
      <c r="AC97" s="381"/>
    </row>
    <row r="98" spans="2:29">
      <c r="B98" s="369">
        <v>88</v>
      </c>
      <c r="C98" s="369">
        <v>88</v>
      </c>
      <c r="D98" s="384"/>
      <c r="E98" s="382"/>
      <c r="F98" s="370"/>
      <c r="G98" s="371"/>
      <c r="H98" s="383"/>
      <c r="I98" s="369"/>
      <c r="J98" s="372"/>
      <c r="K98" s="373"/>
      <c r="L98" s="372"/>
      <c r="M98" s="373"/>
      <c r="N98" s="372"/>
      <c r="O98" s="374"/>
      <c r="P98" s="386"/>
      <c r="Q98" s="375"/>
      <c r="R98" s="376"/>
      <c r="S98" s="377"/>
      <c r="T98" s="378"/>
      <c r="U98" s="379"/>
      <c r="V98" s="378"/>
      <c r="W98" s="379"/>
      <c r="X98" s="378"/>
      <c r="Y98" s="379"/>
      <c r="Z98" s="378"/>
      <c r="AA98" s="379"/>
      <c r="AB98" s="380"/>
      <c r="AC98" s="381"/>
    </row>
    <row r="99" spans="2:29">
      <c r="B99" s="369">
        <v>89</v>
      </c>
      <c r="C99" s="369">
        <v>89</v>
      </c>
      <c r="D99" s="384"/>
      <c r="E99" s="382"/>
      <c r="F99" s="370"/>
      <c r="G99" s="371"/>
      <c r="H99" s="383"/>
      <c r="I99" s="369"/>
      <c r="J99" s="372"/>
      <c r="K99" s="373"/>
      <c r="L99" s="372"/>
      <c r="M99" s="373"/>
      <c r="N99" s="372"/>
      <c r="O99" s="374"/>
      <c r="P99" s="386"/>
      <c r="Q99" s="375"/>
      <c r="R99" s="376"/>
      <c r="S99" s="377"/>
      <c r="T99" s="378"/>
      <c r="U99" s="379"/>
      <c r="V99" s="378"/>
      <c r="W99" s="379"/>
      <c r="X99" s="378"/>
      <c r="Y99" s="379"/>
      <c r="Z99" s="378"/>
      <c r="AA99" s="379"/>
      <c r="AB99" s="380"/>
      <c r="AC99" s="381"/>
    </row>
    <row r="100" spans="2:29">
      <c r="B100" s="369">
        <v>90</v>
      </c>
      <c r="C100" s="369">
        <v>90</v>
      </c>
      <c r="D100" s="384"/>
      <c r="E100" s="382"/>
      <c r="F100" s="370"/>
      <c r="G100" s="371"/>
      <c r="H100" s="383"/>
      <c r="I100" s="369"/>
      <c r="J100" s="372"/>
      <c r="K100" s="373"/>
      <c r="L100" s="372"/>
      <c r="M100" s="373"/>
      <c r="N100" s="372"/>
      <c r="O100" s="374"/>
      <c r="P100" s="386"/>
      <c r="Q100" s="375"/>
      <c r="R100" s="376"/>
      <c r="S100" s="377"/>
      <c r="T100" s="378"/>
      <c r="U100" s="379"/>
      <c r="V100" s="378"/>
      <c r="W100" s="379"/>
      <c r="X100" s="378"/>
      <c r="Y100" s="379"/>
      <c r="Z100" s="378"/>
      <c r="AA100" s="379"/>
      <c r="AB100" s="380"/>
      <c r="AC100" s="381"/>
    </row>
    <row r="101" spans="2:29">
      <c r="B101" s="369">
        <v>91</v>
      </c>
      <c r="C101" s="369">
        <v>91</v>
      </c>
      <c r="D101" s="384"/>
      <c r="E101" s="382"/>
      <c r="F101" s="370"/>
      <c r="G101" s="371"/>
      <c r="H101" s="383"/>
      <c r="I101" s="369"/>
      <c r="J101" s="372"/>
      <c r="K101" s="373"/>
      <c r="L101" s="372"/>
      <c r="M101" s="373"/>
      <c r="N101" s="372"/>
      <c r="O101" s="374"/>
      <c r="P101" s="386"/>
      <c r="Q101" s="375"/>
      <c r="R101" s="376"/>
      <c r="S101" s="377"/>
      <c r="T101" s="378"/>
      <c r="U101" s="379"/>
      <c r="V101" s="378"/>
      <c r="W101" s="379"/>
      <c r="X101" s="378"/>
      <c r="Y101" s="379"/>
      <c r="Z101" s="378"/>
      <c r="AA101" s="379"/>
      <c r="AB101" s="380"/>
      <c r="AC101" s="381"/>
    </row>
    <row r="102" spans="2:29">
      <c r="B102" s="369">
        <v>92</v>
      </c>
      <c r="C102" s="369">
        <v>92</v>
      </c>
      <c r="D102" s="384"/>
      <c r="E102" s="382"/>
      <c r="F102" s="370"/>
      <c r="G102" s="371"/>
      <c r="H102" s="383"/>
      <c r="I102" s="369"/>
      <c r="J102" s="372"/>
      <c r="K102" s="373"/>
      <c r="L102" s="372"/>
      <c r="M102" s="373"/>
      <c r="N102" s="372"/>
      <c r="O102" s="374"/>
      <c r="P102" s="386"/>
      <c r="Q102" s="375"/>
      <c r="R102" s="376"/>
      <c r="S102" s="377"/>
      <c r="T102" s="378"/>
      <c r="U102" s="379"/>
      <c r="V102" s="378"/>
      <c r="W102" s="379"/>
      <c r="X102" s="378"/>
      <c r="Y102" s="379"/>
      <c r="Z102" s="378"/>
      <c r="AA102" s="379"/>
      <c r="AB102" s="380"/>
      <c r="AC102" s="381"/>
    </row>
    <row r="103" spans="2:29">
      <c r="B103" s="369">
        <v>93</v>
      </c>
      <c r="C103" s="369">
        <v>93</v>
      </c>
      <c r="D103" s="384"/>
      <c r="E103" s="382"/>
      <c r="F103" s="370"/>
      <c r="G103" s="371"/>
      <c r="H103" s="383"/>
      <c r="I103" s="369"/>
      <c r="J103" s="372"/>
      <c r="K103" s="373"/>
      <c r="L103" s="372"/>
      <c r="M103" s="373"/>
      <c r="N103" s="372"/>
      <c r="O103" s="374"/>
      <c r="P103" s="386"/>
      <c r="Q103" s="375"/>
      <c r="R103" s="376"/>
      <c r="S103" s="377"/>
      <c r="T103" s="378"/>
      <c r="U103" s="379"/>
      <c r="V103" s="378"/>
      <c r="W103" s="379"/>
      <c r="X103" s="378"/>
      <c r="Y103" s="379"/>
      <c r="Z103" s="378"/>
      <c r="AA103" s="379"/>
      <c r="AB103" s="380"/>
      <c r="AC103" s="381"/>
    </row>
    <row r="104" spans="2:29">
      <c r="B104" s="369">
        <v>94</v>
      </c>
      <c r="C104" s="369">
        <v>94</v>
      </c>
      <c r="D104" s="384"/>
      <c r="E104" s="382"/>
      <c r="F104" s="370"/>
      <c r="G104" s="371"/>
      <c r="H104" s="383"/>
      <c r="I104" s="369"/>
      <c r="J104" s="372"/>
      <c r="K104" s="373"/>
      <c r="L104" s="372"/>
      <c r="M104" s="373"/>
      <c r="N104" s="372"/>
      <c r="O104" s="374"/>
      <c r="P104" s="386"/>
      <c r="Q104" s="375"/>
      <c r="R104" s="376"/>
      <c r="S104" s="377"/>
      <c r="T104" s="378"/>
      <c r="U104" s="379"/>
      <c r="V104" s="378"/>
      <c r="W104" s="379"/>
      <c r="X104" s="378"/>
      <c r="Y104" s="379"/>
      <c r="Z104" s="378"/>
      <c r="AA104" s="379"/>
      <c r="AB104" s="380"/>
      <c r="AC104" s="381"/>
    </row>
    <row r="105" spans="2:29">
      <c r="B105" s="369">
        <v>95</v>
      </c>
      <c r="C105" s="369">
        <v>95</v>
      </c>
      <c r="D105" s="384"/>
      <c r="E105" s="382"/>
      <c r="F105" s="370"/>
      <c r="G105" s="371"/>
      <c r="H105" s="383"/>
      <c r="I105" s="369"/>
      <c r="J105" s="372"/>
      <c r="K105" s="373"/>
      <c r="L105" s="372"/>
      <c r="M105" s="373"/>
      <c r="N105" s="372"/>
      <c r="O105" s="374"/>
      <c r="P105" s="386"/>
      <c r="Q105" s="375"/>
      <c r="R105" s="376"/>
      <c r="S105" s="377"/>
      <c r="T105" s="378"/>
      <c r="U105" s="379"/>
      <c r="V105" s="378"/>
      <c r="W105" s="379"/>
      <c r="X105" s="378"/>
      <c r="Y105" s="379"/>
      <c r="Z105" s="378"/>
      <c r="AA105" s="379"/>
      <c r="AB105" s="380"/>
      <c r="AC105" s="381"/>
    </row>
    <row r="106" spans="2:29">
      <c r="B106" s="369">
        <v>96</v>
      </c>
      <c r="C106" s="369">
        <v>96</v>
      </c>
      <c r="D106" s="384"/>
      <c r="E106" s="382"/>
      <c r="F106" s="370"/>
      <c r="G106" s="371"/>
      <c r="H106" s="383"/>
      <c r="I106" s="369"/>
      <c r="J106" s="372"/>
      <c r="K106" s="373"/>
      <c r="L106" s="372"/>
      <c r="M106" s="373"/>
      <c r="N106" s="372"/>
      <c r="O106" s="374"/>
      <c r="P106" s="386"/>
      <c r="Q106" s="375"/>
      <c r="R106" s="376"/>
      <c r="S106" s="377"/>
      <c r="T106" s="378"/>
      <c r="U106" s="379"/>
      <c r="V106" s="378"/>
      <c r="W106" s="379"/>
      <c r="X106" s="378"/>
      <c r="Y106" s="379"/>
      <c r="Z106" s="378"/>
      <c r="AA106" s="379"/>
      <c r="AB106" s="380"/>
      <c r="AC106" s="381"/>
    </row>
    <row r="107" spans="2:29">
      <c r="B107" s="369">
        <v>97</v>
      </c>
      <c r="C107" s="369">
        <v>97</v>
      </c>
      <c r="D107" s="384"/>
      <c r="E107" s="382"/>
      <c r="F107" s="370"/>
      <c r="G107" s="371"/>
      <c r="H107" s="383"/>
      <c r="I107" s="369"/>
      <c r="J107" s="372"/>
      <c r="K107" s="373"/>
      <c r="L107" s="372"/>
      <c r="M107" s="373"/>
      <c r="N107" s="372"/>
      <c r="O107" s="374"/>
      <c r="P107" s="386"/>
      <c r="Q107" s="375"/>
      <c r="R107" s="376"/>
      <c r="S107" s="377"/>
      <c r="T107" s="378"/>
      <c r="U107" s="379"/>
      <c r="V107" s="378"/>
      <c r="W107" s="379"/>
      <c r="X107" s="378"/>
      <c r="Y107" s="379"/>
      <c r="Z107" s="378"/>
      <c r="AA107" s="379"/>
      <c r="AB107" s="380"/>
      <c r="AC107" s="381"/>
    </row>
    <row r="108" spans="2:29">
      <c r="B108" s="369">
        <v>98</v>
      </c>
      <c r="C108" s="369">
        <v>98</v>
      </c>
      <c r="D108" s="384"/>
      <c r="E108" s="382"/>
      <c r="F108" s="370"/>
      <c r="G108" s="371"/>
      <c r="H108" s="383"/>
      <c r="I108" s="369"/>
      <c r="J108" s="372"/>
      <c r="K108" s="373"/>
      <c r="L108" s="372"/>
      <c r="M108" s="373"/>
      <c r="N108" s="372"/>
      <c r="O108" s="374"/>
      <c r="P108" s="386"/>
      <c r="Q108" s="375"/>
      <c r="R108" s="376"/>
      <c r="S108" s="377"/>
      <c r="T108" s="378"/>
      <c r="U108" s="379"/>
      <c r="V108" s="378"/>
      <c r="W108" s="379"/>
      <c r="X108" s="378"/>
      <c r="Y108" s="379"/>
      <c r="Z108" s="378"/>
      <c r="AA108" s="379"/>
      <c r="AB108" s="380"/>
      <c r="AC108" s="381"/>
    </row>
    <row r="109" spans="2:29">
      <c r="B109" s="369">
        <v>99</v>
      </c>
      <c r="C109" s="369">
        <v>99</v>
      </c>
      <c r="D109" s="384"/>
      <c r="E109" s="382"/>
      <c r="F109" s="370"/>
      <c r="G109" s="371"/>
      <c r="H109" s="383"/>
      <c r="I109" s="369"/>
      <c r="J109" s="372"/>
      <c r="K109" s="373"/>
      <c r="L109" s="372"/>
      <c r="M109" s="373"/>
      <c r="N109" s="372"/>
      <c r="O109" s="374"/>
      <c r="P109" s="386"/>
      <c r="Q109" s="375"/>
      <c r="R109" s="376"/>
      <c r="S109" s="377"/>
      <c r="T109" s="378"/>
      <c r="U109" s="379"/>
      <c r="V109" s="378"/>
      <c r="W109" s="379"/>
      <c r="X109" s="378"/>
      <c r="Y109" s="379"/>
      <c r="Z109" s="378"/>
      <c r="AA109" s="379"/>
      <c r="AB109" s="380"/>
      <c r="AC109" s="381"/>
    </row>
    <row r="110" spans="2:29">
      <c r="B110" s="369">
        <v>100</v>
      </c>
      <c r="C110" s="369">
        <v>100</v>
      </c>
      <c r="D110" s="384"/>
      <c r="E110" s="382"/>
      <c r="F110" s="370"/>
      <c r="G110" s="371"/>
      <c r="H110" s="383"/>
      <c r="I110" s="369"/>
      <c r="J110" s="372"/>
      <c r="K110" s="373"/>
      <c r="L110" s="372"/>
      <c r="M110" s="373"/>
      <c r="N110" s="372"/>
      <c r="O110" s="374"/>
      <c r="P110" s="386"/>
      <c r="Q110" s="375"/>
      <c r="R110" s="376"/>
      <c r="S110" s="377"/>
      <c r="T110" s="378"/>
      <c r="U110" s="379"/>
      <c r="V110" s="378"/>
      <c r="W110" s="379"/>
      <c r="X110" s="378"/>
      <c r="Y110" s="379"/>
      <c r="Z110" s="378"/>
      <c r="AA110" s="379"/>
      <c r="AB110" s="380"/>
      <c r="AC110" s="381"/>
    </row>
    <row r="111" spans="2:29">
      <c r="B111" s="369">
        <v>101</v>
      </c>
      <c r="C111" s="369">
        <v>101</v>
      </c>
      <c r="D111" s="638"/>
      <c r="E111" s="639"/>
      <c r="F111" s="640"/>
      <c r="G111" s="641"/>
      <c r="H111" s="642"/>
      <c r="I111" s="472"/>
      <c r="J111" s="482"/>
      <c r="K111" s="651"/>
      <c r="L111" s="482"/>
      <c r="M111" s="651"/>
      <c r="N111" s="482"/>
      <c r="O111" s="483"/>
      <c r="P111" s="806"/>
      <c r="Q111" s="483"/>
      <c r="R111" s="482"/>
      <c r="S111" s="483"/>
      <c r="T111" s="484"/>
      <c r="U111" s="485"/>
      <c r="V111" s="484"/>
      <c r="W111" s="485"/>
      <c r="X111" s="484"/>
      <c r="Y111" s="485"/>
      <c r="Z111" s="484"/>
      <c r="AA111" s="485"/>
      <c r="AB111" s="486"/>
      <c r="AC111" s="487"/>
    </row>
    <row r="112" spans="2:29">
      <c r="B112" s="369">
        <v>102</v>
      </c>
      <c r="C112" s="369">
        <v>102</v>
      </c>
      <c r="D112" s="638"/>
      <c r="E112" s="639"/>
      <c r="F112" s="640"/>
      <c r="G112" s="641"/>
      <c r="H112" s="642"/>
      <c r="I112" s="472"/>
      <c r="J112" s="482"/>
      <c r="K112" s="651"/>
      <c r="L112" s="482"/>
      <c r="M112" s="651"/>
      <c r="N112" s="482"/>
      <c r="O112" s="483"/>
      <c r="P112" s="806"/>
      <c r="Q112" s="483"/>
      <c r="R112" s="482"/>
      <c r="S112" s="651"/>
      <c r="T112" s="484"/>
      <c r="U112" s="485"/>
      <c r="V112" s="484"/>
      <c r="W112" s="485"/>
      <c r="X112" s="484"/>
      <c r="Y112" s="485"/>
      <c r="Z112" s="484"/>
      <c r="AA112" s="485"/>
      <c r="AB112" s="486"/>
      <c r="AC112" s="487"/>
    </row>
    <row r="113" spans="2:29">
      <c r="B113" s="369">
        <v>103</v>
      </c>
      <c r="C113" s="369">
        <v>103</v>
      </c>
      <c r="D113" s="638"/>
      <c r="E113" s="639"/>
      <c r="F113" s="640"/>
      <c r="G113" s="641"/>
      <c r="H113" s="642"/>
      <c r="I113" s="472"/>
      <c r="J113" s="482"/>
      <c r="K113" s="651"/>
      <c r="L113" s="482"/>
      <c r="M113" s="651"/>
      <c r="N113" s="482"/>
      <c r="O113" s="483"/>
      <c r="P113" s="806"/>
      <c r="Q113" s="483"/>
      <c r="R113" s="482"/>
      <c r="S113" s="651"/>
      <c r="T113" s="484"/>
      <c r="U113" s="485"/>
      <c r="V113" s="484"/>
      <c r="W113" s="485"/>
      <c r="X113" s="484"/>
      <c r="Y113" s="485"/>
      <c r="Z113" s="484"/>
      <c r="AA113" s="485"/>
      <c r="AB113" s="486"/>
      <c r="AC113" s="487"/>
    </row>
    <row r="114" spans="2:29">
      <c r="B114" s="369">
        <v>104</v>
      </c>
      <c r="C114" s="369">
        <v>104</v>
      </c>
      <c r="D114" s="638"/>
      <c r="E114" s="653"/>
      <c r="F114" s="640"/>
      <c r="G114" s="641"/>
      <c r="H114" s="642"/>
      <c r="I114" s="472"/>
      <c r="J114" s="482"/>
      <c r="K114" s="651"/>
      <c r="L114" s="482"/>
      <c r="M114" s="651"/>
      <c r="N114" s="482"/>
      <c r="O114" s="483"/>
      <c r="P114" s="806"/>
      <c r="Q114" s="483"/>
      <c r="R114" s="482"/>
      <c r="S114" s="651"/>
      <c r="T114" s="484"/>
      <c r="U114" s="485"/>
      <c r="V114" s="484"/>
      <c r="W114" s="485"/>
      <c r="X114" s="484"/>
      <c r="Y114" s="485"/>
      <c r="Z114" s="484"/>
      <c r="AA114" s="485"/>
      <c r="AB114" s="486"/>
      <c r="AC114" s="487"/>
    </row>
    <row r="115" spans="2:29">
      <c r="B115" s="369">
        <v>105</v>
      </c>
      <c r="C115" s="369">
        <v>105</v>
      </c>
      <c r="D115" s="658"/>
      <c r="E115" s="653"/>
      <c r="F115" s="640"/>
      <c r="G115" s="641"/>
      <c r="H115" s="642"/>
      <c r="I115" s="472"/>
      <c r="J115" s="482"/>
      <c r="K115" s="651"/>
      <c r="L115" s="482"/>
      <c r="M115" s="651"/>
      <c r="N115" s="482"/>
      <c r="O115" s="483"/>
      <c r="P115" s="806"/>
      <c r="Q115" s="483"/>
      <c r="R115" s="482"/>
      <c r="S115" s="483"/>
      <c r="T115" s="484"/>
      <c r="U115" s="485"/>
      <c r="V115" s="484"/>
      <c r="W115" s="485"/>
      <c r="X115" s="484"/>
      <c r="Y115" s="485"/>
      <c r="Z115" s="484"/>
      <c r="AA115" s="485"/>
      <c r="AB115" s="486"/>
      <c r="AC115" s="487"/>
    </row>
    <row r="116" spans="2:29">
      <c r="B116" s="369">
        <v>106</v>
      </c>
      <c r="C116" s="369">
        <v>106</v>
      </c>
      <c r="D116" s="658"/>
      <c r="E116" s="653"/>
      <c r="F116" s="640"/>
      <c r="G116" s="641"/>
      <c r="H116" s="642"/>
      <c r="I116" s="472"/>
      <c r="J116" s="482"/>
      <c r="K116" s="651"/>
      <c r="L116" s="482"/>
      <c r="M116" s="651"/>
      <c r="N116" s="482"/>
      <c r="O116" s="483"/>
      <c r="P116" s="807"/>
      <c r="Q116" s="656"/>
      <c r="R116" s="786"/>
      <c r="S116" s="483"/>
      <c r="T116" s="484"/>
      <c r="U116" s="485"/>
      <c r="V116" s="484"/>
      <c r="W116" s="485"/>
      <c r="X116" s="484"/>
      <c r="Y116" s="485"/>
      <c r="Z116" s="484"/>
      <c r="AA116" s="485"/>
      <c r="AB116" s="486"/>
      <c r="AC116" s="487"/>
    </row>
    <row r="117" spans="2:29">
      <c r="B117" s="369">
        <v>107</v>
      </c>
      <c r="C117" s="369">
        <v>107</v>
      </c>
      <c r="D117" s="658"/>
      <c r="E117" s="653"/>
      <c r="F117" s="640"/>
      <c r="G117" s="641"/>
      <c r="H117" s="642"/>
      <c r="I117" s="472"/>
      <c r="J117" s="482"/>
      <c r="K117" s="651"/>
      <c r="L117" s="482"/>
      <c r="M117" s="651"/>
      <c r="N117" s="482"/>
      <c r="O117" s="483"/>
      <c r="P117" s="807"/>
      <c r="Q117" s="656"/>
      <c r="R117" s="786"/>
      <c r="S117" s="483"/>
      <c r="T117" s="484"/>
      <c r="U117" s="485"/>
      <c r="V117" s="484"/>
      <c r="W117" s="485"/>
      <c r="X117" s="484"/>
      <c r="Y117" s="485"/>
      <c r="Z117" s="484"/>
      <c r="AA117" s="485"/>
      <c r="AB117" s="486"/>
      <c r="AC117" s="487"/>
    </row>
    <row r="118" spans="2:29">
      <c r="B118" s="369">
        <v>108</v>
      </c>
      <c r="C118" s="369">
        <v>108</v>
      </c>
      <c r="D118" s="658"/>
      <c r="E118" s="653"/>
      <c r="F118" s="640"/>
      <c r="G118" s="641"/>
      <c r="H118" s="642"/>
      <c r="I118" s="472"/>
      <c r="J118" s="482"/>
      <c r="K118" s="651"/>
      <c r="L118" s="482"/>
      <c r="M118" s="651"/>
      <c r="N118" s="482"/>
      <c r="O118" s="483"/>
      <c r="P118" s="807"/>
      <c r="Q118" s="656"/>
      <c r="R118" s="786"/>
      <c r="S118" s="483"/>
      <c r="T118" s="484"/>
      <c r="U118" s="485"/>
      <c r="V118" s="484"/>
      <c r="W118" s="485"/>
      <c r="X118" s="484"/>
      <c r="Y118" s="485"/>
      <c r="Z118" s="484"/>
      <c r="AA118" s="485"/>
      <c r="AB118" s="486"/>
      <c r="AC118" s="487"/>
    </row>
    <row r="119" spans="2:29" ht="13.5">
      <c r="B119" s="369">
        <v>109</v>
      </c>
      <c r="C119" s="369">
        <v>109</v>
      </c>
      <c r="D119" s="1082"/>
      <c r="E119" s="1083"/>
      <c r="F119" s="754"/>
      <c r="G119" s="473"/>
      <c r="H119" s="474"/>
      <c r="I119" s="472"/>
      <c r="J119" s="475"/>
      <c r="K119" s="476"/>
      <c r="L119" s="477"/>
      <c r="M119" s="478"/>
      <c r="N119" s="477"/>
      <c r="O119" s="479"/>
      <c r="P119" s="480"/>
      <c r="Q119" s="481"/>
      <c r="R119" s="482"/>
      <c r="S119" s="483"/>
      <c r="T119" s="484"/>
      <c r="U119" s="485"/>
      <c r="V119" s="484"/>
      <c r="W119" s="485"/>
      <c r="X119" s="484"/>
      <c r="Y119" s="485"/>
      <c r="Z119" s="484"/>
      <c r="AA119" s="485"/>
      <c r="AB119" s="486"/>
      <c r="AC119" s="487"/>
    </row>
    <row r="120" spans="2:29" ht="13.5">
      <c r="B120" s="369">
        <v>110</v>
      </c>
      <c r="C120" s="369">
        <v>110</v>
      </c>
      <c r="D120" s="1082"/>
      <c r="E120" s="1083"/>
      <c r="F120" s="754"/>
      <c r="G120" s="473"/>
      <c r="H120" s="474"/>
      <c r="I120" s="472"/>
      <c r="J120" s="475"/>
      <c r="K120" s="476"/>
      <c r="L120" s="477"/>
      <c r="M120" s="478"/>
      <c r="N120" s="477"/>
      <c r="O120" s="479"/>
      <c r="P120" s="480"/>
      <c r="Q120" s="481"/>
      <c r="R120" s="482"/>
      <c r="S120" s="483"/>
      <c r="T120" s="484"/>
      <c r="U120" s="485"/>
      <c r="V120" s="484"/>
      <c r="W120" s="485"/>
      <c r="X120" s="484"/>
      <c r="Y120" s="485"/>
      <c r="Z120" s="484"/>
      <c r="AA120" s="485"/>
      <c r="AB120" s="486"/>
      <c r="AC120" s="487"/>
    </row>
    <row r="121" spans="2:29" ht="13.5">
      <c r="B121" s="369">
        <v>111</v>
      </c>
      <c r="C121" s="369">
        <v>111</v>
      </c>
      <c r="D121" s="1082"/>
      <c r="E121" s="1083"/>
      <c r="F121" s="754"/>
      <c r="G121" s="473"/>
      <c r="H121" s="474"/>
      <c r="I121" s="472"/>
      <c r="J121" s="475"/>
      <c r="K121" s="476"/>
      <c r="L121" s="477"/>
      <c r="M121" s="478"/>
      <c r="N121" s="477"/>
      <c r="O121" s="479"/>
      <c r="P121" s="480"/>
      <c r="Q121" s="481"/>
      <c r="R121" s="482"/>
      <c r="S121" s="483"/>
      <c r="T121" s="484"/>
      <c r="U121" s="485"/>
      <c r="V121" s="484"/>
      <c r="W121" s="485"/>
      <c r="X121" s="484"/>
      <c r="Y121" s="485"/>
      <c r="Z121" s="484"/>
      <c r="AA121" s="485"/>
      <c r="AB121" s="486"/>
      <c r="AC121" s="487"/>
    </row>
    <row r="122" spans="2:29" ht="13.5">
      <c r="B122" s="385">
        <v>112</v>
      </c>
      <c r="C122" s="369">
        <v>112</v>
      </c>
      <c r="D122" s="1082"/>
      <c r="E122" s="1083"/>
      <c r="F122" s="754"/>
      <c r="G122" s="473"/>
      <c r="H122" s="474"/>
      <c r="I122" s="472"/>
      <c r="J122" s="475"/>
      <c r="K122" s="476"/>
      <c r="L122" s="477"/>
      <c r="M122" s="478"/>
      <c r="N122" s="477"/>
      <c r="O122" s="479"/>
      <c r="P122" s="480"/>
      <c r="Q122" s="481"/>
      <c r="R122" s="482"/>
      <c r="S122" s="483"/>
      <c r="T122" s="484"/>
      <c r="U122" s="485"/>
      <c r="V122" s="484"/>
      <c r="W122" s="485"/>
      <c r="X122" s="484"/>
      <c r="Y122" s="485"/>
      <c r="Z122" s="484"/>
      <c r="AA122" s="485"/>
      <c r="AB122" s="486"/>
      <c r="AC122" s="487"/>
    </row>
    <row r="123" spans="2:29" ht="13.5">
      <c r="B123" s="369">
        <v>113</v>
      </c>
      <c r="C123" s="385">
        <v>113</v>
      </c>
      <c r="D123" s="1082"/>
      <c r="E123" s="1083"/>
      <c r="F123" s="754"/>
      <c r="G123" s="473"/>
      <c r="H123" s="474"/>
      <c r="I123" s="472"/>
      <c r="J123" s="475"/>
      <c r="K123" s="476"/>
      <c r="L123" s="477"/>
      <c r="M123" s="478"/>
      <c r="N123" s="477"/>
      <c r="O123" s="479"/>
      <c r="P123" s="480"/>
      <c r="Q123" s="481"/>
      <c r="R123" s="482"/>
      <c r="S123" s="483"/>
      <c r="T123" s="484"/>
      <c r="U123" s="485"/>
      <c r="V123" s="484"/>
      <c r="W123" s="485"/>
      <c r="X123" s="484"/>
      <c r="Y123" s="485"/>
      <c r="Z123" s="484"/>
      <c r="AA123" s="485"/>
      <c r="AB123" s="486"/>
      <c r="AC123" s="487"/>
    </row>
    <row r="124" spans="2:29">
      <c r="B124" s="385">
        <v>114</v>
      </c>
      <c r="C124" s="369">
        <v>114</v>
      </c>
      <c r="D124" s="384"/>
      <c r="E124" s="382"/>
      <c r="F124" s="370"/>
      <c r="G124" s="371"/>
      <c r="H124" s="383"/>
      <c r="I124" s="369" t="str">
        <f>F124&amp;G124&amp;H124</f>
        <v/>
      </c>
      <c r="J124" s="372"/>
      <c r="K124" s="373"/>
      <c r="L124" s="372"/>
      <c r="M124" s="373"/>
      <c r="N124" s="372"/>
      <c r="O124" s="374"/>
      <c r="P124" s="386"/>
      <c r="Q124" s="375"/>
      <c r="R124" s="376"/>
      <c r="S124" s="377"/>
      <c r="T124" s="378"/>
      <c r="U124" s="379"/>
      <c r="V124" s="378"/>
      <c r="W124" s="379"/>
      <c r="X124" s="378"/>
      <c r="Y124" s="379"/>
      <c r="Z124" s="378"/>
      <c r="AA124" s="379"/>
      <c r="AB124" s="380"/>
      <c r="AC124" s="381"/>
    </row>
    <row r="125" spans="2:29">
      <c r="B125" s="369">
        <v>115</v>
      </c>
      <c r="C125" s="369">
        <v>115</v>
      </c>
      <c r="D125" s="384"/>
      <c r="E125" s="382"/>
      <c r="F125" s="370"/>
      <c r="G125" s="371"/>
      <c r="H125" s="383"/>
      <c r="I125" s="369" t="str">
        <f>F125&amp;G125&amp;H125</f>
        <v/>
      </c>
      <c r="J125" s="372"/>
      <c r="K125" s="373"/>
      <c r="L125" s="372"/>
      <c r="M125" s="373"/>
      <c r="N125" s="372"/>
      <c r="O125" s="374"/>
      <c r="P125" s="386"/>
      <c r="Q125" s="375"/>
      <c r="R125" s="376"/>
      <c r="S125" s="377"/>
      <c r="T125" s="378"/>
      <c r="U125" s="379"/>
      <c r="V125" s="378"/>
      <c r="W125" s="379"/>
      <c r="X125" s="378"/>
      <c r="Y125" s="379"/>
      <c r="Z125" s="378"/>
      <c r="AA125" s="379"/>
      <c r="AB125" s="380"/>
      <c r="AC125" s="381"/>
    </row>
    <row r="126" spans="2:29">
      <c r="B126" s="385">
        <v>116</v>
      </c>
      <c r="C126" s="385">
        <v>116</v>
      </c>
      <c r="D126" s="384"/>
      <c r="E126" s="382"/>
      <c r="F126" s="370"/>
      <c r="G126" s="371"/>
      <c r="H126" s="383"/>
      <c r="I126" s="369" t="str">
        <f>F126&amp;G126&amp;H126</f>
        <v/>
      </c>
      <c r="J126" s="372"/>
      <c r="K126" s="373"/>
      <c r="L126" s="372"/>
      <c r="M126" s="373"/>
      <c r="N126" s="372"/>
      <c r="O126" s="374"/>
      <c r="P126" s="386"/>
      <c r="Q126" s="375"/>
      <c r="R126" s="376"/>
      <c r="S126" s="377"/>
      <c r="T126" s="378"/>
      <c r="U126" s="379"/>
      <c r="V126" s="378"/>
      <c r="W126" s="379"/>
      <c r="X126" s="378"/>
      <c r="Y126" s="379"/>
      <c r="Z126" s="378"/>
      <c r="AA126" s="379"/>
      <c r="AB126" s="380"/>
      <c r="AC126" s="381"/>
    </row>
    <row r="127" spans="2:29" ht="13.5">
      <c r="B127" s="369">
        <v>117</v>
      </c>
      <c r="C127" s="369">
        <v>117</v>
      </c>
      <c r="D127" s="1084" t="s">
        <v>992</v>
      </c>
      <c r="E127" s="1085"/>
      <c r="F127" s="753"/>
      <c r="G127" s="387"/>
      <c r="H127" s="388"/>
      <c r="I127" s="389" t="s">
        <v>993</v>
      </c>
      <c r="J127" s="390"/>
      <c r="K127" s="391"/>
      <c r="L127" s="392"/>
      <c r="M127" s="393"/>
      <c r="N127" s="392"/>
      <c r="O127" s="394"/>
      <c r="P127" s="395"/>
      <c r="Q127" s="396"/>
      <c r="R127" s="397"/>
      <c r="S127" s="398"/>
      <c r="T127" s="399"/>
      <c r="U127" s="400"/>
      <c r="V127" s="399"/>
      <c r="W127" s="400"/>
      <c r="X127" s="399"/>
      <c r="Y127" s="400"/>
      <c r="Z127" s="399"/>
      <c r="AA127" s="400"/>
      <c r="AB127" s="401"/>
      <c r="AC127" s="402"/>
    </row>
    <row r="128" spans="2:29" ht="13.5">
      <c r="B128" s="385">
        <v>118</v>
      </c>
      <c r="C128" s="369">
        <v>118</v>
      </c>
      <c r="D128" s="1084" t="s">
        <v>994</v>
      </c>
      <c r="E128" s="1085"/>
      <c r="F128" s="753"/>
      <c r="G128" s="387"/>
      <c r="H128" s="388"/>
      <c r="I128" s="389" t="s">
        <v>684</v>
      </c>
      <c r="J128" s="390"/>
      <c r="K128" s="391"/>
      <c r="L128" s="392"/>
      <c r="M128" s="393"/>
      <c r="N128" s="392"/>
      <c r="O128" s="394"/>
      <c r="P128" s="395"/>
      <c r="Q128" s="396"/>
      <c r="R128" s="397"/>
      <c r="S128" s="398"/>
      <c r="T128" s="399"/>
      <c r="U128" s="400"/>
      <c r="V128" s="399"/>
      <c r="W128" s="400"/>
      <c r="X128" s="399"/>
      <c r="Y128" s="400"/>
      <c r="Z128" s="399"/>
      <c r="AA128" s="400"/>
      <c r="AB128" s="401"/>
      <c r="AC128" s="402"/>
    </row>
    <row r="129" spans="1:36" ht="13.5">
      <c r="B129" s="369">
        <v>119</v>
      </c>
      <c r="C129" s="385">
        <v>119</v>
      </c>
      <c r="D129" s="1084" t="s">
        <v>995</v>
      </c>
      <c r="E129" s="1085"/>
      <c r="F129" s="753"/>
      <c r="G129" s="387"/>
      <c r="H129" s="388"/>
      <c r="I129" s="389" t="s">
        <v>685</v>
      </c>
      <c r="J129" s="390"/>
      <c r="K129" s="391"/>
      <c r="L129" s="392"/>
      <c r="M129" s="393"/>
      <c r="N129" s="392"/>
      <c r="O129" s="394"/>
      <c r="P129" s="395"/>
      <c r="Q129" s="396"/>
      <c r="R129" s="397"/>
      <c r="S129" s="398"/>
      <c r="T129" s="399"/>
      <c r="U129" s="400"/>
      <c r="V129" s="399"/>
      <c r="W129" s="400"/>
      <c r="X129" s="399"/>
      <c r="Y129" s="400"/>
      <c r="Z129" s="399"/>
      <c r="AA129" s="400"/>
      <c r="AB129" s="401"/>
      <c r="AC129" s="402"/>
    </row>
    <row r="130" spans="1:36" ht="13.5">
      <c r="A130" s="5"/>
      <c r="B130" s="471">
        <v>120</v>
      </c>
      <c r="C130" s="472">
        <v>120</v>
      </c>
      <c r="D130" s="1082"/>
      <c r="E130" s="1083"/>
      <c r="F130" s="754"/>
      <c r="G130" s="473"/>
      <c r="H130" s="474"/>
      <c r="I130" s="472"/>
      <c r="J130" s="475"/>
      <c r="K130" s="476"/>
      <c r="L130" s="477"/>
      <c r="M130" s="478"/>
      <c r="N130" s="477"/>
      <c r="O130" s="479"/>
      <c r="P130" s="480"/>
      <c r="Q130" s="481"/>
      <c r="R130" s="482"/>
      <c r="S130" s="483"/>
      <c r="T130" s="484"/>
      <c r="U130" s="485"/>
      <c r="V130" s="484"/>
      <c r="W130" s="485"/>
      <c r="X130" s="484"/>
      <c r="Y130" s="485"/>
      <c r="Z130" s="484"/>
      <c r="AA130" s="485"/>
      <c r="AB130" s="486"/>
      <c r="AC130" s="487"/>
    </row>
    <row r="131" spans="1:36" ht="13.5">
      <c r="B131" s="369">
        <v>121</v>
      </c>
      <c r="C131" s="369">
        <v>121</v>
      </c>
      <c r="D131" s="1084" t="s">
        <v>340</v>
      </c>
      <c r="E131" s="1085"/>
      <c r="F131" s="753"/>
      <c r="G131" s="387"/>
      <c r="H131" s="388"/>
      <c r="I131" s="389" t="s">
        <v>328</v>
      </c>
      <c r="J131" s="390"/>
      <c r="K131" s="391"/>
      <c r="L131" s="392"/>
      <c r="M131" s="393"/>
      <c r="N131" s="392"/>
      <c r="O131" s="394"/>
      <c r="P131" s="395"/>
      <c r="Q131" s="396"/>
      <c r="R131" s="397"/>
      <c r="S131" s="398"/>
      <c r="T131" s="399"/>
      <c r="U131" s="400"/>
      <c r="V131" s="399"/>
      <c r="W131" s="400"/>
      <c r="X131" s="399"/>
      <c r="Y131" s="400"/>
      <c r="Z131" s="399"/>
      <c r="AA131" s="400"/>
      <c r="AB131" s="401"/>
      <c r="AC131" s="402"/>
    </row>
    <row r="132" spans="1:36" ht="13.5">
      <c r="B132" s="385">
        <v>122</v>
      </c>
      <c r="C132" s="385">
        <v>122</v>
      </c>
      <c r="D132" s="1084" t="s">
        <v>341</v>
      </c>
      <c r="E132" s="1085"/>
      <c r="F132" s="753"/>
      <c r="G132" s="387"/>
      <c r="H132" s="388"/>
      <c r="I132" s="389" t="s">
        <v>996</v>
      </c>
      <c r="J132" s="390"/>
      <c r="K132" s="391"/>
      <c r="L132" s="392"/>
      <c r="M132" s="393"/>
      <c r="N132" s="392"/>
      <c r="O132" s="394"/>
      <c r="P132" s="395"/>
      <c r="Q132" s="396"/>
      <c r="R132" s="397"/>
      <c r="S132" s="398"/>
      <c r="T132" s="399"/>
      <c r="U132" s="400"/>
      <c r="V132" s="399"/>
      <c r="W132" s="400"/>
      <c r="X132" s="399"/>
      <c r="Y132" s="400"/>
      <c r="Z132" s="399"/>
      <c r="AA132" s="400"/>
      <c r="AB132" s="403"/>
      <c r="AC132" s="402"/>
    </row>
    <row r="133" spans="1:36" ht="13.5">
      <c r="B133" s="369">
        <v>123</v>
      </c>
      <c r="C133" s="369">
        <v>123</v>
      </c>
      <c r="D133" s="1084" t="s">
        <v>329</v>
      </c>
      <c r="E133" s="1085"/>
      <c r="F133" s="753"/>
      <c r="G133" s="387"/>
      <c r="H133" s="388"/>
      <c r="I133" s="389" t="s">
        <v>997</v>
      </c>
      <c r="J133" s="390"/>
      <c r="K133" s="391"/>
      <c r="L133" s="392"/>
      <c r="M133" s="393"/>
      <c r="N133" s="392"/>
      <c r="O133" s="394"/>
      <c r="P133" s="395"/>
      <c r="Q133" s="396"/>
      <c r="R133" s="397"/>
      <c r="S133" s="398"/>
      <c r="T133" s="399"/>
      <c r="U133" s="400"/>
      <c r="V133" s="399"/>
      <c r="W133" s="400"/>
      <c r="X133" s="399"/>
      <c r="Y133" s="400"/>
      <c r="Z133" s="399"/>
      <c r="AA133" s="400"/>
      <c r="AB133" s="403"/>
      <c r="AC133" s="402"/>
    </row>
    <row r="134" spans="1:36" ht="13.5">
      <c r="B134" s="385">
        <v>124</v>
      </c>
      <c r="C134" s="369">
        <v>124</v>
      </c>
      <c r="D134" s="1084" t="s">
        <v>330</v>
      </c>
      <c r="E134" s="1085"/>
      <c r="F134" s="753"/>
      <c r="G134" s="387"/>
      <c r="H134" s="388"/>
      <c r="I134" s="389" t="s">
        <v>331</v>
      </c>
      <c r="J134" s="390"/>
      <c r="K134" s="391"/>
      <c r="L134" s="392"/>
      <c r="M134" s="393"/>
      <c r="N134" s="392"/>
      <c r="O134" s="394"/>
      <c r="P134" s="395"/>
      <c r="Q134" s="396"/>
      <c r="R134" s="397"/>
      <c r="S134" s="398"/>
      <c r="T134" s="399"/>
      <c r="U134" s="400"/>
      <c r="V134" s="399"/>
      <c r="W134" s="400"/>
      <c r="X134" s="399"/>
      <c r="Y134" s="400"/>
      <c r="Z134" s="399"/>
      <c r="AA134" s="400"/>
      <c r="AB134" s="403"/>
      <c r="AC134" s="402"/>
    </row>
    <row r="135" spans="1:36" ht="21" customHeight="1">
      <c r="B135" s="369">
        <v>125</v>
      </c>
      <c r="C135" s="385">
        <v>125</v>
      </c>
      <c r="D135" s="1084" t="s">
        <v>332</v>
      </c>
      <c r="E135" s="1085"/>
      <c r="F135" s="753"/>
      <c r="G135" s="387"/>
      <c r="H135" s="388"/>
      <c r="I135" s="389" t="s">
        <v>333</v>
      </c>
      <c r="J135" s="390"/>
      <c r="K135" s="391"/>
      <c r="L135" s="392"/>
      <c r="M135" s="393"/>
      <c r="N135" s="392"/>
      <c r="O135" s="394"/>
      <c r="P135" s="395"/>
      <c r="Q135" s="396"/>
      <c r="R135" s="397"/>
      <c r="S135" s="398"/>
      <c r="T135" s="399"/>
      <c r="U135" s="400"/>
      <c r="V135" s="399"/>
      <c r="W135" s="400"/>
      <c r="X135" s="399"/>
      <c r="Y135" s="400"/>
      <c r="Z135" s="399"/>
      <c r="AA135" s="400"/>
      <c r="AB135" s="403"/>
      <c r="AC135" s="402"/>
    </row>
    <row r="136" spans="1:36" s="5" customFormat="1" ht="13.5">
      <c r="A136" s="331"/>
      <c r="B136" s="385">
        <v>126</v>
      </c>
      <c r="C136" s="369">
        <v>126</v>
      </c>
      <c r="D136" s="1084" t="s">
        <v>342</v>
      </c>
      <c r="E136" s="1085"/>
      <c r="F136" s="753"/>
      <c r="G136" s="387"/>
      <c r="H136" s="388"/>
      <c r="I136" s="389" t="s">
        <v>998</v>
      </c>
      <c r="J136" s="390"/>
      <c r="K136" s="391"/>
      <c r="L136" s="392"/>
      <c r="M136" s="393"/>
      <c r="N136" s="392"/>
      <c r="O136" s="394"/>
      <c r="P136" s="395"/>
      <c r="Q136" s="396"/>
      <c r="R136" s="397"/>
      <c r="S136" s="398"/>
      <c r="T136" s="399"/>
      <c r="U136" s="400"/>
      <c r="V136" s="399"/>
      <c r="W136" s="400"/>
      <c r="X136" s="399"/>
      <c r="Y136" s="400"/>
      <c r="Z136" s="399"/>
      <c r="AA136" s="400"/>
      <c r="AB136" s="403"/>
      <c r="AC136" s="402"/>
      <c r="AG136" s="331"/>
      <c r="AH136" s="331"/>
      <c r="AI136" s="331"/>
      <c r="AJ136" s="331"/>
    </row>
    <row r="137" spans="1:36" ht="22.5">
      <c r="A137" s="5"/>
      <c r="B137" s="731">
        <v>127</v>
      </c>
      <c r="C137" s="731">
        <v>127</v>
      </c>
      <c r="D137" s="1133" t="s">
        <v>999</v>
      </c>
      <c r="E137" s="1134"/>
      <c r="F137" s="728"/>
      <c r="G137" s="729"/>
      <c r="H137" s="730"/>
      <c r="I137" s="731" t="s">
        <v>847</v>
      </c>
      <c r="J137" s="732"/>
      <c r="K137" s="733"/>
      <c r="L137" s="734"/>
      <c r="M137" s="735"/>
      <c r="N137" s="734"/>
      <c r="O137" s="736"/>
      <c r="P137" s="737"/>
      <c r="Q137" s="738"/>
      <c r="R137" s="676"/>
      <c r="S137" s="677"/>
      <c r="T137" s="739"/>
      <c r="U137" s="740"/>
      <c r="V137" s="739"/>
      <c r="W137" s="740"/>
      <c r="X137" s="739"/>
      <c r="Y137" s="740"/>
      <c r="Z137" s="739"/>
      <c r="AA137" s="740"/>
      <c r="AB137" s="741"/>
      <c r="AC137" s="742"/>
      <c r="AG137" s="5"/>
      <c r="AH137" s="5"/>
      <c r="AI137" s="5"/>
      <c r="AJ137" s="5"/>
    </row>
    <row r="138" spans="1:36" ht="13.5">
      <c r="B138" s="404">
        <v>128</v>
      </c>
      <c r="C138" s="404">
        <v>128</v>
      </c>
      <c r="D138" s="1135"/>
      <c r="E138" s="1136"/>
      <c r="F138" s="755"/>
      <c r="G138" s="405"/>
      <c r="H138" s="406"/>
      <c r="I138" s="407"/>
      <c r="J138" s="408"/>
      <c r="K138" s="409"/>
      <c r="L138" s="410"/>
      <c r="M138" s="411"/>
      <c r="N138" s="410"/>
      <c r="O138" s="412"/>
      <c r="P138" s="413"/>
      <c r="Q138" s="414"/>
      <c r="R138" s="415"/>
      <c r="S138" s="416"/>
      <c r="T138" s="417"/>
      <c r="U138" s="418"/>
      <c r="V138" s="417"/>
      <c r="W138" s="418"/>
      <c r="X138" s="417"/>
      <c r="Y138" s="418"/>
      <c r="Z138" s="417"/>
      <c r="AA138" s="418"/>
      <c r="AB138" s="419"/>
      <c r="AC138" s="420"/>
    </row>
    <row r="143" spans="1:36" s="5" customFormat="1">
      <c r="A143" s="331"/>
      <c r="B143" s="331"/>
      <c r="C143" s="331"/>
      <c r="D143" s="331"/>
      <c r="E143" s="331"/>
      <c r="F143" s="331"/>
      <c r="G143" s="331"/>
      <c r="H143" s="331"/>
      <c r="I143" s="331"/>
      <c r="J143" s="331"/>
      <c r="K143" s="331"/>
      <c r="L143" s="331"/>
      <c r="M143" s="331"/>
      <c r="N143" s="331"/>
      <c r="O143" s="331"/>
      <c r="P143" s="331"/>
      <c r="Q143" s="331"/>
      <c r="R143" s="331"/>
      <c r="S143" s="331"/>
      <c r="T143" s="331"/>
      <c r="U143" s="331"/>
      <c r="V143" s="331"/>
      <c r="W143" s="331"/>
      <c r="X143" s="331"/>
      <c r="Y143" s="331"/>
      <c r="Z143" s="331"/>
      <c r="AA143" s="331"/>
      <c r="AB143" s="331"/>
      <c r="AC143" s="331"/>
      <c r="AG143" s="331"/>
      <c r="AH143" s="331"/>
      <c r="AI143" s="331"/>
      <c r="AJ143" s="331"/>
    </row>
    <row r="144" spans="1:36">
      <c r="AG144" s="5"/>
      <c r="AH144" s="5"/>
      <c r="AI144" s="5"/>
      <c r="AJ144" s="5"/>
    </row>
    <row r="157" ht="15" customHeight="1"/>
    <row r="158" ht="14.25" customHeight="1"/>
    <row r="229" ht="15" customHeight="1"/>
    <row r="230" ht="14.2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sheetData>
  <mergeCells count="49">
    <mergeCell ref="D136:E136"/>
    <mergeCell ref="D137:E137"/>
    <mergeCell ref="D138:E138"/>
    <mergeCell ref="D131:E131"/>
    <mergeCell ref="D132:E132"/>
    <mergeCell ref="D133:E133"/>
    <mergeCell ref="D134:E134"/>
    <mergeCell ref="D135:E135"/>
    <mergeCell ref="J5:K5"/>
    <mergeCell ref="N9:O9"/>
    <mergeCell ref="O4:W5"/>
    <mergeCell ref="N8:O8"/>
    <mergeCell ref="L9:M9"/>
    <mergeCell ref="L4:N4"/>
    <mergeCell ref="L5:N5"/>
    <mergeCell ref="L7:M7"/>
    <mergeCell ref="J4:K4"/>
    <mergeCell ref="J8:K8"/>
    <mergeCell ref="J7:K7"/>
    <mergeCell ref="AB8:AC8"/>
    <mergeCell ref="N7:O7"/>
    <mergeCell ref="AB9:AC9"/>
    <mergeCell ref="R9:S9"/>
    <mergeCell ref="T9:AA9"/>
    <mergeCell ref="AB7:AC7"/>
    <mergeCell ref="R7:S7"/>
    <mergeCell ref="T7:AA7"/>
    <mergeCell ref="P7:Q7"/>
    <mergeCell ref="P9:Q9"/>
    <mergeCell ref="D121:E121"/>
    <mergeCell ref="D122:E122"/>
    <mergeCell ref="D119:E119"/>
    <mergeCell ref="D120:E120"/>
    <mergeCell ref="L8:M8"/>
    <mergeCell ref="J9:K9"/>
    <mergeCell ref="B7:B10"/>
    <mergeCell ref="C2:D2"/>
    <mergeCell ref="E2:G2"/>
    <mergeCell ref="C7:C10"/>
    <mergeCell ref="D7:E10"/>
    <mergeCell ref="B4:I4"/>
    <mergeCell ref="F8:H10"/>
    <mergeCell ref="B5:I5"/>
    <mergeCell ref="I7:I10"/>
    <mergeCell ref="D130:E130"/>
    <mergeCell ref="D123:E123"/>
    <mergeCell ref="D129:E129"/>
    <mergeCell ref="D127:E127"/>
    <mergeCell ref="D128:E128"/>
  </mergeCells>
  <phoneticPr fontId="2"/>
  <pageMargins left="0.39370078740157483" right="0.19685039370078741" top="0.39370078740157483" bottom="0.39370078740157483" header="0.51181102362204722" footer="0.51181102362204722"/>
  <pageSetup paperSize="9" scale="31" orientation="landscape" r:id="rId1"/>
  <headerFooter alignWithMargins="0"/>
  <rowBreaks count="3" manualBreakCount="3">
    <brk id="145" max="34" man="1"/>
    <brk id="224" max="34" man="1"/>
    <brk id="296" max="34" man="1"/>
  </rowBreaks>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8"/>
  <sheetViews>
    <sheetView view="pageBreakPreview" zoomScaleNormal="100" zoomScaleSheetLayoutView="100" workbookViewId="0">
      <selection activeCell="O5" sqref="O5"/>
    </sheetView>
  </sheetViews>
  <sheetFormatPr defaultRowHeight="13.5"/>
  <cols>
    <col min="1" max="1" width="9" style="550"/>
    <col min="2" max="2" width="11.375" style="549" customWidth="1"/>
    <col min="3" max="3" width="19.25" style="549" customWidth="1"/>
    <col min="4" max="5" width="2.625" style="462" customWidth="1"/>
    <col min="6" max="7" width="15.625" style="549" customWidth="1"/>
    <col min="8" max="9" width="2.625" style="462" customWidth="1"/>
    <col min="10" max="10" width="11.125" style="550" customWidth="1"/>
    <col min="11" max="14" width="9" style="550"/>
    <col min="15" max="15" width="35.125" style="550" customWidth="1"/>
    <col min="16" max="16" width="9" style="550"/>
    <col min="17" max="17" width="9" style="550" bestFit="1" customWidth="1"/>
    <col min="18" max="18" width="3.375" style="550" bestFit="1" customWidth="1"/>
    <col min="19" max="23" width="9" style="550"/>
    <col min="24" max="24" width="4.75" style="550" bestFit="1" customWidth="1"/>
    <col min="25" max="25" width="9" style="550"/>
    <col min="26" max="26" width="15.75" style="550" customWidth="1"/>
    <col min="27" max="27" width="2.5" style="550" bestFit="1" customWidth="1"/>
    <col min="28" max="28" width="2.625" style="550" bestFit="1" customWidth="1"/>
    <col min="29" max="29" width="9" style="550"/>
    <col min="30" max="30" width="18.75" style="550" customWidth="1"/>
    <col min="31" max="31" width="2.5" style="550" bestFit="1" customWidth="1"/>
    <col min="32" max="32" width="2.625" style="550" bestFit="1" customWidth="1"/>
    <col min="33" max="33" width="11.125" style="550" bestFit="1" customWidth="1"/>
    <col min="34" max="34" width="9" style="550"/>
    <col min="35" max="35" width="4.75" style="550" customWidth="1"/>
    <col min="36" max="37" width="6.625" style="550" customWidth="1"/>
    <col min="38" max="16384" width="9" style="550"/>
  </cols>
  <sheetData>
    <row r="1" spans="2:37" s="331" customFormat="1" thickBot="1">
      <c r="B1" s="332" t="s">
        <v>74</v>
      </c>
    </row>
    <row r="2" spans="2:37" s="331" customFormat="1" thickBot="1">
      <c r="B2" s="333" t="s">
        <v>51</v>
      </c>
      <c r="C2" s="1089" t="s">
        <v>52</v>
      </c>
      <c r="D2" s="1090"/>
      <c r="E2" s="1090" t="str">
        <f>構成書!K3</f>
        <v>***-******</v>
      </c>
      <c r="F2" s="1090"/>
      <c r="G2" s="1091"/>
      <c r="J2" s="335" t="s">
        <v>53</v>
      </c>
      <c r="K2" s="336" t="str">
        <f>構成書!M20</f>
        <v>暫定版</v>
      </c>
      <c r="L2" s="334" t="s">
        <v>54</v>
      </c>
      <c r="M2" s="813" t="s">
        <v>1019</v>
      </c>
      <c r="P2" s="244" t="s">
        <v>713</v>
      </c>
      <c r="X2" s="244" t="s">
        <v>714</v>
      </c>
      <c r="Y2" s="331" t="s">
        <v>716</v>
      </c>
    </row>
    <row r="3" spans="2:37" s="331" customFormat="1">
      <c r="B3" s="86"/>
      <c r="C3" s="86"/>
      <c r="D3" s="86"/>
      <c r="E3" s="86"/>
      <c r="G3" s="86"/>
      <c r="H3" s="86"/>
      <c r="I3" s="86"/>
      <c r="J3" s="86"/>
      <c r="K3" s="555"/>
      <c r="X3" s="532" t="s">
        <v>717</v>
      </c>
      <c r="Y3" s="1142" t="s">
        <v>420</v>
      </c>
      <c r="Z3" s="1143"/>
      <c r="AA3" s="1150"/>
      <c r="AB3" s="1150"/>
      <c r="AC3" s="1142" t="s">
        <v>421</v>
      </c>
      <c r="AD3" s="1143"/>
      <c r="AE3" s="1152"/>
      <c r="AF3" s="1153"/>
      <c r="AG3" s="548" t="s">
        <v>422</v>
      </c>
      <c r="AI3" s="532" t="s">
        <v>717</v>
      </c>
      <c r="AJ3" s="534" t="s">
        <v>709</v>
      </c>
      <c r="AK3" s="535" t="s">
        <v>715</v>
      </c>
    </row>
    <row r="4" spans="2:37">
      <c r="B4" s="466" t="s">
        <v>1079</v>
      </c>
      <c r="F4" s="545" t="s">
        <v>710</v>
      </c>
      <c r="G4" s="549">
        <f>COUNTA(B7:C10297)</f>
        <v>32</v>
      </c>
      <c r="K4" s="554"/>
      <c r="Q4" s="331" t="s">
        <v>718</v>
      </c>
      <c r="R4" s="331">
        <v>1</v>
      </c>
      <c r="S4" s="331"/>
      <c r="T4" s="331"/>
      <c r="U4" s="331"/>
      <c r="V4" s="331"/>
      <c r="X4" s="533">
        <v>1</v>
      </c>
      <c r="Y4" s="1054"/>
      <c r="Z4" s="1139"/>
      <c r="AA4" s="463" t="s">
        <v>719</v>
      </c>
      <c r="AB4" s="464" t="s">
        <v>720</v>
      </c>
      <c r="AC4" s="546"/>
      <c r="AD4" s="547"/>
      <c r="AE4" s="463" t="str">
        <f>AA4</f>
        <v>H</v>
      </c>
      <c r="AF4" s="464" t="s">
        <v>720</v>
      </c>
      <c r="AG4" s="527"/>
      <c r="AI4" s="533">
        <v>1</v>
      </c>
      <c r="AJ4" s="463" t="s">
        <v>721</v>
      </c>
      <c r="AK4" s="464" t="s">
        <v>120</v>
      </c>
    </row>
    <row r="5" spans="2:37">
      <c r="K5" s="554"/>
      <c r="Q5" s="331" t="s">
        <v>722</v>
      </c>
      <c r="R5" s="331">
        <v>5</v>
      </c>
      <c r="S5" s="331"/>
      <c r="T5" s="331"/>
      <c r="U5" s="331"/>
      <c r="V5" s="331"/>
      <c r="X5" s="533">
        <v>2</v>
      </c>
      <c r="Y5" s="1054"/>
      <c r="Z5" s="1139"/>
      <c r="AA5" s="463"/>
      <c r="AB5" s="464" t="s">
        <v>723</v>
      </c>
      <c r="AC5" s="1054"/>
      <c r="AD5" s="1139"/>
      <c r="AE5" s="463"/>
      <c r="AF5" s="464" t="s">
        <v>724</v>
      </c>
      <c r="AG5" s="527"/>
      <c r="AI5" s="533">
        <v>2</v>
      </c>
      <c r="AJ5" s="463" t="s">
        <v>725</v>
      </c>
      <c r="AK5" s="464" t="s">
        <v>726</v>
      </c>
    </row>
    <row r="6" spans="2:37">
      <c r="B6" s="1151" t="s">
        <v>420</v>
      </c>
      <c r="C6" s="1151"/>
      <c r="D6" s="1150" t="s">
        <v>727</v>
      </c>
      <c r="E6" s="1150"/>
      <c r="F6" s="1151" t="s">
        <v>421</v>
      </c>
      <c r="G6" s="1151"/>
      <c r="H6" s="1150" t="s">
        <v>727</v>
      </c>
      <c r="I6" s="1150"/>
      <c r="J6" s="548" t="s">
        <v>422</v>
      </c>
      <c r="X6" s="533">
        <v>3</v>
      </c>
      <c r="Y6" s="1054"/>
      <c r="Z6" s="1139"/>
      <c r="AA6" s="463"/>
      <c r="AB6" s="464" t="s">
        <v>728</v>
      </c>
      <c r="AC6" s="1054"/>
      <c r="AD6" s="1139"/>
      <c r="AE6" s="463"/>
      <c r="AF6" s="464" t="s">
        <v>728</v>
      </c>
      <c r="AG6" s="527"/>
      <c r="AI6" s="533">
        <v>3</v>
      </c>
      <c r="AJ6" s="463" t="s">
        <v>729</v>
      </c>
      <c r="AK6" s="464" t="s">
        <v>730</v>
      </c>
    </row>
    <row r="7" spans="2:37">
      <c r="B7" s="1137" t="s">
        <v>1035</v>
      </c>
      <c r="C7" s="1138"/>
      <c r="D7" s="463" t="s">
        <v>798</v>
      </c>
      <c r="E7" s="464" t="s">
        <v>799</v>
      </c>
      <c r="F7" s="1137" t="s">
        <v>1039</v>
      </c>
      <c r="G7" s="1138"/>
      <c r="H7" s="463" t="s">
        <v>227</v>
      </c>
      <c r="I7" s="464" t="s">
        <v>183</v>
      </c>
      <c r="J7" s="527" t="s">
        <v>937</v>
      </c>
      <c r="X7" s="533">
        <v>4</v>
      </c>
      <c r="Y7" s="1054"/>
      <c r="Z7" s="1139"/>
      <c r="AA7" s="463"/>
      <c r="AB7" s="464" t="s">
        <v>731</v>
      </c>
      <c r="AC7" s="1054"/>
      <c r="AD7" s="1139"/>
      <c r="AE7" s="463"/>
      <c r="AF7" s="464" t="s">
        <v>732</v>
      </c>
      <c r="AG7" s="527"/>
      <c r="AI7" s="533">
        <v>4</v>
      </c>
      <c r="AJ7" s="463" t="s">
        <v>733</v>
      </c>
      <c r="AK7" s="464" t="s">
        <v>731</v>
      </c>
    </row>
    <row r="8" spans="2:37" ht="14.25" thickBot="1">
      <c r="B8" s="1137" t="s">
        <v>1034</v>
      </c>
      <c r="C8" s="1138"/>
      <c r="D8" s="463" t="s">
        <v>803</v>
      </c>
      <c r="E8" s="464" t="s">
        <v>800</v>
      </c>
      <c r="F8" s="1137" t="s">
        <v>1038</v>
      </c>
      <c r="G8" s="1138"/>
      <c r="H8" s="463" t="s">
        <v>227</v>
      </c>
      <c r="I8" s="464" t="s">
        <v>184</v>
      </c>
      <c r="J8" s="527" t="s">
        <v>938</v>
      </c>
      <c r="Q8" s="530" t="s">
        <v>55</v>
      </c>
      <c r="R8" s="530" t="s">
        <v>734</v>
      </c>
      <c r="S8" s="530" t="s">
        <v>56</v>
      </c>
      <c r="T8" s="530" t="s">
        <v>735</v>
      </c>
      <c r="V8" s="530" t="s">
        <v>712</v>
      </c>
      <c r="X8" s="533">
        <v>5</v>
      </c>
      <c r="Y8" s="1054"/>
      <c r="Z8" s="1139"/>
      <c r="AA8" s="463"/>
      <c r="AB8" s="464" t="s">
        <v>736</v>
      </c>
      <c r="AC8" s="1054"/>
      <c r="AD8" s="1139"/>
      <c r="AE8" s="463"/>
      <c r="AF8" s="464" t="s">
        <v>736</v>
      </c>
      <c r="AG8" s="527"/>
      <c r="AI8" s="533">
        <v>5</v>
      </c>
      <c r="AJ8" s="463" t="s">
        <v>737</v>
      </c>
      <c r="AK8" s="464" t="s">
        <v>738</v>
      </c>
    </row>
    <row r="9" spans="2:37" ht="14.25" thickBot="1">
      <c r="B9" s="1137" t="s">
        <v>1034</v>
      </c>
      <c r="C9" s="1138"/>
      <c r="D9" s="463" t="s">
        <v>803</v>
      </c>
      <c r="E9" s="464" t="s">
        <v>801</v>
      </c>
      <c r="F9" s="1137" t="s">
        <v>1038</v>
      </c>
      <c r="G9" s="1138"/>
      <c r="H9" s="463" t="s">
        <v>227</v>
      </c>
      <c r="I9" s="464" t="s">
        <v>185</v>
      </c>
      <c r="J9" s="527" t="s">
        <v>939</v>
      </c>
      <c r="R9" s="530"/>
      <c r="T9" s="551">
        <f>SUM(T12:T20)</f>
        <v>160</v>
      </c>
      <c r="V9" s="552">
        <f>SUM(T9,T26)</f>
        <v>750</v>
      </c>
      <c r="X9" s="533">
        <v>6</v>
      </c>
      <c r="Y9" s="1054"/>
      <c r="Z9" s="1139"/>
      <c r="AA9" s="463"/>
      <c r="AB9" s="464"/>
      <c r="AC9" s="1054"/>
      <c r="AD9" s="1139"/>
      <c r="AE9" s="463"/>
      <c r="AF9" s="464"/>
      <c r="AG9" s="527"/>
      <c r="AI9" s="533">
        <v>6</v>
      </c>
      <c r="AJ9" s="463" t="s">
        <v>740</v>
      </c>
      <c r="AK9" s="464"/>
    </row>
    <row r="10" spans="2:37">
      <c r="B10" s="1137" t="s">
        <v>1034</v>
      </c>
      <c r="C10" s="1138"/>
      <c r="D10" s="463" t="s">
        <v>803</v>
      </c>
      <c r="E10" s="464" t="s">
        <v>802</v>
      </c>
      <c r="F10" s="1137" t="s">
        <v>1038</v>
      </c>
      <c r="G10" s="1138"/>
      <c r="H10" s="463" t="s">
        <v>227</v>
      </c>
      <c r="I10" s="464" t="s">
        <v>187</v>
      </c>
      <c r="J10" s="527" t="s">
        <v>940</v>
      </c>
      <c r="Q10" s="530" t="s">
        <v>711</v>
      </c>
      <c r="V10" s="530"/>
      <c r="X10" s="533">
        <v>7</v>
      </c>
      <c r="Y10" s="1054"/>
      <c r="Z10" s="1139"/>
      <c r="AA10" s="463"/>
      <c r="AB10" s="464"/>
      <c r="AC10" s="1054"/>
      <c r="AD10" s="1139"/>
      <c r="AE10" s="463"/>
      <c r="AF10" s="464"/>
      <c r="AG10" s="527"/>
      <c r="AI10" s="533">
        <v>7</v>
      </c>
      <c r="AJ10" s="463" t="s">
        <v>741</v>
      </c>
      <c r="AK10" s="464"/>
    </row>
    <row r="11" spans="2:37">
      <c r="B11" s="1137" t="s">
        <v>1034</v>
      </c>
      <c r="C11" s="1138"/>
      <c r="D11" s="463" t="s">
        <v>929</v>
      </c>
      <c r="E11" s="464" t="s">
        <v>121</v>
      </c>
      <c r="F11" s="1137" t="s">
        <v>1038</v>
      </c>
      <c r="G11" s="1138"/>
      <c r="H11" s="463" t="s">
        <v>929</v>
      </c>
      <c r="I11" s="464" t="s">
        <v>121</v>
      </c>
      <c r="J11" s="527" t="s">
        <v>941</v>
      </c>
      <c r="Q11" s="530" t="s">
        <v>709</v>
      </c>
      <c r="S11" s="530" t="s">
        <v>710</v>
      </c>
      <c r="T11" s="530" t="s">
        <v>742</v>
      </c>
      <c r="X11" s="533">
        <v>8</v>
      </c>
      <c r="Y11" s="1054"/>
      <c r="Z11" s="1139"/>
      <c r="AA11" s="463"/>
      <c r="AB11" s="464"/>
      <c r="AC11" s="1054"/>
      <c r="AD11" s="1139"/>
      <c r="AE11" s="463"/>
      <c r="AF11" s="464"/>
      <c r="AG11" s="527"/>
      <c r="AI11" s="533">
        <v>8</v>
      </c>
      <c r="AJ11" s="463" t="s">
        <v>743</v>
      </c>
      <c r="AK11" s="464"/>
    </row>
    <row r="12" spans="2:37">
      <c r="B12" s="1137" t="s">
        <v>1034</v>
      </c>
      <c r="C12" s="1138"/>
      <c r="D12" s="463" t="s">
        <v>778</v>
      </c>
      <c r="E12" s="464" t="s">
        <v>122</v>
      </c>
      <c r="F12" s="1137" t="s">
        <v>1038</v>
      </c>
      <c r="G12" s="1138"/>
      <c r="H12" s="463" t="s">
        <v>778</v>
      </c>
      <c r="I12" s="464" t="s">
        <v>122</v>
      </c>
      <c r="J12" s="527" t="s">
        <v>942</v>
      </c>
      <c r="Q12" s="531" t="s">
        <v>745</v>
      </c>
      <c r="S12" s="550">
        <v>0</v>
      </c>
      <c r="T12" s="550">
        <f>S12*$R$5*$R$4</f>
        <v>0</v>
      </c>
      <c r="X12" s="533">
        <v>9</v>
      </c>
      <c r="Y12" s="1054"/>
      <c r="Z12" s="1139"/>
      <c r="AA12" s="463"/>
      <c r="AB12" s="464"/>
      <c r="AC12" s="1054"/>
      <c r="AD12" s="1139"/>
      <c r="AE12" s="463"/>
      <c r="AF12" s="464"/>
      <c r="AG12" s="527"/>
      <c r="AI12" s="533">
        <v>9</v>
      </c>
      <c r="AJ12" s="463" t="s">
        <v>746</v>
      </c>
      <c r="AK12" s="464"/>
    </row>
    <row r="13" spans="2:37">
      <c r="B13" s="1137" t="s">
        <v>1034</v>
      </c>
      <c r="C13" s="1138"/>
      <c r="D13" s="463" t="s">
        <v>778</v>
      </c>
      <c r="E13" s="464" t="s">
        <v>123</v>
      </c>
      <c r="F13" s="1137" t="s">
        <v>1038</v>
      </c>
      <c r="G13" s="1138"/>
      <c r="H13" s="463" t="s">
        <v>778</v>
      </c>
      <c r="I13" s="464" t="s">
        <v>123</v>
      </c>
      <c r="J13" s="527" t="s">
        <v>943</v>
      </c>
      <c r="Q13" s="531" t="s">
        <v>739</v>
      </c>
      <c r="S13" s="550">
        <v>2</v>
      </c>
      <c r="T13" s="550">
        <f t="shared" ref="T13:T20" si="0">S13*$R$5*$R$4</f>
        <v>10</v>
      </c>
      <c r="X13" s="533">
        <v>10</v>
      </c>
      <c r="Y13" s="1054"/>
      <c r="Z13" s="1139"/>
      <c r="AA13" s="463"/>
      <c r="AB13" s="464"/>
      <c r="AC13" s="1054"/>
      <c r="AD13" s="1139"/>
      <c r="AE13" s="463"/>
      <c r="AF13" s="464"/>
      <c r="AG13" s="527"/>
      <c r="AI13" s="533">
        <v>10</v>
      </c>
      <c r="AJ13" s="463" t="s">
        <v>747</v>
      </c>
      <c r="AK13" s="464"/>
    </row>
    <row r="14" spans="2:37">
      <c r="B14" s="1137" t="s">
        <v>1034</v>
      </c>
      <c r="C14" s="1138"/>
      <c r="D14" s="463" t="s">
        <v>778</v>
      </c>
      <c r="E14" s="464" t="s">
        <v>124</v>
      </c>
      <c r="F14" s="1137" t="s">
        <v>1038</v>
      </c>
      <c r="G14" s="1138"/>
      <c r="H14" s="463" t="s">
        <v>778</v>
      </c>
      <c r="I14" s="464" t="s">
        <v>124</v>
      </c>
      <c r="J14" s="527" t="s">
        <v>944</v>
      </c>
      <c r="Q14" s="531" t="s">
        <v>744</v>
      </c>
      <c r="S14" s="550">
        <v>4</v>
      </c>
      <c r="T14" s="550">
        <f t="shared" si="0"/>
        <v>20</v>
      </c>
      <c r="AC14" s="554"/>
      <c r="AD14" s="554"/>
    </row>
    <row r="15" spans="2:37">
      <c r="B15" s="1137" t="s">
        <v>1034</v>
      </c>
      <c r="C15" s="1138"/>
      <c r="D15" s="463" t="s">
        <v>930</v>
      </c>
      <c r="E15" s="464" t="s">
        <v>121</v>
      </c>
      <c r="F15" s="1137" t="s">
        <v>1038</v>
      </c>
      <c r="G15" s="1138"/>
      <c r="H15" s="463" t="s">
        <v>930</v>
      </c>
      <c r="I15" s="464" t="s">
        <v>121</v>
      </c>
      <c r="J15" s="527" t="s">
        <v>945</v>
      </c>
      <c r="Q15" s="531" t="s">
        <v>733</v>
      </c>
      <c r="S15" s="530">
        <v>7</v>
      </c>
      <c r="T15" s="550">
        <f t="shared" si="0"/>
        <v>35</v>
      </c>
    </row>
    <row r="16" spans="2:37">
      <c r="B16" s="1137" t="s">
        <v>1034</v>
      </c>
      <c r="C16" s="1138"/>
      <c r="D16" s="463" t="s">
        <v>337</v>
      </c>
      <c r="E16" s="464" t="s">
        <v>122</v>
      </c>
      <c r="F16" s="1137" t="s">
        <v>1038</v>
      </c>
      <c r="G16" s="1138"/>
      <c r="H16" s="463" t="s">
        <v>337</v>
      </c>
      <c r="I16" s="464" t="s">
        <v>122</v>
      </c>
      <c r="J16" s="527" t="s">
        <v>946</v>
      </c>
      <c r="Q16" s="531" t="s">
        <v>737</v>
      </c>
      <c r="S16" s="530">
        <v>6</v>
      </c>
      <c r="T16" s="550">
        <f t="shared" si="0"/>
        <v>30</v>
      </c>
    </row>
    <row r="17" spans="1:33">
      <c r="B17" s="1137" t="s">
        <v>1034</v>
      </c>
      <c r="C17" s="1138"/>
      <c r="D17" s="463" t="s">
        <v>337</v>
      </c>
      <c r="E17" s="464" t="s">
        <v>123</v>
      </c>
      <c r="F17" s="1137" t="s">
        <v>1038</v>
      </c>
      <c r="G17" s="1138"/>
      <c r="H17" s="463" t="s">
        <v>337</v>
      </c>
      <c r="I17" s="464" t="s">
        <v>123</v>
      </c>
      <c r="J17" s="527" t="s">
        <v>947</v>
      </c>
      <c r="Q17" s="531" t="s">
        <v>740</v>
      </c>
      <c r="S17" s="530">
        <v>4</v>
      </c>
      <c r="T17" s="550">
        <f t="shared" si="0"/>
        <v>20</v>
      </c>
    </row>
    <row r="18" spans="1:33">
      <c r="B18" s="1137" t="s">
        <v>1034</v>
      </c>
      <c r="C18" s="1138"/>
      <c r="D18" s="463" t="s">
        <v>337</v>
      </c>
      <c r="E18" s="464" t="s">
        <v>124</v>
      </c>
      <c r="F18" s="1137" t="s">
        <v>1038</v>
      </c>
      <c r="G18" s="1138"/>
      <c r="H18" s="463" t="s">
        <v>337</v>
      </c>
      <c r="I18" s="464" t="s">
        <v>124</v>
      </c>
      <c r="J18" s="527" t="s">
        <v>948</v>
      </c>
      <c r="Q18" s="531" t="s">
        <v>741</v>
      </c>
      <c r="S18" s="530">
        <v>4</v>
      </c>
      <c r="T18" s="550">
        <f t="shared" si="0"/>
        <v>20</v>
      </c>
    </row>
    <row r="19" spans="1:33">
      <c r="B19" s="1137" t="s">
        <v>1034</v>
      </c>
      <c r="C19" s="1138"/>
      <c r="D19" s="463" t="s">
        <v>931</v>
      </c>
      <c r="E19" s="464" t="s">
        <v>121</v>
      </c>
      <c r="F19" s="1137" t="s">
        <v>1038</v>
      </c>
      <c r="G19" s="1138"/>
      <c r="H19" s="463" t="s">
        <v>931</v>
      </c>
      <c r="I19" s="464" t="s">
        <v>121</v>
      </c>
      <c r="J19" s="527" t="s">
        <v>949</v>
      </c>
      <c r="Q19" s="531" t="s">
        <v>743</v>
      </c>
      <c r="S19" s="530">
        <v>3</v>
      </c>
      <c r="T19" s="550">
        <f t="shared" si="0"/>
        <v>15</v>
      </c>
    </row>
    <row r="20" spans="1:33" ht="14.25" thickBot="1">
      <c r="B20" s="1137" t="s">
        <v>1034</v>
      </c>
      <c r="C20" s="1138"/>
      <c r="D20" s="463" t="s">
        <v>338</v>
      </c>
      <c r="E20" s="464" t="s">
        <v>122</v>
      </c>
      <c r="F20" s="1137" t="s">
        <v>1038</v>
      </c>
      <c r="G20" s="1138"/>
      <c r="H20" s="463" t="s">
        <v>338</v>
      </c>
      <c r="I20" s="464" t="s">
        <v>122</v>
      </c>
      <c r="J20" s="527" t="s">
        <v>950</v>
      </c>
      <c r="Q20" s="531" t="s">
        <v>746</v>
      </c>
      <c r="S20" s="530">
        <v>2</v>
      </c>
      <c r="T20" s="550">
        <f t="shared" si="0"/>
        <v>10</v>
      </c>
      <c r="X20" s="532" t="s">
        <v>748</v>
      </c>
      <c r="Y20" s="1142" t="s">
        <v>420</v>
      </c>
      <c r="Z20" s="1143"/>
      <c r="AA20" s="1144" t="s">
        <v>727</v>
      </c>
      <c r="AB20" s="1144"/>
      <c r="AC20" s="1154" t="s">
        <v>421</v>
      </c>
      <c r="AD20" s="1155"/>
      <c r="AE20" s="1145" t="s">
        <v>727</v>
      </c>
      <c r="AF20" s="1146"/>
      <c r="AG20" s="548" t="s">
        <v>422</v>
      </c>
    </row>
    <row r="21" spans="1:33" ht="14.25" thickBot="1">
      <c r="B21" s="1137" t="s">
        <v>1034</v>
      </c>
      <c r="C21" s="1138"/>
      <c r="D21" s="463" t="s">
        <v>338</v>
      </c>
      <c r="E21" s="464" t="s">
        <v>123</v>
      </c>
      <c r="F21" s="1137" t="s">
        <v>1038</v>
      </c>
      <c r="G21" s="1138"/>
      <c r="H21" s="463" t="s">
        <v>338</v>
      </c>
      <c r="I21" s="464" t="s">
        <v>123</v>
      </c>
      <c r="J21" s="527" t="s">
        <v>951</v>
      </c>
      <c r="X21" s="533">
        <v>1</v>
      </c>
      <c r="Y21" s="1054">
        <f t="shared" ref="Y21:Y70" si="1">$Y$4</f>
        <v>0</v>
      </c>
      <c r="Z21" s="1147"/>
      <c r="AA21" s="537" t="str">
        <f>AA4</f>
        <v>H</v>
      </c>
      <c r="AB21" s="539" t="str">
        <f>$AB$4</f>
        <v>V</v>
      </c>
      <c r="AC21" s="1140">
        <f>AC4</f>
        <v>0</v>
      </c>
      <c r="AD21" s="1141"/>
      <c r="AE21" s="537" t="str">
        <f>AE4</f>
        <v>H</v>
      </c>
      <c r="AF21" s="539" t="str">
        <f>$AF$4</f>
        <v>V</v>
      </c>
      <c r="AG21" s="542">
        <f>AG4</f>
        <v>0</v>
      </c>
    </row>
    <row r="22" spans="1:33">
      <c r="B22" s="1137" t="s">
        <v>1034</v>
      </c>
      <c r="C22" s="1138"/>
      <c r="D22" s="463" t="s">
        <v>338</v>
      </c>
      <c r="E22" s="464" t="s">
        <v>124</v>
      </c>
      <c r="F22" s="1137" t="s">
        <v>1038</v>
      </c>
      <c r="G22" s="1138"/>
      <c r="H22" s="463" t="s">
        <v>338</v>
      </c>
      <c r="I22" s="464" t="s">
        <v>124</v>
      </c>
      <c r="J22" s="527" t="s">
        <v>952</v>
      </c>
      <c r="X22" s="533">
        <v>2</v>
      </c>
      <c r="Y22" s="1054">
        <f t="shared" si="1"/>
        <v>0</v>
      </c>
      <c r="Z22" s="1139"/>
      <c r="AA22" s="536" t="str">
        <f>AA21</f>
        <v>H</v>
      </c>
      <c r="AB22" s="540" t="str">
        <f>$AB$5</f>
        <v>W</v>
      </c>
      <c r="AC22" s="1148">
        <f>AC21</f>
        <v>0</v>
      </c>
      <c r="AD22" s="1149"/>
      <c r="AE22" s="536" t="str">
        <f>AE21</f>
        <v>H</v>
      </c>
      <c r="AF22" s="540" t="str">
        <f>$AF$5</f>
        <v>W</v>
      </c>
      <c r="AG22" s="542">
        <f>AG21</f>
        <v>0</v>
      </c>
    </row>
    <row r="23" spans="1:33">
      <c r="B23" s="1137" t="s">
        <v>1034</v>
      </c>
      <c r="C23" s="1138"/>
      <c r="D23" s="463" t="s">
        <v>932</v>
      </c>
      <c r="E23" s="464" t="s">
        <v>121</v>
      </c>
      <c r="F23" s="1137" t="s">
        <v>1038</v>
      </c>
      <c r="G23" s="1138"/>
      <c r="H23" s="463" t="s">
        <v>932</v>
      </c>
      <c r="I23" s="464" t="s">
        <v>121</v>
      </c>
      <c r="J23" s="527" t="s">
        <v>953</v>
      </c>
      <c r="X23" s="533">
        <v>3</v>
      </c>
      <c r="Y23" s="1054">
        <f t="shared" si="1"/>
        <v>0</v>
      </c>
      <c r="Z23" s="1139"/>
      <c r="AA23" s="463" t="str">
        <f t="shared" ref="AA23:AA70" si="2">AA22</f>
        <v>H</v>
      </c>
      <c r="AB23" s="540" t="str">
        <f>$AB$6</f>
        <v>X</v>
      </c>
      <c r="AC23" s="1147">
        <f>AC22</f>
        <v>0</v>
      </c>
      <c r="AD23" s="1139"/>
      <c r="AE23" s="463" t="str">
        <f t="shared" ref="AE23:AE70" si="3">AE22</f>
        <v>H</v>
      </c>
      <c r="AF23" s="540" t="str">
        <f>$AF$6</f>
        <v>X</v>
      </c>
      <c r="AG23" s="542">
        <f>AG22</f>
        <v>0</v>
      </c>
    </row>
    <row r="24" spans="1:33">
      <c r="B24" s="1137" t="s">
        <v>1034</v>
      </c>
      <c r="C24" s="1138"/>
      <c r="D24" s="463" t="s">
        <v>356</v>
      </c>
      <c r="E24" s="464" t="s">
        <v>122</v>
      </c>
      <c r="F24" s="1137" t="s">
        <v>1038</v>
      </c>
      <c r="G24" s="1138"/>
      <c r="H24" s="463" t="s">
        <v>356</v>
      </c>
      <c r="I24" s="464" t="s">
        <v>122</v>
      </c>
      <c r="J24" s="527" t="s">
        <v>953</v>
      </c>
      <c r="X24" s="533">
        <v>4</v>
      </c>
      <c r="Y24" s="1054">
        <f t="shared" si="1"/>
        <v>0</v>
      </c>
      <c r="Z24" s="1139"/>
      <c r="AA24" s="463" t="str">
        <f t="shared" si="2"/>
        <v>H</v>
      </c>
      <c r="AB24" s="540" t="str">
        <f>$AB$7</f>
        <v>Y</v>
      </c>
      <c r="AC24" s="1147">
        <f>AC23</f>
        <v>0</v>
      </c>
      <c r="AD24" s="1139"/>
      <c r="AE24" s="463" t="str">
        <f t="shared" si="3"/>
        <v>H</v>
      </c>
      <c r="AF24" s="540" t="str">
        <f>$AF$7</f>
        <v>Y</v>
      </c>
      <c r="AG24" s="542">
        <f>AG23</f>
        <v>0</v>
      </c>
    </row>
    <row r="25" spans="1:33" ht="14.25" thickBot="1">
      <c r="B25" s="1137" t="s">
        <v>1034</v>
      </c>
      <c r="C25" s="1138"/>
      <c r="D25" s="463" t="s">
        <v>356</v>
      </c>
      <c r="E25" s="464" t="s">
        <v>123</v>
      </c>
      <c r="F25" s="1137" t="s">
        <v>1038</v>
      </c>
      <c r="G25" s="1138"/>
      <c r="H25" s="463" t="s">
        <v>356</v>
      </c>
      <c r="I25" s="464" t="s">
        <v>123</v>
      </c>
      <c r="J25" s="527" t="s">
        <v>954</v>
      </c>
      <c r="Q25" s="530" t="s">
        <v>56</v>
      </c>
      <c r="R25" s="530" t="s">
        <v>750</v>
      </c>
      <c r="S25" s="530" t="s">
        <v>56</v>
      </c>
      <c r="T25" s="530" t="s">
        <v>751</v>
      </c>
      <c r="X25" s="533">
        <v>5</v>
      </c>
      <c r="Y25" s="1054">
        <f t="shared" si="1"/>
        <v>0</v>
      </c>
      <c r="Z25" s="1139"/>
      <c r="AA25" s="463" t="str">
        <f t="shared" si="2"/>
        <v>H</v>
      </c>
      <c r="AB25" s="541" t="str">
        <f>$AB$8</f>
        <v>Z</v>
      </c>
      <c r="AC25" s="1156">
        <f>AC24</f>
        <v>0</v>
      </c>
      <c r="AD25" s="1157"/>
      <c r="AE25" s="463" t="str">
        <f t="shared" si="3"/>
        <v>H</v>
      </c>
      <c r="AF25" s="541" t="str">
        <f>$AF$8</f>
        <v>Z</v>
      </c>
      <c r="AG25" s="542">
        <f>AG24</f>
        <v>0</v>
      </c>
    </row>
    <row r="26" spans="1:33" ht="14.25" thickBot="1">
      <c r="B26" s="1137" t="s">
        <v>1034</v>
      </c>
      <c r="C26" s="1138"/>
      <c r="D26" s="463" t="s">
        <v>356</v>
      </c>
      <c r="E26" s="464" t="s">
        <v>124</v>
      </c>
      <c r="F26" s="1137" t="s">
        <v>1038</v>
      </c>
      <c r="G26" s="1138"/>
      <c r="H26" s="463" t="s">
        <v>356</v>
      </c>
      <c r="I26" s="464" t="s">
        <v>124</v>
      </c>
      <c r="J26" s="527" t="s">
        <v>955</v>
      </c>
      <c r="T26" s="551">
        <f>SUM(T29:T37)</f>
        <v>590</v>
      </c>
      <c r="X26" s="533">
        <v>6</v>
      </c>
      <c r="Y26" s="1054">
        <f t="shared" si="1"/>
        <v>0</v>
      </c>
      <c r="Z26" s="1139"/>
      <c r="AA26" s="463" t="str">
        <f t="shared" si="2"/>
        <v>H</v>
      </c>
      <c r="AB26" s="543" t="str">
        <f>AB21</f>
        <v>V</v>
      </c>
      <c r="AC26" s="1140">
        <f>AC5</f>
        <v>0</v>
      </c>
      <c r="AD26" s="1141"/>
      <c r="AE26" s="544" t="str">
        <f t="shared" si="3"/>
        <v>H</v>
      </c>
      <c r="AF26" s="538" t="str">
        <f>AF21</f>
        <v>V</v>
      </c>
      <c r="AG26" s="527">
        <f>AG5</f>
        <v>0</v>
      </c>
    </row>
    <row r="27" spans="1:33" s="554" customFormat="1">
      <c r="A27" s="550"/>
      <c r="B27" s="1137" t="s">
        <v>1034</v>
      </c>
      <c r="C27" s="1138"/>
      <c r="D27" s="463" t="s">
        <v>933</v>
      </c>
      <c r="E27" s="464" t="s">
        <v>121</v>
      </c>
      <c r="F27" s="1137" t="s">
        <v>1038</v>
      </c>
      <c r="G27" s="1138"/>
      <c r="H27" s="463" t="s">
        <v>933</v>
      </c>
      <c r="I27" s="464" t="s">
        <v>121</v>
      </c>
      <c r="J27" s="527" t="s">
        <v>956</v>
      </c>
      <c r="Q27" s="530" t="s">
        <v>711</v>
      </c>
      <c r="R27" s="550"/>
      <c r="S27" s="550"/>
      <c r="T27" s="550"/>
      <c r="X27" s="533">
        <v>7</v>
      </c>
      <c r="Y27" s="1054">
        <f t="shared" si="1"/>
        <v>0</v>
      </c>
      <c r="Z27" s="1139"/>
      <c r="AA27" s="463" t="str">
        <f t="shared" si="2"/>
        <v>H</v>
      </c>
      <c r="AB27" s="464" t="str">
        <f t="shared" ref="AB27:AB70" si="4">AB22</f>
        <v>W</v>
      </c>
      <c r="AC27" s="1158">
        <f>AC26</f>
        <v>0</v>
      </c>
      <c r="AD27" s="1149"/>
      <c r="AE27" s="463" t="str">
        <f t="shared" si="3"/>
        <v>H</v>
      </c>
      <c r="AF27" s="464" t="str">
        <f t="shared" ref="AF27:AF70" si="5">AF22</f>
        <v>W</v>
      </c>
      <c r="AG27" s="527">
        <f>AG26</f>
        <v>0</v>
      </c>
    </row>
    <row r="28" spans="1:33" s="554" customFormat="1">
      <c r="A28" s="550"/>
      <c r="B28" s="1137" t="s">
        <v>1034</v>
      </c>
      <c r="C28" s="1138"/>
      <c r="D28" s="463" t="s">
        <v>706</v>
      </c>
      <c r="E28" s="464" t="s">
        <v>122</v>
      </c>
      <c r="F28" s="1137" t="s">
        <v>1038</v>
      </c>
      <c r="G28" s="1138"/>
      <c r="H28" s="463" t="s">
        <v>706</v>
      </c>
      <c r="I28" s="464" t="s">
        <v>122</v>
      </c>
      <c r="J28" s="527" t="s">
        <v>957</v>
      </c>
      <c r="Q28" s="530" t="s">
        <v>709</v>
      </c>
      <c r="R28" s="550"/>
      <c r="S28" s="530" t="s">
        <v>710</v>
      </c>
      <c r="T28" s="530" t="s">
        <v>751</v>
      </c>
      <c r="X28" s="533">
        <v>8</v>
      </c>
      <c r="Y28" s="1054">
        <f t="shared" si="1"/>
        <v>0</v>
      </c>
      <c r="Z28" s="1139"/>
      <c r="AA28" s="463" t="str">
        <f t="shared" si="2"/>
        <v>H</v>
      </c>
      <c r="AB28" s="464" t="str">
        <f t="shared" si="4"/>
        <v>X</v>
      </c>
      <c r="AC28" s="1054">
        <f>AC27</f>
        <v>0</v>
      </c>
      <c r="AD28" s="1139"/>
      <c r="AE28" s="463" t="str">
        <f t="shared" si="3"/>
        <v>H</v>
      </c>
      <c r="AF28" s="464" t="str">
        <f t="shared" si="5"/>
        <v>X</v>
      </c>
      <c r="AG28" s="527">
        <f>AG27</f>
        <v>0</v>
      </c>
    </row>
    <row r="29" spans="1:33" s="554" customFormat="1">
      <c r="A29" s="550"/>
      <c r="B29" s="1137" t="s">
        <v>1034</v>
      </c>
      <c r="C29" s="1138"/>
      <c r="D29" s="463" t="s">
        <v>706</v>
      </c>
      <c r="E29" s="464" t="s">
        <v>123</v>
      </c>
      <c r="F29" s="1137" t="s">
        <v>1038</v>
      </c>
      <c r="G29" s="1138"/>
      <c r="H29" s="463" t="s">
        <v>706</v>
      </c>
      <c r="I29" s="464" t="s">
        <v>123</v>
      </c>
      <c r="J29" s="527" t="s">
        <v>958</v>
      </c>
      <c r="Q29" s="531" t="s">
        <v>753</v>
      </c>
      <c r="R29" s="550"/>
      <c r="S29" s="550">
        <v>0</v>
      </c>
      <c r="T29" s="550">
        <f t="shared" ref="T29:T37" si="6">S29*(S29-1)*$R$5*$R$4</f>
        <v>0</v>
      </c>
      <c r="X29" s="533">
        <v>9</v>
      </c>
      <c r="Y29" s="1054">
        <f t="shared" si="1"/>
        <v>0</v>
      </c>
      <c r="Z29" s="1139"/>
      <c r="AA29" s="463" t="str">
        <f t="shared" si="2"/>
        <v>H</v>
      </c>
      <c r="AB29" s="464" t="str">
        <f t="shared" si="4"/>
        <v>Y</v>
      </c>
      <c r="AC29" s="1054">
        <f>AC28</f>
        <v>0</v>
      </c>
      <c r="AD29" s="1139"/>
      <c r="AE29" s="463" t="str">
        <f t="shared" si="3"/>
        <v>H</v>
      </c>
      <c r="AF29" s="464" t="str">
        <f t="shared" si="5"/>
        <v>Y</v>
      </c>
      <c r="AG29" s="527">
        <f>AG28</f>
        <v>0</v>
      </c>
    </row>
    <row r="30" spans="1:33" s="554" customFormat="1" ht="14.25" thickBot="1">
      <c r="A30" s="550"/>
      <c r="B30" s="1137" t="s">
        <v>1034</v>
      </c>
      <c r="C30" s="1138"/>
      <c r="D30" s="463" t="s">
        <v>706</v>
      </c>
      <c r="E30" s="464" t="s">
        <v>124</v>
      </c>
      <c r="F30" s="1137" t="s">
        <v>1038</v>
      </c>
      <c r="G30" s="1138"/>
      <c r="H30" s="463" t="s">
        <v>706</v>
      </c>
      <c r="I30" s="464" t="s">
        <v>124</v>
      </c>
      <c r="J30" s="527" t="s">
        <v>959</v>
      </c>
      <c r="Q30" s="531" t="s">
        <v>754</v>
      </c>
      <c r="R30" s="550"/>
      <c r="S30" s="550">
        <v>2</v>
      </c>
      <c r="T30" s="550">
        <f t="shared" si="6"/>
        <v>10</v>
      </c>
      <c r="X30" s="533">
        <v>10</v>
      </c>
      <c r="Y30" s="1054">
        <f t="shared" si="1"/>
        <v>0</v>
      </c>
      <c r="Z30" s="1139"/>
      <c r="AA30" s="463" t="str">
        <f t="shared" si="2"/>
        <v>H</v>
      </c>
      <c r="AB30" s="464" t="str">
        <f t="shared" si="4"/>
        <v>Z</v>
      </c>
      <c r="AC30" s="1054">
        <f>AC29</f>
        <v>0</v>
      </c>
      <c r="AD30" s="1139"/>
      <c r="AE30" s="463" t="str">
        <f t="shared" si="3"/>
        <v>H</v>
      </c>
      <c r="AF30" s="464" t="str">
        <f t="shared" si="5"/>
        <v>Z</v>
      </c>
      <c r="AG30" s="527">
        <f>AG29</f>
        <v>0</v>
      </c>
    </row>
    <row r="31" spans="1:33" s="554" customFormat="1" ht="14.25" thickBot="1">
      <c r="A31" s="550"/>
      <c r="B31" s="1137" t="s">
        <v>1034</v>
      </c>
      <c r="C31" s="1138"/>
      <c r="D31" s="463" t="s">
        <v>934</v>
      </c>
      <c r="E31" s="464" t="s">
        <v>121</v>
      </c>
      <c r="F31" s="1137" t="s">
        <v>1038</v>
      </c>
      <c r="G31" s="1138"/>
      <c r="H31" s="463" t="s">
        <v>934</v>
      </c>
      <c r="I31" s="464" t="s">
        <v>121</v>
      </c>
      <c r="J31" s="527" t="s">
        <v>960</v>
      </c>
      <c r="Q31" s="531" t="s">
        <v>749</v>
      </c>
      <c r="R31" s="550"/>
      <c r="S31" s="550">
        <v>4</v>
      </c>
      <c r="T31" s="550">
        <f t="shared" si="6"/>
        <v>60</v>
      </c>
      <c r="X31" s="533">
        <v>11</v>
      </c>
      <c r="Y31" s="1054">
        <f t="shared" si="1"/>
        <v>0</v>
      </c>
      <c r="Z31" s="1139"/>
      <c r="AA31" s="463" t="str">
        <f t="shared" si="2"/>
        <v>H</v>
      </c>
      <c r="AB31" s="464" t="str">
        <f t="shared" si="4"/>
        <v>V</v>
      </c>
      <c r="AC31" s="1140">
        <f>AC6</f>
        <v>0</v>
      </c>
      <c r="AD31" s="1141"/>
      <c r="AE31" s="463" t="str">
        <f t="shared" si="3"/>
        <v>H</v>
      </c>
      <c r="AF31" s="464" t="str">
        <f t="shared" si="5"/>
        <v>V</v>
      </c>
      <c r="AG31" s="527">
        <f>AG6</f>
        <v>0</v>
      </c>
    </row>
    <row r="32" spans="1:33" s="554" customFormat="1">
      <c r="A32" s="550"/>
      <c r="B32" s="1137" t="s">
        <v>1034</v>
      </c>
      <c r="C32" s="1138"/>
      <c r="D32" s="463" t="s">
        <v>934</v>
      </c>
      <c r="E32" s="464" t="s">
        <v>122</v>
      </c>
      <c r="F32" s="1137" t="s">
        <v>1038</v>
      </c>
      <c r="G32" s="1138"/>
      <c r="H32" s="463" t="s">
        <v>934</v>
      </c>
      <c r="I32" s="464" t="s">
        <v>122</v>
      </c>
      <c r="J32" s="527" t="s">
        <v>961</v>
      </c>
      <c r="Q32" s="531" t="s">
        <v>752</v>
      </c>
      <c r="R32" s="550"/>
      <c r="S32" s="530">
        <v>7</v>
      </c>
      <c r="T32" s="550">
        <f t="shared" si="6"/>
        <v>210</v>
      </c>
      <c r="X32" s="533">
        <v>12</v>
      </c>
      <c r="Y32" s="1054">
        <f t="shared" si="1"/>
        <v>0</v>
      </c>
      <c r="Z32" s="1139"/>
      <c r="AA32" s="463" t="str">
        <f t="shared" si="2"/>
        <v>H</v>
      </c>
      <c r="AB32" s="464" t="str">
        <f t="shared" si="4"/>
        <v>W</v>
      </c>
      <c r="AC32" s="1054">
        <f>AC31</f>
        <v>0</v>
      </c>
      <c r="AD32" s="1139"/>
      <c r="AE32" s="463" t="str">
        <f t="shared" si="3"/>
        <v>H</v>
      </c>
      <c r="AF32" s="464" t="str">
        <f t="shared" si="5"/>
        <v>W</v>
      </c>
      <c r="AG32" s="527">
        <f>AG31</f>
        <v>0</v>
      </c>
    </row>
    <row r="33" spans="1:33" s="554" customFormat="1">
      <c r="A33" s="550"/>
      <c r="B33" s="1137" t="s">
        <v>1034</v>
      </c>
      <c r="C33" s="1138"/>
      <c r="D33" s="463" t="s">
        <v>934</v>
      </c>
      <c r="E33" s="464" t="s">
        <v>123</v>
      </c>
      <c r="F33" s="1137" t="s">
        <v>1038</v>
      </c>
      <c r="G33" s="1138"/>
      <c r="H33" s="463" t="s">
        <v>934</v>
      </c>
      <c r="I33" s="464" t="s">
        <v>123</v>
      </c>
      <c r="J33" s="527" t="s">
        <v>962</v>
      </c>
      <c r="Q33" s="531" t="s">
        <v>755</v>
      </c>
      <c r="R33" s="550"/>
      <c r="S33" s="530">
        <v>6</v>
      </c>
      <c r="T33" s="550">
        <f t="shared" si="6"/>
        <v>150</v>
      </c>
      <c r="X33" s="533">
        <v>13</v>
      </c>
      <c r="Y33" s="1054">
        <f t="shared" si="1"/>
        <v>0</v>
      </c>
      <c r="Z33" s="1139"/>
      <c r="AA33" s="463" t="str">
        <f t="shared" si="2"/>
        <v>H</v>
      </c>
      <c r="AB33" s="464" t="str">
        <f t="shared" si="4"/>
        <v>X</v>
      </c>
      <c r="AC33" s="1054">
        <f>AC32</f>
        <v>0</v>
      </c>
      <c r="AD33" s="1139"/>
      <c r="AE33" s="463" t="str">
        <f t="shared" si="3"/>
        <v>H</v>
      </c>
      <c r="AF33" s="464" t="str">
        <f t="shared" si="5"/>
        <v>X</v>
      </c>
      <c r="AG33" s="527">
        <f>AG32</f>
        <v>0</v>
      </c>
    </row>
    <row r="34" spans="1:33" s="554" customFormat="1">
      <c r="A34" s="550"/>
      <c r="B34" s="1137" t="s">
        <v>1034</v>
      </c>
      <c r="C34" s="1138"/>
      <c r="D34" s="463" t="s">
        <v>935</v>
      </c>
      <c r="E34" s="464" t="s">
        <v>124</v>
      </c>
      <c r="F34" s="1137" t="s">
        <v>1038</v>
      </c>
      <c r="G34" s="1138"/>
      <c r="H34" s="463" t="s">
        <v>935</v>
      </c>
      <c r="I34" s="464" t="s">
        <v>124</v>
      </c>
      <c r="J34" s="527" t="s">
        <v>963</v>
      </c>
      <c r="Q34" s="531" t="s">
        <v>756</v>
      </c>
      <c r="R34" s="550"/>
      <c r="S34" s="530">
        <v>4</v>
      </c>
      <c r="T34" s="550">
        <f t="shared" si="6"/>
        <v>60</v>
      </c>
      <c r="X34" s="533">
        <v>14</v>
      </c>
      <c r="Y34" s="1054">
        <f t="shared" si="1"/>
        <v>0</v>
      </c>
      <c r="Z34" s="1139"/>
      <c r="AA34" s="463" t="str">
        <f t="shared" si="2"/>
        <v>H</v>
      </c>
      <c r="AB34" s="464" t="str">
        <f t="shared" si="4"/>
        <v>Y</v>
      </c>
      <c r="AC34" s="1054">
        <f>AC33</f>
        <v>0</v>
      </c>
      <c r="AD34" s="1139"/>
      <c r="AE34" s="463" t="str">
        <f t="shared" si="3"/>
        <v>H</v>
      </c>
      <c r="AF34" s="464" t="str">
        <f t="shared" si="5"/>
        <v>Y</v>
      </c>
      <c r="AG34" s="527">
        <f>AG33</f>
        <v>0</v>
      </c>
    </row>
    <row r="35" spans="1:33" s="554" customFormat="1" ht="14.25" thickBot="1">
      <c r="A35" s="550"/>
      <c r="B35" s="1137" t="s">
        <v>1034</v>
      </c>
      <c r="C35" s="1138"/>
      <c r="D35" s="463" t="s">
        <v>936</v>
      </c>
      <c r="E35" s="464" t="s">
        <v>121</v>
      </c>
      <c r="F35" s="1137" t="s">
        <v>1038</v>
      </c>
      <c r="G35" s="1138"/>
      <c r="H35" s="463" t="s">
        <v>936</v>
      </c>
      <c r="I35" s="464" t="s">
        <v>121</v>
      </c>
      <c r="J35" s="527" t="s">
        <v>964</v>
      </c>
      <c r="N35" s="672"/>
      <c r="O35" s="672"/>
      <c r="Q35" s="531" t="s">
        <v>757</v>
      </c>
      <c r="R35" s="550"/>
      <c r="S35" s="530">
        <v>4</v>
      </c>
      <c r="T35" s="550">
        <f t="shared" si="6"/>
        <v>60</v>
      </c>
      <c r="X35" s="533">
        <v>15</v>
      </c>
      <c r="Y35" s="1054">
        <f t="shared" si="1"/>
        <v>0</v>
      </c>
      <c r="Z35" s="1139"/>
      <c r="AA35" s="463" t="str">
        <f t="shared" si="2"/>
        <v>H</v>
      </c>
      <c r="AB35" s="464" t="str">
        <f t="shared" si="4"/>
        <v>Z</v>
      </c>
      <c r="AC35" s="1054">
        <f>AC34</f>
        <v>0</v>
      </c>
      <c r="AD35" s="1139"/>
      <c r="AE35" s="463" t="str">
        <f t="shared" si="3"/>
        <v>H</v>
      </c>
      <c r="AF35" s="464" t="str">
        <f t="shared" si="5"/>
        <v>Z</v>
      </c>
      <c r="AG35" s="527">
        <f>AG34</f>
        <v>0</v>
      </c>
    </row>
    <row r="36" spans="1:33" s="554" customFormat="1" ht="14.25" thickBot="1">
      <c r="A36" s="550"/>
      <c r="B36" s="1137" t="s">
        <v>1034</v>
      </c>
      <c r="C36" s="1138"/>
      <c r="D36" s="463" t="s">
        <v>936</v>
      </c>
      <c r="E36" s="464" t="s">
        <v>122</v>
      </c>
      <c r="F36" s="1137" t="s">
        <v>1038</v>
      </c>
      <c r="G36" s="1138"/>
      <c r="H36" s="463" t="s">
        <v>936</v>
      </c>
      <c r="I36" s="464" t="s">
        <v>122</v>
      </c>
      <c r="J36" s="527" t="s">
        <v>965</v>
      </c>
      <c r="N36" s="672"/>
      <c r="O36" s="672"/>
      <c r="Q36" s="531" t="s">
        <v>758</v>
      </c>
      <c r="R36" s="550"/>
      <c r="S36" s="530">
        <v>3</v>
      </c>
      <c r="T36" s="550">
        <f t="shared" si="6"/>
        <v>30</v>
      </c>
      <c r="X36" s="533">
        <v>16</v>
      </c>
      <c r="Y36" s="1054">
        <f t="shared" si="1"/>
        <v>0</v>
      </c>
      <c r="Z36" s="1139"/>
      <c r="AA36" s="463" t="str">
        <f t="shared" si="2"/>
        <v>H</v>
      </c>
      <c r="AB36" s="464" t="str">
        <f t="shared" si="4"/>
        <v>V</v>
      </c>
      <c r="AC36" s="1140">
        <f>AC7</f>
        <v>0</v>
      </c>
      <c r="AD36" s="1141"/>
      <c r="AE36" s="463" t="str">
        <f t="shared" si="3"/>
        <v>H</v>
      </c>
      <c r="AF36" s="464" t="str">
        <f t="shared" si="5"/>
        <v>V</v>
      </c>
      <c r="AG36" s="527">
        <f>AG7</f>
        <v>0</v>
      </c>
    </row>
    <row r="37" spans="1:33" s="554" customFormat="1">
      <c r="A37" s="550"/>
      <c r="B37" s="1137" t="s">
        <v>1034</v>
      </c>
      <c r="C37" s="1138"/>
      <c r="D37" s="463" t="s">
        <v>936</v>
      </c>
      <c r="E37" s="464" t="s">
        <v>123</v>
      </c>
      <c r="F37" s="1137" t="s">
        <v>1038</v>
      </c>
      <c r="G37" s="1138"/>
      <c r="H37" s="463" t="s">
        <v>936</v>
      </c>
      <c r="I37" s="464" t="s">
        <v>123</v>
      </c>
      <c r="J37" s="527" t="s">
        <v>966</v>
      </c>
      <c r="N37" s="672"/>
      <c r="O37" s="672"/>
      <c r="Q37" s="531" t="s">
        <v>759</v>
      </c>
      <c r="R37" s="550"/>
      <c r="S37" s="530">
        <v>2</v>
      </c>
      <c r="T37" s="550">
        <f t="shared" si="6"/>
        <v>10</v>
      </c>
      <c r="X37" s="533">
        <v>17</v>
      </c>
      <c r="Y37" s="1054">
        <f t="shared" si="1"/>
        <v>0</v>
      </c>
      <c r="Z37" s="1139"/>
      <c r="AA37" s="463" t="str">
        <f t="shared" si="2"/>
        <v>H</v>
      </c>
      <c r="AB37" s="464" t="str">
        <f t="shared" si="4"/>
        <v>W</v>
      </c>
      <c r="AC37" s="1054">
        <f>AC36</f>
        <v>0</v>
      </c>
      <c r="AD37" s="1139"/>
      <c r="AE37" s="463" t="str">
        <f t="shared" si="3"/>
        <v>H</v>
      </c>
      <c r="AF37" s="464" t="str">
        <f t="shared" si="5"/>
        <v>W</v>
      </c>
      <c r="AG37" s="527">
        <f>AG36</f>
        <v>0</v>
      </c>
    </row>
    <row r="38" spans="1:33" s="554" customFormat="1">
      <c r="A38" s="550"/>
      <c r="B38" s="1137" t="s">
        <v>1034</v>
      </c>
      <c r="C38" s="1138"/>
      <c r="D38" s="463" t="s">
        <v>936</v>
      </c>
      <c r="E38" s="464" t="s">
        <v>124</v>
      </c>
      <c r="F38" s="1137" t="s">
        <v>1038</v>
      </c>
      <c r="G38" s="1138"/>
      <c r="H38" s="463" t="s">
        <v>936</v>
      </c>
      <c r="I38" s="464" t="s">
        <v>124</v>
      </c>
      <c r="J38" s="527" t="s">
        <v>967</v>
      </c>
      <c r="N38" s="672"/>
      <c r="O38" s="672"/>
      <c r="X38" s="533">
        <v>18</v>
      </c>
      <c r="Y38" s="1054">
        <f t="shared" si="1"/>
        <v>0</v>
      </c>
      <c r="Z38" s="1139"/>
      <c r="AA38" s="463" t="str">
        <f t="shared" si="2"/>
        <v>H</v>
      </c>
      <c r="AB38" s="464" t="str">
        <f t="shared" si="4"/>
        <v>X</v>
      </c>
      <c r="AC38" s="1054">
        <f>AC37</f>
        <v>0</v>
      </c>
      <c r="AD38" s="1139"/>
      <c r="AE38" s="463" t="str">
        <f t="shared" si="3"/>
        <v>H</v>
      </c>
      <c r="AF38" s="464" t="str">
        <f t="shared" si="5"/>
        <v>X</v>
      </c>
      <c r="AG38" s="527">
        <f>AG37</f>
        <v>0</v>
      </c>
    </row>
    <row r="39" spans="1:33" s="554" customFormat="1">
      <c r="A39" s="550"/>
      <c r="B39" s="1137"/>
      <c r="C39" s="1138"/>
      <c r="D39" s="463"/>
      <c r="E39" s="464"/>
      <c r="F39" s="1137"/>
      <c r="G39" s="1138"/>
      <c r="H39" s="463"/>
      <c r="I39" s="464"/>
      <c r="J39" s="553"/>
      <c r="X39" s="533">
        <v>19</v>
      </c>
      <c r="Y39" s="1054">
        <f t="shared" si="1"/>
        <v>0</v>
      </c>
      <c r="Z39" s="1139"/>
      <c r="AA39" s="463" t="str">
        <f t="shared" si="2"/>
        <v>H</v>
      </c>
      <c r="AB39" s="464" t="str">
        <f t="shared" si="4"/>
        <v>Y</v>
      </c>
      <c r="AC39" s="1054">
        <f>AC38</f>
        <v>0</v>
      </c>
      <c r="AD39" s="1139"/>
      <c r="AE39" s="463" t="str">
        <f t="shared" si="3"/>
        <v>H</v>
      </c>
      <c r="AF39" s="464" t="str">
        <f t="shared" si="5"/>
        <v>Y</v>
      </c>
      <c r="AG39" s="527">
        <f>AG38</f>
        <v>0</v>
      </c>
    </row>
    <row r="40" spans="1:33" s="554" customFormat="1" ht="14.25" thickBot="1">
      <c r="A40" s="550"/>
      <c r="B40" s="1137"/>
      <c r="C40" s="1138"/>
      <c r="D40" s="463"/>
      <c r="E40" s="464"/>
      <c r="F40" s="1137"/>
      <c r="G40" s="1138"/>
      <c r="H40" s="463"/>
      <c r="I40" s="464"/>
      <c r="J40" s="553"/>
      <c r="X40" s="533">
        <v>20</v>
      </c>
      <c r="Y40" s="1054">
        <f t="shared" si="1"/>
        <v>0</v>
      </c>
      <c r="Z40" s="1139"/>
      <c r="AA40" s="463" t="str">
        <f t="shared" si="2"/>
        <v>H</v>
      </c>
      <c r="AB40" s="464" t="str">
        <f t="shared" si="4"/>
        <v>Z</v>
      </c>
      <c r="AC40" s="1054">
        <f>AC39</f>
        <v>0</v>
      </c>
      <c r="AD40" s="1139"/>
      <c r="AE40" s="463" t="str">
        <f t="shared" si="3"/>
        <v>H</v>
      </c>
      <c r="AF40" s="464" t="str">
        <f t="shared" si="5"/>
        <v>Z</v>
      </c>
      <c r="AG40" s="527">
        <f>AG39</f>
        <v>0</v>
      </c>
    </row>
    <row r="41" spans="1:33" s="554" customFormat="1" ht="14.25" thickBot="1">
      <c r="A41" s="550"/>
      <c r="B41" s="1137"/>
      <c r="C41" s="1138"/>
      <c r="D41" s="463"/>
      <c r="E41" s="464"/>
      <c r="F41" s="1137"/>
      <c r="G41" s="1138"/>
      <c r="H41" s="463"/>
      <c r="I41" s="464"/>
      <c r="J41" s="553"/>
      <c r="X41" s="533">
        <v>21</v>
      </c>
      <c r="Y41" s="1054">
        <f t="shared" si="1"/>
        <v>0</v>
      </c>
      <c r="Z41" s="1139"/>
      <c r="AA41" s="463" t="str">
        <f t="shared" si="2"/>
        <v>H</v>
      </c>
      <c r="AB41" s="464" t="str">
        <f t="shared" si="4"/>
        <v>V</v>
      </c>
      <c r="AC41" s="1140">
        <f>AC8</f>
        <v>0</v>
      </c>
      <c r="AD41" s="1141"/>
      <c r="AE41" s="463" t="str">
        <f t="shared" si="3"/>
        <v>H</v>
      </c>
      <c r="AF41" s="464" t="str">
        <f t="shared" si="5"/>
        <v>V</v>
      </c>
      <c r="AG41" s="527">
        <f>AG8</f>
        <v>0</v>
      </c>
    </row>
    <row r="42" spans="1:33" s="554" customFormat="1">
      <c r="A42" s="550"/>
      <c r="B42" s="1137"/>
      <c r="C42" s="1138"/>
      <c r="D42" s="463"/>
      <c r="E42" s="464"/>
      <c r="F42" s="1137"/>
      <c r="G42" s="1138"/>
      <c r="H42" s="463"/>
      <c r="I42" s="464"/>
      <c r="J42" s="553"/>
      <c r="X42" s="533">
        <v>22</v>
      </c>
      <c r="Y42" s="1054">
        <f t="shared" si="1"/>
        <v>0</v>
      </c>
      <c r="Z42" s="1139"/>
      <c r="AA42" s="463" t="str">
        <f t="shared" si="2"/>
        <v>H</v>
      </c>
      <c r="AB42" s="464" t="str">
        <f t="shared" si="4"/>
        <v>W</v>
      </c>
      <c r="AC42" s="1054">
        <f>AC41</f>
        <v>0</v>
      </c>
      <c r="AD42" s="1139"/>
      <c r="AE42" s="463" t="str">
        <f t="shared" si="3"/>
        <v>H</v>
      </c>
      <c r="AF42" s="464" t="str">
        <f t="shared" si="5"/>
        <v>W</v>
      </c>
      <c r="AG42" s="527">
        <f>AG41</f>
        <v>0</v>
      </c>
    </row>
    <row r="43" spans="1:33" s="554" customFormat="1">
      <c r="A43" s="550"/>
      <c r="B43" s="1137"/>
      <c r="C43" s="1138"/>
      <c r="D43" s="463"/>
      <c r="E43" s="464"/>
      <c r="F43" s="1137"/>
      <c r="G43" s="1138"/>
      <c r="H43" s="463"/>
      <c r="I43" s="464"/>
      <c r="J43" s="527"/>
      <c r="X43" s="533">
        <v>23</v>
      </c>
      <c r="Y43" s="1054">
        <f t="shared" si="1"/>
        <v>0</v>
      </c>
      <c r="Z43" s="1139"/>
      <c r="AA43" s="463" t="str">
        <f t="shared" si="2"/>
        <v>H</v>
      </c>
      <c r="AB43" s="464" t="str">
        <f t="shared" si="4"/>
        <v>X</v>
      </c>
      <c r="AC43" s="1054">
        <f>AC42</f>
        <v>0</v>
      </c>
      <c r="AD43" s="1139"/>
      <c r="AE43" s="463" t="str">
        <f t="shared" si="3"/>
        <v>H</v>
      </c>
      <c r="AF43" s="464" t="str">
        <f t="shared" si="5"/>
        <v>X</v>
      </c>
      <c r="AG43" s="527">
        <f>AG42</f>
        <v>0</v>
      </c>
    </row>
    <row r="44" spans="1:33" s="554" customFormat="1">
      <c r="A44" s="550"/>
      <c r="B44" s="1137"/>
      <c r="C44" s="1138"/>
      <c r="D44" s="463"/>
      <c r="E44" s="464"/>
      <c r="F44" s="1137"/>
      <c r="G44" s="1138"/>
      <c r="H44" s="463"/>
      <c r="I44" s="464"/>
      <c r="J44" s="527"/>
      <c r="X44" s="533">
        <v>24</v>
      </c>
      <c r="Y44" s="1054">
        <f t="shared" si="1"/>
        <v>0</v>
      </c>
      <c r="Z44" s="1139"/>
      <c r="AA44" s="463" t="str">
        <f t="shared" si="2"/>
        <v>H</v>
      </c>
      <c r="AB44" s="464" t="str">
        <f t="shared" si="4"/>
        <v>Y</v>
      </c>
      <c r="AC44" s="1054">
        <f>AC43</f>
        <v>0</v>
      </c>
      <c r="AD44" s="1139"/>
      <c r="AE44" s="463" t="str">
        <f t="shared" si="3"/>
        <v>H</v>
      </c>
      <c r="AF44" s="464" t="str">
        <f t="shared" si="5"/>
        <v>Y</v>
      </c>
      <c r="AG44" s="527">
        <f>AG43</f>
        <v>0</v>
      </c>
    </row>
    <row r="45" spans="1:33" s="554" customFormat="1" ht="14.25" thickBot="1">
      <c r="A45" s="550"/>
      <c r="B45" s="1137"/>
      <c r="C45" s="1138"/>
      <c r="D45" s="463"/>
      <c r="E45" s="464"/>
      <c r="F45" s="1137"/>
      <c r="G45" s="1138"/>
      <c r="H45" s="463"/>
      <c r="I45" s="464"/>
      <c r="J45" s="527"/>
      <c r="X45" s="533">
        <v>25</v>
      </c>
      <c r="Y45" s="1054">
        <f t="shared" si="1"/>
        <v>0</v>
      </c>
      <c r="Z45" s="1139"/>
      <c r="AA45" s="463" t="str">
        <f t="shared" si="2"/>
        <v>H</v>
      </c>
      <c r="AB45" s="464" t="str">
        <f t="shared" si="4"/>
        <v>Z</v>
      </c>
      <c r="AC45" s="1054">
        <f>AC44</f>
        <v>0</v>
      </c>
      <c r="AD45" s="1139"/>
      <c r="AE45" s="463" t="str">
        <f t="shared" si="3"/>
        <v>H</v>
      </c>
      <c r="AF45" s="464" t="str">
        <f t="shared" si="5"/>
        <v>Z</v>
      </c>
      <c r="AG45" s="527">
        <f>AG44</f>
        <v>0</v>
      </c>
    </row>
    <row r="46" spans="1:33" s="554" customFormat="1" ht="14.25" thickBot="1">
      <c r="A46" s="550"/>
      <c r="B46" s="1137"/>
      <c r="C46" s="1138"/>
      <c r="D46" s="463"/>
      <c r="E46" s="464"/>
      <c r="F46" s="1137"/>
      <c r="G46" s="1138"/>
      <c r="H46" s="463"/>
      <c r="I46" s="464"/>
      <c r="J46" s="527"/>
      <c r="X46" s="533">
        <v>26</v>
      </c>
      <c r="Y46" s="1054">
        <f t="shared" si="1"/>
        <v>0</v>
      </c>
      <c r="Z46" s="1139"/>
      <c r="AA46" s="463" t="str">
        <f t="shared" si="2"/>
        <v>H</v>
      </c>
      <c r="AB46" s="464" t="str">
        <f t="shared" si="4"/>
        <v>V</v>
      </c>
      <c r="AC46" s="1140">
        <f>AC9</f>
        <v>0</v>
      </c>
      <c r="AD46" s="1141"/>
      <c r="AE46" s="463" t="str">
        <f t="shared" si="3"/>
        <v>H</v>
      </c>
      <c r="AF46" s="464" t="str">
        <f t="shared" si="5"/>
        <v>V</v>
      </c>
      <c r="AG46" s="527">
        <f>AG9</f>
        <v>0</v>
      </c>
    </row>
    <row r="47" spans="1:33" s="554" customFormat="1">
      <c r="A47" s="550"/>
      <c r="B47" s="1137"/>
      <c r="C47" s="1138"/>
      <c r="D47" s="463"/>
      <c r="E47" s="464"/>
      <c r="F47" s="1137"/>
      <c r="G47" s="1138"/>
      <c r="H47" s="463"/>
      <c r="I47" s="464"/>
      <c r="J47" s="553"/>
      <c r="N47" s="672"/>
      <c r="O47" s="672"/>
      <c r="X47" s="533">
        <v>27</v>
      </c>
      <c r="Y47" s="1054">
        <f t="shared" si="1"/>
        <v>0</v>
      </c>
      <c r="Z47" s="1139"/>
      <c r="AA47" s="463" t="str">
        <f t="shared" si="2"/>
        <v>H</v>
      </c>
      <c r="AB47" s="464" t="str">
        <f t="shared" si="4"/>
        <v>W</v>
      </c>
      <c r="AC47" s="1054">
        <f>AC46</f>
        <v>0</v>
      </c>
      <c r="AD47" s="1139"/>
      <c r="AE47" s="463" t="str">
        <f t="shared" si="3"/>
        <v>H</v>
      </c>
      <c r="AF47" s="464" t="str">
        <f t="shared" si="5"/>
        <v>W</v>
      </c>
      <c r="AG47" s="527">
        <f>AG46</f>
        <v>0</v>
      </c>
    </row>
    <row r="48" spans="1:33" s="554" customFormat="1">
      <c r="A48" s="550"/>
      <c r="B48" s="1137"/>
      <c r="C48" s="1138"/>
      <c r="D48" s="463"/>
      <c r="E48" s="464"/>
      <c r="F48" s="1137"/>
      <c r="G48" s="1138"/>
      <c r="H48" s="463"/>
      <c r="I48" s="464"/>
      <c r="J48" s="553"/>
      <c r="N48" s="672"/>
      <c r="O48" s="672"/>
      <c r="X48" s="533">
        <v>28</v>
      </c>
      <c r="Y48" s="1054">
        <f t="shared" si="1"/>
        <v>0</v>
      </c>
      <c r="Z48" s="1139"/>
      <c r="AA48" s="463" t="str">
        <f t="shared" si="2"/>
        <v>H</v>
      </c>
      <c r="AB48" s="464" t="str">
        <f t="shared" si="4"/>
        <v>X</v>
      </c>
      <c r="AC48" s="1054">
        <f>AC47</f>
        <v>0</v>
      </c>
      <c r="AD48" s="1139"/>
      <c r="AE48" s="463" t="str">
        <f t="shared" si="3"/>
        <v>H</v>
      </c>
      <c r="AF48" s="464" t="str">
        <f t="shared" si="5"/>
        <v>X</v>
      </c>
      <c r="AG48" s="527">
        <f>AG47</f>
        <v>0</v>
      </c>
    </row>
    <row r="49" spans="1:33" s="554" customFormat="1">
      <c r="A49" s="550"/>
      <c r="B49" s="1137"/>
      <c r="C49" s="1138"/>
      <c r="D49" s="463"/>
      <c r="E49" s="464"/>
      <c r="F49" s="1137"/>
      <c r="G49" s="1138"/>
      <c r="H49" s="463"/>
      <c r="I49" s="464"/>
      <c r="J49" s="553"/>
      <c r="N49" s="672"/>
      <c r="O49" s="672"/>
      <c r="X49" s="533">
        <v>29</v>
      </c>
      <c r="Y49" s="1054">
        <f t="shared" si="1"/>
        <v>0</v>
      </c>
      <c r="Z49" s="1139"/>
      <c r="AA49" s="463" t="str">
        <f t="shared" si="2"/>
        <v>H</v>
      </c>
      <c r="AB49" s="464" t="str">
        <f t="shared" si="4"/>
        <v>Y</v>
      </c>
      <c r="AC49" s="1054">
        <f>AC48</f>
        <v>0</v>
      </c>
      <c r="AD49" s="1139"/>
      <c r="AE49" s="463" t="str">
        <f t="shared" si="3"/>
        <v>H</v>
      </c>
      <c r="AF49" s="464" t="str">
        <f t="shared" si="5"/>
        <v>Y</v>
      </c>
      <c r="AG49" s="527">
        <f>AG48</f>
        <v>0</v>
      </c>
    </row>
    <row r="50" spans="1:33" s="554" customFormat="1" ht="14.25" thickBot="1">
      <c r="A50" s="550"/>
      <c r="B50" s="1137"/>
      <c r="C50" s="1138"/>
      <c r="D50" s="463"/>
      <c r="E50" s="464"/>
      <c r="F50" s="1137"/>
      <c r="G50" s="1138"/>
      <c r="H50" s="463"/>
      <c r="I50" s="464"/>
      <c r="J50" s="553"/>
      <c r="N50" s="672"/>
      <c r="O50" s="672"/>
      <c r="X50" s="533">
        <v>30</v>
      </c>
      <c r="Y50" s="1054">
        <f t="shared" si="1"/>
        <v>0</v>
      </c>
      <c r="Z50" s="1139"/>
      <c r="AA50" s="463" t="str">
        <f t="shared" si="2"/>
        <v>H</v>
      </c>
      <c r="AB50" s="464" t="str">
        <f t="shared" si="4"/>
        <v>Z</v>
      </c>
      <c r="AC50" s="1054">
        <f>AC49</f>
        <v>0</v>
      </c>
      <c r="AD50" s="1139"/>
      <c r="AE50" s="463" t="str">
        <f t="shared" si="3"/>
        <v>H</v>
      </c>
      <c r="AF50" s="464" t="str">
        <f t="shared" si="5"/>
        <v>Z</v>
      </c>
      <c r="AG50" s="527">
        <f>AG49</f>
        <v>0</v>
      </c>
    </row>
    <row r="51" spans="1:33" s="554" customFormat="1" ht="14.25" thickBot="1">
      <c r="A51" s="550"/>
      <c r="B51" s="1137"/>
      <c r="C51" s="1138"/>
      <c r="D51" s="463"/>
      <c r="E51" s="464"/>
      <c r="F51" s="1137"/>
      <c r="G51" s="1138"/>
      <c r="H51" s="463"/>
      <c r="I51" s="464"/>
      <c r="J51" s="553"/>
      <c r="X51" s="533">
        <v>31</v>
      </c>
      <c r="Y51" s="1054">
        <f t="shared" si="1"/>
        <v>0</v>
      </c>
      <c r="Z51" s="1139"/>
      <c r="AA51" s="463" t="str">
        <f t="shared" si="2"/>
        <v>H</v>
      </c>
      <c r="AB51" s="464" t="str">
        <f t="shared" si="4"/>
        <v>V</v>
      </c>
      <c r="AC51" s="1140">
        <f>AC10</f>
        <v>0</v>
      </c>
      <c r="AD51" s="1141"/>
      <c r="AE51" s="463" t="str">
        <f t="shared" si="3"/>
        <v>H</v>
      </c>
      <c r="AF51" s="464" t="str">
        <f t="shared" si="5"/>
        <v>V</v>
      </c>
      <c r="AG51" s="527">
        <f>AG10</f>
        <v>0</v>
      </c>
    </row>
    <row r="52" spans="1:33">
      <c r="B52" s="1137"/>
      <c r="C52" s="1138"/>
      <c r="D52" s="463"/>
      <c r="E52" s="464"/>
      <c r="F52" s="1137"/>
      <c r="G52" s="1138"/>
      <c r="H52" s="463"/>
      <c r="I52" s="464"/>
      <c r="J52" s="553"/>
      <c r="X52" s="533">
        <v>32</v>
      </c>
      <c r="Y52" s="1054">
        <f t="shared" si="1"/>
        <v>0</v>
      </c>
      <c r="Z52" s="1139"/>
      <c r="AA52" s="463" t="str">
        <f t="shared" si="2"/>
        <v>H</v>
      </c>
      <c r="AB52" s="464" t="str">
        <f t="shared" si="4"/>
        <v>W</v>
      </c>
      <c r="AC52" s="1054">
        <f>AC51</f>
        <v>0</v>
      </c>
      <c r="AD52" s="1139"/>
      <c r="AE52" s="463" t="str">
        <f t="shared" si="3"/>
        <v>H</v>
      </c>
      <c r="AF52" s="464" t="str">
        <f t="shared" si="5"/>
        <v>W</v>
      </c>
      <c r="AG52" s="527">
        <f>AG51</f>
        <v>0</v>
      </c>
    </row>
    <row r="53" spans="1:33">
      <c r="B53" s="1137"/>
      <c r="C53" s="1138"/>
      <c r="D53" s="463"/>
      <c r="E53" s="464"/>
      <c r="F53" s="1137"/>
      <c r="G53" s="1138"/>
      <c r="H53" s="463"/>
      <c r="I53" s="464"/>
      <c r="J53" s="553"/>
      <c r="X53" s="533">
        <v>33</v>
      </c>
      <c r="Y53" s="1054">
        <f t="shared" si="1"/>
        <v>0</v>
      </c>
      <c r="Z53" s="1139"/>
      <c r="AA53" s="463" t="str">
        <f t="shared" si="2"/>
        <v>H</v>
      </c>
      <c r="AB53" s="464" t="str">
        <f t="shared" si="4"/>
        <v>X</v>
      </c>
      <c r="AC53" s="1054">
        <f>AC52</f>
        <v>0</v>
      </c>
      <c r="AD53" s="1139"/>
      <c r="AE53" s="463" t="str">
        <f t="shared" si="3"/>
        <v>H</v>
      </c>
      <c r="AF53" s="464" t="str">
        <f t="shared" si="5"/>
        <v>X</v>
      </c>
      <c r="AG53" s="527">
        <f>AG52</f>
        <v>0</v>
      </c>
    </row>
    <row r="54" spans="1:33">
      <c r="B54" s="1137"/>
      <c r="C54" s="1138"/>
      <c r="D54" s="463"/>
      <c r="E54" s="464"/>
      <c r="F54" s="1137"/>
      <c r="G54" s="1138"/>
      <c r="H54" s="463"/>
      <c r="I54" s="464"/>
      <c r="J54" s="553"/>
      <c r="X54" s="533">
        <v>34</v>
      </c>
      <c r="Y54" s="1054">
        <f t="shared" si="1"/>
        <v>0</v>
      </c>
      <c r="Z54" s="1139"/>
      <c r="AA54" s="463" t="str">
        <f t="shared" si="2"/>
        <v>H</v>
      </c>
      <c r="AB54" s="464" t="str">
        <f t="shared" si="4"/>
        <v>Y</v>
      </c>
      <c r="AC54" s="1054">
        <f>AC53</f>
        <v>0</v>
      </c>
      <c r="AD54" s="1139"/>
      <c r="AE54" s="463" t="str">
        <f t="shared" si="3"/>
        <v>H</v>
      </c>
      <c r="AF54" s="464" t="str">
        <f t="shared" si="5"/>
        <v>Y</v>
      </c>
      <c r="AG54" s="527">
        <f>AG53</f>
        <v>0</v>
      </c>
    </row>
    <row r="55" spans="1:33" ht="14.25" thickBot="1">
      <c r="B55" s="1137"/>
      <c r="C55" s="1138"/>
      <c r="D55" s="463"/>
      <c r="E55" s="464"/>
      <c r="F55" s="1137"/>
      <c r="G55" s="1138"/>
      <c r="H55" s="463"/>
      <c r="I55" s="464"/>
      <c r="J55" s="553"/>
      <c r="X55" s="533">
        <v>35</v>
      </c>
      <c r="Y55" s="1054">
        <f t="shared" si="1"/>
        <v>0</v>
      </c>
      <c r="Z55" s="1139"/>
      <c r="AA55" s="463" t="str">
        <f t="shared" si="2"/>
        <v>H</v>
      </c>
      <c r="AB55" s="464" t="str">
        <f t="shared" si="4"/>
        <v>Z</v>
      </c>
      <c r="AC55" s="1054">
        <f>AC54</f>
        <v>0</v>
      </c>
      <c r="AD55" s="1139"/>
      <c r="AE55" s="463" t="str">
        <f t="shared" si="3"/>
        <v>H</v>
      </c>
      <c r="AF55" s="464" t="str">
        <f t="shared" si="5"/>
        <v>Z</v>
      </c>
      <c r="AG55" s="527">
        <f>AG54</f>
        <v>0</v>
      </c>
    </row>
    <row r="56" spans="1:33" ht="14.25" thickBot="1">
      <c r="B56" s="1137"/>
      <c r="C56" s="1138"/>
      <c r="D56" s="463"/>
      <c r="E56" s="464"/>
      <c r="F56" s="1137"/>
      <c r="G56" s="1138"/>
      <c r="H56" s="463"/>
      <c r="I56" s="464"/>
      <c r="J56" s="553"/>
      <c r="X56" s="533">
        <v>36</v>
      </c>
      <c r="Y56" s="1054">
        <f t="shared" si="1"/>
        <v>0</v>
      </c>
      <c r="Z56" s="1139"/>
      <c r="AA56" s="463" t="str">
        <f t="shared" si="2"/>
        <v>H</v>
      </c>
      <c r="AB56" s="464" t="str">
        <f t="shared" si="4"/>
        <v>V</v>
      </c>
      <c r="AC56" s="1140">
        <f>AC11</f>
        <v>0</v>
      </c>
      <c r="AD56" s="1141"/>
      <c r="AE56" s="463" t="str">
        <f t="shared" si="3"/>
        <v>H</v>
      </c>
      <c r="AF56" s="464" t="str">
        <f t="shared" si="5"/>
        <v>V</v>
      </c>
      <c r="AG56" s="527">
        <f>AG11</f>
        <v>0</v>
      </c>
    </row>
    <row r="57" spans="1:33">
      <c r="B57" s="1137"/>
      <c r="C57" s="1138"/>
      <c r="D57" s="463"/>
      <c r="E57" s="464"/>
      <c r="F57" s="1137"/>
      <c r="G57" s="1138"/>
      <c r="H57" s="463"/>
      <c r="I57" s="464"/>
      <c r="J57" s="553"/>
      <c r="X57" s="533">
        <v>37</v>
      </c>
      <c r="Y57" s="1054">
        <f t="shared" si="1"/>
        <v>0</v>
      </c>
      <c r="Z57" s="1139"/>
      <c r="AA57" s="463" t="str">
        <f t="shared" si="2"/>
        <v>H</v>
      </c>
      <c r="AB57" s="464" t="str">
        <f t="shared" si="4"/>
        <v>W</v>
      </c>
      <c r="AC57" s="1054">
        <f>AC56</f>
        <v>0</v>
      </c>
      <c r="AD57" s="1139"/>
      <c r="AE57" s="463" t="str">
        <f t="shared" si="3"/>
        <v>H</v>
      </c>
      <c r="AF57" s="464" t="str">
        <f t="shared" si="5"/>
        <v>W</v>
      </c>
      <c r="AG57" s="527">
        <f>AG56</f>
        <v>0</v>
      </c>
    </row>
    <row r="58" spans="1:33">
      <c r="B58" s="1137"/>
      <c r="C58" s="1138"/>
      <c r="D58" s="463"/>
      <c r="E58" s="464"/>
      <c r="F58" s="1137"/>
      <c r="G58" s="1138"/>
      <c r="H58" s="463"/>
      <c r="I58" s="464"/>
      <c r="J58" s="553"/>
      <c r="X58" s="533">
        <v>38</v>
      </c>
      <c r="Y58" s="1054">
        <f t="shared" si="1"/>
        <v>0</v>
      </c>
      <c r="Z58" s="1139"/>
      <c r="AA58" s="463" t="str">
        <f t="shared" si="2"/>
        <v>H</v>
      </c>
      <c r="AB58" s="464" t="str">
        <f t="shared" si="4"/>
        <v>X</v>
      </c>
      <c r="AC58" s="1054">
        <f>AC57</f>
        <v>0</v>
      </c>
      <c r="AD58" s="1139"/>
      <c r="AE58" s="463" t="str">
        <f t="shared" si="3"/>
        <v>H</v>
      </c>
      <c r="AF58" s="464" t="str">
        <f t="shared" si="5"/>
        <v>X</v>
      </c>
      <c r="AG58" s="527">
        <f>AG57</f>
        <v>0</v>
      </c>
    </row>
    <row r="59" spans="1:33">
      <c r="B59" s="1137"/>
      <c r="C59" s="1138"/>
      <c r="D59" s="463"/>
      <c r="E59" s="464"/>
      <c r="F59" s="1137"/>
      <c r="G59" s="1138"/>
      <c r="H59" s="463"/>
      <c r="I59" s="464"/>
      <c r="J59" s="553"/>
      <c r="X59" s="533">
        <v>39</v>
      </c>
      <c r="Y59" s="1054">
        <f t="shared" si="1"/>
        <v>0</v>
      </c>
      <c r="Z59" s="1139"/>
      <c r="AA59" s="463" t="str">
        <f t="shared" si="2"/>
        <v>H</v>
      </c>
      <c r="AB59" s="464" t="str">
        <f t="shared" si="4"/>
        <v>Y</v>
      </c>
      <c r="AC59" s="1054">
        <f>AC58</f>
        <v>0</v>
      </c>
      <c r="AD59" s="1139"/>
      <c r="AE59" s="463" t="str">
        <f t="shared" si="3"/>
        <v>H</v>
      </c>
      <c r="AF59" s="464" t="str">
        <f t="shared" si="5"/>
        <v>Y</v>
      </c>
      <c r="AG59" s="527">
        <f>AG58</f>
        <v>0</v>
      </c>
    </row>
    <row r="60" spans="1:33" ht="14.25" thickBot="1">
      <c r="B60" s="1137"/>
      <c r="C60" s="1138"/>
      <c r="D60" s="463"/>
      <c r="E60" s="464"/>
      <c r="F60" s="1137"/>
      <c r="G60" s="1138"/>
      <c r="H60" s="463"/>
      <c r="I60" s="464"/>
      <c r="J60" s="553"/>
      <c r="X60" s="533">
        <v>40</v>
      </c>
      <c r="Y60" s="1054">
        <f t="shared" si="1"/>
        <v>0</v>
      </c>
      <c r="Z60" s="1139"/>
      <c r="AA60" s="463" t="str">
        <f t="shared" si="2"/>
        <v>H</v>
      </c>
      <c r="AB60" s="464" t="str">
        <f t="shared" si="4"/>
        <v>Z</v>
      </c>
      <c r="AC60" s="1054">
        <f>AC59</f>
        <v>0</v>
      </c>
      <c r="AD60" s="1139"/>
      <c r="AE60" s="463" t="str">
        <f t="shared" si="3"/>
        <v>H</v>
      </c>
      <c r="AF60" s="464" t="str">
        <f t="shared" si="5"/>
        <v>Z</v>
      </c>
      <c r="AG60" s="527">
        <f>AG59</f>
        <v>0</v>
      </c>
    </row>
    <row r="61" spans="1:33" ht="14.25" thickBot="1">
      <c r="B61" s="1137"/>
      <c r="C61" s="1138"/>
      <c r="D61" s="463"/>
      <c r="E61" s="464"/>
      <c r="F61" s="1137"/>
      <c r="G61" s="1138"/>
      <c r="H61" s="463"/>
      <c r="I61" s="464"/>
      <c r="J61" s="553"/>
      <c r="X61" s="533">
        <v>41</v>
      </c>
      <c r="Y61" s="1054">
        <f t="shared" si="1"/>
        <v>0</v>
      </c>
      <c r="Z61" s="1139"/>
      <c r="AA61" s="463" t="str">
        <f t="shared" si="2"/>
        <v>H</v>
      </c>
      <c r="AB61" s="464" t="str">
        <f t="shared" si="4"/>
        <v>V</v>
      </c>
      <c r="AC61" s="1140">
        <f>AC12</f>
        <v>0</v>
      </c>
      <c r="AD61" s="1141"/>
      <c r="AE61" s="463" t="str">
        <f t="shared" si="3"/>
        <v>H</v>
      </c>
      <c r="AF61" s="464" t="str">
        <f t="shared" si="5"/>
        <v>V</v>
      </c>
      <c r="AG61" s="527">
        <f>AG12</f>
        <v>0</v>
      </c>
    </row>
    <row r="62" spans="1:33">
      <c r="B62" s="1137"/>
      <c r="C62" s="1138"/>
      <c r="D62" s="463"/>
      <c r="E62" s="464"/>
      <c r="F62" s="1137"/>
      <c r="G62" s="1138"/>
      <c r="H62" s="463"/>
      <c r="I62" s="464"/>
      <c r="J62" s="553"/>
      <c r="X62" s="533">
        <v>42</v>
      </c>
      <c r="Y62" s="1054">
        <f t="shared" si="1"/>
        <v>0</v>
      </c>
      <c r="Z62" s="1139"/>
      <c r="AA62" s="463" t="str">
        <f t="shared" si="2"/>
        <v>H</v>
      </c>
      <c r="AB62" s="464" t="str">
        <f t="shared" si="4"/>
        <v>W</v>
      </c>
      <c r="AC62" s="1054">
        <f>AC61</f>
        <v>0</v>
      </c>
      <c r="AD62" s="1139"/>
      <c r="AE62" s="463" t="str">
        <f t="shared" si="3"/>
        <v>H</v>
      </c>
      <c r="AF62" s="464" t="str">
        <f t="shared" si="5"/>
        <v>W</v>
      </c>
      <c r="AG62" s="527">
        <f>AG61</f>
        <v>0</v>
      </c>
    </row>
    <row r="63" spans="1:33">
      <c r="B63" s="1054"/>
      <c r="C63" s="1139"/>
      <c r="D63" s="463"/>
      <c r="E63" s="467"/>
      <c r="F63" s="1137"/>
      <c r="G63" s="1138"/>
      <c r="H63" s="463"/>
      <c r="I63" s="467"/>
      <c r="J63" s="553"/>
      <c r="X63" s="533">
        <v>43</v>
      </c>
      <c r="Y63" s="1054">
        <f t="shared" si="1"/>
        <v>0</v>
      </c>
      <c r="Z63" s="1139"/>
      <c r="AA63" s="463" t="str">
        <f t="shared" si="2"/>
        <v>H</v>
      </c>
      <c r="AB63" s="464" t="str">
        <f t="shared" si="4"/>
        <v>X</v>
      </c>
      <c r="AC63" s="1054">
        <f>AC62</f>
        <v>0</v>
      </c>
      <c r="AD63" s="1139"/>
      <c r="AE63" s="463" t="str">
        <f t="shared" si="3"/>
        <v>H</v>
      </c>
      <c r="AF63" s="464" t="str">
        <f t="shared" si="5"/>
        <v>X</v>
      </c>
      <c r="AG63" s="527">
        <f>AG62</f>
        <v>0</v>
      </c>
    </row>
    <row r="64" spans="1:33">
      <c r="B64" s="1054"/>
      <c r="C64" s="1139"/>
      <c r="D64" s="463"/>
      <c r="E64" s="464"/>
      <c r="F64" s="1054"/>
      <c r="G64" s="1139"/>
      <c r="H64" s="463"/>
      <c r="I64" s="464"/>
      <c r="J64" s="553"/>
      <c r="X64" s="533">
        <v>44</v>
      </c>
      <c r="Y64" s="1054">
        <f t="shared" si="1"/>
        <v>0</v>
      </c>
      <c r="Z64" s="1139"/>
      <c r="AA64" s="463" t="str">
        <f t="shared" si="2"/>
        <v>H</v>
      </c>
      <c r="AB64" s="464" t="str">
        <f t="shared" si="4"/>
        <v>Y</v>
      </c>
      <c r="AC64" s="1054">
        <f>AC63</f>
        <v>0</v>
      </c>
      <c r="AD64" s="1139"/>
      <c r="AE64" s="463" t="str">
        <f t="shared" si="3"/>
        <v>H</v>
      </c>
      <c r="AF64" s="464" t="str">
        <f t="shared" si="5"/>
        <v>Y</v>
      </c>
      <c r="AG64" s="527">
        <f>AG63</f>
        <v>0</v>
      </c>
    </row>
    <row r="65" spans="2:33" ht="14.25" thickBot="1">
      <c r="B65" s="1054"/>
      <c r="C65" s="1139"/>
      <c r="D65" s="463"/>
      <c r="E65" s="464"/>
      <c r="F65" s="1054"/>
      <c r="G65" s="1139"/>
      <c r="H65" s="463"/>
      <c r="I65" s="464"/>
      <c r="J65" s="553"/>
      <c r="X65" s="533">
        <v>45</v>
      </c>
      <c r="Y65" s="1054">
        <f t="shared" si="1"/>
        <v>0</v>
      </c>
      <c r="Z65" s="1139"/>
      <c r="AA65" s="463" t="str">
        <f t="shared" si="2"/>
        <v>H</v>
      </c>
      <c r="AB65" s="464" t="str">
        <f t="shared" si="4"/>
        <v>Z</v>
      </c>
      <c r="AC65" s="1054">
        <f>AC64</f>
        <v>0</v>
      </c>
      <c r="AD65" s="1139"/>
      <c r="AE65" s="463" t="str">
        <f t="shared" si="3"/>
        <v>H</v>
      </c>
      <c r="AF65" s="464" t="str">
        <f t="shared" si="5"/>
        <v>Z</v>
      </c>
      <c r="AG65" s="527">
        <f>AG64</f>
        <v>0</v>
      </c>
    </row>
    <row r="66" spans="2:33" ht="14.25" thickBot="1">
      <c r="B66" s="1054"/>
      <c r="C66" s="1139"/>
      <c r="D66" s="463"/>
      <c r="E66" s="464"/>
      <c r="F66" s="1054"/>
      <c r="G66" s="1139"/>
      <c r="H66" s="463"/>
      <c r="I66" s="464"/>
      <c r="J66" s="553"/>
      <c r="X66" s="533">
        <v>46</v>
      </c>
      <c r="Y66" s="1054">
        <f t="shared" si="1"/>
        <v>0</v>
      </c>
      <c r="Z66" s="1139"/>
      <c r="AA66" s="463" t="str">
        <f t="shared" si="2"/>
        <v>H</v>
      </c>
      <c r="AB66" s="464" t="str">
        <f t="shared" si="4"/>
        <v>V</v>
      </c>
      <c r="AC66" s="1140">
        <f>AC13</f>
        <v>0</v>
      </c>
      <c r="AD66" s="1141"/>
      <c r="AE66" s="463" t="str">
        <f t="shared" si="3"/>
        <v>H</v>
      </c>
      <c r="AF66" s="464" t="str">
        <f t="shared" si="5"/>
        <v>V</v>
      </c>
      <c r="AG66" s="527">
        <f>AG13</f>
        <v>0</v>
      </c>
    </row>
    <row r="67" spans="2:33">
      <c r="B67" s="1054"/>
      <c r="C67" s="1139"/>
      <c r="D67" s="463"/>
      <c r="E67" s="467"/>
      <c r="F67" s="1054"/>
      <c r="G67" s="1139"/>
      <c r="H67" s="463"/>
      <c r="I67" s="467"/>
      <c r="J67" s="553"/>
      <c r="X67" s="533">
        <v>47</v>
      </c>
      <c r="Y67" s="1054">
        <f t="shared" si="1"/>
        <v>0</v>
      </c>
      <c r="Z67" s="1139"/>
      <c r="AA67" s="463" t="str">
        <f t="shared" si="2"/>
        <v>H</v>
      </c>
      <c r="AB67" s="464" t="str">
        <f t="shared" si="4"/>
        <v>W</v>
      </c>
      <c r="AC67" s="1054">
        <f>AC66</f>
        <v>0</v>
      </c>
      <c r="AD67" s="1139"/>
      <c r="AE67" s="463" t="str">
        <f t="shared" si="3"/>
        <v>H</v>
      </c>
      <c r="AF67" s="464" t="str">
        <f t="shared" si="5"/>
        <v>W</v>
      </c>
      <c r="AG67" s="527">
        <f>AG66</f>
        <v>0</v>
      </c>
    </row>
    <row r="68" spans="2:33">
      <c r="B68" s="1054"/>
      <c r="C68" s="1139"/>
      <c r="D68" s="463"/>
      <c r="E68" s="467"/>
      <c r="F68" s="1054"/>
      <c r="G68" s="1139"/>
      <c r="H68" s="463"/>
      <c r="I68" s="467"/>
      <c r="J68" s="553"/>
      <c r="X68" s="533">
        <v>48</v>
      </c>
      <c r="Y68" s="1054">
        <f t="shared" si="1"/>
        <v>0</v>
      </c>
      <c r="Z68" s="1139"/>
      <c r="AA68" s="463" t="str">
        <f t="shared" si="2"/>
        <v>H</v>
      </c>
      <c r="AB68" s="464" t="str">
        <f t="shared" si="4"/>
        <v>X</v>
      </c>
      <c r="AC68" s="1054">
        <f>AC67</f>
        <v>0</v>
      </c>
      <c r="AD68" s="1139"/>
      <c r="AE68" s="463" t="str">
        <f t="shared" si="3"/>
        <v>H</v>
      </c>
      <c r="AF68" s="464" t="str">
        <f t="shared" si="5"/>
        <v>X</v>
      </c>
      <c r="AG68" s="527">
        <f>AG67</f>
        <v>0</v>
      </c>
    </row>
    <row r="69" spans="2:33">
      <c r="B69" s="1054"/>
      <c r="C69" s="1139"/>
      <c r="D69" s="463"/>
      <c r="E69" s="464"/>
      <c r="F69" s="1054"/>
      <c r="G69" s="1139"/>
      <c r="H69" s="463"/>
      <c r="I69" s="464"/>
      <c r="J69" s="553"/>
      <c r="X69" s="533">
        <v>49</v>
      </c>
      <c r="Y69" s="1054">
        <f t="shared" si="1"/>
        <v>0</v>
      </c>
      <c r="Z69" s="1139"/>
      <c r="AA69" s="463" t="str">
        <f t="shared" si="2"/>
        <v>H</v>
      </c>
      <c r="AB69" s="464" t="str">
        <f t="shared" si="4"/>
        <v>Y</v>
      </c>
      <c r="AC69" s="1054">
        <f>AC68</f>
        <v>0</v>
      </c>
      <c r="AD69" s="1139"/>
      <c r="AE69" s="463" t="str">
        <f t="shared" si="3"/>
        <v>H</v>
      </c>
      <c r="AF69" s="464" t="str">
        <f t="shared" si="5"/>
        <v>Y</v>
      </c>
      <c r="AG69" s="527">
        <f>AG68</f>
        <v>0</v>
      </c>
    </row>
    <row r="70" spans="2:33">
      <c r="B70" s="1054"/>
      <c r="C70" s="1139"/>
      <c r="D70" s="463"/>
      <c r="E70" s="464"/>
      <c r="F70" s="1054"/>
      <c r="G70" s="1139"/>
      <c r="H70" s="463"/>
      <c r="I70" s="464"/>
      <c r="J70" s="553"/>
      <c r="X70" s="533">
        <v>50</v>
      </c>
      <c r="Y70" s="1054">
        <f t="shared" si="1"/>
        <v>0</v>
      </c>
      <c r="Z70" s="1139"/>
      <c r="AA70" s="463" t="str">
        <f t="shared" si="2"/>
        <v>H</v>
      </c>
      <c r="AB70" s="464" t="str">
        <f t="shared" si="4"/>
        <v>Z</v>
      </c>
      <c r="AC70" s="1054">
        <f>AC69</f>
        <v>0</v>
      </c>
      <c r="AD70" s="1139"/>
      <c r="AE70" s="463" t="str">
        <f t="shared" si="3"/>
        <v>H</v>
      </c>
      <c r="AF70" s="464" t="str">
        <f t="shared" si="5"/>
        <v>Z</v>
      </c>
      <c r="AG70" s="527">
        <f>AG69</f>
        <v>0</v>
      </c>
    </row>
    <row r="71" spans="2:33">
      <c r="B71" s="1054"/>
      <c r="C71" s="1139"/>
      <c r="D71" s="463"/>
      <c r="E71" s="464"/>
      <c r="F71" s="1054"/>
      <c r="G71" s="1139"/>
      <c r="H71" s="463"/>
      <c r="I71" s="464"/>
      <c r="J71" s="553"/>
    </row>
    <row r="72" spans="2:33" s="554" customFormat="1">
      <c r="B72" s="1054"/>
      <c r="C72" s="1139"/>
      <c r="D72" s="463"/>
      <c r="E72" s="467"/>
      <c r="F72" s="1054"/>
      <c r="G72" s="1139"/>
      <c r="H72" s="463"/>
      <c r="I72" s="467"/>
      <c r="J72" s="553"/>
      <c r="X72" s="550"/>
      <c r="Y72" s="550"/>
      <c r="Z72" s="550"/>
      <c r="AA72" s="550"/>
      <c r="AB72" s="550"/>
      <c r="AC72" s="550"/>
      <c r="AD72" s="550"/>
      <c r="AE72" s="550"/>
      <c r="AF72" s="550"/>
      <c r="AG72" s="550"/>
    </row>
    <row r="73" spans="2:33" s="554" customFormat="1">
      <c r="B73" s="1054"/>
      <c r="C73" s="1139"/>
      <c r="D73" s="463"/>
      <c r="E73" s="467"/>
      <c r="F73" s="1054"/>
      <c r="G73" s="1139"/>
      <c r="H73" s="463"/>
      <c r="I73" s="467"/>
      <c r="J73" s="553"/>
      <c r="X73" s="550"/>
      <c r="Y73" s="550"/>
      <c r="Z73" s="550"/>
      <c r="AA73" s="550"/>
      <c r="AB73" s="550"/>
      <c r="AC73" s="550"/>
      <c r="AD73" s="550"/>
      <c r="AE73" s="550"/>
      <c r="AF73" s="550"/>
      <c r="AG73" s="550"/>
    </row>
    <row r="74" spans="2:33" s="554" customFormat="1">
      <c r="B74" s="1054"/>
      <c r="C74" s="1139"/>
      <c r="D74" s="463"/>
      <c r="E74" s="464"/>
      <c r="F74" s="1137"/>
      <c r="G74" s="1138"/>
      <c r="H74" s="463"/>
      <c r="I74" s="464"/>
      <c r="J74" s="553"/>
      <c r="X74" s="550"/>
      <c r="Y74" s="550"/>
      <c r="Z74" s="550"/>
      <c r="AA74" s="550"/>
      <c r="AB74" s="550"/>
      <c r="AC74" s="550"/>
      <c r="AD74" s="550"/>
      <c r="AE74" s="550"/>
      <c r="AF74" s="550"/>
      <c r="AG74" s="550"/>
    </row>
    <row r="75" spans="2:33" s="554" customFormat="1">
      <c r="B75" s="1054"/>
      <c r="C75" s="1139"/>
      <c r="D75" s="463"/>
      <c r="E75" s="464"/>
      <c r="F75" s="1137"/>
      <c r="G75" s="1138"/>
      <c r="H75" s="463"/>
      <c r="I75" s="464"/>
      <c r="J75" s="553"/>
      <c r="X75" s="550"/>
      <c r="Y75" s="550"/>
      <c r="Z75" s="550"/>
      <c r="AA75" s="550"/>
      <c r="AB75" s="550"/>
      <c r="AC75" s="550"/>
      <c r="AD75" s="550"/>
      <c r="AE75" s="550"/>
      <c r="AF75" s="550"/>
      <c r="AG75" s="550"/>
    </row>
    <row r="76" spans="2:33" s="554" customFormat="1">
      <c r="B76" s="1054"/>
      <c r="C76" s="1139"/>
      <c r="D76" s="463"/>
      <c r="E76" s="464"/>
      <c r="F76" s="1137"/>
      <c r="G76" s="1138"/>
      <c r="H76" s="463"/>
      <c r="I76" s="464"/>
      <c r="J76" s="553"/>
      <c r="X76" s="550"/>
      <c r="Y76" s="550"/>
      <c r="Z76" s="550"/>
      <c r="AA76" s="550"/>
      <c r="AB76" s="550"/>
      <c r="AC76" s="550"/>
      <c r="AD76" s="550"/>
      <c r="AE76" s="550"/>
      <c r="AF76" s="550"/>
      <c r="AG76" s="550"/>
    </row>
    <row r="77" spans="2:33">
      <c r="B77" s="1054"/>
      <c r="C77" s="1139"/>
      <c r="D77" s="463"/>
      <c r="E77" s="467"/>
      <c r="F77" s="1137"/>
      <c r="G77" s="1138"/>
      <c r="H77" s="463"/>
      <c r="I77" s="467"/>
      <c r="J77" s="553"/>
    </row>
    <row r="78" spans="2:33">
      <c r="B78" s="1054"/>
      <c r="C78" s="1139"/>
      <c r="D78" s="463"/>
      <c r="E78" s="467"/>
      <c r="F78" s="1137"/>
      <c r="G78" s="1138"/>
      <c r="H78" s="463"/>
      <c r="I78" s="467"/>
      <c r="J78" s="553"/>
    </row>
    <row r="79" spans="2:33">
      <c r="B79" s="1054"/>
      <c r="C79" s="1139"/>
      <c r="D79" s="463"/>
      <c r="E79" s="464"/>
      <c r="F79" s="1137"/>
      <c r="G79" s="1138"/>
      <c r="H79" s="463"/>
      <c r="I79" s="464"/>
      <c r="J79" s="553"/>
    </row>
    <row r="80" spans="2:33">
      <c r="B80" s="1054"/>
      <c r="C80" s="1139"/>
      <c r="D80" s="463"/>
      <c r="E80" s="464"/>
      <c r="F80" s="1137"/>
      <c r="G80" s="1138"/>
      <c r="H80" s="463"/>
      <c r="I80" s="464"/>
      <c r="J80" s="553"/>
    </row>
    <row r="81" spans="2:11">
      <c r="B81" s="1054"/>
      <c r="C81" s="1139"/>
      <c r="D81" s="463"/>
      <c r="E81" s="464"/>
      <c r="F81" s="1137"/>
      <c r="G81" s="1138"/>
      <c r="H81" s="463"/>
      <c r="I81" s="464"/>
      <c r="J81" s="553"/>
    </row>
    <row r="82" spans="2:11">
      <c r="B82" s="1054"/>
      <c r="C82" s="1139"/>
      <c r="D82" s="463"/>
      <c r="E82" s="467"/>
      <c r="F82" s="1137"/>
      <c r="G82" s="1138"/>
      <c r="H82" s="463"/>
      <c r="I82" s="467"/>
      <c r="J82" s="553"/>
    </row>
    <row r="83" spans="2:11">
      <c r="B83" s="1054"/>
      <c r="C83" s="1139"/>
      <c r="D83" s="463"/>
      <c r="E83" s="467"/>
      <c r="F83" s="1137"/>
      <c r="G83" s="1138"/>
      <c r="H83" s="463"/>
      <c r="I83" s="467"/>
      <c r="J83" s="553"/>
    </row>
    <row r="84" spans="2:11">
      <c r="B84" s="1054"/>
      <c r="C84" s="1139"/>
      <c r="D84" s="463"/>
      <c r="E84" s="464"/>
      <c r="F84" s="1137"/>
      <c r="G84" s="1138"/>
      <c r="H84" s="463"/>
      <c r="I84" s="464"/>
      <c r="J84" s="553"/>
    </row>
    <row r="85" spans="2:11">
      <c r="B85" s="1054"/>
      <c r="C85" s="1139"/>
      <c r="D85" s="463"/>
      <c r="E85" s="464"/>
      <c r="F85" s="1137"/>
      <c r="G85" s="1138"/>
      <c r="H85" s="463"/>
      <c r="I85" s="464"/>
      <c r="J85" s="553"/>
    </row>
    <row r="86" spans="2:11">
      <c r="B86" s="1054"/>
      <c r="C86" s="1139"/>
      <c r="D86" s="463"/>
      <c r="E86" s="464"/>
      <c r="F86" s="1137"/>
      <c r="G86" s="1138"/>
      <c r="H86" s="463"/>
      <c r="I86" s="464"/>
      <c r="J86" s="553"/>
    </row>
    <row r="87" spans="2:11">
      <c r="B87" s="1054"/>
      <c r="C87" s="1139"/>
      <c r="D87" s="463"/>
      <c r="E87" s="467"/>
      <c r="F87" s="1137"/>
      <c r="G87" s="1138"/>
      <c r="H87" s="463"/>
      <c r="I87" s="467"/>
      <c r="J87" s="553"/>
    </row>
    <row r="88" spans="2:11">
      <c r="B88" s="1054"/>
      <c r="C88" s="1139"/>
      <c r="D88" s="463"/>
      <c r="E88" s="467"/>
      <c r="F88" s="1137"/>
      <c r="G88" s="1138"/>
      <c r="H88" s="463"/>
      <c r="I88" s="467"/>
      <c r="J88" s="553"/>
    </row>
    <row r="89" spans="2:11">
      <c r="B89" s="1054"/>
      <c r="C89" s="1139"/>
      <c r="D89" s="463"/>
      <c r="E89" s="464"/>
      <c r="F89" s="1137"/>
      <c r="G89" s="1138"/>
      <c r="H89" s="463"/>
      <c r="I89" s="464"/>
      <c r="J89" s="553"/>
    </row>
    <row r="90" spans="2:11">
      <c r="B90" s="1054"/>
      <c r="C90" s="1139"/>
      <c r="D90" s="463"/>
      <c r="E90" s="464"/>
      <c r="F90" s="1137"/>
      <c r="G90" s="1138"/>
      <c r="H90" s="463"/>
      <c r="I90" s="464"/>
      <c r="J90" s="553"/>
    </row>
    <row r="91" spans="2:11">
      <c r="B91" s="1054"/>
      <c r="C91" s="1139"/>
      <c r="D91" s="463"/>
      <c r="E91" s="464"/>
      <c r="F91" s="1137"/>
      <c r="G91" s="1138"/>
      <c r="H91" s="463"/>
      <c r="I91" s="464"/>
      <c r="J91" s="553"/>
    </row>
    <row r="92" spans="2:11">
      <c r="B92" s="1054"/>
      <c r="C92" s="1139"/>
      <c r="D92" s="463"/>
      <c r="E92" s="467"/>
      <c r="F92" s="1137"/>
      <c r="G92" s="1138"/>
      <c r="H92" s="463"/>
      <c r="I92" s="467"/>
      <c r="J92" s="553"/>
    </row>
    <row r="93" spans="2:11">
      <c r="B93" s="1054"/>
      <c r="C93" s="1139"/>
      <c r="D93" s="463"/>
      <c r="E93" s="467"/>
      <c r="F93" s="1137"/>
      <c r="G93" s="1138"/>
      <c r="H93" s="463"/>
      <c r="I93" s="467"/>
      <c r="J93" s="553"/>
    </row>
    <row r="94" spans="2:11">
      <c r="B94" s="1054"/>
      <c r="C94" s="1139"/>
      <c r="D94" s="463"/>
      <c r="E94" s="464"/>
      <c r="F94" s="1054"/>
      <c r="G94" s="1139"/>
      <c r="H94" s="463"/>
      <c r="I94" s="464"/>
      <c r="J94" s="553"/>
    </row>
    <row r="95" spans="2:11">
      <c r="B95" s="1054"/>
      <c r="C95" s="1139"/>
      <c r="D95" s="463"/>
      <c r="E95" s="464"/>
      <c r="F95" s="1054"/>
      <c r="G95" s="1139"/>
      <c r="H95" s="463"/>
      <c r="I95" s="464"/>
      <c r="J95" s="553"/>
    </row>
    <row r="96" spans="2:11">
      <c r="B96" s="1054"/>
      <c r="C96" s="1139"/>
      <c r="D96" s="463"/>
      <c r="E96" s="464"/>
      <c r="F96" s="1054"/>
      <c r="G96" s="1139"/>
      <c r="H96" s="463"/>
      <c r="I96" s="464"/>
      <c r="J96" s="553"/>
      <c r="K96" s="554"/>
    </row>
    <row r="97" spans="2:11">
      <c r="B97" s="1054"/>
      <c r="C97" s="1139"/>
      <c r="D97" s="463"/>
      <c r="E97" s="467"/>
      <c r="F97" s="1054"/>
      <c r="G97" s="1139"/>
      <c r="H97" s="463"/>
      <c r="I97" s="467"/>
      <c r="J97" s="553"/>
      <c r="K97" s="554"/>
    </row>
    <row r="98" spans="2:11">
      <c r="B98" s="1054"/>
      <c r="C98" s="1139"/>
      <c r="D98" s="463"/>
      <c r="E98" s="467"/>
      <c r="F98" s="1054"/>
      <c r="G98" s="1139"/>
      <c r="H98" s="463"/>
      <c r="I98" s="467"/>
      <c r="J98" s="553"/>
      <c r="K98" s="554"/>
    </row>
    <row r="99" spans="2:11">
      <c r="B99" s="1054"/>
      <c r="C99" s="1139"/>
      <c r="D99" s="463"/>
      <c r="E99" s="464"/>
      <c r="F99" s="1137"/>
      <c r="G99" s="1138"/>
      <c r="H99" s="463"/>
      <c r="I99" s="464"/>
      <c r="J99" s="553"/>
      <c r="K99" s="554"/>
    </row>
    <row r="100" spans="2:11">
      <c r="B100" s="1054"/>
      <c r="C100" s="1139"/>
      <c r="D100" s="463"/>
      <c r="E100" s="464"/>
      <c r="F100" s="1137"/>
      <c r="G100" s="1138"/>
      <c r="H100" s="463"/>
      <c r="I100" s="464"/>
      <c r="J100" s="553"/>
      <c r="K100" s="554"/>
    </row>
    <row r="101" spans="2:11">
      <c r="B101" s="1054"/>
      <c r="C101" s="1139"/>
      <c r="D101" s="463"/>
      <c r="E101" s="464"/>
      <c r="F101" s="1137"/>
      <c r="G101" s="1138"/>
      <c r="H101" s="463"/>
      <c r="I101" s="464"/>
      <c r="J101" s="553"/>
      <c r="K101" s="554"/>
    </row>
    <row r="102" spans="2:11">
      <c r="B102" s="1054"/>
      <c r="C102" s="1139"/>
      <c r="D102" s="463"/>
      <c r="E102" s="467"/>
      <c r="F102" s="1137"/>
      <c r="G102" s="1138"/>
      <c r="H102" s="463"/>
      <c r="I102" s="467"/>
      <c r="J102" s="553"/>
      <c r="K102" s="554"/>
    </row>
    <row r="103" spans="2:11">
      <c r="B103" s="1054"/>
      <c r="C103" s="1139"/>
      <c r="D103" s="463"/>
      <c r="E103" s="467"/>
      <c r="F103" s="1137"/>
      <c r="G103" s="1138"/>
      <c r="H103" s="463"/>
      <c r="I103" s="467"/>
      <c r="J103" s="553"/>
      <c r="K103" s="554"/>
    </row>
    <row r="104" spans="2:11">
      <c r="B104" s="1054"/>
      <c r="C104" s="1139"/>
      <c r="D104" s="463"/>
      <c r="E104" s="464"/>
      <c r="F104" s="1137"/>
      <c r="G104" s="1138"/>
      <c r="H104" s="463"/>
      <c r="I104" s="464"/>
      <c r="J104" s="553"/>
      <c r="K104" s="554"/>
    </row>
    <row r="105" spans="2:11">
      <c r="B105" s="1054"/>
      <c r="C105" s="1139"/>
      <c r="D105" s="463"/>
      <c r="E105" s="464"/>
      <c r="F105" s="1137"/>
      <c r="G105" s="1138"/>
      <c r="H105" s="463"/>
      <c r="I105" s="464"/>
      <c r="J105" s="553"/>
      <c r="K105" s="554"/>
    </row>
    <row r="106" spans="2:11">
      <c r="B106" s="1054"/>
      <c r="C106" s="1139"/>
      <c r="D106" s="463"/>
      <c r="E106" s="464"/>
      <c r="F106" s="1137"/>
      <c r="G106" s="1138"/>
      <c r="H106" s="463"/>
      <c r="I106" s="464"/>
      <c r="J106" s="553"/>
      <c r="K106" s="554"/>
    </row>
    <row r="107" spans="2:11">
      <c r="B107" s="1054"/>
      <c r="C107" s="1139"/>
      <c r="D107" s="463"/>
      <c r="E107" s="467"/>
      <c r="F107" s="1137"/>
      <c r="G107" s="1138"/>
      <c r="H107" s="463"/>
      <c r="I107" s="467"/>
      <c r="J107" s="553"/>
      <c r="K107" s="554"/>
    </row>
    <row r="108" spans="2:11">
      <c r="B108" s="1054"/>
      <c r="C108" s="1139"/>
      <c r="D108" s="463"/>
      <c r="E108" s="467"/>
      <c r="F108" s="1137"/>
      <c r="G108" s="1138"/>
      <c r="H108" s="463"/>
      <c r="I108" s="467"/>
      <c r="J108" s="553"/>
      <c r="K108" s="554"/>
    </row>
    <row r="109" spans="2:11">
      <c r="B109" s="1054"/>
      <c r="C109" s="1139"/>
      <c r="D109" s="463"/>
      <c r="E109" s="464"/>
      <c r="F109" s="1137"/>
      <c r="G109" s="1138"/>
      <c r="H109" s="463"/>
      <c r="I109" s="464"/>
      <c r="J109" s="553"/>
      <c r="K109" s="554"/>
    </row>
    <row r="110" spans="2:11">
      <c r="B110" s="1054"/>
      <c r="C110" s="1139"/>
      <c r="D110" s="463"/>
      <c r="E110" s="464"/>
      <c r="F110" s="1137"/>
      <c r="G110" s="1138"/>
      <c r="H110" s="463"/>
      <c r="I110" s="464"/>
      <c r="J110" s="553"/>
      <c r="K110" s="554"/>
    </row>
    <row r="111" spans="2:11">
      <c r="B111" s="1054"/>
      <c r="C111" s="1139"/>
      <c r="D111" s="463"/>
      <c r="E111" s="464"/>
      <c r="F111" s="1137"/>
      <c r="G111" s="1138"/>
      <c r="H111" s="463"/>
      <c r="I111" s="464"/>
      <c r="J111" s="553"/>
      <c r="K111" s="554"/>
    </row>
    <row r="112" spans="2:11" ht="12.75" customHeight="1">
      <c r="B112" s="1054"/>
      <c r="C112" s="1139"/>
      <c r="D112" s="463"/>
      <c r="E112" s="467"/>
      <c r="F112" s="1137"/>
      <c r="G112" s="1138"/>
      <c r="H112" s="463"/>
      <c r="I112" s="467"/>
      <c r="J112" s="553"/>
      <c r="K112" s="554"/>
    </row>
    <row r="113" spans="2:11">
      <c r="B113" s="1054"/>
      <c r="C113" s="1139"/>
      <c r="D113" s="463"/>
      <c r="E113" s="467"/>
      <c r="F113" s="1137"/>
      <c r="G113" s="1138"/>
      <c r="H113" s="463"/>
      <c r="I113" s="467"/>
      <c r="J113" s="553"/>
      <c r="K113" s="554"/>
    </row>
    <row r="114" spans="2:11">
      <c r="B114" s="1054"/>
      <c r="C114" s="1139"/>
      <c r="D114" s="463"/>
      <c r="E114" s="464"/>
      <c r="F114" s="1137"/>
      <c r="G114" s="1138"/>
      <c r="H114" s="463"/>
      <c r="I114" s="464"/>
      <c r="J114" s="553"/>
      <c r="K114" s="554"/>
    </row>
    <row r="115" spans="2:11">
      <c r="B115" s="1054"/>
      <c r="C115" s="1139"/>
      <c r="D115" s="463"/>
      <c r="E115" s="464"/>
      <c r="F115" s="1137"/>
      <c r="G115" s="1138"/>
      <c r="H115" s="463"/>
      <c r="I115" s="464"/>
      <c r="J115" s="553"/>
      <c r="K115" s="554"/>
    </row>
    <row r="116" spans="2:11">
      <c r="B116" s="1054"/>
      <c r="C116" s="1139"/>
      <c r="D116" s="463"/>
      <c r="E116" s="464"/>
      <c r="F116" s="1137"/>
      <c r="G116" s="1138"/>
      <c r="H116" s="463"/>
      <c r="I116" s="464"/>
      <c r="J116" s="553"/>
      <c r="K116" s="554"/>
    </row>
    <row r="117" spans="2:11">
      <c r="B117" s="1054"/>
      <c r="C117" s="1139"/>
      <c r="D117" s="463"/>
      <c r="E117" s="467"/>
      <c r="F117" s="1137"/>
      <c r="G117" s="1138"/>
      <c r="H117" s="463"/>
      <c r="I117" s="467"/>
      <c r="J117" s="553"/>
      <c r="K117" s="554"/>
    </row>
    <row r="118" spans="2:11">
      <c r="B118" s="1054"/>
      <c r="C118" s="1139"/>
      <c r="D118" s="463"/>
      <c r="E118" s="467"/>
      <c r="F118" s="1137"/>
      <c r="G118" s="1138"/>
      <c r="H118" s="463"/>
      <c r="I118" s="467"/>
      <c r="J118" s="553"/>
      <c r="K118" s="554"/>
    </row>
    <row r="119" spans="2:11">
      <c r="B119" s="1054"/>
      <c r="C119" s="1139"/>
      <c r="D119" s="463"/>
      <c r="E119" s="464"/>
      <c r="F119" s="1137"/>
      <c r="G119" s="1138"/>
      <c r="H119" s="463"/>
      <c r="I119" s="464"/>
      <c r="J119" s="527"/>
      <c r="K119" s="554"/>
    </row>
    <row r="120" spans="2:11">
      <c r="B120" s="1054"/>
      <c r="C120" s="1139"/>
      <c r="D120" s="463"/>
      <c r="E120" s="464"/>
      <c r="F120" s="1137"/>
      <c r="G120" s="1138"/>
      <c r="H120" s="463"/>
      <c r="I120" s="464"/>
      <c r="J120" s="527"/>
      <c r="K120" s="554"/>
    </row>
    <row r="121" spans="2:11">
      <c r="B121" s="1054"/>
      <c r="C121" s="1139"/>
      <c r="D121" s="463"/>
      <c r="E121" s="464"/>
      <c r="F121" s="1137"/>
      <c r="G121" s="1138"/>
      <c r="H121" s="463"/>
      <c r="I121" s="464"/>
      <c r="J121" s="527"/>
      <c r="K121" s="554"/>
    </row>
    <row r="122" spans="2:11">
      <c r="B122" s="1054"/>
      <c r="C122" s="1139"/>
      <c r="D122" s="463"/>
      <c r="E122" s="467"/>
      <c r="F122" s="1137"/>
      <c r="G122" s="1138"/>
      <c r="H122" s="463"/>
      <c r="I122" s="467"/>
      <c r="J122" s="527"/>
      <c r="K122" s="554"/>
    </row>
    <row r="123" spans="2:11">
      <c r="B123" s="1054"/>
      <c r="C123" s="1139"/>
      <c r="D123" s="463"/>
      <c r="E123" s="467"/>
      <c r="F123" s="1137"/>
      <c r="G123" s="1138"/>
      <c r="H123" s="463"/>
      <c r="I123" s="467"/>
      <c r="J123" s="527"/>
      <c r="K123" s="554"/>
    </row>
    <row r="124" spans="2:11">
      <c r="B124" s="1054"/>
      <c r="C124" s="1139"/>
      <c r="D124" s="463"/>
      <c r="E124" s="464"/>
      <c r="F124" s="1137"/>
      <c r="G124" s="1138"/>
      <c r="H124" s="463"/>
      <c r="I124" s="464"/>
      <c r="J124" s="527"/>
      <c r="K124" s="554"/>
    </row>
    <row r="125" spans="2:11">
      <c r="B125" s="1054"/>
      <c r="C125" s="1139"/>
      <c r="D125" s="463"/>
      <c r="E125" s="464"/>
      <c r="F125" s="1137"/>
      <c r="G125" s="1138"/>
      <c r="H125" s="463"/>
      <c r="I125" s="464"/>
      <c r="J125" s="527"/>
      <c r="K125" s="554"/>
    </row>
    <row r="126" spans="2:11">
      <c r="B126" s="1054"/>
      <c r="C126" s="1139"/>
      <c r="D126" s="463"/>
      <c r="E126" s="464"/>
      <c r="F126" s="1137"/>
      <c r="G126" s="1138"/>
      <c r="H126" s="463"/>
      <c r="I126" s="464"/>
      <c r="J126" s="527"/>
      <c r="K126" s="554"/>
    </row>
    <row r="127" spans="2:11">
      <c r="B127" s="1054"/>
      <c r="C127" s="1139"/>
      <c r="D127" s="463"/>
      <c r="E127" s="467"/>
      <c r="F127" s="1137"/>
      <c r="G127" s="1138"/>
      <c r="H127" s="463"/>
      <c r="I127" s="467"/>
      <c r="J127" s="527"/>
      <c r="K127" s="554"/>
    </row>
    <row r="128" spans="2:11">
      <c r="B128" s="1054"/>
      <c r="C128" s="1139"/>
      <c r="D128" s="463"/>
      <c r="E128" s="467"/>
      <c r="F128" s="1137"/>
      <c r="G128" s="1138"/>
      <c r="H128" s="463"/>
      <c r="I128" s="467"/>
      <c r="J128" s="527"/>
      <c r="K128" s="554"/>
    </row>
    <row r="129" spans="2:11">
      <c r="B129" s="1054"/>
      <c r="C129" s="1139"/>
      <c r="D129" s="463"/>
      <c r="E129" s="464"/>
      <c r="F129" s="1137"/>
      <c r="G129" s="1138"/>
      <c r="H129" s="463"/>
      <c r="I129" s="464"/>
      <c r="J129" s="553"/>
      <c r="K129" s="554"/>
    </row>
    <row r="130" spans="2:11">
      <c r="B130" s="1054"/>
      <c r="C130" s="1139"/>
      <c r="D130" s="463"/>
      <c r="E130" s="464"/>
      <c r="F130" s="1137"/>
      <c r="G130" s="1138"/>
      <c r="H130" s="463"/>
      <c r="I130" s="464"/>
      <c r="J130" s="553"/>
      <c r="K130" s="554"/>
    </row>
    <row r="131" spans="2:11">
      <c r="B131" s="1054"/>
      <c r="C131" s="1139"/>
      <c r="D131" s="463"/>
      <c r="E131" s="464"/>
      <c r="F131" s="1137"/>
      <c r="G131" s="1138"/>
      <c r="H131" s="463"/>
      <c r="I131" s="464"/>
      <c r="J131" s="553"/>
      <c r="K131" s="554"/>
    </row>
    <row r="132" spans="2:11">
      <c r="B132" s="1054"/>
      <c r="C132" s="1139"/>
      <c r="D132" s="463"/>
      <c r="E132" s="467"/>
      <c r="F132" s="1137"/>
      <c r="G132" s="1138"/>
      <c r="H132" s="463"/>
      <c r="I132" s="467"/>
      <c r="J132" s="553"/>
      <c r="K132" s="554"/>
    </row>
    <row r="133" spans="2:11">
      <c r="B133" s="1054"/>
      <c r="C133" s="1139"/>
      <c r="D133" s="463"/>
      <c r="E133" s="467"/>
      <c r="F133" s="1137"/>
      <c r="G133" s="1138"/>
      <c r="H133" s="463"/>
      <c r="I133" s="467"/>
      <c r="J133" s="553"/>
      <c r="K133" s="554"/>
    </row>
    <row r="134" spans="2:11">
      <c r="B134" s="1054"/>
      <c r="C134" s="1139"/>
      <c r="D134" s="463"/>
      <c r="E134" s="464"/>
      <c r="F134" s="1137"/>
      <c r="G134" s="1138"/>
      <c r="H134" s="463"/>
      <c r="I134" s="464"/>
      <c r="J134" s="527"/>
      <c r="K134" s="554"/>
    </row>
    <row r="135" spans="2:11">
      <c r="B135" s="1054"/>
      <c r="C135" s="1139"/>
      <c r="D135" s="463"/>
      <c r="E135" s="464"/>
      <c r="F135" s="1137"/>
      <c r="G135" s="1138"/>
      <c r="H135" s="463"/>
      <c r="I135" s="464"/>
      <c r="J135" s="527"/>
    </row>
    <row r="136" spans="2:11">
      <c r="B136" s="1054"/>
      <c r="C136" s="1139"/>
      <c r="D136" s="463"/>
      <c r="E136" s="464"/>
      <c r="F136" s="1137"/>
      <c r="G136" s="1138"/>
      <c r="H136" s="463"/>
      <c r="I136" s="464"/>
      <c r="J136" s="527"/>
    </row>
    <row r="137" spans="2:11">
      <c r="B137" s="1054"/>
      <c r="C137" s="1139"/>
      <c r="D137" s="463"/>
      <c r="E137" s="467"/>
      <c r="F137" s="1137"/>
      <c r="G137" s="1138"/>
      <c r="H137" s="463"/>
      <c r="I137" s="467"/>
      <c r="J137" s="527"/>
    </row>
    <row r="138" spans="2:11">
      <c r="B138" s="1054"/>
      <c r="C138" s="1139"/>
      <c r="D138" s="463"/>
      <c r="E138" s="467"/>
      <c r="F138" s="1137"/>
      <c r="G138" s="1138"/>
      <c r="H138" s="463"/>
      <c r="I138" s="467"/>
      <c r="J138" s="527"/>
    </row>
    <row r="139" spans="2:11">
      <c r="B139" s="1054"/>
      <c r="C139" s="1139"/>
      <c r="D139" s="463"/>
      <c r="E139" s="464"/>
      <c r="F139" s="1137"/>
      <c r="G139" s="1138"/>
      <c r="H139" s="463"/>
      <c r="I139" s="464"/>
      <c r="J139" s="527"/>
    </row>
    <row r="140" spans="2:11">
      <c r="B140" s="1054"/>
      <c r="C140" s="1139"/>
      <c r="D140" s="463"/>
      <c r="E140" s="464"/>
      <c r="F140" s="1137"/>
      <c r="G140" s="1138"/>
      <c r="H140" s="463"/>
      <c r="I140" s="464"/>
      <c r="J140" s="527"/>
    </row>
    <row r="141" spans="2:11">
      <c r="B141" s="1054"/>
      <c r="C141" s="1139"/>
      <c r="D141" s="463"/>
      <c r="E141" s="464"/>
      <c r="F141" s="1137"/>
      <c r="G141" s="1138"/>
      <c r="H141" s="463"/>
      <c r="I141" s="464"/>
      <c r="J141" s="527"/>
    </row>
    <row r="142" spans="2:11">
      <c r="B142" s="1054"/>
      <c r="C142" s="1139"/>
      <c r="D142" s="463"/>
      <c r="E142" s="467"/>
      <c r="F142" s="1137"/>
      <c r="G142" s="1138"/>
      <c r="H142" s="463"/>
      <c r="I142" s="467"/>
      <c r="J142" s="527"/>
    </row>
    <row r="143" spans="2:11">
      <c r="B143" s="1054"/>
      <c r="C143" s="1139"/>
      <c r="D143" s="463"/>
      <c r="E143" s="467"/>
      <c r="F143" s="1137"/>
      <c r="G143" s="1138"/>
      <c r="H143" s="463"/>
      <c r="I143" s="467"/>
      <c r="J143" s="527"/>
    </row>
    <row r="144" spans="2:11">
      <c r="B144" s="1054"/>
      <c r="C144" s="1139"/>
      <c r="D144" s="463"/>
      <c r="E144" s="464"/>
      <c r="F144" s="1137"/>
      <c r="G144" s="1138"/>
      <c r="H144" s="463"/>
      <c r="I144" s="464"/>
      <c r="J144" s="553"/>
    </row>
    <row r="145" spans="2:10">
      <c r="B145" s="1054"/>
      <c r="C145" s="1139"/>
      <c r="D145" s="463"/>
      <c r="E145" s="464"/>
      <c r="F145" s="1137"/>
      <c r="G145" s="1138"/>
      <c r="H145" s="463"/>
      <c r="I145" s="464"/>
      <c r="J145" s="553"/>
    </row>
    <row r="146" spans="2:10">
      <c r="B146" s="1054"/>
      <c r="C146" s="1139"/>
      <c r="D146" s="463"/>
      <c r="E146" s="464"/>
      <c r="F146" s="1137"/>
      <c r="G146" s="1138"/>
      <c r="H146" s="463"/>
      <c r="I146" s="464"/>
      <c r="J146" s="553"/>
    </row>
    <row r="147" spans="2:10">
      <c r="B147" s="1054"/>
      <c r="C147" s="1139"/>
      <c r="D147" s="463"/>
      <c r="E147" s="467"/>
      <c r="F147" s="1137"/>
      <c r="G147" s="1138"/>
      <c r="H147" s="463"/>
      <c r="I147" s="467"/>
      <c r="J147" s="553"/>
    </row>
    <row r="148" spans="2:10">
      <c r="B148" s="1054"/>
      <c r="C148" s="1139"/>
      <c r="D148" s="463"/>
      <c r="E148" s="467"/>
      <c r="F148" s="1137"/>
      <c r="G148" s="1138"/>
      <c r="H148" s="463"/>
      <c r="I148" s="467"/>
      <c r="J148" s="553"/>
    </row>
    <row r="149" spans="2:10">
      <c r="B149" s="1054"/>
      <c r="C149" s="1139"/>
      <c r="D149" s="463"/>
      <c r="E149" s="464"/>
      <c r="F149" s="1137"/>
      <c r="G149" s="1138"/>
      <c r="H149" s="463"/>
      <c r="I149" s="464"/>
      <c r="J149" s="527"/>
    </row>
    <row r="150" spans="2:10">
      <c r="B150" s="1054"/>
      <c r="C150" s="1139"/>
      <c r="D150" s="463"/>
      <c r="E150" s="464"/>
      <c r="F150" s="1137"/>
      <c r="G150" s="1138"/>
      <c r="H150" s="463"/>
      <c r="I150" s="464"/>
      <c r="J150" s="527"/>
    </row>
    <row r="151" spans="2:10">
      <c r="B151" s="1054"/>
      <c r="C151" s="1139"/>
      <c r="D151" s="463"/>
      <c r="E151" s="464"/>
      <c r="F151" s="1137"/>
      <c r="G151" s="1138"/>
      <c r="H151" s="463"/>
      <c r="I151" s="464"/>
      <c r="J151" s="527"/>
    </row>
    <row r="152" spans="2:10">
      <c r="B152" s="1054"/>
      <c r="C152" s="1139"/>
      <c r="D152" s="463"/>
      <c r="E152" s="467"/>
      <c r="F152" s="1137"/>
      <c r="G152" s="1138"/>
      <c r="H152" s="463"/>
      <c r="I152" s="467"/>
      <c r="J152" s="527"/>
    </row>
    <row r="153" spans="2:10">
      <c r="B153" s="1054"/>
      <c r="C153" s="1139"/>
      <c r="D153" s="463"/>
      <c r="E153" s="467"/>
      <c r="F153" s="1137"/>
      <c r="G153" s="1138"/>
      <c r="H153" s="463"/>
      <c r="I153" s="467"/>
      <c r="J153" s="527"/>
    </row>
    <row r="154" spans="2:10">
      <c r="B154" s="1054"/>
      <c r="C154" s="1139"/>
      <c r="D154" s="463"/>
      <c r="E154" s="464"/>
      <c r="F154" s="1137"/>
      <c r="G154" s="1138"/>
      <c r="H154" s="463"/>
      <c r="I154" s="464"/>
      <c r="J154" s="553"/>
    </row>
    <row r="155" spans="2:10">
      <c r="B155" s="1054"/>
      <c r="C155" s="1139"/>
      <c r="D155" s="463"/>
      <c r="E155" s="464"/>
      <c r="F155" s="1137"/>
      <c r="G155" s="1138"/>
      <c r="H155" s="463"/>
      <c r="I155" s="464"/>
      <c r="J155" s="553"/>
    </row>
    <row r="156" spans="2:10">
      <c r="B156" s="1054"/>
      <c r="C156" s="1139"/>
      <c r="D156" s="463"/>
      <c r="E156" s="464"/>
      <c r="F156" s="1137"/>
      <c r="G156" s="1138"/>
      <c r="H156" s="463"/>
      <c r="I156" s="464"/>
      <c r="J156" s="553"/>
    </row>
    <row r="157" spans="2:10">
      <c r="B157" s="1054"/>
      <c r="C157" s="1139"/>
      <c r="D157" s="463"/>
      <c r="E157" s="467"/>
      <c r="F157" s="1137"/>
      <c r="G157" s="1138"/>
      <c r="H157" s="463"/>
      <c r="I157" s="467"/>
      <c r="J157" s="553"/>
    </row>
    <row r="158" spans="2:10">
      <c r="B158" s="1054"/>
      <c r="C158" s="1139"/>
      <c r="D158" s="463"/>
      <c r="E158" s="467"/>
      <c r="F158" s="1137"/>
      <c r="G158" s="1138"/>
      <c r="H158" s="463"/>
      <c r="I158" s="467"/>
      <c r="J158" s="553"/>
    </row>
    <row r="159" spans="2:10">
      <c r="B159" s="1137"/>
      <c r="C159" s="1138"/>
      <c r="D159" s="463"/>
      <c r="E159" s="464"/>
      <c r="F159" s="1054"/>
      <c r="G159" s="1139"/>
      <c r="H159" s="463"/>
      <c r="I159" s="464"/>
      <c r="J159" s="553"/>
    </row>
    <row r="160" spans="2:10">
      <c r="B160" s="1137"/>
      <c r="C160" s="1138"/>
      <c r="D160" s="463"/>
      <c r="E160" s="464"/>
      <c r="F160" s="1054"/>
      <c r="G160" s="1139"/>
      <c r="H160" s="463"/>
      <c r="I160" s="464"/>
      <c r="J160" s="553"/>
    </row>
    <row r="161" spans="2:10">
      <c r="B161" s="1137"/>
      <c r="C161" s="1138"/>
      <c r="D161" s="463"/>
      <c r="E161" s="464"/>
      <c r="F161" s="1054"/>
      <c r="G161" s="1139"/>
      <c r="H161" s="463"/>
      <c r="I161" s="464"/>
      <c r="J161" s="553"/>
    </row>
    <row r="162" spans="2:10">
      <c r="B162" s="1137"/>
      <c r="C162" s="1138"/>
      <c r="D162" s="463"/>
      <c r="E162" s="464"/>
      <c r="F162" s="1054"/>
      <c r="G162" s="1139"/>
      <c r="H162" s="463"/>
      <c r="I162" s="464"/>
      <c r="J162" s="553"/>
    </row>
    <row r="163" spans="2:10">
      <c r="B163" s="1137"/>
      <c r="C163" s="1138"/>
      <c r="D163" s="463"/>
      <c r="E163" s="464"/>
      <c r="F163" s="1054"/>
      <c r="G163" s="1139"/>
      <c r="H163" s="463"/>
      <c r="I163" s="464"/>
      <c r="J163" s="553"/>
    </row>
    <row r="164" spans="2:10">
      <c r="B164" s="1054"/>
      <c r="C164" s="1139"/>
      <c r="D164" s="463"/>
      <c r="E164" s="464"/>
      <c r="F164" s="1137"/>
      <c r="G164" s="1138"/>
      <c r="H164" s="463"/>
      <c r="I164" s="464"/>
      <c r="J164" s="553"/>
    </row>
    <row r="165" spans="2:10">
      <c r="B165" s="1054"/>
      <c r="C165" s="1139"/>
      <c r="D165" s="463"/>
      <c r="E165" s="464"/>
      <c r="F165" s="1137"/>
      <c r="G165" s="1138"/>
      <c r="H165" s="463"/>
      <c r="I165" s="464"/>
      <c r="J165" s="553"/>
    </row>
    <row r="166" spans="2:10">
      <c r="B166" s="1054"/>
      <c r="C166" s="1139"/>
      <c r="D166" s="463"/>
      <c r="E166" s="464"/>
      <c r="F166" s="1137"/>
      <c r="G166" s="1138"/>
      <c r="H166" s="463"/>
      <c r="I166" s="464"/>
      <c r="J166" s="553"/>
    </row>
    <row r="167" spans="2:10">
      <c r="B167" s="1054"/>
      <c r="C167" s="1139"/>
      <c r="D167" s="463"/>
      <c r="E167" s="464"/>
      <c r="F167" s="1137"/>
      <c r="G167" s="1138"/>
      <c r="H167" s="463"/>
      <c r="I167" s="464"/>
      <c r="J167" s="553"/>
    </row>
    <row r="168" spans="2:10">
      <c r="B168" s="1054"/>
      <c r="C168" s="1139"/>
      <c r="D168" s="463"/>
      <c r="E168" s="464"/>
      <c r="F168" s="1137"/>
      <c r="G168" s="1138"/>
      <c r="H168" s="463"/>
      <c r="I168" s="464"/>
      <c r="J168" s="553"/>
    </row>
    <row r="169" spans="2:10">
      <c r="B169" s="1137"/>
      <c r="C169" s="1138"/>
      <c r="D169" s="463"/>
      <c r="E169" s="464"/>
      <c r="F169" s="1054"/>
      <c r="G169" s="1139"/>
      <c r="H169" s="463"/>
      <c r="I169" s="464"/>
      <c r="J169" s="553"/>
    </row>
    <row r="170" spans="2:10">
      <c r="B170" s="1137"/>
      <c r="C170" s="1138"/>
      <c r="D170" s="463"/>
      <c r="E170" s="464"/>
      <c r="F170" s="1054"/>
      <c r="G170" s="1139"/>
      <c r="H170" s="463"/>
      <c r="I170" s="464"/>
      <c r="J170" s="553"/>
    </row>
    <row r="171" spans="2:10">
      <c r="B171" s="1137"/>
      <c r="C171" s="1138"/>
      <c r="D171" s="463"/>
      <c r="E171" s="464"/>
      <c r="F171" s="1054"/>
      <c r="G171" s="1139"/>
      <c r="H171" s="463"/>
      <c r="I171" s="464"/>
      <c r="J171" s="553"/>
    </row>
    <row r="172" spans="2:10">
      <c r="B172" s="1137"/>
      <c r="C172" s="1138"/>
      <c r="D172" s="463"/>
      <c r="E172" s="464"/>
      <c r="F172" s="1054"/>
      <c r="G172" s="1139"/>
      <c r="H172" s="463"/>
      <c r="I172" s="464"/>
      <c r="J172" s="553"/>
    </row>
    <row r="173" spans="2:10">
      <c r="B173" s="1137"/>
      <c r="C173" s="1138"/>
      <c r="D173" s="463"/>
      <c r="E173" s="464"/>
      <c r="F173" s="1054"/>
      <c r="G173" s="1139"/>
      <c r="H173" s="463"/>
      <c r="I173" s="464"/>
      <c r="J173" s="553"/>
    </row>
    <row r="174" spans="2:10">
      <c r="B174" s="1137"/>
      <c r="C174" s="1138"/>
      <c r="D174" s="463"/>
      <c r="E174" s="464"/>
      <c r="F174" s="1054"/>
      <c r="G174" s="1139"/>
      <c r="H174" s="463"/>
      <c r="I174" s="464"/>
      <c r="J174" s="553"/>
    </row>
    <row r="175" spans="2:10">
      <c r="B175" s="1137"/>
      <c r="C175" s="1138"/>
      <c r="D175" s="463"/>
      <c r="E175" s="464"/>
      <c r="F175" s="1054"/>
      <c r="G175" s="1139"/>
      <c r="H175" s="463"/>
      <c r="I175" s="464"/>
      <c r="J175" s="553"/>
    </row>
    <row r="176" spans="2:10">
      <c r="B176" s="1137"/>
      <c r="C176" s="1138"/>
      <c r="D176" s="463"/>
      <c r="E176" s="464"/>
      <c r="F176" s="1054"/>
      <c r="G176" s="1139"/>
      <c r="H176" s="463"/>
      <c r="I176" s="464"/>
      <c r="J176" s="553"/>
    </row>
    <row r="177" spans="2:10">
      <c r="B177" s="1137"/>
      <c r="C177" s="1138"/>
      <c r="D177" s="463"/>
      <c r="E177" s="464"/>
      <c r="F177" s="1054"/>
      <c r="G177" s="1139"/>
      <c r="H177" s="463"/>
      <c r="I177" s="464"/>
      <c r="J177" s="553"/>
    </row>
    <row r="178" spans="2:10">
      <c r="B178" s="1137"/>
      <c r="C178" s="1138"/>
      <c r="D178" s="463"/>
      <c r="E178" s="464"/>
      <c r="F178" s="1054"/>
      <c r="G178" s="1139"/>
      <c r="H178" s="463"/>
      <c r="I178" s="464"/>
      <c r="J178" s="553"/>
    </row>
    <row r="179" spans="2:10">
      <c r="B179" s="1137"/>
      <c r="C179" s="1138"/>
      <c r="D179" s="463"/>
      <c r="E179" s="464"/>
      <c r="F179" s="1137"/>
      <c r="G179" s="1138"/>
      <c r="H179" s="463"/>
      <c r="I179" s="464"/>
      <c r="J179" s="553"/>
    </row>
    <row r="180" spans="2:10">
      <c r="B180" s="1137"/>
      <c r="C180" s="1138"/>
      <c r="D180" s="463"/>
      <c r="E180" s="464"/>
      <c r="F180" s="1137"/>
      <c r="G180" s="1138"/>
      <c r="H180" s="463"/>
      <c r="I180" s="464"/>
      <c r="J180" s="553"/>
    </row>
    <row r="181" spans="2:10">
      <c r="B181" s="1137"/>
      <c r="C181" s="1138"/>
      <c r="D181" s="463"/>
      <c r="E181" s="464"/>
      <c r="F181" s="1137"/>
      <c r="G181" s="1138"/>
      <c r="H181" s="463"/>
      <c r="I181" s="464"/>
      <c r="J181" s="553"/>
    </row>
    <row r="182" spans="2:10">
      <c r="B182" s="1137"/>
      <c r="C182" s="1138"/>
      <c r="D182" s="463"/>
      <c r="E182" s="464"/>
      <c r="F182" s="1137"/>
      <c r="G182" s="1138"/>
      <c r="H182" s="463"/>
      <c r="I182" s="464"/>
      <c r="J182" s="553"/>
    </row>
    <row r="183" spans="2:10">
      <c r="B183" s="1137"/>
      <c r="C183" s="1138"/>
      <c r="D183" s="463"/>
      <c r="E183" s="464"/>
      <c r="F183" s="1137"/>
      <c r="G183" s="1138"/>
      <c r="H183" s="463"/>
      <c r="I183" s="464"/>
      <c r="J183" s="553"/>
    </row>
    <row r="184" spans="2:10">
      <c r="B184" s="1054"/>
      <c r="C184" s="1139"/>
      <c r="D184" s="463"/>
      <c r="E184" s="464"/>
      <c r="F184" s="1137"/>
      <c r="G184" s="1138"/>
      <c r="H184" s="463"/>
      <c r="I184" s="464"/>
      <c r="J184" s="553"/>
    </row>
    <row r="185" spans="2:10">
      <c r="B185" s="1054"/>
      <c r="C185" s="1139"/>
      <c r="D185" s="463"/>
      <c r="E185" s="464"/>
      <c r="F185" s="1137"/>
      <c r="G185" s="1138"/>
      <c r="H185" s="463"/>
      <c r="I185" s="464"/>
      <c r="J185" s="553"/>
    </row>
    <row r="186" spans="2:10">
      <c r="B186" s="1054"/>
      <c r="C186" s="1139"/>
      <c r="D186" s="463"/>
      <c r="E186" s="464"/>
      <c r="F186" s="1137"/>
      <c r="G186" s="1138"/>
      <c r="H186" s="463"/>
      <c r="I186" s="464"/>
      <c r="J186" s="553"/>
    </row>
    <row r="187" spans="2:10">
      <c r="B187" s="1054"/>
      <c r="C187" s="1139"/>
      <c r="D187" s="463"/>
      <c r="E187" s="464"/>
      <c r="F187" s="1137"/>
      <c r="G187" s="1138"/>
      <c r="H187" s="463"/>
      <c r="I187" s="464"/>
      <c r="J187" s="553"/>
    </row>
    <row r="188" spans="2:10">
      <c r="B188" s="1054"/>
      <c r="C188" s="1139"/>
      <c r="D188" s="463"/>
      <c r="E188" s="464"/>
      <c r="F188" s="1137"/>
      <c r="G188" s="1138"/>
      <c r="H188" s="463"/>
      <c r="I188" s="464"/>
      <c r="J188" s="553"/>
    </row>
    <row r="189" spans="2:10">
      <c r="B189" s="1054"/>
      <c r="C189" s="1139"/>
      <c r="D189" s="463"/>
      <c r="E189" s="464"/>
      <c r="F189" s="1054"/>
      <c r="G189" s="1139"/>
      <c r="H189" s="463"/>
      <c r="I189" s="464"/>
      <c r="J189" s="553"/>
    </row>
    <row r="190" spans="2:10">
      <c r="B190" s="1054"/>
      <c r="C190" s="1139"/>
      <c r="D190" s="463"/>
      <c r="E190" s="464"/>
      <c r="F190" s="1054"/>
      <c r="G190" s="1139"/>
      <c r="H190" s="463"/>
      <c r="I190" s="464"/>
      <c r="J190" s="553"/>
    </row>
    <row r="191" spans="2:10">
      <c r="B191" s="1054"/>
      <c r="C191" s="1139"/>
      <c r="D191" s="463"/>
      <c r="E191" s="464"/>
      <c r="F191" s="1054"/>
      <c r="G191" s="1139"/>
      <c r="H191" s="463"/>
      <c r="I191" s="464"/>
      <c r="J191" s="553"/>
    </row>
    <row r="192" spans="2:10">
      <c r="B192" s="1054"/>
      <c r="C192" s="1139"/>
      <c r="D192" s="463"/>
      <c r="E192" s="464"/>
      <c r="F192" s="1054"/>
      <c r="G192" s="1139"/>
      <c r="H192" s="463"/>
      <c r="I192" s="464"/>
      <c r="J192" s="553"/>
    </row>
    <row r="193" spans="2:10">
      <c r="B193" s="1054"/>
      <c r="C193" s="1139"/>
      <c r="D193" s="463"/>
      <c r="E193" s="464"/>
      <c r="F193" s="1054"/>
      <c r="G193" s="1139"/>
      <c r="H193" s="463"/>
      <c r="I193" s="464"/>
      <c r="J193" s="553"/>
    </row>
    <row r="194" spans="2:10">
      <c r="B194" s="1137"/>
      <c r="C194" s="1138"/>
      <c r="D194" s="463"/>
      <c r="E194" s="464"/>
      <c r="F194" s="1137"/>
      <c r="G194" s="1138"/>
      <c r="H194" s="463"/>
      <c r="I194" s="464"/>
      <c r="J194" s="553"/>
    </row>
    <row r="195" spans="2:10">
      <c r="B195" s="1137"/>
      <c r="C195" s="1138"/>
      <c r="D195" s="463"/>
      <c r="E195" s="464"/>
      <c r="F195" s="1137"/>
      <c r="G195" s="1138"/>
      <c r="H195" s="463"/>
      <c r="I195" s="464"/>
      <c r="J195" s="553"/>
    </row>
    <row r="196" spans="2:10">
      <c r="B196" s="1137"/>
      <c r="C196" s="1138"/>
      <c r="D196" s="463"/>
      <c r="E196" s="464"/>
      <c r="F196" s="1137"/>
      <c r="G196" s="1138"/>
      <c r="H196" s="463"/>
      <c r="I196" s="464"/>
      <c r="J196" s="553"/>
    </row>
    <row r="197" spans="2:10">
      <c r="B197" s="1137"/>
      <c r="C197" s="1138"/>
      <c r="D197" s="463"/>
      <c r="E197" s="464"/>
      <c r="F197" s="1137"/>
      <c r="G197" s="1138"/>
      <c r="H197" s="463"/>
      <c r="I197" s="464"/>
      <c r="J197" s="553"/>
    </row>
    <row r="198" spans="2:10">
      <c r="B198" s="1137"/>
      <c r="C198" s="1138"/>
      <c r="D198" s="463"/>
      <c r="E198" s="464"/>
      <c r="F198" s="1137"/>
      <c r="G198" s="1138"/>
      <c r="H198" s="463"/>
      <c r="I198" s="464"/>
      <c r="J198" s="553"/>
    </row>
    <row r="199" spans="2:10">
      <c r="B199" s="1137"/>
      <c r="C199" s="1138"/>
      <c r="D199" s="463"/>
      <c r="E199" s="464"/>
      <c r="F199" s="1137"/>
      <c r="G199" s="1138"/>
      <c r="H199" s="463"/>
      <c r="I199" s="464"/>
      <c r="J199" s="553"/>
    </row>
    <row r="200" spans="2:10">
      <c r="B200" s="1137"/>
      <c r="C200" s="1138"/>
      <c r="D200" s="463"/>
      <c r="E200" s="464"/>
      <c r="F200" s="1137"/>
      <c r="G200" s="1138"/>
      <c r="H200" s="463"/>
      <c r="I200" s="464"/>
      <c r="J200" s="553"/>
    </row>
    <row r="201" spans="2:10">
      <c r="B201" s="1137"/>
      <c r="C201" s="1138"/>
      <c r="D201" s="463"/>
      <c r="E201" s="464"/>
      <c r="F201" s="1137"/>
      <c r="G201" s="1138"/>
      <c r="H201" s="463"/>
      <c r="I201" s="464"/>
      <c r="J201" s="553"/>
    </row>
    <row r="202" spans="2:10">
      <c r="B202" s="1137"/>
      <c r="C202" s="1138"/>
      <c r="D202" s="463"/>
      <c r="E202" s="464"/>
      <c r="F202" s="1137"/>
      <c r="G202" s="1138"/>
      <c r="H202" s="463"/>
      <c r="I202" s="464"/>
      <c r="J202" s="553"/>
    </row>
    <row r="203" spans="2:10">
      <c r="B203" s="1137"/>
      <c r="C203" s="1138"/>
      <c r="D203" s="463"/>
      <c r="E203" s="464"/>
      <c r="F203" s="1137"/>
      <c r="G203" s="1138"/>
      <c r="H203" s="463"/>
      <c r="I203" s="464"/>
      <c r="J203" s="553"/>
    </row>
    <row r="204" spans="2:10">
      <c r="B204" s="1137"/>
      <c r="C204" s="1138"/>
      <c r="D204" s="463"/>
      <c r="E204" s="464"/>
      <c r="F204" s="1137"/>
      <c r="G204" s="1138"/>
      <c r="H204" s="463"/>
      <c r="I204" s="464"/>
      <c r="J204" s="553"/>
    </row>
    <row r="205" spans="2:10">
      <c r="B205" s="1137"/>
      <c r="C205" s="1138"/>
      <c r="D205" s="463"/>
      <c r="E205" s="464"/>
      <c r="F205" s="1137"/>
      <c r="G205" s="1138"/>
      <c r="H205" s="463"/>
      <c r="I205" s="464"/>
      <c r="J205" s="553"/>
    </row>
    <row r="206" spans="2:10">
      <c r="B206" s="1137"/>
      <c r="C206" s="1138"/>
      <c r="D206" s="463"/>
      <c r="E206" s="464"/>
      <c r="F206" s="1137"/>
      <c r="G206" s="1138"/>
      <c r="H206" s="463"/>
      <c r="I206" s="464"/>
      <c r="J206" s="553"/>
    </row>
    <row r="207" spans="2:10">
      <c r="B207" s="1137"/>
      <c r="C207" s="1138"/>
      <c r="D207" s="463"/>
      <c r="E207" s="464"/>
      <c r="F207" s="1137"/>
      <c r="G207" s="1138"/>
      <c r="H207" s="463"/>
      <c r="I207" s="464"/>
      <c r="J207" s="553"/>
    </row>
    <row r="208" spans="2:10">
      <c r="B208" s="1137"/>
      <c r="C208" s="1138"/>
      <c r="D208" s="463"/>
      <c r="E208" s="464"/>
      <c r="F208" s="1137"/>
      <c r="G208" s="1138"/>
      <c r="H208" s="463"/>
      <c r="I208" s="464"/>
      <c r="J208" s="553"/>
    </row>
    <row r="209" spans="2:10">
      <c r="B209" s="1137"/>
      <c r="C209" s="1138"/>
      <c r="D209" s="463"/>
      <c r="E209" s="464"/>
      <c r="F209" s="1137"/>
      <c r="G209" s="1138"/>
      <c r="H209" s="463"/>
      <c r="I209" s="464"/>
      <c r="J209" s="553"/>
    </row>
    <row r="210" spans="2:10">
      <c r="B210" s="1137"/>
      <c r="C210" s="1138"/>
      <c r="D210" s="463"/>
      <c r="E210" s="464"/>
      <c r="F210" s="1137"/>
      <c r="G210" s="1138"/>
      <c r="H210" s="463"/>
      <c r="I210" s="464"/>
      <c r="J210" s="553"/>
    </row>
    <row r="211" spans="2:10">
      <c r="B211" s="1137"/>
      <c r="C211" s="1138"/>
      <c r="D211" s="463"/>
      <c r="E211" s="464"/>
      <c r="F211" s="1137"/>
      <c r="G211" s="1138"/>
      <c r="H211" s="463"/>
      <c r="I211" s="464"/>
      <c r="J211" s="553"/>
    </row>
    <row r="212" spans="2:10">
      <c r="B212" s="1137"/>
      <c r="C212" s="1138"/>
      <c r="D212" s="463"/>
      <c r="E212" s="464"/>
      <c r="F212" s="1137"/>
      <c r="G212" s="1138"/>
      <c r="H212" s="463"/>
      <c r="I212" s="464"/>
      <c r="J212" s="553"/>
    </row>
    <row r="213" spans="2:10">
      <c r="B213" s="1137"/>
      <c r="C213" s="1138"/>
      <c r="D213" s="463"/>
      <c r="E213" s="464"/>
      <c r="F213" s="1137"/>
      <c r="G213" s="1138"/>
      <c r="H213" s="463"/>
      <c r="I213" s="464"/>
      <c r="J213" s="553"/>
    </row>
    <row r="214" spans="2:10">
      <c r="B214" s="1137"/>
      <c r="C214" s="1138"/>
      <c r="D214" s="463"/>
      <c r="E214" s="464"/>
      <c r="F214" s="1137"/>
      <c r="G214" s="1138"/>
      <c r="H214" s="463"/>
      <c r="I214" s="464"/>
      <c r="J214" s="553"/>
    </row>
    <row r="215" spans="2:10">
      <c r="B215" s="1137"/>
      <c r="C215" s="1138"/>
      <c r="D215" s="463"/>
      <c r="E215" s="464"/>
      <c r="F215" s="1137"/>
      <c r="G215" s="1138"/>
      <c r="H215" s="463"/>
      <c r="I215" s="464"/>
      <c r="J215" s="553"/>
    </row>
    <row r="216" spans="2:10">
      <c r="B216" s="1137"/>
      <c r="C216" s="1138"/>
      <c r="D216" s="463"/>
      <c r="E216" s="464"/>
      <c r="F216" s="1137"/>
      <c r="G216" s="1138"/>
      <c r="H216" s="463"/>
      <c r="I216" s="464"/>
      <c r="J216" s="553"/>
    </row>
    <row r="217" spans="2:10">
      <c r="B217" s="1137"/>
      <c r="C217" s="1138"/>
      <c r="D217" s="463"/>
      <c r="E217" s="464"/>
      <c r="F217" s="1137"/>
      <c r="G217" s="1138"/>
      <c r="H217" s="463"/>
      <c r="I217" s="464"/>
      <c r="J217" s="553"/>
    </row>
    <row r="218" spans="2:10">
      <c r="B218" s="1137"/>
      <c r="C218" s="1138"/>
      <c r="D218" s="463"/>
      <c r="E218" s="464"/>
      <c r="F218" s="1137"/>
      <c r="G218" s="1138"/>
      <c r="H218" s="463"/>
      <c r="I218" s="464"/>
      <c r="J218" s="553"/>
    </row>
    <row r="219" spans="2:10">
      <c r="B219" s="1137"/>
      <c r="C219" s="1138"/>
      <c r="D219" s="463"/>
      <c r="E219" s="464"/>
      <c r="F219" s="1137"/>
      <c r="G219" s="1138"/>
      <c r="H219" s="463"/>
      <c r="I219" s="464"/>
      <c r="J219" s="553"/>
    </row>
    <row r="220" spans="2:10">
      <c r="B220" s="1137"/>
      <c r="C220" s="1138"/>
      <c r="D220" s="463"/>
      <c r="E220" s="464"/>
      <c r="F220" s="1137"/>
      <c r="G220" s="1138"/>
      <c r="H220" s="463"/>
      <c r="I220" s="464"/>
      <c r="J220" s="553"/>
    </row>
    <row r="221" spans="2:10">
      <c r="B221" s="1137"/>
      <c r="C221" s="1138"/>
      <c r="D221" s="463"/>
      <c r="E221" s="464"/>
      <c r="F221" s="1137"/>
      <c r="G221" s="1138"/>
      <c r="H221" s="463"/>
      <c r="I221" s="464"/>
      <c r="J221" s="553"/>
    </row>
    <row r="222" spans="2:10">
      <c r="B222" s="1137"/>
      <c r="C222" s="1138"/>
      <c r="D222" s="463"/>
      <c r="E222" s="464"/>
      <c r="F222" s="1137"/>
      <c r="G222" s="1138"/>
      <c r="H222" s="463"/>
      <c r="I222" s="464"/>
      <c r="J222" s="553"/>
    </row>
    <row r="223" spans="2:10">
      <c r="B223" s="1137"/>
      <c r="C223" s="1138"/>
      <c r="D223" s="463"/>
      <c r="E223" s="464"/>
      <c r="F223" s="1137"/>
      <c r="G223" s="1138"/>
      <c r="H223" s="463"/>
      <c r="I223" s="464"/>
      <c r="J223" s="553"/>
    </row>
    <row r="224" spans="2:10">
      <c r="B224" s="1137"/>
      <c r="C224" s="1138"/>
      <c r="D224" s="463"/>
      <c r="E224" s="464"/>
      <c r="F224" s="1137"/>
      <c r="G224" s="1138"/>
      <c r="H224" s="463"/>
      <c r="I224" s="464"/>
      <c r="J224" s="553"/>
    </row>
    <row r="225" spans="2:12">
      <c r="B225" s="1137"/>
      <c r="C225" s="1138"/>
      <c r="D225" s="463"/>
      <c r="E225" s="464"/>
      <c r="F225" s="1137"/>
      <c r="G225" s="1138"/>
      <c r="H225" s="463"/>
      <c r="I225" s="464"/>
      <c r="J225" s="553"/>
    </row>
    <row r="226" spans="2:12">
      <c r="B226" s="1137"/>
      <c r="C226" s="1138"/>
      <c r="D226" s="463"/>
      <c r="E226" s="464"/>
      <c r="F226" s="1137"/>
      <c r="G226" s="1138"/>
      <c r="H226" s="463"/>
      <c r="I226" s="464"/>
      <c r="J226" s="553"/>
    </row>
    <row r="227" spans="2:12">
      <c r="B227" s="1137"/>
      <c r="C227" s="1138"/>
      <c r="D227" s="463"/>
      <c r="E227" s="464"/>
      <c r="F227" s="1137"/>
      <c r="G227" s="1138"/>
      <c r="H227" s="463"/>
      <c r="I227" s="464"/>
      <c r="J227" s="553"/>
      <c r="K227" s="554"/>
      <c r="L227" s="554"/>
    </row>
    <row r="228" spans="2:12">
      <c r="B228" s="1137"/>
      <c r="C228" s="1138"/>
      <c r="D228" s="463"/>
      <c r="E228" s="464"/>
      <c r="F228" s="1137"/>
      <c r="G228" s="1138"/>
      <c r="H228" s="463"/>
      <c r="I228" s="464"/>
      <c r="J228" s="553"/>
      <c r="K228" s="554"/>
      <c r="L228" s="554"/>
    </row>
    <row r="229" spans="2:12">
      <c r="B229" s="1137"/>
      <c r="C229" s="1138"/>
      <c r="D229" s="463"/>
      <c r="E229" s="464"/>
      <c r="F229" s="1054"/>
      <c r="G229" s="1139"/>
      <c r="H229" s="463"/>
      <c r="I229" s="464"/>
      <c r="J229" s="553"/>
      <c r="K229" s="554"/>
      <c r="L229" s="554"/>
    </row>
    <row r="230" spans="2:12">
      <c r="B230" s="1137"/>
      <c r="C230" s="1138"/>
      <c r="D230" s="463"/>
      <c r="E230" s="464"/>
      <c r="F230" s="1054"/>
      <c r="G230" s="1139"/>
      <c r="H230" s="463"/>
      <c r="I230" s="464"/>
      <c r="J230" s="553"/>
      <c r="K230" s="554"/>
      <c r="L230" s="554"/>
    </row>
    <row r="231" spans="2:12">
      <c r="B231" s="1137"/>
      <c r="C231" s="1138"/>
      <c r="D231" s="463"/>
      <c r="E231" s="464"/>
      <c r="F231" s="1054"/>
      <c r="G231" s="1139"/>
      <c r="H231" s="463"/>
      <c r="I231" s="464"/>
      <c r="J231" s="553"/>
      <c r="K231" s="554"/>
      <c r="L231" s="554"/>
    </row>
    <row r="232" spans="2:12">
      <c r="B232" s="1137"/>
      <c r="C232" s="1138"/>
      <c r="D232" s="463"/>
      <c r="E232" s="464"/>
      <c r="F232" s="1054"/>
      <c r="G232" s="1139"/>
      <c r="H232" s="463"/>
      <c r="I232" s="467"/>
      <c r="J232" s="553"/>
    </row>
    <row r="233" spans="2:12">
      <c r="B233" s="1137"/>
      <c r="C233" s="1138"/>
      <c r="D233" s="463"/>
      <c r="E233" s="464"/>
      <c r="F233" s="1054"/>
      <c r="G233" s="1139"/>
      <c r="H233" s="463"/>
      <c r="I233" s="467"/>
      <c r="J233" s="553"/>
    </row>
    <row r="234" spans="2:12">
      <c r="B234" s="1137"/>
      <c r="C234" s="1138"/>
      <c r="D234" s="463"/>
      <c r="E234" s="464"/>
      <c r="F234" s="1054"/>
      <c r="G234" s="1139"/>
      <c r="H234" s="463"/>
      <c r="I234" s="464"/>
      <c r="J234" s="553"/>
    </row>
    <row r="235" spans="2:12">
      <c r="B235" s="1137"/>
      <c r="C235" s="1138"/>
      <c r="D235" s="463"/>
      <c r="E235" s="464"/>
      <c r="F235" s="1054"/>
      <c r="G235" s="1139"/>
      <c r="H235" s="463"/>
      <c r="I235" s="464"/>
      <c r="J235" s="553"/>
    </row>
    <row r="236" spans="2:12">
      <c r="B236" s="1137"/>
      <c r="C236" s="1138"/>
      <c r="D236" s="463"/>
      <c r="E236" s="464"/>
      <c r="F236" s="1054"/>
      <c r="G236" s="1139"/>
      <c r="H236" s="463"/>
      <c r="I236" s="464"/>
      <c r="J236" s="553"/>
    </row>
    <row r="237" spans="2:12">
      <c r="B237" s="1137"/>
      <c r="C237" s="1138"/>
      <c r="D237" s="463"/>
      <c r="E237" s="464"/>
      <c r="F237" s="1054"/>
      <c r="G237" s="1139"/>
      <c r="H237" s="463"/>
      <c r="I237" s="467"/>
      <c r="J237" s="553"/>
    </row>
    <row r="238" spans="2:12">
      <c r="B238" s="1137"/>
      <c r="C238" s="1138"/>
      <c r="D238" s="463"/>
      <c r="E238" s="464"/>
      <c r="F238" s="1054"/>
      <c r="G238" s="1139"/>
      <c r="H238" s="463"/>
      <c r="I238" s="467"/>
      <c r="J238" s="553"/>
    </row>
    <row r="239" spans="2:12">
      <c r="B239" s="1137"/>
      <c r="C239" s="1138"/>
      <c r="D239" s="463"/>
      <c r="E239" s="464"/>
      <c r="F239" s="1137"/>
      <c r="G239" s="1138"/>
      <c r="H239" s="463"/>
      <c r="I239" s="464"/>
      <c r="J239" s="553"/>
    </row>
    <row r="240" spans="2:12">
      <c r="B240" s="1137"/>
      <c r="C240" s="1138"/>
      <c r="D240" s="463"/>
      <c r="E240" s="464"/>
      <c r="F240" s="1137"/>
      <c r="G240" s="1138"/>
      <c r="H240" s="463"/>
      <c r="I240" s="464"/>
      <c r="J240" s="553"/>
    </row>
    <row r="241" spans="2:11">
      <c r="B241" s="1137"/>
      <c r="C241" s="1138"/>
      <c r="D241" s="463"/>
      <c r="E241" s="464"/>
      <c r="F241" s="1137"/>
      <c r="G241" s="1138"/>
      <c r="H241" s="463"/>
      <c r="I241" s="464"/>
      <c r="J241" s="553"/>
    </row>
    <row r="242" spans="2:11">
      <c r="B242" s="1137"/>
      <c r="C242" s="1138"/>
      <c r="D242" s="463"/>
      <c r="E242" s="464"/>
      <c r="F242" s="1137"/>
      <c r="G242" s="1138"/>
      <c r="H242" s="463"/>
      <c r="I242" s="467"/>
      <c r="J242" s="553"/>
    </row>
    <row r="243" spans="2:11">
      <c r="B243" s="1137"/>
      <c r="C243" s="1138"/>
      <c r="D243" s="463"/>
      <c r="E243" s="464"/>
      <c r="F243" s="1137"/>
      <c r="G243" s="1138"/>
      <c r="H243" s="463"/>
      <c r="I243" s="467"/>
      <c r="J243" s="553"/>
    </row>
    <row r="244" spans="2:11">
      <c r="B244" s="1137"/>
      <c r="C244" s="1138"/>
      <c r="D244" s="463"/>
      <c r="E244" s="464"/>
      <c r="F244" s="1137"/>
      <c r="G244" s="1138"/>
      <c r="H244" s="463"/>
      <c r="I244" s="464"/>
      <c r="J244" s="553"/>
    </row>
    <row r="245" spans="2:11">
      <c r="B245" s="1137"/>
      <c r="C245" s="1138"/>
      <c r="D245" s="463"/>
      <c r="E245" s="464"/>
      <c r="F245" s="1137"/>
      <c r="G245" s="1138"/>
      <c r="H245" s="463"/>
      <c r="I245" s="464"/>
      <c r="J245" s="553"/>
    </row>
    <row r="246" spans="2:11">
      <c r="B246" s="1137"/>
      <c r="C246" s="1138"/>
      <c r="D246" s="463"/>
      <c r="E246" s="464"/>
      <c r="F246" s="1137"/>
      <c r="G246" s="1138"/>
      <c r="H246" s="463"/>
      <c r="I246" s="464"/>
      <c r="J246" s="553"/>
      <c r="K246" s="554"/>
    </row>
    <row r="247" spans="2:11">
      <c r="B247" s="1137"/>
      <c r="C247" s="1138"/>
      <c r="D247" s="463"/>
      <c r="E247" s="464"/>
      <c r="F247" s="1137"/>
      <c r="G247" s="1138"/>
      <c r="H247" s="463"/>
      <c r="I247" s="467"/>
      <c r="J247" s="553"/>
      <c r="K247" s="554"/>
    </row>
    <row r="248" spans="2:11">
      <c r="B248" s="1137"/>
      <c r="C248" s="1138"/>
      <c r="D248" s="463"/>
      <c r="E248" s="464"/>
      <c r="F248" s="1137"/>
      <c r="G248" s="1138"/>
      <c r="H248" s="463"/>
      <c r="I248" s="467"/>
      <c r="J248" s="553"/>
      <c r="K248" s="554"/>
    </row>
    <row r="249" spans="2:11">
      <c r="B249" s="1137"/>
      <c r="C249" s="1138"/>
      <c r="D249" s="463"/>
      <c r="E249" s="464"/>
      <c r="F249" s="1137"/>
      <c r="G249" s="1138"/>
      <c r="H249" s="463"/>
      <c r="I249" s="464"/>
      <c r="J249" s="553"/>
      <c r="K249" s="554"/>
    </row>
    <row r="250" spans="2:11">
      <c r="B250" s="1137"/>
      <c r="C250" s="1138"/>
      <c r="D250" s="463"/>
      <c r="E250" s="464"/>
      <c r="F250" s="1137"/>
      <c r="G250" s="1138"/>
      <c r="H250" s="463"/>
      <c r="I250" s="464"/>
      <c r="J250" s="553"/>
      <c r="K250" s="554"/>
    </row>
    <row r="251" spans="2:11">
      <c r="B251" s="1137"/>
      <c r="C251" s="1138"/>
      <c r="D251" s="463"/>
      <c r="E251" s="464"/>
      <c r="F251" s="1137"/>
      <c r="G251" s="1138"/>
      <c r="H251" s="463"/>
      <c r="I251" s="464"/>
      <c r="J251" s="553"/>
      <c r="K251" s="554"/>
    </row>
    <row r="252" spans="2:11">
      <c r="B252" s="1137"/>
      <c r="C252" s="1138"/>
      <c r="D252" s="463"/>
      <c r="E252" s="464"/>
      <c r="F252" s="1137"/>
      <c r="G252" s="1138"/>
      <c r="H252" s="463"/>
      <c r="I252" s="467"/>
      <c r="J252" s="553"/>
      <c r="K252" s="554"/>
    </row>
    <row r="253" spans="2:11">
      <c r="B253" s="1137"/>
      <c r="C253" s="1138"/>
      <c r="D253" s="463"/>
      <c r="E253" s="464"/>
      <c r="F253" s="1137"/>
      <c r="G253" s="1138"/>
      <c r="H253" s="463"/>
      <c r="I253" s="467"/>
      <c r="J253" s="553"/>
    </row>
    <row r="254" spans="2:11">
      <c r="B254" s="1137"/>
      <c r="C254" s="1138"/>
      <c r="D254" s="463"/>
      <c r="E254" s="464"/>
      <c r="F254" s="1137"/>
      <c r="G254" s="1138"/>
      <c r="H254" s="463"/>
      <c r="I254" s="464"/>
      <c r="J254" s="553"/>
    </row>
    <row r="255" spans="2:11">
      <c r="B255" s="1137"/>
      <c r="C255" s="1138"/>
      <c r="D255" s="463"/>
      <c r="E255" s="464"/>
      <c r="F255" s="1137"/>
      <c r="G255" s="1138"/>
      <c r="H255" s="463"/>
      <c r="I255" s="464"/>
      <c r="J255" s="553"/>
    </row>
    <row r="256" spans="2:11">
      <c r="B256" s="1137"/>
      <c r="C256" s="1138"/>
      <c r="D256" s="463"/>
      <c r="E256" s="464"/>
      <c r="F256" s="1137"/>
      <c r="G256" s="1138"/>
      <c r="H256" s="463"/>
      <c r="I256" s="464"/>
      <c r="J256" s="553"/>
    </row>
    <row r="257" spans="2:10">
      <c r="B257" s="1137"/>
      <c r="C257" s="1138"/>
      <c r="D257" s="463"/>
      <c r="E257" s="464"/>
      <c r="F257" s="1137"/>
      <c r="G257" s="1138"/>
      <c r="H257" s="463"/>
      <c r="I257" s="467"/>
      <c r="J257" s="553"/>
    </row>
    <row r="258" spans="2:10">
      <c r="B258" s="1137"/>
      <c r="C258" s="1138"/>
      <c r="D258" s="463"/>
      <c r="E258" s="464"/>
      <c r="F258" s="1137"/>
      <c r="G258" s="1138"/>
      <c r="H258" s="463"/>
      <c r="I258" s="467"/>
      <c r="J258" s="553"/>
    </row>
    <row r="259" spans="2:10">
      <c r="B259" s="1054"/>
      <c r="C259" s="1139"/>
      <c r="D259" s="463"/>
      <c r="E259" s="464"/>
      <c r="F259" s="1137"/>
      <c r="G259" s="1138"/>
      <c r="H259" s="463"/>
      <c r="I259" s="464"/>
      <c r="J259" s="553"/>
    </row>
    <row r="260" spans="2:10">
      <c r="B260" s="1054"/>
      <c r="C260" s="1139"/>
      <c r="D260" s="463"/>
      <c r="E260" s="464"/>
      <c r="F260" s="1137"/>
      <c r="G260" s="1138"/>
      <c r="H260" s="463"/>
      <c r="I260" s="464"/>
      <c r="J260" s="553"/>
    </row>
    <row r="261" spans="2:10">
      <c r="B261" s="1054"/>
      <c r="C261" s="1139"/>
      <c r="D261" s="463"/>
      <c r="E261" s="464"/>
      <c r="F261" s="1137"/>
      <c r="G261" s="1138"/>
      <c r="H261" s="463"/>
      <c r="I261" s="464"/>
      <c r="J261" s="553"/>
    </row>
    <row r="262" spans="2:10">
      <c r="B262" s="1054"/>
      <c r="C262" s="1139"/>
      <c r="D262" s="463"/>
      <c r="E262" s="467"/>
      <c r="F262" s="1137"/>
      <c r="G262" s="1138"/>
      <c r="H262" s="463"/>
      <c r="I262" s="464"/>
      <c r="J262" s="553"/>
    </row>
    <row r="263" spans="2:10">
      <c r="B263" s="1054"/>
      <c r="C263" s="1139"/>
      <c r="D263" s="463"/>
      <c r="E263" s="467"/>
      <c r="F263" s="1137"/>
      <c r="G263" s="1138"/>
      <c r="H263" s="463"/>
      <c r="I263" s="464"/>
      <c r="J263" s="553"/>
    </row>
    <row r="264" spans="2:10">
      <c r="B264" s="1054"/>
      <c r="C264" s="1139"/>
      <c r="D264" s="463"/>
      <c r="E264" s="464"/>
      <c r="F264" s="1054"/>
      <c r="G264" s="1139"/>
      <c r="H264" s="463"/>
      <c r="I264" s="464"/>
      <c r="J264" s="553"/>
    </row>
    <row r="265" spans="2:10">
      <c r="B265" s="1054"/>
      <c r="C265" s="1139"/>
      <c r="D265" s="463"/>
      <c r="E265" s="464"/>
      <c r="F265" s="1054"/>
      <c r="G265" s="1139"/>
      <c r="H265" s="463"/>
      <c r="I265" s="464"/>
      <c r="J265" s="553"/>
    </row>
    <row r="266" spans="2:10">
      <c r="B266" s="1054"/>
      <c r="C266" s="1139"/>
      <c r="D266" s="463"/>
      <c r="E266" s="464"/>
      <c r="F266" s="1054"/>
      <c r="G266" s="1139"/>
      <c r="H266" s="463"/>
      <c r="I266" s="464"/>
      <c r="J266" s="553"/>
    </row>
    <row r="267" spans="2:10">
      <c r="B267" s="1054"/>
      <c r="C267" s="1139"/>
      <c r="D267" s="463"/>
      <c r="E267" s="467"/>
      <c r="F267" s="1054"/>
      <c r="G267" s="1139"/>
      <c r="H267" s="463"/>
      <c r="I267" s="467"/>
      <c r="J267" s="553"/>
    </row>
    <row r="268" spans="2:10">
      <c r="B268" s="1054"/>
      <c r="C268" s="1139"/>
      <c r="D268" s="463"/>
      <c r="E268" s="467"/>
      <c r="F268" s="1054"/>
      <c r="G268" s="1139"/>
      <c r="H268" s="463"/>
      <c r="I268" s="467"/>
      <c r="J268" s="553"/>
    </row>
    <row r="269" spans="2:10">
      <c r="B269" s="1054"/>
      <c r="C269" s="1139"/>
      <c r="D269" s="463"/>
      <c r="E269" s="464"/>
      <c r="F269" s="1137"/>
      <c r="G269" s="1138"/>
      <c r="H269" s="463"/>
      <c r="I269" s="464"/>
      <c r="J269" s="553"/>
    </row>
    <row r="270" spans="2:10">
      <c r="B270" s="1054"/>
      <c r="C270" s="1139"/>
      <c r="D270" s="463"/>
      <c r="E270" s="464"/>
      <c r="F270" s="1137"/>
      <c r="G270" s="1138"/>
      <c r="H270" s="463"/>
      <c r="I270" s="464"/>
      <c r="J270" s="553"/>
    </row>
    <row r="271" spans="2:10">
      <c r="B271" s="1054"/>
      <c r="C271" s="1139"/>
      <c r="D271" s="463"/>
      <c r="E271" s="464"/>
      <c r="F271" s="1137"/>
      <c r="G271" s="1138"/>
      <c r="H271" s="463"/>
      <c r="I271" s="464"/>
      <c r="J271" s="553"/>
    </row>
    <row r="272" spans="2:10">
      <c r="B272" s="1054"/>
      <c r="C272" s="1139"/>
      <c r="D272" s="463"/>
      <c r="E272" s="467"/>
      <c r="F272" s="1137"/>
      <c r="G272" s="1138"/>
      <c r="H272" s="463"/>
      <c r="I272" s="467"/>
      <c r="J272" s="553"/>
    </row>
    <row r="273" spans="2:11">
      <c r="B273" s="1054"/>
      <c r="C273" s="1139"/>
      <c r="D273" s="463"/>
      <c r="E273" s="467"/>
      <c r="F273" s="1137"/>
      <c r="G273" s="1138"/>
      <c r="H273" s="463"/>
      <c r="I273" s="467"/>
      <c r="J273" s="553"/>
    </row>
    <row r="274" spans="2:11">
      <c r="B274" s="1054"/>
      <c r="C274" s="1139"/>
      <c r="D274" s="463"/>
      <c r="E274" s="464"/>
      <c r="F274" s="1137"/>
      <c r="G274" s="1138"/>
      <c r="H274" s="463"/>
      <c r="I274" s="464"/>
      <c r="J274" s="553"/>
    </row>
    <row r="275" spans="2:11">
      <c r="B275" s="1054"/>
      <c r="C275" s="1139"/>
      <c r="D275" s="463"/>
      <c r="E275" s="464"/>
      <c r="F275" s="1137"/>
      <c r="G275" s="1138"/>
      <c r="H275" s="463"/>
      <c r="I275" s="464"/>
      <c r="J275" s="553"/>
    </row>
    <row r="276" spans="2:11">
      <c r="B276" s="1054"/>
      <c r="C276" s="1139"/>
      <c r="D276" s="463"/>
      <c r="E276" s="464"/>
      <c r="F276" s="1137"/>
      <c r="G276" s="1138"/>
      <c r="H276" s="463"/>
      <c r="I276" s="464"/>
      <c r="J276" s="553"/>
    </row>
    <row r="277" spans="2:11">
      <c r="B277" s="1054"/>
      <c r="C277" s="1139"/>
      <c r="D277" s="463"/>
      <c r="E277" s="467"/>
      <c r="F277" s="1137"/>
      <c r="G277" s="1138"/>
      <c r="H277" s="463"/>
      <c r="I277" s="467"/>
      <c r="J277" s="553"/>
    </row>
    <row r="278" spans="2:11">
      <c r="B278" s="1054"/>
      <c r="C278" s="1139"/>
      <c r="D278" s="463"/>
      <c r="E278" s="467"/>
      <c r="F278" s="1137"/>
      <c r="G278" s="1138"/>
      <c r="H278" s="463"/>
      <c r="I278" s="467"/>
      <c r="J278" s="553"/>
    </row>
    <row r="279" spans="2:11">
      <c r="B279" s="1054"/>
      <c r="C279" s="1139"/>
      <c r="D279" s="463"/>
      <c r="E279" s="464"/>
      <c r="F279" s="1137"/>
      <c r="G279" s="1138"/>
      <c r="H279" s="463"/>
      <c r="I279" s="464"/>
      <c r="J279" s="553"/>
    </row>
    <row r="280" spans="2:11">
      <c r="B280" s="1054"/>
      <c r="C280" s="1139"/>
      <c r="D280" s="463"/>
      <c r="E280" s="464"/>
      <c r="F280" s="1137"/>
      <c r="G280" s="1138"/>
      <c r="H280" s="463"/>
      <c r="I280" s="464"/>
      <c r="J280" s="553"/>
    </row>
    <row r="281" spans="2:11">
      <c r="B281" s="1054"/>
      <c r="C281" s="1139"/>
      <c r="D281" s="463"/>
      <c r="E281" s="464"/>
      <c r="F281" s="1137"/>
      <c r="G281" s="1138"/>
      <c r="H281" s="463"/>
      <c r="I281" s="464"/>
      <c r="J281" s="553"/>
    </row>
    <row r="282" spans="2:11">
      <c r="B282" s="1054"/>
      <c r="C282" s="1139"/>
      <c r="D282" s="463"/>
      <c r="E282" s="467"/>
      <c r="F282" s="1137"/>
      <c r="G282" s="1138"/>
      <c r="H282" s="463"/>
      <c r="I282" s="467"/>
      <c r="J282" s="553"/>
      <c r="K282" s="554"/>
    </row>
    <row r="283" spans="2:11">
      <c r="B283" s="1054"/>
      <c r="C283" s="1139"/>
      <c r="D283" s="463"/>
      <c r="E283" s="467"/>
      <c r="F283" s="1137"/>
      <c r="G283" s="1138"/>
      <c r="H283" s="463"/>
      <c r="I283" s="467"/>
      <c r="J283" s="553"/>
      <c r="K283" s="554"/>
    </row>
    <row r="284" spans="2:11">
      <c r="B284" s="1054"/>
      <c r="C284" s="1139"/>
      <c r="D284" s="463"/>
      <c r="E284" s="464"/>
      <c r="F284" s="1137"/>
      <c r="G284" s="1138"/>
      <c r="H284" s="463"/>
      <c r="I284" s="464"/>
      <c r="J284" s="553"/>
      <c r="K284" s="554"/>
    </row>
    <row r="285" spans="2:11">
      <c r="B285" s="1054"/>
      <c r="C285" s="1139"/>
      <c r="D285" s="463"/>
      <c r="E285" s="464"/>
      <c r="F285" s="1137"/>
      <c r="G285" s="1138"/>
      <c r="H285" s="463"/>
      <c r="I285" s="464"/>
      <c r="J285" s="553"/>
      <c r="K285" s="554"/>
    </row>
    <row r="286" spans="2:11">
      <c r="B286" s="1054"/>
      <c r="C286" s="1139"/>
      <c r="D286" s="463"/>
      <c r="E286" s="464"/>
      <c r="F286" s="1137"/>
      <c r="G286" s="1138"/>
      <c r="H286" s="463"/>
      <c r="I286" s="464"/>
      <c r="J286" s="553"/>
      <c r="K286" s="554"/>
    </row>
    <row r="287" spans="2:11" ht="15" customHeight="1">
      <c r="B287" s="1054"/>
      <c r="C287" s="1139"/>
      <c r="D287" s="463"/>
      <c r="E287" s="467"/>
      <c r="F287" s="1137"/>
      <c r="G287" s="1138"/>
      <c r="H287" s="463"/>
      <c r="I287" s="467"/>
      <c r="J287" s="553"/>
    </row>
    <row r="288" spans="2:11">
      <c r="B288" s="1054"/>
      <c r="C288" s="1139"/>
      <c r="D288" s="463"/>
      <c r="E288" s="467"/>
      <c r="F288" s="1137"/>
      <c r="G288" s="1138"/>
      <c r="H288" s="463"/>
      <c r="I288" s="467"/>
      <c r="J288" s="553"/>
    </row>
    <row r="289" spans="2:11" ht="15" customHeight="1">
      <c r="B289" s="1054"/>
      <c r="C289" s="1139"/>
      <c r="D289" s="463"/>
      <c r="E289" s="464"/>
      <c r="F289" s="1137"/>
      <c r="G289" s="1138"/>
      <c r="H289" s="463"/>
      <c r="I289" s="464"/>
      <c r="J289" s="553"/>
    </row>
    <row r="290" spans="2:11">
      <c r="B290" s="1054"/>
      <c r="C290" s="1139"/>
      <c r="D290" s="463"/>
      <c r="E290" s="464"/>
      <c r="F290" s="1137"/>
      <c r="G290" s="1138"/>
      <c r="H290" s="463"/>
      <c r="I290" s="464"/>
      <c r="J290" s="553"/>
    </row>
    <row r="291" spans="2:11">
      <c r="B291" s="1054"/>
      <c r="C291" s="1139"/>
      <c r="D291" s="463"/>
      <c r="E291" s="464"/>
      <c r="F291" s="1137"/>
      <c r="G291" s="1138"/>
      <c r="H291" s="463"/>
      <c r="I291" s="464"/>
      <c r="J291" s="553"/>
    </row>
    <row r="292" spans="2:11" ht="15" customHeight="1">
      <c r="B292" s="1054"/>
      <c r="C292" s="1139"/>
      <c r="D292" s="463"/>
      <c r="E292" s="467"/>
      <c r="F292" s="1137"/>
      <c r="G292" s="1138"/>
      <c r="H292" s="463"/>
      <c r="I292" s="464"/>
      <c r="J292" s="553"/>
    </row>
    <row r="293" spans="2:11">
      <c r="B293" s="1054"/>
      <c r="C293" s="1139"/>
      <c r="D293" s="463"/>
      <c r="E293" s="467"/>
      <c r="F293" s="1137"/>
      <c r="G293" s="1138"/>
      <c r="H293" s="463"/>
      <c r="I293" s="464"/>
      <c r="J293" s="553"/>
    </row>
    <row r="294" spans="2:11" ht="15" customHeight="1">
      <c r="B294" s="1054"/>
      <c r="C294" s="1139"/>
      <c r="D294" s="463"/>
      <c r="E294" s="464"/>
      <c r="F294" s="1054"/>
      <c r="G294" s="1139"/>
      <c r="H294" s="463"/>
      <c r="I294" s="464"/>
      <c r="J294" s="553"/>
    </row>
    <row r="295" spans="2:11">
      <c r="B295" s="1054"/>
      <c r="C295" s="1139"/>
      <c r="D295" s="463"/>
      <c r="E295" s="464"/>
      <c r="F295" s="1054"/>
      <c r="G295" s="1139"/>
      <c r="H295" s="463"/>
      <c r="I295" s="464"/>
      <c r="J295" s="553"/>
    </row>
    <row r="296" spans="2:11">
      <c r="B296" s="1054"/>
      <c r="C296" s="1139"/>
      <c r="D296" s="463"/>
      <c r="E296" s="464"/>
      <c r="F296" s="1054"/>
      <c r="G296" s="1139"/>
      <c r="H296" s="463"/>
      <c r="I296" s="464"/>
      <c r="J296" s="553"/>
    </row>
    <row r="297" spans="2:11" ht="15" customHeight="1">
      <c r="B297" s="1054"/>
      <c r="C297" s="1139"/>
      <c r="D297" s="463"/>
      <c r="E297" s="467"/>
      <c r="F297" s="1054"/>
      <c r="G297" s="1139"/>
      <c r="H297" s="463"/>
      <c r="I297" s="467"/>
      <c r="J297" s="553"/>
    </row>
    <row r="298" spans="2:11">
      <c r="B298" s="1054"/>
      <c r="C298" s="1139"/>
      <c r="D298" s="463"/>
      <c r="E298" s="467"/>
      <c r="F298" s="1054"/>
      <c r="G298" s="1139"/>
      <c r="H298" s="463"/>
      <c r="I298" s="467"/>
      <c r="J298" s="553"/>
    </row>
    <row r="299" spans="2:11" ht="15" customHeight="1">
      <c r="B299" s="1054"/>
      <c r="C299" s="1139"/>
      <c r="D299" s="463"/>
      <c r="E299" s="464"/>
      <c r="F299" s="1137"/>
      <c r="G299" s="1138"/>
      <c r="H299" s="463"/>
      <c r="I299" s="464"/>
      <c r="J299" s="553"/>
    </row>
    <row r="300" spans="2:11">
      <c r="B300" s="1054"/>
      <c r="C300" s="1139"/>
      <c r="D300" s="463"/>
      <c r="E300" s="464"/>
      <c r="F300" s="1137"/>
      <c r="G300" s="1138"/>
      <c r="H300" s="463"/>
      <c r="I300" s="464"/>
      <c r="J300" s="553"/>
    </row>
    <row r="301" spans="2:11">
      <c r="B301" s="1054"/>
      <c r="C301" s="1139"/>
      <c r="D301" s="463"/>
      <c r="E301" s="464"/>
      <c r="F301" s="1137"/>
      <c r="G301" s="1138"/>
      <c r="H301" s="463"/>
      <c r="I301" s="464"/>
      <c r="J301" s="553"/>
    </row>
    <row r="302" spans="2:11">
      <c r="B302" s="1054"/>
      <c r="C302" s="1139"/>
      <c r="D302" s="463"/>
      <c r="E302" s="467"/>
      <c r="F302" s="1137"/>
      <c r="G302" s="1138"/>
      <c r="H302" s="463"/>
      <c r="I302" s="467"/>
      <c r="J302" s="553"/>
      <c r="K302" s="554"/>
    </row>
    <row r="303" spans="2:11">
      <c r="B303" s="1054"/>
      <c r="C303" s="1139"/>
      <c r="D303" s="463"/>
      <c r="E303" s="467"/>
      <c r="F303" s="1137"/>
      <c r="G303" s="1138"/>
      <c r="H303" s="463"/>
      <c r="I303" s="467"/>
      <c r="J303" s="553"/>
      <c r="K303" s="554"/>
    </row>
    <row r="304" spans="2:11">
      <c r="B304" s="1054"/>
      <c r="C304" s="1139"/>
      <c r="D304" s="463"/>
      <c r="E304" s="464"/>
      <c r="F304" s="1137"/>
      <c r="G304" s="1138"/>
      <c r="H304" s="463"/>
      <c r="I304" s="464"/>
      <c r="J304" s="553"/>
      <c r="K304" s="554"/>
    </row>
    <row r="305" spans="2:11">
      <c r="B305" s="1054"/>
      <c r="C305" s="1139"/>
      <c r="D305" s="463"/>
      <c r="E305" s="464"/>
      <c r="F305" s="1137"/>
      <c r="G305" s="1138"/>
      <c r="H305" s="463"/>
      <c r="I305" s="464"/>
      <c r="J305" s="553"/>
      <c r="K305" s="554"/>
    </row>
    <row r="306" spans="2:11">
      <c r="B306" s="1054"/>
      <c r="C306" s="1139"/>
      <c r="D306" s="463"/>
      <c r="E306" s="464"/>
      <c r="F306" s="1137"/>
      <c r="G306" s="1138"/>
      <c r="H306" s="463"/>
      <c r="I306" s="464"/>
      <c r="J306" s="553"/>
      <c r="K306" s="554"/>
    </row>
    <row r="307" spans="2:11">
      <c r="B307" s="1054"/>
      <c r="C307" s="1139"/>
      <c r="D307" s="463"/>
      <c r="E307" s="467"/>
      <c r="F307" s="1137"/>
      <c r="G307" s="1138"/>
      <c r="H307" s="463"/>
      <c r="I307" s="467"/>
      <c r="J307" s="553"/>
    </row>
    <row r="308" spans="2:11">
      <c r="B308" s="1054"/>
      <c r="C308" s="1139"/>
      <c r="D308" s="463"/>
      <c r="E308" s="467"/>
      <c r="F308" s="1137"/>
      <c r="G308" s="1138"/>
      <c r="H308" s="463"/>
      <c r="I308" s="467"/>
      <c r="J308" s="553"/>
    </row>
    <row r="309" spans="2:11">
      <c r="B309" s="1054"/>
      <c r="C309" s="1139"/>
      <c r="D309" s="463"/>
      <c r="E309" s="464"/>
      <c r="F309" s="1137"/>
      <c r="G309" s="1138"/>
      <c r="H309" s="463"/>
      <c r="I309" s="464"/>
      <c r="J309" s="553"/>
    </row>
    <row r="310" spans="2:11">
      <c r="B310" s="1054"/>
      <c r="C310" s="1139"/>
      <c r="D310" s="463"/>
      <c r="E310" s="464"/>
      <c r="F310" s="1137"/>
      <c r="G310" s="1138"/>
      <c r="H310" s="463"/>
      <c r="I310" s="464"/>
      <c r="J310" s="553"/>
    </row>
    <row r="311" spans="2:11">
      <c r="B311" s="1054"/>
      <c r="C311" s="1139"/>
      <c r="D311" s="463"/>
      <c r="E311" s="464"/>
      <c r="F311" s="1137"/>
      <c r="G311" s="1138"/>
      <c r="H311" s="463"/>
      <c r="I311" s="464"/>
      <c r="J311" s="553"/>
    </row>
    <row r="312" spans="2:11">
      <c r="B312" s="1054"/>
      <c r="C312" s="1139"/>
      <c r="D312" s="463"/>
      <c r="E312" s="467"/>
      <c r="F312" s="1137"/>
      <c r="G312" s="1138"/>
      <c r="H312" s="463"/>
      <c r="I312" s="467"/>
      <c r="J312" s="553"/>
    </row>
    <row r="313" spans="2:11">
      <c r="B313" s="1054"/>
      <c r="C313" s="1139"/>
      <c r="D313" s="463"/>
      <c r="E313" s="467"/>
      <c r="F313" s="1137"/>
      <c r="G313" s="1138"/>
      <c r="H313" s="463"/>
      <c r="I313" s="467"/>
      <c r="J313" s="553"/>
    </row>
    <row r="314" spans="2:11">
      <c r="B314" s="1054"/>
      <c r="C314" s="1139"/>
      <c r="D314" s="463"/>
      <c r="E314" s="464"/>
      <c r="F314" s="1137"/>
      <c r="G314" s="1138"/>
      <c r="H314" s="463"/>
      <c r="I314" s="464"/>
      <c r="J314" s="553"/>
    </row>
    <row r="315" spans="2:11">
      <c r="B315" s="1054"/>
      <c r="C315" s="1139"/>
      <c r="D315" s="463"/>
      <c r="E315" s="464"/>
      <c r="F315" s="1137"/>
      <c r="G315" s="1138"/>
      <c r="H315" s="463"/>
      <c r="I315" s="464"/>
      <c r="J315" s="553"/>
    </row>
    <row r="316" spans="2:11">
      <c r="B316" s="1054"/>
      <c r="C316" s="1139"/>
      <c r="D316" s="463"/>
      <c r="E316" s="464"/>
      <c r="F316" s="1137"/>
      <c r="G316" s="1138"/>
      <c r="H316" s="463"/>
      <c r="I316" s="464"/>
      <c r="J316" s="553"/>
    </row>
    <row r="317" spans="2:11">
      <c r="B317" s="1054"/>
      <c r="C317" s="1139"/>
      <c r="D317" s="463"/>
      <c r="E317" s="467"/>
      <c r="F317" s="1137"/>
      <c r="G317" s="1138"/>
      <c r="H317" s="463"/>
      <c r="I317" s="467"/>
      <c r="J317" s="553"/>
    </row>
    <row r="318" spans="2:11">
      <c r="B318" s="1054"/>
      <c r="C318" s="1139"/>
      <c r="D318" s="463"/>
      <c r="E318" s="467"/>
      <c r="F318" s="1137"/>
      <c r="G318" s="1138"/>
      <c r="H318" s="463"/>
      <c r="I318" s="467"/>
      <c r="J318" s="553"/>
    </row>
    <row r="319" spans="2:11">
      <c r="B319" s="1137"/>
      <c r="C319" s="1138"/>
      <c r="D319" s="463"/>
      <c r="E319" s="464"/>
      <c r="F319" s="1137"/>
      <c r="G319" s="1138"/>
      <c r="H319" s="463"/>
      <c r="I319" s="464"/>
      <c r="J319" s="553"/>
    </row>
    <row r="320" spans="2:11">
      <c r="B320" s="1137"/>
      <c r="C320" s="1138"/>
      <c r="D320" s="463"/>
      <c r="E320" s="464"/>
      <c r="F320" s="1137"/>
      <c r="G320" s="1138"/>
      <c r="H320" s="463"/>
      <c r="I320" s="464"/>
      <c r="J320" s="553"/>
    </row>
    <row r="321" spans="2:11">
      <c r="B321" s="1137"/>
      <c r="C321" s="1138"/>
      <c r="D321" s="463"/>
      <c r="E321" s="464"/>
      <c r="F321" s="1137"/>
      <c r="G321" s="1138"/>
      <c r="H321" s="463"/>
      <c r="I321" s="464"/>
      <c r="J321" s="553"/>
    </row>
    <row r="322" spans="2:11">
      <c r="B322" s="1137"/>
      <c r="C322" s="1138"/>
      <c r="D322" s="463"/>
      <c r="E322" s="467"/>
      <c r="F322" s="1137"/>
      <c r="G322" s="1138"/>
      <c r="H322" s="463"/>
      <c r="I322" s="464"/>
      <c r="J322" s="553"/>
      <c r="K322" s="554"/>
    </row>
    <row r="323" spans="2:11">
      <c r="B323" s="1137"/>
      <c r="C323" s="1138"/>
      <c r="D323" s="463"/>
      <c r="E323" s="467"/>
      <c r="F323" s="1137"/>
      <c r="G323" s="1138"/>
      <c r="H323" s="463"/>
      <c r="I323" s="464"/>
      <c r="J323" s="553"/>
      <c r="K323" s="554"/>
    </row>
    <row r="324" spans="2:11">
      <c r="B324" s="1137"/>
      <c r="C324" s="1138"/>
      <c r="D324" s="463"/>
      <c r="E324" s="464"/>
      <c r="F324" s="1054"/>
      <c r="G324" s="1139"/>
      <c r="H324" s="463"/>
      <c r="I324" s="464"/>
      <c r="J324" s="553"/>
      <c r="K324" s="554"/>
    </row>
    <row r="325" spans="2:11">
      <c r="B325" s="1137"/>
      <c r="C325" s="1138"/>
      <c r="D325" s="463"/>
      <c r="E325" s="464"/>
      <c r="F325" s="1054"/>
      <c r="G325" s="1139"/>
      <c r="H325" s="463"/>
      <c r="I325" s="464"/>
      <c r="J325" s="553"/>
      <c r="K325" s="554"/>
    </row>
    <row r="326" spans="2:11">
      <c r="B326" s="1137"/>
      <c r="C326" s="1138"/>
      <c r="D326" s="463"/>
      <c r="E326" s="464"/>
      <c r="F326" s="1054"/>
      <c r="G326" s="1139"/>
      <c r="H326" s="463"/>
      <c r="I326" s="464"/>
      <c r="J326" s="553"/>
      <c r="K326" s="554"/>
    </row>
    <row r="327" spans="2:11">
      <c r="B327" s="1137"/>
      <c r="C327" s="1138"/>
      <c r="D327" s="463"/>
      <c r="E327" s="467"/>
      <c r="F327" s="1054"/>
      <c r="G327" s="1139"/>
      <c r="H327" s="463"/>
      <c r="I327" s="467"/>
      <c r="J327" s="553"/>
    </row>
    <row r="328" spans="2:11">
      <c r="B328" s="1137"/>
      <c r="C328" s="1138"/>
      <c r="D328" s="463"/>
      <c r="E328" s="467"/>
      <c r="F328" s="1054"/>
      <c r="G328" s="1139"/>
      <c r="H328" s="463"/>
      <c r="I328" s="467"/>
      <c r="J328" s="553"/>
    </row>
    <row r="329" spans="2:11">
      <c r="B329" s="1137"/>
      <c r="C329" s="1138"/>
      <c r="D329" s="463"/>
      <c r="E329" s="464"/>
      <c r="F329" s="1054"/>
      <c r="G329" s="1139"/>
      <c r="H329" s="463"/>
      <c r="I329" s="464"/>
      <c r="J329" s="553"/>
    </row>
    <row r="330" spans="2:11">
      <c r="B330" s="1137"/>
      <c r="C330" s="1138"/>
      <c r="D330" s="463"/>
      <c r="E330" s="464"/>
      <c r="F330" s="1054"/>
      <c r="G330" s="1139"/>
      <c r="H330" s="463"/>
      <c r="I330" s="464"/>
      <c r="J330" s="553"/>
    </row>
    <row r="331" spans="2:11">
      <c r="B331" s="1137"/>
      <c r="C331" s="1138"/>
      <c r="D331" s="463"/>
      <c r="E331" s="464"/>
      <c r="F331" s="1054"/>
      <c r="G331" s="1139"/>
      <c r="H331" s="463"/>
      <c r="I331" s="464"/>
      <c r="J331" s="553"/>
    </row>
    <row r="332" spans="2:11">
      <c r="B332" s="1137"/>
      <c r="C332" s="1138"/>
      <c r="D332" s="463"/>
      <c r="E332" s="467"/>
      <c r="F332" s="1054"/>
      <c r="G332" s="1139"/>
      <c r="H332" s="463"/>
      <c r="I332" s="467"/>
      <c r="J332" s="553"/>
    </row>
    <row r="333" spans="2:11">
      <c r="B333" s="1137"/>
      <c r="C333" s="1138"/>
      <c r="D333" s="463"/>
      <c r="E333" s="467"/>
      <c r="F333" s="1054"/>
      <c r="G333" s="1139"/>
      <c r="H333" s="463"/>
      <c r="I333" s="467"/>
      <c r="J333" s="553"/>
    </row>
    <row r="334" spans="2:11">
      <c r="B334" s="1137"/>
      <c r="C334" s="1138"/>
      <c r="D334" s="463"/>
      <c r="E334" s="464"/>
      <c r="F334" s="1137"/>
      <c r="G334" s="1138"/>
      <c r="H334" s="463"/>
      <c r="I334" s="464"/>
      <c r="J334" s="553"/>
    </row>
    <row r="335" spans="2:11">
      <c r="B335" s="1137"/>
      <c r="C335" s="1138"/>
      <c r="D335" s="463"/>
      <c r="E335" s="464"/>
      <c r="F335" s="1137"/>
      <c r="G335" s="1138"/>
      <c r="H335" s="463"/>
      <c r="I335" s="464"/>
      <c r="J335" s="553"/>
    </row>
    <row r="336" spans="2:11">
      <c r="B336" s="1137"/>
      <c r="C336" s="1138"/>
      <c r="D336" s="463"/>
      <c r="E336" s="464"/>
      <c r="F336" s="1137"/>
      <c r="G336" s="1138"/>
      <c r="H336" s="463"/>
      <c r="I336" s="464"/>
      <c r="J336" s="553"/>
    </row>
    <row r="337" spans="2:11">
      <c r="B337" s="1137"/>
      <c r="C337" s="1138"/>
      <c r="D337" s="463"/>
      <c r="E337" s="467"/>
      <c r="F337" s="1137"/>
      <c r="G337" s="1138"/>
      <c r="H337" s="463"/>
      <c r="I337" s="467"/>
      <c r="J337" s="553"/>
    </row>
    <row r="338" spans="2:11">
      <c r="B338" s="1137"/>
      <c r="C338" s="1138"/>
      <c r="D338" s="463"/>
      <c r="E338" s="467"/>
      <c r="F338" s="1137"/>
      <c r="G338" s="1138"/>
      <c r="H338" s="463"/>
      <c r="I338" s="467"/>
      <c r="J338" s="553"/>
    </row>
    <row r="339" spans="2:11">
      <c r="B339" s="1137"/>
      <c r="C339" s="1138"/>
      <c r="D339" s="463"/>
      <c r="E339" s="464"/>
      <c r="F339" s="1137"/>
      <c r="G339" s="1138"/>
      <c r="H339" s="463"/>
      <c r="I339" s="464"/>
      <c r="J339" s="553"/>
    </row>
    <row r="340" spans="2:11">
      <c r="B340" s="1137"/>
      <c r="C340" s="1138"/>
      <c r="D340" s="463"/>
      <c r="E340" s="464"/>
      <c r="F340" s="1137"/>
      <c r="G340" s="1138"/>
      <c r="H340" s="463"/>
      <c r="I340" s="464"/>
      <c r="J340" s="553"/>
      <c r="K340" s="554"/>
    </row>
    <row r="341" spans="2:11">
      <c r="B341" s="1137"/>
      <c r="C341" s="1138"/>
      <c r="D341" s="463"/>
      <c r="E341" s="464"/>
      <c r="F341" s="1137"/>
      <c r="G341" s="1138"/>
      <c r="H341" s="463"/>
      <c r="I341" s="464"/>
      <c r="J341" s="553"/>
      <c r="K341" s="554"/>
    </row>
    <row r="342" spans="2:11">
      <c r="B342" s="1137"/>
      <c r="C342" s="1138"/>
      <c r="D342" s="463"/>
      <c r="E342" s="467"/>
      <c r="F342" s="1137"/>
      <c r="G342" s="1138"/>
      <c r="H342" s="463"/>
      <c r="I342" s="467"/>
      <c r="J342" s="553"/>
      <c r="K342" s="554"/>
    </row>
    <row r="343" spans="2:11">
      <c r="B343" s="1137"/>
      <c r="C343" s="1138"/>
      <c r="D343" s="463"/>
      <c r="E343" s="467"/>
      <c r="F343" s="1137"/>
      <c r="G343" s="1138"/>
      <c r="H343" s="463"/>
      <c r="I343" s="467"/>
      <c r="J343" s="553"/>
      <c r="K343" s="554"/>
    </row>
    <row r="344" spans="2:11">
      <c r="B344" s="1137"/>
      <c r="C344" s="1138"/>
      <c r="D344" s="463"/>
      <c r="E344" s="464"/>
      <c r="F344" s="1137"/>
      <c r="G344" s="1138"/>
      <c r="H344" s="463"/>
      <c r="I344" s="464"/>
      <c r="J344" s="553"/>
      <c r="K344" s="554"/>
    </row>
    <row r="345" spans="2:11">
      <c r="B345" s="1137"/>
      <c r="C345" s="1138"/>
      <c r="D345" s="463"/>
      <c r="E345" s="464"/>
      <c r="F345" s="1137"/>
      <c r="G345" s="1138"/>
      <c r="H345" s="463"/>
      <c r="I345" s="464"/>
      <c r="J345" s="553"/>
      <c r="K345" s="554"/>
    </row>
    <row r="346" spans="2:11">
      <c r="B346" s="1137"/>
      <c r="C346" s="1138"/>
      <c r="D346" s="463"/>
      <c r="E346" s="464"/>
      <c r="F346" s="1137"/>
      <c r="G346" s="1138"/>
      <c r="H346" s="463"/>
      <c r="I346" s="464"/>
      <c r="J346" s="553"/>
      <c r="K346" s="554"/>
    </row>
    <row r="347" spans="2:11">
      <c r="B347" s="1137"/>
      <c r="C347" s="1138"/>
      <c r="D347" s="463"/>
      <c r="E347" s="467"/>
      <c r="F347" s="1137"/>
      <c r="G347" s="1138"/>
      <c r="H347" s="463"/>
      <c r="I347" s="467"/>
      <c r="J347" s="553"/>
      <c r="K347" s="554"/>
    </row>
    <row r="348" spans="2:11">
      <c r="B348" s="1137"/>
      <c r="C348" s="1138"/>
      <c r="D348" s="463"/>
      <c r="E348" s="467"/>
      <c r="F348" s="1137"/>
      <c r="G348" s="1138"/>
      <c r="H348" s="463"/>
      <c r="I348" s="467"/>
      <c r="J348" s="553"/>
      <c r="K348" s="554"/>
    </row>
    <row r="349" spans="2:11">
      <c r="B349" s="1137"/>
      <c r="C349" s="1138"/>
      <c r="D349" s="463"/>
      <c r="E349" s="464"/>
      <c r="F349" s="1137"/>
      <c r="G349" s="1138"/>
      <c r="H349" s="463"/>
      <c r="I349" s="464"/>
      <c r="J349" s="553"/>
      <c r="K349" s="554"/>
    </row>
    <row r="350" spans="2:11">
      <c r="B350" s="1137"/>
      <c r="C350" s="1138"/>
      <c r="D350" s="463"/>
      <c r="E350" s="464"/>
      <c r="F350" s="1137"/>
      <c r="G350" s="1138"/>
      <c r="H350" s="463"/>
      <c r="I350" s="464"/>
      <c r="J350" s="553"/>
      <c r="K350" s="554"/>
    </row>
    <row r="351" spans="2:11">
      <c r="B351" s="1137"/>
      <c r="C351" s="1138"/>
      <c r="D351" s="463"/>
      <c r="E351" s="464"/>
      <c r="F351" s="1137"/>
      <c r="G351" s="1138"/>
      <c r="H351" s="463"/>
      <c r="I351" s="464"/>
      <c r="J351" s="553"/>
      <c r="K351" s="554"/>
    </row>
    <row r="352" spans="2:11">
      <c r="B352" s="1137"/>
      <c r="C352" s="1138"/>
      <c r="D352" s="463"/>
      <c r="E352" s="467"/>
      <c r="F352" s="1137"/>
      <c r="G352" s="1138"/>
      <c r="H352" s="463"/>
      <c r="I352" s="464"/>
      <c r="J352" s="553"/>
      <c r="K352" s="554"/>
    </row>
    <row r="353" spans="2:11">
      <c r="B353" s="1137"/>
      <c r="C353" s="1138"/>
      <c r="D353" s="463"/>
      <c r="E353" s="467"/>
      <c r="F353" s="1137"/>
      <c r="G353" s="1138"/>
      <c r="H353" s="463"/>
      <c r="I353" s="464"/>
      <c r="J353" s="553"/>
      <c r="K353" s="554"/>
    </row>
    <row r="354" spans="2:11">
      <c r="B354" s="1137"/>
      <c r="C354" s="1138"/>
      <c r="D354" s="463"/>
      <c r="E354" s="464"/>
      <c r="F354" s="1054"/>
      <c r="G354" s="1139"/>
      <c r="H354" s="463"/>
      <c r="I354" s="464"/>
      <c r="J354" s="553"/>
      <c r="K354" s="554"/>
    </row>
    <row r="355" spans="2:11">
      <c r="B355" s="1137"/>
      <c r="C355" s="1138"/>
      <c r="D355" s="463"/>
      <c r="E355" s="464"/>
      <c r="F355" s="1054"/>
      <c r="G355" s="1139"/>
      <c r="H355" s="463"/>
      <c r="I355" s="464"/>
      <c r="J355" s="553"/>
      <c r="K355" s="554"/>
    </row>
    <row r="356" spans="2:11">
      <c r="B356" s="1137"/>
      <c r="C356" s="1138"/>
      <c r="D356" s="463"/>
      <c r="E356" s="464"/>
      <c r="F356" s="1054"/>
      <c r="G356" s="1139"/>
      <c r="H356" s="463"/>
      <c r="I356" s="464"/>
      <c r="J356" s="553"/>
      <c r="K356" s="554"/>
    </row>
    <row r="357" spans="2:11">
      <c r="B357" s="1137"/>
      <c r="C357" s="1138"/>
      <c r="D357" s="463"/>
      <c r="E357" s="467"/>
      <c r="F357" s="1054"/>
      <c r="G357" s="1139"/>
      <c r="H357" s="463"/>
      <c r="I357" s="467"/>
      <c r="J357" s="553"/>
      <c r="K357" s="554"/>
    </row>
    <row r="358" spans="2:11">
      <c r="B358" s="1137"/>
      <c r="C358" s="1138"/>
      <c r="D358" s="463"/>
      <c r="E358" s="467"/>
      <c r="F358" s="1054"/>
      <c r="G358" s="1139"/>
      <c r="H358" s="463"/>
      <c r="I358" s="467"/>
      <c r="J358" s="553"/>
      <c r="K358" s="554"/>
    </row>
    <row r="359" spans="2:11">
      <c r="B359" s="1137"/>
      <c r="C359" s="1138"/>
      <c r="D359" s="463"/>
      <c r="E359" s="464"/>
      <c r="F359" s="1054"/>
      <c r="G359" s="1139"/>
      <c r="H359" s="463"/>
      <c r="I359" s="464"/>
      <c r="J359" s="553"/>
      <c r="K359" s="554"/>
    </row>
    <row r="360" spans="2:11">
      <c r="B360" s="1137"/>
      <c r="C360" s="1138"/>
      <c r="D360" s="463"/>
      <c r="E360" s="464"/>
      <c r="F360" s="1054"/>
      <c r="G360" s="1139"/>
      <c r="H360" s="463"/>
      <c r="I360" s="464"/>
      <c r="J360" s="553"/>
      <c r="K360" s="554"/>
    </row>
    <row r="361" spans="2:11">
      <c r="B361" s="1137"/>
      <c r="C361" s="1138"/>
      <c r="D361" s="463"/>
      <c r="E361" s="464"/>
      <c r="F361" s="1054"/>
      <c r="G361" s="1139"/>
      <c r="H361" s="463"/>
      <c r="I361" s="464"/>
      <c r="J361" s="553"/>
      <c r="K361" s="554"/>
    </row>
    <row r="362" spans="2:11">
      <c r="B362" s="1137"/>
      <c r="C362" s="1138"/>
      <c r="D362" s="463"/>
      <c r="E362" s="467"/>
      <c r="F362" s="1054"/>
      <c r="G362" s="1139"/>
      <c r="H362" s="463"/>
      <c r="I362" s="467"/>
      <c r="J362" s="553"/>
      <c r="K362" s="554"/>
    </row>
    <row r="363" spans="2:11">
      <c r="B363" s="1137"/>
      <c r="C363" s="1138"/>
      <c r="D363" s="463"/>
      <c r="E363" s="467"/>
      <c r="F363" s="1054"/>
      <c r="G363" s="1139"/>
      <c r="H363" s="463"/>
      <c r="I363" s="467"/>
      <c r="J363" s="553"/>
      <c r="K363" s="554"/>
    </row>
    <row r="364" spans="2:11">
      <c r="B364" s="1137"/>
      <c r="C364" s="1138"/>
      <c r="D364" s="463"/>
      <c r="E364" s="464"/>
      <c r="F364" s="1137"/>
      <c r="G364" s="1138"/>
      <c r="H364" s="463"/>
      <c r="I364" s="464"/>
      <c r="J364" s="553"/>
      <c r="K364" s="554"/>
    </row>
    <row r="365" spans="2:11">
      <c r="B365" s="1137"/>
      <c r="C365" s="1138"/>
      <c r="D365" s="463"/>
      <c r="E365" s="464"/>
      <c r="F365" s="1137"/>
      <c r="G365" s="1138"/>
      <c r="H365" s="463"/>
      <c r="I365" s="464"/>
      <c r="J365" s="553"/>
      <c r="K365" s="554"/>
    </row>
    <row r="366" spans="2:11">
      <c r="B366" s="1137"/>
      <c r="C366" s="1138"/>
      <c r="D366" s="463"/>
      <c r="E366" s="464"/>
      <c r="F366" s="1137"/>
      <c r="G366" s="1138"/>
      <c r="H366" s="463"/>
      <c r="I366" s="464"/>
      <c r="J366" s="553"/>
      <c r="K366" s="554"/>
    </row>
    <row r="367" spans="2:11">
      <c r="B367" s="1137"/>
      <c r="C367" s="1138"/>
      <c r="D367" s="463"/>
      <c r="E367" s="467"/>
      <c r="F367" s="1137"/>
      <c r="G367" s="1138"/>
      <c r="H367" s="463"/>
      <c r="I367" s="467"/>
      <c r="J367" s="553"/>
      <c r="K367" s="554"/>
    </row>
    <row r="368" spans="2:11">
      <c r="B368" s="1137"/>
      <c r="C368" s="1138"/>
      <c r="D368" s="463"/>
      <c r="E368" s="467"/>
      <c r="F368" s="1137"/>
      <c r="G368" s="1138"/>
      <c r="H368" s="463"/>
      <c r="I368" s="467"/>
      <c r="J368" s="553"/>
      <c r="K368" s="554"/>
    </row>
    <row r="369" spans="2:10">
      <c r="B369" s="1137"/>
      <c r="C369" s="1138"/>
      <c r="D369" s="463"/>
      <c r="E369" s="464"/>
      <c r="F369" s="1137"/>
      <c r="G369" s="1138"/>
      <c r="H369" s="463"/>
      <c r="I369" s="464"/>
      <c r="J369" s="553"/>
    </row>
    <row r="370" spans="2:10">
      <c r="B370" s="1137"/>
      <c r="C370" s="1138"/>
      <c r="D370" s="463"/>
      <c r="E370" s="464"/>
      <c r="F370" s="1137"/>
      <c r="G370" s="1138"/>
      <c r="H370" s="463"/>
      <c r="I370" s="464"/>
      <c r="J370" s="553"/>
    </row>
    <row r="371" spans="2:10">
      <c r="B371" s="1137"/>
      <c r="C371" s="1138"/>
      <c r="D371" s="463"/>
      <c r="E371" s="464"/>
      <c r="F371" s="1137"/>
      <c r="G371" s="1138"/>
      <c r="H371" s="463"/>
      <c r="I371" s="464"/>
      <c r="J371" s="553"/>
    </row>
    <row r="372" spans="2:10">
      <c r="B372" s="1137"/>
      <c r="C372" s="1138"/>
      <c r="D372" s="463"/>
      <c r="E372" s="467"/>
      <c r="F372" s="1137"/>
      <c r="G372" s="1138"/>
      <c r="H372" s="463"/>
      <c r="I372" s="467"/>
      <c r="J372" s="553"/>
    </row>
    <row r="373" spans="2:10">
      <c r="B373" s="1137"/>
      <c r="C373" s="1138"/>
      <c r="D373" s="463"/>
      <c r="E373" s="467"/>
      <c r="F373" s="1137"/>
      <c r="G373" s="1138"/>
      <c r="H373" s="463"/>
      <c r="I373" s="467"/>
      <c r="J373" s="553"/>
    </row>
    <row r="374" spans="2:10">
      <c r="B374" s="1137"/>
      <c r="C374" s="1138"/>
      <c r="D374" s="463"/>
      <c r="E374" s="464"/>
      <c r="F374" s="1137"/>
      <c r="G374" s="1138"/>
      <c r="H374" s="463"/>
      <c r="I374" s="464"/>
      <c r="J374" s="553"/>
    </row>
    <row r="375" spans="2:10">
      <c r="B375" s="1137"/>
      <c r="C375" s="1138"/>
      <c r="D375" s="463"/>
      <c r="E375" s="464"/>
      <c r="F375" s="1137"/>
      <c r="G375" s="1138"/>
      <c r="H375" s="463"/>
      <c r="I375" s="464"/>
      <c r="J375" s="553"/>
    </row>
    <row r="376" spans="2:10">
      <c r="B376" s="1137"/>
      <c r="C376" s="1138"/>
      <c r="D376" s="463"/>
      <c r="E376" s="464"/>
      <c r="F376" s="1137"/>
      <c r="G376" s="1138"/>
      <c r="H376" s="463"/>
      <c r="I376" s="464"/>
      <c r="J376" s="553"/>
    </row>
    <row r="377" spans="2:10">
      <c r="B377" s="1137"/>
      <c r="C377" s="1138"/>
      <c r="D377" s="463"/>
      <c r="E377" s="467"/>
      <c r="F377" s="1137"/>
      <c r="G377" s="1138"/>
      <c r="H377" s="463"/>
      <c r="I377" s="467"/>
      <c r="J377" s="553"/>
    </row>
    <row r="378" spans="2:10">
      <c r="B378" s="1137"/>
      <c r="C378" s="1138"/>
      <c r="D378" s="463"/>
      <c r="E378" s="467"/>
      <c r="F378" s="1137"/>
      <c r="G378" s="1138"/>
      <c r="H378" s="463"/>
      <c r="I378" s="467"/>
      <c r="J378" s="553"/>
    </row>
    <row r="379" spans="2:10">
      <c r="B379" s="1137"/>
      <c r="C379" s="1138"/>
      <c r="D379" s="463"/>
      <c r="E379" s="464"/>
      <c r="F379" s="1137"/>
      <c r="G379" s="1138"/>
      <c r="H379" s="463"/>
      <c r="I379" s="464"/>
      <c r="J379" s="553"/>
    </row>
    <row r="380" spans="2:10">
      <c r="B380" s="1137"/>
      <c r="C380" s="1138"/>
      <c r="D380" s="463"/>
      <c r="E380" s="464"/>
      <c r="F380" s="1137"/>
      <c r="G380" s="1138"/>
      <c r="H380" s="463"/>
      <c r="I380" s="464"/>
      <c r="J380" s="553"/>
    </row>
    <row r="381" spans="2:10">
      <c r="B381" s="1137"/>
      <c r="C381" s="1138"/>
      <c r="D381" s="463"/>
      <c r="E381" s="464"/>
      <c r="F381" s="1137"/>
      <c r="G381" s="1138"/>
      <c r="H381" s="463"/>
      <c r="I381" s="464"/>
      <c r="J381" s="553"/>
    </row>
    <row r="382" spans="2:10">
      <c r="B382" s="1137"/>
      <c r="C382" s="1138"/>
      <c r="D382" s="463"/>
      <c r="E382" s="467"/>
      <c r="F382" s="1137"/>
      <c r="G382" s="1138"/>
      <c r="H382" s="463"/>
      <c r="I382" s="464"/>
      <c r="J382" s="553"/>
    </row>
    <row r="383" spans="2:10">
      <c r="B383" s="1137"/>
      <c r="C383" s="1138"/>
      <c r="D383" s="463"/>
      <c r="E383" s="467"/>
      <c r="F383" s="1137"/>
      <c r="G383" s="1138"/>
      <c r="H383" s="463"/>
      <c r="I383" s="464"/>
      <c r="J383" s="553"/>
    </row>
    <row r="384" spans="2:10">
      <c r="B384" s="1137"/>
      <c r="C384" s="1138"/>
      <c r="D384" s="463"/>
      <c r="E384" s="464"/>
      <c r="F384" s="1137"/>
      <c r="G384" s="1138"/>
      <c r="H384" s="463"/>
      <c r="I384" s="464"/>
      <c r="J384" s="527"/>
    </row>
    <row r="385" spans="2:11">
      <c r="B385" s="1137"/>
      <c r="C385" s="1138"/>
      <c r="D385" s="463"/>
      <c r="E385" s="464"/>
      <c r="F385" s="1137"/>
      <c r="G385" s="1138"/>
      <c r="H385" s="463"/>
      <c r="I385" s="464"/>
      <c r="J385" s="527"/>
    </row>
    <row r="386" spans="2:11">
      <c r="B386" s="1137"/>
      <c r="C386" s="1138"/>
      <c r="D386" s="463"/>
      <c r="E386" s="464"/>
      <c r="F386" s="1137"/>
      <c r="G386" s="1138"/>
      <c r="H386" s="463"/>
      <c r="I386" s="464"/>
      <c r="J386" s="527"/>
    </row>
    <row r="387" spans="2:11">
      <c r="B387" s="1137"/>
      <c r="C387" s="1138"/>
      <c r="D387" s="463"/>
      <c r="E387" s="467"/>
      <c r="F387" s="1137"/>
      <c r="G387" s="1138"/>
      <c r="H387" s="463"/>
      <c r="I387" s="464"/>
      <c r="J387" s="527"/>
    </row>
    <row r="388" spans="2:11">
      <c r="B388" s="1137"/>
      <c r="C388" s="1138"/>
      <c r="D388" s="463"/>
      <c r="E388" s="467"/>
      <c r="F388" s="1137"/>
      <c r="G388" s="1138"/>
      <c r="H388" s="463"/>
      <c r="I388" s="464"/>
      <c r="J388" s="527"/>
    </row>
    <row r="389" spans="2:11">
      <c r="B389" s="1137"/>
      <c r="C389" s="1138"/>
      <c r="D389" s="463"/>
      <c r="E389" s="464"/>
      <c r="F389" s="1054"/>
      <c r="G389" s="1139"/>
      <c r="H389" s="463"/>
      <c r="I389" s="464"/>
      <c r="J389" s="553"/>
    </row>
    <row r="390" spans="2:11">
      <c r="B390" s="1137"/>
      <c r="C390" s="1138"/>
      <c r="D390" s="463"/>
      <c r="E390" s="464"/>
      <c r="F390" s="1054"/>
      <c r="G390" s="1139"/>
      <c r="H390" s="463"/>
      <c r="I390" s="464"/>
      <c r="J390" s="553"/>
    </row>
    <row r="391" spans="2:11">
      <c r="B391" s="1137"/>
      <c r="C391" s="1138"/>
      <c r="D391" s="463"/>
      <c r="E391" s="464"/>
      <c r="F391" s="1054"/>
      <c r="G391" s="1139"/>
      <c r="H391" s="463"/>
      <c r="I391" s="464"/>
      <c r="J391" s="553"/>
      <c r="K391" s="554"/>
    </row>
    <row r="392" spans="2:11">
      <c r="B392" s="1137"/>
      <c r="C392" s="1138"/>
      <c r="D392" s="463"/>
      <c r="E392" s="467"/>
      <c r="F392" s="1054"/>
      <c r="G392" s="1139"/>
      <c r="H392" s="463"/>
      <c r="I392" s="467"/>
      <c r="J392" s="553"/>
      <c r="K392" s="554"/>
    </row>
    <row r="393" spans="2:11">
      <c r="B393" s="1137"/>
      <c r="C393" s="1138"/>
      <c r="D393" s="463"/>
      <c r="E393" s="467"/>
      <c r="F393" s="1054"/>
      <c r="G393" s="1139"/>
      <c r="H393" s="463"/>
      <c r="I393" s="467"/>
      <c r="J393" s="553"/>
      <c r="K393" s="554"/>
    </row>
    <row r="394" spans="2:11">
      <c r="B394" s="1137"/>
      <c r="C394" s="1138"/>
      <c r="D394" s="463"/>
      <c r="E394" s="464"/>
      <c r="F394" s="1137"/>
      <c r="G394" s="1138"/>
      <c r="H394" s="463"/>
      <c r="I394" s="464"/>
      <c r="J394" s="553"/>
      <c r="K394" s="554"/>
    </row>
    <row r="395" spans="2:11">
      <c r="B395" s="1137"/>
      <c r="C395" s="1138"/>
      <c r="D395" s="463"/>
      <c r="E395" s="464"/>
      <c r="F395" s="1137"/>
      <c r="G395" s="1138"/>
      <c r="H395" s="463"/>
      <c r="I395" s="464"/>
      <c r="J395" s="553"/>
      <c r="K395" s="554"/>
    </row>
    <row r="396" spans="2:11">
      <c r="B396" s="1137"/>
      <c r="C396" s="1138"/>
      <c r="D396" s="463"/>
      <c r="E396" s="464"/>
      <c r="F396" s="1137"/>
      <c r="G396" s="1138"/>
      <c r="H396" s="463"/>
      <c r="I396" s="464"/>
      <c r="J396" s="553"/>
      <c r="K396" s="554"/>
    </row>
    <row r="397" spans="2:11">
      <c r="B397" s="1137"/>
      <c r="C397" s="1138"/>
      <c r="D397" s="463"/>
      <c r="E397" s="467"/>
      <c r="F397" s="1137"/>
      <c r="G397" s="1138"/>
      <c r="H397" s="463"/>
      <c r="I397" s="467"/>
      <c r="J397" s="553"/>
      <c r="K397" s="554"/>
    </row>
    <row r="398" spans="2:11">
      <c r="B398" s="1137"/>
      <c r="C398" s="1138"/>
      <c r="D398" s="463"/>
      <c r="E398" s="467"/>
      <c r="F398" s="1137"/>
      <c r="G398" s="1138"/>
      <c r="H398" s="463"/>
      <c r="I398" s="467"/>
      <c r="J398" s="553"/>
      <c r="K398" s="554"/>
    </row>
    <row r="399" spans="2:11">
      <c r="B399" s="1137"/>
      <c r="C399" s="1138"/>
      <c r="D399" s="463"/>
      <c r="E399" s="464"/>
      <c r="F399" s="1137"/>
      <c r="G399" s="1138"/>
      <c r="H399" s="463"/>
      <c r="I399" s="464"/>
      <c r="J399" s="553"/>
      <c r="K399" s="554"/>
    </row>
    <row r="400" spans="2:11">
      <c r="B400" s="1137"/>
      <c r="C400" s="1138"/>
      <c r="D400" s="463"/>
      <c r="E400" s="464"/>
      <c r="F400" s="1137"/>
      <c r="G400" s="1138"/>
      <c r="H400" s="463"/>
      <c r="I400" s="464"/>
      <c r="J400" s="553"/>
      <c r="K400" s="554"/>
    </row>
    <row r="401" spans="2:11">
      <c r="B401" s="1137"/>
      <c r="C401" s="1138"/>
      <c r="D401" s="463"/>
      <c r="E401" s="464"/>
      <c r="F401" s="1137"/>
      <c r="G401" s="1138"/>
      <c r="H401" s="463"/>
      <c r="I401" s="464"/>
      <c r="J401" s="553"/>
      <c r="K401" s="554"/>
    </row>
    <row r="402" spans="2:11">
      <c r="B402" s="1137"/>
      <c r="C402" s="1138"/>
      <c r="D402" s="463"/>
      <c r="E402" s="467"/>
      <c r="F402" s="1137"/>
      <c r="G402" s="1138"/>
      <c r="H402" s="463"/>
      <c r="I402" s="467"/>
      <c r="J402" s="553"/>
      <c r="K402" s="554"/>
    </row>
    <row r="403" spans="2:11">
      <c r="B403" s="1137"/>
      <c r="C403" s="1138"/>
      <c r="D403" s="463"/>
      <c r="E403" s="467"/>
      <c r="F403" s="1137"/>
      <c r="G403" s="1138"/>
      <c r="H403" s="463"/>
      <c r="I403" s="467"/>
      <c r="J403" s="553"/>
      <c r="K403" s="554"/>
    </row>
    <row r="404" spans="2:11">
      <c r="B404" s="1137"/>
      <c r="C404" s="1138"/>
      <c r="D404" s="463"/>
      <c r="E404" s="464"/>
      <c r="F404" s="1137"/>
      <c r="G404" s="1138"/>
      <c r="H404" s="463"/>
      <c r="I404" s="464"/>
      <c r="J404" s="553"/>
      <c r="K404" s="554"/>
    </row>
    <row r="405" spans="2:11">
      <c r="B405" s="1137"/>
      <c r="C405" s="1138"/>
      <c r="D405" s="463"/>
      <c r="E405" s="464"/>
      <c r="F405" s="1137"/>
      <c r="G405" s="1138"/>
      <c r="H405" s="463"/>
      <c r="I405" s="464"/>
      <c r="J405" s="553"/>
      <c r="K405" s="554"/>
    </row>
    <row r="406" spans="2:11">
      <c r="B406" s="1137"/>
      <c r="C406" s="1138"/>
      <c r="D406" s="463"/>
      <c r="E406" s="464"/>
      <c r="F406" s="1137"/>
      <c r="G406" s="1138"/>
      <c r="H406" s="463"/>
      <c r="I406" s="464"/>
      <c r="J406" s="553"/>
      <c r="K406" s="554"/>
    </row>
    <row r="407" spans="2:11">
      <c r="B407" s="1137"/>
      <c r="C407" s="1138"/>
      <c r="D407" s="463"/>
      <c r="E407" s="467"/>
      <c r="F407" s="1137"/>
      <c r="G407" s="1138"/>
      <c r="H407" s="463"/>
      <c r="I407" s="467"/>
      <c r="J407" s="553"/>
      <c r="K407" s="554"/>
    </row>
    <row r="408" spans="2:11">
      <c r="B408" s="1137"/>
      <c r="C408" s="1138"/>
      <c r="D408" s="463"/>
      <c r="E408" s="467"/>
      <c r="F408" s="1137"/>
      <c r="G408" s="1138"/>
      <c r="H408" s="463"/>
      <c r="I408" s="467"/>
      <c r="J408" s="553"/>
      <c r="K408" s="554"/>
    </row>
    <row r="409" spans="2:11">
      <c r="B409" s="1137"/>
      <c r="C409" s="1138"/>
      <c r="D409" s="463"/>
      <c r="E409" s="464"/>
      <c r="F409" s="1137"/>
      <c r="G409" s="1138"/>
      <c r="H409" s="463"/>
      <c r="I409" s="464"/>
      <c r="J409" s="553"/>
      <c r="K409" s="554"/>
    </row>
    <row r="410" spans="2:11">
      <c r="B410" s="1137"/>
      <c r="C410" s="1138"/>
      <c r="D410" s="463"/>
      <c r="E410" s="464"/>
      <c r="F410" s="1137"/>
      <c r="G410" s="1138"/>
      <c r="H410" s="463"/>
      <c r="I410" s="464"/>
      <c r="J410" s="553"/>
      <c r="K410" s="554"/>
    </row>
    <row r="411" spans="2:11">
      <c r="B411" s="1137"/>
      <c r="C411" s="1138"/>
      <c r="D411" s="463"/>
      <c r="E411" s="464"/>
      <c r="F411" s="1137"/>
      <c r="G411" s="1138"/>
      <c r="H411" s="463"/>
      <c r="I411" s="464"/>
      <c r="J411" s="553"/>
      <c r="K411" s="554"/>
    </row>
    <row r="412" spans="2:11">
      <c r="B412" s="1137"/>
      <c r="C412" s="1138"/>
      <c r="D412" s="463"/>
      <c r="E412" s="467"/>
      <c r="F412" s="1137"/>
      <c r="G412" s="1138"/>
      <c r="H412" s="463"/>
      <c r="I412" s="464"/>
      <c r="J412" s="553"/>
      <c r="K412" s="554"/>
    </row>
    <row r="413" spans="2:11">
      <c r="B413" s="1137"/>
      <c r="C413" s="1138"/>
      <c r="D413" s="463"/>
      <c r="E413" s="467"/>
      <c r="F413" s="1137"/>
      <c r="G413" s="1138"/>
      <c r="H413" s="463"/>
      <c r="I413" s="464"/>
      <c r="J413" s="553"/>
      <c r="K413" s="554"/>
    </row>
    <row r="414" spans="2:11">
      <c r="B414" s="1137"/>
      <c r="C414" s="1138"/>
      <c r="D414" s="463"/>
      <c r="E414" s="464"/>
      <c r="F414" s="1137"/>
      <c r="G414" s="1138"/>
      <c r="H414" s="463"/>
      <c r="I414" s="464"/>
      <c r="J414" s="527"/>
      <c r="K414" s="554"/>
    </row>
    <row r="415" spans="2:11">
      <c r="B415" s="1137"/>
      <c r="C415" s="1138"/>
      <c r="D415" s="463"/>
      <c r="E415" s="464"/>
      <c r="F415" s="1137"/>
      <c r="G415" s="1138"/>
      <c r="H415" s="463"/>
      <c r="I415" s="464"/>
      <c r="J415" s="527"/>
      <c r="K415" s="554"/>
    </row>
    <row r="416" spans="2:11">
      <c r="B416" s="1137"/>
      <c r="C416" s="1138"/>
      <c r="D416" s="463"/>
      <c r="E416" s="464"/>
      <c r="F416" s="1137"/>
      <c r="G416" s="1138"/>
      <c r="H416" s="463"/>
      <c r="I416" s="464"/>
      <c r="J416" s="527"/>
      <c r="K416" s="554"/>
    </row>
    <row r="417" spans="2:11">
      <c r="B417" s="1137"/>
      <c r="C417" s="1138"/>
      <c r="D417" s="463"/>
      <c r="E417" s="467"/>
      <c r="F417" s="1137"/>
      <c r="G417" s="1138"/>
      <c r="H417" s="463"/>
      <c r="I417" s="464"/>
      <c r="J417" s="527"/>
      <c r="K417" s="554"/>
    </row>
    <row r="418" spans="2:11">
      <c r="B418" s="1137"/>
      <c r="C418" s="1138"/>
      <c r="D418" s="463"/>
      <c r="E418" s="467"/>
      <c r="F418" s="1137"/>
      <c r="G418" s="1138"/>
      <c r="H418" s="463"/>
      <c r="I418" s="464"/>
      <c r="J418" s="527"/>
      <c r="K418" s="554"/>
    </row>
    <row r="419" spans="2:11">
      <c r="B419" s="1137"/>
      <c r="C419" s="1138"/>
      <c r="D419" s="463"/>
      <c r="E419" s="464"/>
      <c r="F419" s="1054"/>
      <c r="G419" s="1139"/>
      <c r="H419" s="463"/>
      <c r="I419" s="464"/>
      <c r="J419" s="553"/>
      <c r="K419" s="554"/>
    </row>
    <row r="420" spans="2:11">
      <c r="B420" s="1137"/>
      <c r="C420" s="1138"/>
      <c r="D420" s="463"/>
      <c r="E420" s="464"/>
      <c r="F420" s="1054"/>
      <c r="G420" s="1139"/>
      <c r="H420" s="463"/>
      <c r="I420" s="464"/>
      <c r="J420" s="553"/>
      <c r="K420" s="554"/>
    </row>
    <row r="421" spans="2:11">
      <c r="B421" s="1137"/>
      <c r="C421" s="1138"/>
      <c r="D421" s="463"/>
      <c r="E421" s="464"/>
      <c r="F421" s="1054"/>
      <c r="G421" s="1139"/>
      <c r="H421" s="463"/>
      <c r="I421" s="464"/>
      <c r="J421" s="553"/>
      <c r="K421" s="554"/>
    </row>
    <row r="422" spans="2:11">
      <c r="B422" s="1137"/>
      <c r="C422" s="1138"/>
      <c r="D422" s="463"/>
      <c r="E422" s="467"/>
      <c r="F422" s="1054"/>
      <c r="G422" s="1139"/>
      <c r="H422" s="463"/>
      <c r="I422" s="467"/>
      <c r="J422" s="553"/>
      <c r="K422" s="554"/>
    </row>
    <row r="423" spans="2:11">
      <c r="B423" s="1137"/>
      <c r="C423" s="1138"/>
      <c r="D423" s="463"/>
      <c r="E423" s="467"/>
      <c r="F423" s="1054"/>
      <c r="G423" s="1139"/>
      <c r="H423" s="463"/>
      <c r="I423" s="467"/>
      <c r="J423" s="553"/>
      <c r="K423" s="554"/>
    </row>
    <row r="424" spans="2:11">
      <c r="B424" s="1137"/>
      <c r="C424" s="1138"/>
      <c r="D424" s="463"/>
      <c r="E424" s="464"/>
      <c r="F424" s="1137"/>
      <c r="G424" s="1138"/>
      <c r="H424" s="463"/>
      <c r="I424" s="464"/>
      <c r="J424" s="553"/>
      <c r="K424" s="554"/>
    </row>
    <row r="425" spans="2:11">
      <c r="B425" s="1137"/>
      <c r="C425" s="1138"/>
      <c r="D425" s="463"/>
      <c r="E425" s="464"/>
      <c r="F425" s="1137"/>
      <c r="G425" s="1138"/>
      <c r="H425" s="463"/>
      <c r="I425" s="464"/>
      <c r="J425" s="553"/>
      <c r="K425" s="554"/>
    </row>
    <row r="426" spans="2:11">
      <c r="B426" s="1137"/>
      <c r="C426" s="1138"/>
      <c r="D426" s="463"/>
      <c r="E426" s="464"/>
      <c r="F426" s="1137"/>
      <c r="G426" s="1138"/>
      <c r="H426" s="463"/>
      <c r="I426" s="464"/>
      <c r="J426" s="553"/>
      <c r="K426" s="554"/>
    </row>
    <row r="427" spans="2:11">
      <c r="B427" s="1137"/>
      <c r="C427" s="1138"/>
      <c r="D427" s="463"/>
      <c r="E427" s="467"/>
      <c r="F427" s="1137"/>
      <c r="G427" s="1138"/>
      <c r="H427" s="463"/>
      <c r="I427" s="467"/>
      <c r="J427" s="553"/>
      <c r="K427" s="554"/>
    </row>
    <row r="428" spans="2:11">
      <c r="B428" s="1137"/>
      <c r="C428" s="1138"/>
      <c r="D428" s="463"/>
      <c r="E428" s="467"/>
      <c r="F428" s="1137"/>
      <c r="G428" s="1138"/>
      <c r="H428" s="463"/>
      <c r="I428" s="467"/>
      <c r="J428" s="553"/>
      <c r="K428" s="554"/>
    </row>
    <row r="429" spans="2:11">
      <c r="B429" s="1137"/>
      <c r="C429" s="1138"/>
      <c r="D429" s="463"/>
      <c r="E429" s="464"/>
      <c r="F429" s="1137"/>
      <c r="G429" s="1138"/>
      <c r="H429" s="463"/>
      <c r="I429" s="464"/>
      <c r="J429" s="553"/>
      <c r="K429" s="554"/>
    </row>
    <row r="430" spans="2:11">
      <c r="B430" s="1137"/>
      <c r="C430" s="1138"/>
      <c r="D430" s="463"/>
      <c r="E430" s="464"/>
      <c r="F430" s="1137"/>
      <c r="G430" s="1138"/>
      <c r="H430" s="463"/>
      <c r="I430" s="464"/>
      <c r="J430" s="553"/>
      <c r="K430" s="554"/>
    </row>
    <row r="431" spans="2:11">
      <c r="B431" s="1137"/>
      <c r="C431" s="1138"/>
      <c r="D431" s="463"/>
      <c r="E431" s="464"/>
      <c r="F431" s="1137"/>
      <c r="G431" s="1138"/>
      <c r="H431" s="463"/>
      <c r="I431" s="464"/>
      <c r="J431" s="553"/>
      <c r="K431" s="554"/>
    </row>
    <row r="432" spans="2:11">
      <c r="B432" s="1137"/>
      <c r="C432" s="1138"/>
      <c r="D432" s="463"/>
      <c r="E432" s="467"/>
      <c r="F432" s="1137"/>
      <c r="G432" s="1138"/>
      <c r="H432" s="463"/>
      <c r="I432" s="467"/>
      <c r="J432" s="553"/>
      <c r="K432" s="554"/>
    </row>
    <row r="433" spans="2:11">
      <c r="B433" s="1137"/>
      <c r="C433" s="1138"/>
      <c r="D433" s="463"/>
      <c r="E433" s="467"/>
      <c r="F433" s="1137"/>
      <c r="G433" s="1138"/>
      <c r="H433" s="463"/>
      <c r="I433" s="467"/>
      <c r="J433" s="553"/>
      <c r="K433" s="554"/>
    </row>
    <row r="434" spans="2:11">
      <c r="B434" s="1137"/>
      <c r="C434" s="1138"/>
      <c r="D434" s="463"/>
      <c r="E434" s="464"/>
      <c r="F434" s="1137"/>
      <c r="G434" s="1138"/>
      <c r="H434" s="463"/>
      <c r="I434" s="464"/>
      <c r="J434" s="553"/>
      <c r="K434" s="554"/>
    </row>
    <row r="435" spans="2:11">
      <c r="B435" s="1137"/>
      <c r="C435" s="1138"/>
      <c r="D435" s="463"/>
      <c r="E435" s="464"/>
      <c r="F435" s="1137"/>
      <c r="G435" s="1138"/>
      <c r="H435" s="463"/>
      <c r="I435" s="464"/>
      <c r="J435" s="553"/>
      <c r="K435" s="554"/>
    </row>
    <row r="436" spans="2:11">
      <c r="B436" s="1137"/>
      <c r="C436" s="1138"/>
      <c r="D436" s="463"/>
      <c r="E436" s="464"/>
      <c r="F436" s="1137"/>
      <c r="G436" s="1138"/>
      <c r="H436" s="463"/>
      <c r="I436" s="464"/>
      <c r="J436" s="553"/>
      <c r="K436" s="554"/>
    </row>
    <row r="437" spans="2:11">
      <c r="B437" s="1137"/>
      <c r="C437" s="1138"/>
      <c r="D437" s="463"/>
      <c r="E437" s="467"/>
      <c r="F437" s="1137"/>
      <c r="G437" s="1138"/>
      <c r="H437" s="463"/>
      <c r="I437" s="467"/>
      <c r="J437" s="553"/>
      <c r="K437" s="554"/>
    </row>
    <row r="438" spans="2:11">
      <c r="B438" s="1137"/>
      <c r="C438" s="1138"/>
      <c r="D438" s="463"/>
      <c r="E438" s="467"/>
      <c r="F438" s="1137"/>
      <c r="G438" s="1138"/>
      <c r="H438" s="463"/>
      <c r="I438" s="467"/>
      <c r="J438" s="553"/>
      <c r="K438" s="554"/>
    </row>
    <row r="439" spans="2:11">
      <c r="B439" s="1054"/>
      <c r="C439" s="1139"/>
      <c r="D439" s="463"/>
      <c r="E439" s="464"/>
      <c r="F439" s="1054"/>
      <c r="G439" s="1139"/>
      <c r="H439" s="463"/>
      <c r="I439" s="464"/>
      <c r="J439" s="553"/>
      <c r="K439" s="554"/>
    </row>
    <row r="440" spans="2:11">
      <c r="B440" s="1054"/>
      <c r="C440" s="1139"/>
      <c r="D440" s="463"/>
      <c r="E440" s="464"/>
      <c r="F440" s="1054"/>
      <c r="G440" s="1139"/>
      <c r="H440" s="463"/>
      <c r="I440" s="464"/>
      <c r="J440" s="553"/>
      <c r="K440" s="554"/>
    </row>
    <row r="441" spans="2:11">
      <c r="B441" s="1054"/>
      <c r="C441" s="1139"/>
      <c r="D441" s="463"/>
      <c r="E441" s="464"/>
      <c r="F441" s="1054"/>
      <c r="G441" s="1139"/>
      <c r="H441" s="463"/>
      <c r="I441" s="464"/>
      <c r="J441" s="553"/>
      <c r="K441" s="554"/>
    </row>
    <row r="442" spans="2:11">
      <c r="B442" s="1054"/>
      <c r="C442" s="1139"/>
      <c r="D442" s="463"/>
      <c r="E442" s="467"/>
      <c r="F442" s="1054"/>
      <c r="G442" s="1139"/>
      <c r="H442" s="463"/>
      <c r="I442" s="467"/>
      <c r="J442" s="553"/>
      <c r="K442" s="554"/>
    </row>
    <row r="443" spans="2:11">
      <c r="B443" s="1054"/>
      <c r="C443" s="1139"/>
      <c r="D443" s="463"/>
      <c r="E443" s="467"/>
      <c r="F443" s="1054"/>
      <c r="G443" s="1139"/>
      <c r="H443" s="463"/>
      <c r="I443" s="467"/>
      <c r="J443" s="553"/>
      <c r="K443" s="554"/>
    </row>
    <row r="444" spans="2:11">
      <c r="B444" s="1054"/>
      <c r="C444" s="1139"/>
      <c r="D444" s="463"/>
      <c r="E444" s="464"/>
      <c r="F444" s="1137"/>
      <c r="G444" s="1138"/>
      <c r="H444" s="463"/>
      <c r="I444" s="464"/>
      <c r="J444" s="553"/>
      <c r="K444" s="554"/>
    </row>
    <row r="445" spans="2:11">
      <c r="B445" s="1054"/>
      <c r="C445" s="1139"/>
      <c r="D445" s="463"/>
      <c r="E445" s="464"/>
      <c r="F445" s="1137"/>
      <c r="G445" s="1138"/>
      <c r="H445" s="463"/>
      <c r="I445" s="464"/>
      <c r="J445" s="553"/>
      <c r="K445" s="554"/>
    </row>
    <row r="446" spans="2:11">
      <c r="B446" s="1054"/>
      <c r="C446" s="1139"/>
      <c r="D446" s="463"/>
      <c r="E446" s="464"/>
      <c r="F446" s="1137"/>
      <c r="G446" s="1138"/>
      <c r="H446" s="463"/>
      <c r="I446" s="464"/>
      <c r="J446" s="553"/>
      <c r="K446" s="554"/>
    </row>
    <row r="447" spans="2:11">
      <c r="B447" s="1054"/>
      <c r="C447" s="1139"/>
      <c r="D447" s="463"/>
      <c r="E447" s="467"/>
      <c r="F447" s="1137"/>
      <c r="G447" s="1138"/>
      <c r="H447" s="463"/>
      <c r="I447" s="467"/>
      <c r="J447" s="553"/>
      <c r="K447" s="554"/>
    </row>
    <row r="448" spans="2:11">
      <c r="B448" s="1054"/>
      <c r="C448" s="1139"/>
      <c r="D448" s="463"/>
      <c r="E448" s="467"/>
      <c r="F448" s="1137"/>
      <c r="G448" s="1138"/>
      <c r="H448" s="463"/>
      <c r="I448" s="467"/>
      <c r="J448" s="553"/>
      <c r="K448" s="554"/>
    </row>
    <row r="449" spans="2:11">
      <c r="B449" s="1054"/>
      <c r="C449" s="1139"/>
      <c r="D449" s="463"/>
      <c r="E449" s="464"/>
      <c r="F449" s="1137"/>
      <c r="G449" s="1138"/>
      <c r="H449" s="463"/>
      <c r="I449" s="464"/>
      <c r="J449" s="553"/>
      <c r="K449" s="554"/>
    </row>
    <row r="450" spans="2:11">
      <c r="B450" s="1054"/>
      <c r="C450" s="1139"/>
      <c r="D450" s="463"/>
      <c r="E450" s="464"/>
      <c r="F450" s="1137"/>
      <c r="G450" s="1138"/>
      <c r="H450" s="463"/>
      <c r="I450" s="464"/>
      <c r="J450" s="553"/>
      <c r="K450" s="554"/>
    </row>
    <row r="451" spans="2:11">
      <c r="B451" s="1054"/>
      <c r="C451" s="1139"/>
      <c r="D451" s="463"/>
      <c r="E451" s="464"/>
      <c r="F451" s="1137"/>
      <c r="G451" s="1138"/>
      <c r="H451" s="463"/>
      <c r="I451" s="464"/>
      <c r="J451" s="553"/>
      <c r="K451" s="554"/>
    </row>
    <row r="452" spans="2:11">
      <c r="B452" s="1054"/>
      <c r="C452" s="1139"/>
      <c r="D452" s="463"/>
      <c r="E452" s="467"/>
      <c r="F452" s="1137"/>
      <c r="G452" s="1138"/>
      <c r="H452" s="463"/>
      <c r="I452" s="467"/>
      <c r="J452" s="553"/>
      <c r="K452" s="554"/>
    </row>
    <row r="453" spans="2:11">
      <c r="B453" s="1054"/>
      <c r="C453" s="1139"/>
      <c r="D453" s="463"/>
      <c r="E453" s="467"/>
      <c r="F453" s="1137"/>
      <c r="G453" s="1138"/>
      <c r="H453" s="463"/>
      <c r="I453" s="467"/>
      <c r="J453" s="553"/>
      <c r="K453" s="554"/>
    </row>
    <row r="454" spans="2:11">
      <c r="B454" s="1054"/>
      <c r="C454" s="1139"/>
      <c r="D454" s="463"/>
      <c r="E454" s="464"/>
      <c r="F454" s="1137"/>
      <c r="G454" s="1138"/>
      <c r="H454" s="463"/>
      <c r="I454" s="464"/>
      <c r="J454" s="553"/>
      <c r="K454" s="554"/>
    </row>
    <row r="455" spans="2:11">
      <c r="B455" s="1054"/>
      <c r="C455" s="1139"/>
      <c r="D455" s="463"/>
      <c r="E455" s="464"/>
      <c r="F455" s="1137"/>
      <c r="G455" s="1138"/>
      <c r="H455" s="463"/>
      <c r="I455" s="464"/>
      <c r="J455" s="553"/>
      <c r="K455" s="554"/>
    </row>
    <row r="456" spans="2:11">
      <c r="B456" s="1054"/>
      <c r="C456" s="1139"/>
      <c r="D456" s="463"/>
      <c r="E456" s="464"/>
      <c r="F456" s="1137"/>
      <c r="G456" s="1138"/>
      <c r="H456" s="463"/>
      <c r="I456" s="464"/>
      <c r="J456" s="553"/>
      <c r="K456" s="554"/>
    </row>
    <row r="457" spans="2:11">
      <c r="B457" s="1054"/>
      <c r="C457" s="1139"/>
      <c r="D457" s="463"/>
      <c r="E457" s="467"/>
      <c r="F457" s="1137"/>
      <c r="G457" s="1138"/>
      <c r="H457" s="463"/>
      <c r="I457" s="467"/>
      <c r="J457" s="553"/>
      <c r="K457" s="554"/>
    </row>
    <row r="458" spans="2:11">
      <c r="B458" s="1054"/>
      <c r="C458" s="1139"/>
      <c r="D458" s="463"/>
      <c r="E458" s="467"/>
      <c r="F458" s="1137"/>
      <c r="G458" s="1138"/>
      <c r="H458" s="463"/>
      <c r="I458" s="467"/>
      <c r="J458" s="553"/>
      <c r="K458" s="554"/>
    </row>
    <row r="459" spans="2:11">
      <c r="B459" s="1054"/>
      <c r="C459" s="1139"/>
      <c r="D459" s="463"/>
      <c r="E459" s="464"/>
      <c r="F459" s="1137"/>
      <c r="G459" s="1138"/>
      <c r="H459" s="463"/>
      <c r="I459" s="464"/>
      <c r="J459" s="464"/>
      <c r="K459" s="554"/>
    </row>
    <row r="460" spans="2:11">
      <c r="B460" s="1054"/>
      <c r="C460" s="1139"/>
      <c r="D460" s="463"/>
      <c r="E460" s="464"/>
      <c r="F460" s="1137"/>
      <c r="G460" s="1138"/>
      <c r="H460" s="463"/>
      <c r="I460" s="464"/>
      <c r="J460" s="464"/>
      <c r="K460" s="554"/>
    </row>
    <row r="461" spans="2:11">
      <c r="B461" s="1054"/>
      <c r="C461" s="1139"/>
      <c r="D461" s="463"/>
      <c r="E461" s="464"/>
      <c r="F461" s="1137"/>
      <c r="G461" s="1138"/>
      <c r="H461" s="463"/>
      <c r="I461" s="464"/>
      <c r="J461" s="464"/>
      <c r="K461" s="554"/>
    </row>
    <row r="462" spans="2:11">
      <c r="B462" s="1054"/>
      <c r="C462" s="1139"/>
      <c r="D462" s="463"/>
      <c r="E462" s="467"/>
      <c r="F462" s="1137"/>
      <c r="G462" s="1138"/>
      <c r="H462" s="463"/>
      <c r="I462" s="467"/>
      <c r="J462" s="467"/>
      <c r="K462" s="554"/>
    </row>
    <row r="463" spans="2:11">
      <c r="B463" s="1054"/>
      <c r="C463" s="1139"/>
      <c r="D463" s="463"/>
      <c r="E463" s="467"/>
      <c r="F463" s="1137"/>
      <c r="G463" s="1138"/>
      <c r="H463" s="463"/>
      <c r="I463" s="467"/>
      <c r="J463" s="467"/>
      <c r="K463" s="554"/>
    </row>
    <row r="464" spans="2:11">
      <c r="B464" s="1054"/>
      <c r="C464" s="1139"/>
      <c r="D464" s="463"/>
      <c r="E464" s="464"/>
      <c r="F464" s="1054"/>
      <c r="G464" s="1139"/>
      <c r="H464" s="463"/>
      <c r="I464" s="464"/>
      <c r="J464" s="553"/>
      <c r="K464" s="554"/>
    </row>
    <row r="465" spans="2:11">
      <c r="B465" s="1054"/>
      <c r="C465" s="1139"/>
      <c r="D465" s="463"/>
      <c r="E465" s="464"/>
      <c r="F465" s="1054"/>
      <c r="G465" s="1139"/>
      <c r="H465" s="463"/>
      <c r="I465" s="464"/>
      <c r="J465" s="553"/>
      <c r="K465" s="554"/>
    </row>
    <row r="466" spans="2:11">
      <c r="B466" s="1054"/>
      <c r="C466" s="1139"/>
      <c r="D466" s="463"/>
      <c r="E466" s="464"/>
      <c r="F466" s="1054"/>
      <c r="G466" s="1139"/>
      <c r="H466" s="463"/>
      <c r="I466" s="464"/>
      <c r="J466" s="553"/>
      <c r="K466" s="554"/>
    </row>
    <row r="467" spans="2:11">
      <c r="B467" s="1054"/>
      <c r="C467" s="1139"/>
      <c r="D467" s="463"/>
      <c r="E467" s="467"/>
      <c r="F467" s="1054"/>
      <c r="G467" s="1139"/>
      <c r="H467" s="463"/>
      <c r="I467" s="467"/>
      <c r="J467" s="553"/>
      <c r="K467" s="554"/>
    </row>
    <row r="468" spans="2:11">
      <c r="B468" s="1054"/>
      <c r="C468" s="1139"/>
      <c r="D468" s="463"/>
      <c r="E468" s="467"/>
      <c r="F468" s="1054"/>
      <c r="G468" s="1139"/>
      <c r="H468" s="463"/>
      <c r="I468" s="467"/>
      <c r="J468" s="553"/>
      <c r="K468" s="554"/>
    </row>
    <row r="469" spans="2:11">
      <c r="B469" s="1054"/>
      <c r="C469" s="1139"/>
      <c r="D469" s="463"/>
      <c r="E469" s="464"/>
      <c r="F469" s="1137"/>
      <c r="G469" s="1138"/>
      <c r="H469" s="463"/>
      <c r="I469" s="464"/>
      <c r="J469" s="553"/>
      <c r="K469" s="554"/>
    </row>
    <row r="470" spans="2:11">
      <c r="B470" s="1054"/>
      <c r="C470" s="1139"/>
      <c r="D470" s="463"/>
      <c r="E470" s="464"/>
      <c r="F470" s="1137"/>
      <c r="G470" s="1138"/>
      <c r="H470" s="463"/>
      <c r="I470" s="464"/>
      <c r="J470" s="553"/>
      <c r="K470" s="554"/>
    </row>
    <row r="471" spans="2:11">
      <c r="B471" s="1054"/>
      <c r="C471" s="1139"/>
      <c r="D471" s="463"/>
      <c r="E471" s="464"/>
      <c r="F471" s="1137"/>
      <c r="G471" s="1138"/>
      <c r="H471" s="463"/>
      <c r="I471" s="464"/>
      <c r="J471" s="553"/>
      <c r="K471" s="554"/>
    </row>
    <row r="472" spans="2:11">
      <c r="B472" s="1054"/>
      <c r="C472" s="1139"/>
      <c r="D472" s="463"/>
      <c r="E472" s="467"/>
      <c r="F472" s="1137"/>
      <c r="G472" s="1138"/>
      <c r="H472" s="463"/>
      <c r="I472" s="467"/>
      <c r="J472" s="553"/>
      <c r="K472" s="554"/>
    </row>
    <row r="473" spans="2:11">
      <c r="B473" s="1054"/>
      <c r="C473" s="1139"/>
      <c r="D473" s="463"/>
      <c r="E473" s="467"/>
      <c r="F473" s="1137"/>
      <c r="G473" s="1138"/>
      <c r="H473" s="463"/>
      <c r="I473" s="467"/>
      <c r="J473" s="553"/>
      <c r="K473" s="554"/>
    </row>
    <row r="474" spans="2:11">
      <c r="B474" s="1054"/>
      <c r="C474" s="1139"/>
      <c r="D474" s="463"/>
      <c r="E474" s="464"/>
      <c r="F474" s="1137"/>
      <c r="G474" s="1138"/>
      <c r="H474" s="463"/>
      <c r="I474" s="464"/>
      <c r="J474" s="553"/>
      <c r="K474" s="554"/>
    </row>
    <row r="475" spans="2:11">
      <c r="B475" s="1054"/>
      <c r="C475" s="1139"/>
      <c r="D475" s="463"/>
      <c r="E475" s="464"/>
      <c r="F475" s="1137"/>
      <c r="G475" s="1138"/>
      <c r="H475" s="463"/>
      <c r="I475" s="464"/>
      <c r="J475" s="553"/>
      <c r="K475" s="554"/>
    </row>
    <row r="476" spans="2:11">
      <c r="B476" s="1054"/>
      <c r="C476" s="1139"/>
      <c r="D476" s="463"/>
      <c r="E476" s="464"/>
      <c r="F476" s="1137"/>
      <c r="G476" s="1138"/>
      <c r="H476" s="463"/>
      <c r="I476" s="464"/>
      <c r="J476" s="553"/>
      <c r="K476" s="554"/>
    </row>
    <row r="477" spans="2:11">
      <c r="B477" s="1054"/>
      <c r="C477" s="1139"/>
      <c r="D477" s="463"/>
      <c r="E477" s="467"/>
      <c r="F477" s="1137"/>
      <c r="G477" s="1138"/>
      <c r="H477" s="463"/>
      <c r="I477" s="467"/>
      <c r="J477" s="553"/>
      <c r="K477" s="554"/>
    </row>
    <row r="478" spans="2:11">
      <c r="B478" s="1054"/>
      <c r="C478" s="1139"/>
      <c r="D478" s="463"/>
      <c r="E478" s="467"/>
      <c r="F478" s="1137"/>
      <c r="G478" s="1138"/>
      <c r="H478" s="463"/>
      <c r="I478" s="467"/>
      <c r="J478" s="553"/>
      <c r="K478" s="554"/>
    </row>
    <row r="479" spans="2:11">
      <c r="B479" s="1054"/>
      <c r="C479" s="1139"/>
      <c r="D479" s="463"/>
      <c r="E479" s="464"/>
      <c r="F479" s="1137"/>
      <c r="G479" s="1138"/>
      <c r="H479" s="463"/>
      <c r="I479" s="464"/>
      <c r="J479" s="553"/>
      <c r="K479" s="554"/>
    </row>
    <row r="480" spans="2:11">
      <c r="B480" s="1054"/>
      <c r="C480" s="1139"/>
      <c r="D480" s="463"/>
      <c r="E480" s="464"/>
      <c r="F480" s="1137"/>
      <c r="G480" s="1138"/>
      <c r="H480" s="463"/>
      <c r="I480" s="464"/>
      <c r="J480" s="553"/>
      <c r="K480" s="554"/>
    </row>
    <row r="481" spans="2:11">
      <c r="B481" s="1054"/>
      <c r="C481" s="1139"/>
      <c r="D481" s="463"/>
      <c r="E481" s="464"/>
      <c r="F481" s="1137"/>
      <c r="G481" s="1138"/>
      <c r="H481" s="463"/>
      <c r="I481" s="464"/>
      <c r="J481" s="553"/>
      <c r="K481" s="554"/>
    </row>
    <row r="482" spans="2:11">
      <c r="B482" s="1054"/>
      <c r="C482" s="1139"/>
      <c r="D482" s="463"/>
      <c r="E482" s="467"/>
      <c r="F482" s="1137"/>
      <c r="G482" s="1138"/>
      <c r="H482" s="463"/>
      <c r="I482" s="467"/>
      <c r="J482" s="553"/>
      <c r="K482" s="554"/>
    </row>
    <row r="483" spans="2:11">
      <c r="B483" s="1054"/>
      <c r="C483" s="1139"/>
      <c r="D483" s="463"/>
      <c r="E483" s="467"/>
      <c r="F483" s="1137"/>
      <c r="G483" s="1138"/>
      <c r="H483" s="463"/>
      <c r="I483" s="467"/>
      <c r="J483" s="553"/>
      <c r="K483" s="554"/>
    </row>
    <row r="484" spans="2:11">
      <c r="B484" s="1054"/>
      <c r="C484" s="1139"/>
      <c r="D484" s="463"/>
      <c r="E484" s="464"/>
      <c r="F484" s="1137"/>
      <c r="G484" s="1138"/>
      <c r="H484" s="463"/>
      <c r="I484" s="464"/>
      <c r="J484" s="464"/>
      <c r="K484" s="554"/>
    </row>
    <row r="485" spans="2:11">
      <c r="B485" s="1054"/>
      <c r="C485" s="1139"/>
      <c r="D485" s="463"/>
      <c r="E485" s="464"/>
      <c r="F485" s="1137"/>
      <c r="G485" s="1138"/>
      <c r="H485" s="463"/>
      <c r="I485" s="464"/>
      <c r="J485" s="464"/>
      <c r="K485" s="554"/>
    </row>
    <row r="486" spans="2:11">
      <c r="B486" s="1054"/>
      <c r="C486" s="1139"/>
      <c r="D486" s="463"/>
      <c r="E486" s="464"/>
      <c r="F486" s="1137"/>
      <c r="G486" s="1138"/>
      <c r="H486" s="463"/>
      <c r="I486" s="464"/>
      <c r="J486" s="464"/>
      <c r="K486" s="554"/>
    </row>
    <row r="487" spans="2:11">
      <c r="B487" s="1054"/>
      <c r="C487" s="1139"/>
      <c r="D487" s="463"/>
      <c r="E487" s="467"/>
      <c r="F487" s="1137"/>
      <c r="G487" s="1138"/>
      <c r="H487" s="463"/>
      <c r="I487" s="467"/>
      <c r="J487" s="467"/>
      <c r="K487" s="554"/>
    </row>
    <row r="488" spans="2:11">
      <c r="B488" s="1054"/>
      <c r="C488" s="1139"/>
      <c r="D488" s="463"/>
      <c r="E488" s="467"/>
      <c r="F488" s="1137"/>
      <c r="G488" s="1138"/>
      <c r="H488" s="463"/>
      <c r="I488" s="467"/>
      <c r="J488" s="467"/>
      <c r="K488" s="554"/>
    </row>
    <row r="489" spans="2:11">
      <c r="B489" s="1054"/>
      <c r="C489" s="1139"/>
      <c r="D489" s="463"/>
      <c r="E489" s="464"/>
      <c r="F489" s="1054"/>
      <c r="G489" s="1139"/>
      <c r="H489" s="463"/>
      <c r="I489" s="464"/>
      <c r="J489" s="553"/>
    </row>
    <row r="490" spans="2:11">
      <c r="B490" s="1137"/>
      <c r="C490" s="1138"/>
      <c r="D490" s="463"/>
      <c r="E490" s="464"/>
      <c r="F490" s="1054"/>
      <c r="G490" s="1139"/>
      <c r="H490" s="463"/>
      <c r="I490" s="464"/>
      <c r="J490" s="553"/>
    </row>
    <row r="491" spans="2:11">
      <c r="B491" s="1054"/>
      <c r="C491" s="1139"/>
      <c r="D491" s="463"/>
      <c r="E491" s="464"/>
      <c r="F491" s="1054"/>
      <c r="G491" s="1139"/>
      <c r="H491" s="463"/>
      <c r="I491" s="464"/>
      <c r="J491" s="553"/>
      <c r="K491" s="554"/>
    </row>
    <row r="492" spans="2:11">
      <c r="B492" s="1137"/>
      <c r="C492" s="1138"/>
      <c r="D492" s="463"/>
      <c r="E492" s="467"/>
      <c r="F492" s="1054"/>
      <c r="G492" s="1139"/>
      <c r="H492" s="463"/>
      <c r="I492" s="467"/>
      <c r="J492" s="553"/>
      <c r="K492" s="554"/>
    </row>
    <row r="493" spans="2:11">
      <c r="B493" s="1137"/>
      <c r="C493" s="1138"/>
      <c r="D493" s="463"/>
      <c r="E493" s="467"/>
      <c r="F493" s="1054"/>
      <c r="G493" s="1139"/>
      <c r="H493" s="463"/>
      <c r="I493" s="467"/>
      <c r="J493" s="553"/>
      <c r="K493" s="554"/>
    </row>
    <row r="494" spans="2:11">
      <c r="B494" s="1054"/>
      <c r="C494" s="1139"/>
      <c r="D494" s="463"/>
      <c r="E494" s="464"/>
      <c r="F494" s="1054"/>
      <c r="G494" s="1139"/>
      <c r="H494" s="463"/>
      <c r="I494" s="464"/>
      <c r="J494" s="553"/>
      <c r="K494" s="554"/>
    </row>
    <row r="495" spans="2:11">
      <c r="B495" s="1137"/>
      <c r="C495" s="1138"/>
      <c r="D495" s="463"/>
      <c r="E495" s="464"/>
      <c r="F495" s="1054"/>
      <c r="G495" s="1139"/>
      <c r="H495" s="463"/>
      <c r="I495" s="464"/>
      <c r="J495" s="553"/>
      <c r="K495" s="554"/>
    </row>
    <row r="496" spans="2:11">
      <c r="B496" s="1054"/>
      <c r="C496" s="1139"/>
      <c r="D496" s="463"/>
      <c r="E496" s="464"/>
      <c r="F496" s="1054"/>
      <c r="G496" s="1139"/>
      <c r="H496" s="463"/>
      <c r="I496" s="464"/>
      <c r="J496" s="553"/>
      <c r="K496" s="554"/>
    </row>
    <row r="497" spans="2:10">
      <c r="B497" s="1137"/>
      <c r="C497" s="1138"/>
      <c r="D497" s="463"/>
      <c r="E497" s="467"/>
      <c r="F497" s="1054"/>
      <c r="G497" s="1139"/>
      <c r="H497" s="463"/>
      <c r="I497" s="467"/>
      <c r="J497" s="553"/>
    </row>
    <row r="498" spans="2:10">
      <c r="B498" s="1137"/>
      <c r="C498" s="1138"/>
      <c r="D498" s="463"/>
      <c r="E498" s="467"/>
      <c r="F498" s="1054"/>
      <c r="G498" s="1139"/>
      <c r="H498" s="463"/>
      <c r="I498" s="467"/>
      <c r="J498" s="553"/>
    </row>
    <row r="499" spans="2:10">
      <c r="B499" s="1054"/>
      <c r="C499" s="1139"/>
      <c r="D499" s="463"/>
      <c r="E499" s="464"/>
      <c r="F499" s="1137"/>
      <c r="G499" s="1138"/>
      <c r="H499" s="463"/>
      <c r="I499" s="464"/>
      <c r="J499" s="553"/>
    </row>
    <row r="500" spans="2:10">
      <c r="B500" s="1137"/>
      <c r="C500" s="1138"/>
      <c r="D500" s="463"/>
      <c r="E500" s="464"/>
      <c r="F500" s="1137"/>
      <c r="G500" s="1138"/>
      <c r="H500" s="463"/>
      <c r="I500" s="464"/>
      <c r="J500" s="553"/>
    </row>
    <row r="501" spans="2:10">
      <c r="B501" s="1054"/>
      <c r="C501" s="1139"/>
      <c r="D501" s="463"/>
      <c r="E501" s="464"/>
      <c r="F501" s="1137"/>
      <c r="G501" s="1138"/>
      <c r="H501" s="463"/>
      <c r="I501" s="464"/>
      <c r="J501" s="553"/>
    </row>
    <row r="502" spans="2:10">
      <c r="B502" s="1137"/>
      <c r="C502" s="1138"/>
      <c r="D502" s="463"/>
      <c r="E502" s="467"/>
      <c r="F502" s="1137"/>
      <c r="G502" s="1138"/>
      <c r="H502" s="463"/>
      <c r="I502" s="467"/>
      <c r="J502" s="553"/>
    </row>
    <row r="503" spans="2:10">
      <c r="B503" s="1137"/>
      <c r="C503" s="1138"/>
      <c r="D503" s="463"/>
      <c r="E503" s="467"/>
      <c r="F503" s="1137"/>
      <c r="G503" s="1138"/>
      <c r="H503" s="463"/>
      <c r="I503" s="467"/>
      <c r="J503" s="553"/>
    </row>
    <row r="504" spans="2:10">
      <c r="B504" s="1054"/>
      <c r="C504" s="1139"/>
      <c r="D504" s="463"/>
      <c r="E504" s="464"/>
      <c r="F504" s="1137"/>
      <c r="G504" s="1138"/>
      <c r="H504" s="463"/>
      <c r="I504" s="464"/>
      <c r="J504" s="553"/>
    </row>
    <row r="505" spans="2:10">
      <c r="B505" s="1137"/>
      <c r="C505" s="1138"/>
      <c r="D505" s="463"/>
      <c r="E505" s="464"/>
      <c r="F505" s="1137"/>
      <c r="G505" s="1138"/>
      <c r="H505" s="463"/>
      <c r="I505" s="464"/>
      <c r="J505" s="553"/>
    </row>
    <row r="506" spans="2:10">
      <c r="B506" s="1054"/>
      <c r="C506" s="1139"/>
      <c r="D506" s="463"/>
      <c r="E506" s="464"/>
      <c r="F506" s="1137"/>
      <c r="G506" s="1138"/>
      <c r="H506" s="463"/>
      <c r="I506" s="464"/>
      <c r="J506" s="553"/>
    </row>
    <row r="507" spans="2:10">
      <c r="B507" s="1137"/>
      <c r="C507" s="1138"/>
      <c r="D507" s="463"/>
      <c r="E507" s="467"/>
      <c r="F507" s="1137"/>
      <c r="G507" s="1138"/>
      <c r="H507" s="463"/>
      <c r="I507" s="467"/>
      <c r="J507" s="553"/>
    </row>
    <row r="508" spans="2:10">
      <c r="B508" s="1137"/>
      <c r="C508" s="1138"/>
      <c r="D508" s="463"/>
      <c r="E508" s="467"/>
      <c r="F508" s="1137"/>
      <c r="G508" s="1138"/>
      <c r="H508" s="463"/>
      <c r="I508" s="467"/>
      <c r="J508" s="553"/>
    </row>
    <row r="509" spans="2:10">
      <c r="B509" s="1054"/>
      <c r="C509" s="1139"/>
      <c r="D509" s="463"/>
      <c r="E509" s="464"/>
      <c r="F509" s="1137"/>
      <c r="G509" s="1138"/>
      <c r="H509" s="463"/>
      <c r="I509" s="464"/>
      <c r="J509" s="464"/>
    </row>
    <row r="510" spans="2:10">
      <c r="B510" s="1137"/>
      <c r="C510" s="1138"/>
      <c r="D510" s="463"/>
      <c r="E510" s="464"/>
      <c r="F510" s="1137"/>
      <c r="G510" s="1138"/>
      <c r="H510" s="463"/>
      <c r="I510" s="464"/>
      <c r="J510" s="464"/>
    </row>
    <row r="511" spans="2:10">
      <c r="B511" s="1054"/>
      <c r="C511" s="1139"/>
      <c r="D511" s="463"/>
      <c r="E511" s="464"/>
      <c r="F511" s="1137"/>
      <c r="G511" s="1138"/>
      <c r="H511" s="463"/>
      <c r="I511" s="464"/>
      <c r="J511" s="464"/>
    </row>
    <row r="512" spans="2:10">
      <c r="B512" s="1137"/>
      <c r="C512" s="1138"/>
      <c r="D512" s="463"/>
      <c r="E512" s="467"/>
      <c r="F512" s="1137"/>
      <c r="G512" s="1138"/>
      <c r="H512" s="463"/>
      <c r="I512" s="467"/>
      <c r="J512" s="467"/>
    </row>
    <row r="513" spans="2:10">
      <c r="B513" s="1137"/>
      <c r="C513" s="1138"/>
      <c r="D513" s="463"/>
      <c r="E513" s="467"/>
      <c r="F513" s="1137"/>
      <c r="G513" s="1138"/>
      <c r="H513" s="463"/>
      <c r="I513" s="467"/>
      <c r="J513" s="467"/>
    </row>
    <row r="514" spans="2:10">
      <c r="B514" s="1137"/>
      <c r="C514" s="1138"/>
      <c r="D514" s="463"/>
      <c r="E514" s="464"/>
      <c r="F514" s="1054"/>
      <c r="G514" s="1139"/>
      <c r="H514" s="463"/>
      <c r="I514" s="464"/>
      <c r="J514" s="553"/>
    </row>
    <row r="515" spans="2:10">
      <c r="B515" s="1137"/>
      <c r="C515" s="1138"/>
      <c r="D515" s="463"/>
      <c r="E515" s="464"/>
      <c r="F515" s="1054"/>
      <c r="G515" s="1139"/>
      <c r="H515" s="463"/>
      <c r="I515" s="464"/>
      <c r="J515" s="553"/>
    </row>
    <row r="516" spans="2:10">
      <c r="B516" s="1137"/>
      <c r="C516" s="1138"/>
      <c r="D516" s="463"/>
      <c r="E516" s="464"/>
      <c r="F516" s="1054"/>
      <c r="G516" s="1139"/>
      <c r="H516" s="463"/>
      <c r="I516" s="464"/>
      <c r="J516" s="553"/>
    </row>
    <row r="517" spans="2:10">
      <c r="B517" s="1137"/>
      <c r="C517" s="1138"/>
      <c r="D517" s="463"/>
      <c r="E517" s="467"/>
      <c r="F517" s="1054"/>
      <c r="G517" s="1139"/>
      <c r="H517" s="463"/>
      <c r="I517" s="467"/>
      <c r="J517" s="553"/>
    </row>
    <row r="518" spans="2:10">
      <c r="B518" s="1137"/>
      <c r="C518" s="1138"/>
      <c r="D518" s="463"/>
      <c r="E518" s="467"/>
      <c r="F518" s="1054"/>
      <c r="G518" s="1139"/>
      <c r="H518" s="463"/>
      <c r="I518" s="467"/>
      <c r="J518" s="553"/>
    </row>
    <row r="519" spans="2:10">
      <c r="B519" s="1054"/>
      <c r="C519" s="1139"/>
      <c r="D519" s="463"/>
      <c r="E519" s="464"/>
      <c r="F519" s="1054"/>
      <c r="G519" s="1139"/>
      <c r="H519" s="463"/>
      <c r="I519" s="464"/>
      <c r="J519" s="553"/>
    </row>
    <row r="520" spans="2:10">
      <c r="B520" s="1054"/>
      <c r="C520" s="1139"/>
      <c r="D520" s="463"/>
      <c r="E520" s="464"/>
      <c r="F520" s="1054"/>
      <c r="G520" s="1139"/>
      <c r="H520" s="463"/>
      <c r="I520" s="464"/>
      <c r="J520" s="553"/>
    </row>
    <row r="521" spans="2:10">
      <c r="B521" s="1054"/>
      <c r="C521" s="1139"/>
      <c r="D521" s="463"/>
      <c r="E521" s="464"/>
      <c r="F521" s="1054"/>
      <c r="G521" s="1139"/>
      <c r="H521" s="463"/>
      <c r="I521" s="464"/>
      <c r="J521" s="553"/>
    </row>
    <row r="522" spans="2:10">
      <c r="B522" s="1054"/>
      <c r="C522" s="1139"/>
      <c r="D522" s="463"/>
      <c r="E522" s="467"/>
      <c r="F522" s="1054"/>
      <c r="G522" s="1139"/>
      <c r="H522" s="463"/>
      <c r="I522" s="467"/>
      <c r="J522" s="553"/>
    </row>
    <row r="523" spans="2:10">
      <c r="B523" s="1054"/>
      <c r="C523" s="1139"/>
      <c r="D523" s="463"/>
      <c r="E523" s="467"/>
      <c r="F523" s="1054"/>
      <c r="G523" s="1139"/>
      <c r="H523" s="463"/>
      <c r="I523" s="467"/>
      <c r="J523" s="553"/>
    </row>
    <row r="524" spans="2:10">
      <c r="B524" s="1054"/>
      <c r="C524" s="1139"/>
      <c r="D524" s="463"/>
      <c r="E524" s="464"/>
      <c r="F524" s="1137"/>
      <c r="G524" s="1138"/>
      <c r="H524" s="463"/>
      <c r="I524" s="464"/>
      <c r="J524" s="553"/>
    </row>
    <row r="525" spans="2:10">
      <c r="B525" s="1054"/>
      <c r="C525" s="1139"/>
      <c r="D525" s="463"/>
      <c r="E525" s="464"/>
      <c r="F525" s="1137"/>
      <c r="G525" s="1138"/>
      <c r="H525" s="463"/>
      <c r="I525" s="464"/>
      <c r="J525" s="553"/>
    </row>
    <row r="526" spans="2:10">
      <c r="B526" s="1054"/>
      <c r="C526" s="1139"/>
      <c r="D526" s="463"/>
      <c r="E526" s="464"/>
      <c r="F526" s="1137"/>
      <c r="G526" s="1138"/>
      <c r="H526" s="463"/>
      <c r="I526" s="464"/>
      <c r="J526" s="553"/>
    </row>
    <row r="527" spans="2:10">
      <c r="B527" s="1054"/>
      <c r="C527" s="1139"/>
      <c r="D527" s="463"/>
      <c r="E527" s="467"/>
      <c r="F527" s="1137"/>
      <c r="G527" s="1138"/>
      <c r="H527" s="463"/>
      <c r="I527" s="467"/>
      <c r="J527" s="553"/>
    </row>
    <row r="528" spans="2:10">
      <c r="B528" s="1054"/>
      <c r="C528" s="1139"/>
      <c r="D528" s="463"/>
      <c r="E528" s="467"/>
      <c r="F528" s="1137"/>
      <c r="G528" s="1138"/>
      <c r="H528" s="463"/>
      <c r="I528" s="467"/>
      <c r="J528" s="553"/>
    </row>
    <row r="529" spans="2:10">
      <c r="B529" s="1054"/>
      <c r="C529" s="1139"/>
      <c r="D529" s="463"/>
      <c r="E529" s="464"/>
      <c r="F529" s="1137"/>
      <c r="G529" s="1138"/>
      <c r="H529" s="463"/>
      <c r="I529" s="464"/>
      <c r="J529" s="553"/>
    </row>
    <row r="530" spans="2:10">
      <c r="B530" s="1054"/>
      <c r="C530" s="1139"/>
      <c r="D530" s="463"/>
      <c r="E530" s="464"/>
      <c r="F530" s="1137"/>
      <c r="G530" s="1138"/>
      <c r="H530" s="463"/>
      <c r="I530" s="464"/>
      <c r="J530" s="553"/>
    </row>
    <row r="531" spans="2:10">
      <c r="B531" s="1054"/>
      <c r="C531" s="1139"/>
      <c r="D531" s="463"/>
      <c r="E531" s="464"/>
      <c r="F531" s="1137"/>
      <c r="G531" s="1138"/>
      <c r="H531" s="463"/>
      <c r="I531" s="464"/>
      <c r="J531" s="553"/>
    </row>
    <row r="532" spans="2:10">
      <c r="B532" s="1054"/>
      <c r="C532" s="1139"/>
      <c r="D532" s="463"/>
      <c r="E532" s="467"/>
      <c r="F532" s="1137"/>
      <c r="G532" s="1138"/>
      <c r="H532" s="463"/>
      <c r="I532" s="467"/>
      <c r="J532" s="553"/>
    </row>
    <row r="533" spans="2:10">
      <c r="B533" s="1054"/>
      <c r="C533" s="1139"/>
      <c r="D533" s="463"/>
      <c r="E533" s="467"/>
      <c r="F533" s="1137"/>
      <c r="G533" s="1138"/>
      <c r="H533" s="463"/>
      <c r="I533" s="467"/>
      <c r="J533" s="553"/>
    </row>
    <row r="534" spans="2:10">
      <c r="B534" s="1054"/>
      <c r="C534" s="1139"/>
      <c r="D534" s="463"/>
      <c r="E534" s="464"/>
      <c r="F534" s="1137"/>
      <c r="G534" s="1138"/>
      <c r="H534" s="463"/>
      <c r="I534" s="464"/>
      <c r="J534" s="553"/>
    </row>
    <row r="535" spans="2:10">
      <c r="B535" s="1054"/>
      <c r="C535" s="1139"/>
      <c r="D535" s="463"/>
      <c r="E535" s="464"/>
      <c r="F535" s="1137"/>
      <c r="G535" s="1138"/>
      <c r="H535" s="463"/>
      <c r="I535" s="464"/>
      <c r="J535" s="553"/>
    </row>
    <row r="536" spans="2:10">
      <c r="B536" s="1054"/>
      <c r="C536" s="1139"/>
      <c r="D536" s="463"/>
      <c r="E536" s="464"/>
      <c r="F536" s="1137"/>
      <c r="G536" s="1138"/>
      <c r="H536" s="463"/>
      <c r="I536" s="464"/>
      <c r="J536" s="553"/>
    </row>
    <row r="537" spans="2:10">
      <c r="B537" s="1054"/>
      <c r="C537" s="1139"/>
      <c r="D537" s="463"/>
      <c r="E537" s="467"/>
      <c r="F537" s="1137"/>
      <c r="G537" s="1138"/>
      <c r="H537" s="463"/>
      <c r="I537" s="467"/>
      <c r="J537" s="553"/>
    </row>
    <row r="538" spans="2:10">
      <c r="B538" s="1054"/>
      <c r="C538" s="1139"/>
      <c r="D538" s="463"/>
      <c r="E538" s="467"/>
      <c r="F538" s="1137"/>
      <c r="G538" s="1138"/>
      <c r="H538" s="463"/>
      <c r="I538" s="467"/>
      <c r="J538" s="553"/>
    </row>
    <row r="539" spans="2:10">
      <c r="B539" s="1137"/>
      <c r="C539" s="1138"/>
      <c r="D539" s="463"/>
      <c r="E539" s="464"/>
      <c r="F539" s="1054"/>
      <c r="G539" s="1139"/>
      <c r="H539" s="463"/>
      <c r="I539" s="464"/>
      <c r="J539" s="553"/>
    </row>
    <row r="540" spans="2:10">
      <c r="B540" s="1137"/>
      <c r="C540" s="1138"/>
      <c r="D540" s="463"/>
      <c r="E540" s="464"/>
      <c r="F540" s="1054"/>
      <c r="G540" s="1139"/>
      <c r="H540" s="463"/>
      <c r="I540" s="464"/>
      <c r="J540" s="553"/>
    </row>
    <row r="541" spans="2:10">
      <c r="B541" s="1137"/>
      <c r="C541" s="1138"/>
      <c r="D541" s="463"/>
      <c r="E541" s="464"/>
      <c r="F541" s="1054"/>
      <c r="G541" s="1139"/>
      <c r="H541" s="463"/>
      <c r="I541" s="464"/>
      <c r="J541" s="553"/>
    </row>
    <row r="542" spans="2:10">
      <c r="B542" s="1137"/>
      <c r="C542" s="1138"/>
      <c r="D542" s="463"/>
      <c r="E542" s="467"/>
      <c r="F542" s="1054"/>
      <c r="G542" s="1139"/>
      <c r="H542" s="463"/>
      <c r="I542" s="467"/>
      <c r="J542" s="553"/>
    </row>
    <row r="543" spans="2:10">
      <c r="B543" s="1137"/>
      <c r="C543" s="1138"/>
      <c r="D543" s="463"/>
      <c r="E543" s="467"/>
      <c r="F543" s="1054"/>
      <c r="G543" s="1139"/>
      <c r="H543" s="463"/>
      <c r="I543" s="467"/>
      <c r="J543" s="553"/>
    </row>
    <row r="544" spans="2:10">
      <c r="B544" s="1137"/>
      <c r="C544" s="1138"/>
      <c r="D544" s="463"/>
      <c r="E544" s="464"/>
      <c r="F544" s="1054"/>
      <c r="G544" s="1139"/>
      <c r="H544" s="463"/>
      <c r="I544" s="464"/>
      <c r="J544" s="553"/>
    </row>
    <row r="545" spans="2:10">
      <c r="B545" s="1137"/>
      <c r="C545" s="1138"/>
      <c r="D545" s="463"/>
      <c r="E545" s="464"/>
      <c r="F545" s="1054"/>
      <c r="G545" s="1139"/>
      <c r="H545" s="463"/>
      <c r="I545" s="464"/>
      <c r="J545" s="553"/>
    </row>
    <row r="546" spans="2:10">
      <c r="B546" s="1137"/>
      <c r="C546" s="1138"/>
      <c r="D546" s="463"/>
      <c r="E546" s="464"/>
      <c r="F546" s="1054"/>
      <c r="G546" s="1139"/>
      <c r="H546" s="463"/>
      <c r="I546" s="464"/>
      <c r="J546" s="553"/>
    </row>
    <row r="547" spans="2:10">
      <c r="B547" s="1137"/>
      <c r="C547" s="1138"/>
      <c r="D547" s="463"/>
      <c r="E547" s="467"/>
      <c r="F547" s="1054"/>
      <c r="G547" s="1139"/>
      <c r="H547" s="463"/>
      <c r="I547" s="467"/>
      <c r="J547" s="553"/>
    </row>
    <row r="548" spans="2:10">
      <c r="B548" s="1137"/>
      <c r="C548" s="1138"/>
      <c r="D548" s="463"/>
      <c r="E548" s="467"/>
      <c r="F548" s="1054"/>
      <c r="G548" s="1139"/>
      <c r="H548" s="463"/>
      <c r="I548" s="467"/>
      <c r="J548" s="553"/>
    </row>
    <row r="549" spans="2:10">
      <c r="B549" s="1137"/>
      <c r="C549" s="1138"/>
      <c r="D549" s="463"/>
      <c r="E549" s="464"/>
      <c r="F549" s="1137"/>
      <c r="G549" s="1138"/>
      <c r="H549" s="463"/>
      <c r="I549" s="464"/>
      <c r="J549" s="553"/>
    </row>
    <row r="550" spans="2:10">
      <c r="B550" s="1137"/>
      <c r="C550" s="1138"/>
      <c r="D550" s="463"/>
      <c r="E550" s="464"/>
      <c r="F550" s="1137"/>
      <c r="G550" s="1138"/>
      <c r="H550" s="463"/>
      <c r="I550" s="464"/>
      <c r="J550" s="553"/>
    </row>
    <row r="551" spans="2:10">
      <c r="B551" s="1137"/>
      <c r="C551" s="1138"/>
      <c r="D551" s="463"/>
      <c r="E551" s="464"/>
      <c r="F551" s="1137"/>
      <c r="G551" s="1138"/>
      <c r="H551" s="463"/>
      <c r="I551" s="464"/>
      <c r="J551" s="553"/>
    </row>
    <row r="552" spans="2:10">
      <c r="B552" s="1137"/>
      <c r="C552" s="1138"/>
      <c r="D552" s="463"/>
      <c r="E552" s="467"/>
      <c r="F552" s="1137"/>
      <c r="G552" s="1138"/>
      <c r="H552" s="463"/>
      <c r="I552" s="467"/>
      <c r="J552" s="553"/>
    </row>
    <row r="553" spans="2:10">
      <c r="B553" s="1137"/>
      <c r="C553" s="1138"/>
      <c r="D553" s="463"/>
      <c r="E553" s="467"/>
      <c r="F553" s="1137"/>
      <c r="G553" s="1138"/>
      <c r="H553" s="463"/>
      <c r="I553" s="467"/>
      <c r="J553" s="553"/>
    </row>
    <row r="554" spans="2:10">
      <c r="B554" s="1137"/>
      <c r="C554" s="1138"/>
      <c r="D554" s="463"/>
      <c r="E554" s="464"/>
      <c r="F554" s="1137"/>
      <c r="G554" s="1138"/>
      <c r="H554" s="463"/>
      <c r="I554" s="464"/>
      <c r="J554" s="553"/>
    </row>
    <row r="555" spans="2:10">
      <c r="B555" s="1137"/>
      <c r="C555" s="1138"/>
      <c r="D555" s="463"/>
      <c r="E555" s="464"/>
      <c r="F555" s="1137"/>
      <c r="G555" s="1138"/>
      <c r="H555" s="463"/>
      <c r="I555" s="464"/>
      <c r="J555" s="553"/>
    </row>
    <row r="556" spans="2:10">
      <c r="B556" s="1137"/>
      <c r="C556" s="1138"/>
      <c r="D556" s="463"/>
      <c r="E556" s="464"/>
      <c r="F556" s="1137"/>
      <c r="G556" s="1138"/>
      <c r="H556" s="463"/>
      <c r="I556" s="464"/>
      <c r="J556" s="553"/>
    </row>
    <row r="557" spans="2:10">
      <c r="B557" s="1137"/>
      <c r="C557" s="1138"/>
      <c r="D557" s="463"/>
      <c r="E557" s="467"/>
      <c r="F557" s="1137"/>
      <c r="G557" s="1138"/>
      <c r="H557" s="463"/>
      <c r="I557" s="467"/>
      <c r="J557" s="553"/>
    </row>
    <row r="558" spans="2:10">
      <c r="B558" s="1137"/>
      <c r="C558" s="1138"/>
      <c r="D558" s="463"/>
      <c r="E558" s="467"/>
      <c r="F558" s="1137"/>
      <c r="G558" s="1138"/>
      <c r="H558" s="463"/>
      <c r="I558" s="467"/>
      <c r="J558" s="553"/>
    </row>
    <row r="559" spans="2:10">
      <c r="B559" s="1137"/>
      <c r="C559" s="1138"/>
      <c r="D559" s="463"/>
      <c r="E559" s="464"/>
      <c r="F559" s="1137"/>
      <c r="G559" s="1138"/>
      <c r="H559" s="463"/>
      <c r="I559" s="464"/>
      <c r="J559" s="464"/>
    </row>
    <row r="560" spans="2:10">
      <c r="B560" s="1137"/>
      <c r="C560" s="1138"/>
      <c r="D560" s="463"/>
      <c r="E560" s="464"/>
      <c r="F560" s="1137"/>
      <c r="G560" s="1138"/>
      <c r="H560" s="463"/>
      <c r="I560" s="464"/>
      <c r="J560" s="464"/>
    </row>
    <row r="561" spans="2:10">
      <c r="B561" s="1137"/>
      <c r="C561" s="1138"/>
      <c r="D561" s="463"/>
      <c r="E561" s="464"/>
      <c r="F561" s="1137"/>
      <c r="G561" s="1138"/>
      <c r="H561" s="463"/>
      <c r="I561" s="464"/>
      <c r="J561" s="464"/>
    </row>
    <row r="562" spans="2:10">
      <c r="B562" s="1137"/>
      <c r="C562" s="1138"/>
      <c r="D562" s="463"/>
      <c r="E562" s="467"/>
      <c r="F562" s="1137"/>
      <c r="G562" s="1138"/>
      <c r="H562" s="463"/>
      <c r="I562" s="467"/>
      <c r="J562" s="467"/>
    </row>
    <row r="563" spans="2:10">
      <c r="B563" s="1137"/>
      <c r="C563" s="1138"/>
      <c r="D563" s="463"/>
      <c r="E563" s="467"/>
      <c r="F563" s="1137"/>
      <c r="G563" s="1138"/>
      <c r="H563" s="463"/>
      <c r="I563" s="467"/>
      <c r="J563" s="467"/>
    </row>
    <row r="564" spans="2:10">
      <c r="B564" s="1137"/>
      <c r="C564" s="1138"/>
      <c r="D564" s="463"/>
      <c r="E564" s="464"/>
      <c r="F564" s="1054"/>
      <c r="G564" s="1139"/>
      <c r="H564" s="463"/>
      <c r="I564" s="464"/>
      <c r="J564" s="553"/>
    </row>
    <row r="565" spans="2:10">
      <c r="B565" s="1137"/>
      <c r="C565" s="1138"/>
      <c r="D565" s="463"/>
      <c r="E565" s="464"/>
      <c r="F565" s="1054"/>
      <c r="G565" s="1139"/>
      <c r="H565" s="463"/>
      <c r="I565" s="464"/>
      <c r="J565" s="553"/>
    </row>
    <row r="566" spans="2:10">
      <c r="B566" s="1137"/>
      <c r="C566" s="1138"/>
      <c r="D566" s="463"/>
      <c r="E566" s="464"/>
      <c r="F566" s="1054"/>
      <c r="G566" s="1139"/>
      <c r="H566" s="463"/>
      <c r="I566" s="464"/>
      <c r="J566" s="553"/>
    </row>
    <row r="567" spans="2:10">
      <c r="B567" s="1137"/>
      <c r="C567" s="1138"/>
      <c r="D567" s="463"/>
      <c r="E567" s="467"/>
      <c r="F567" s="1054"/>
      <c r="G567" s="1139"/>
      <c r="H567" s="463"/>
      <c r="I567" s="467"/>
      <c r="J567" s="553"/>
    </row>
    <row r="568" spans="2:10">
      <c r="B568" s="1137"/>
      <c r="C568" s="1138"/>
      <c r="D568" s="463"/>
      <c r="E568" s="467"/>
      <c r="F568" s="1054"/>
      <c r="G568" s="1139"/>
      <c r="H568" s="463"/>
      <c r="I568" s="467"/>
      <c r="J568" s="553"/>
    </row>
    <row r="569" spans="2:10">
      <c r="B569" s="1137"/>
      <c r="C569" s="1138"/>
      <c r="D569" s="463"/>
      <c r="E569" s="464"/>
      <c r="F569" s="1054"/>
      <c r="G569" s="1139"/>
      <c r="H569" s="463"/>
      <c r="I569" s="464"/>
      <c r="J569" s="553"/>
    </row>
    <row r="570" spans="2:10">
      <c r="B570" s="1137"/>
      <c r="C570" s="1138"/>
      <c r="D570" s="463"/>
      <c r="E570" s="464"/>
      <c r="F570" s="1054"/>
      <c r="G570" s="1139"/>
      <c r="H570" s="463"/>
      <c r="I570" s="464"/>
      <c r="J570" s="553"/>
    </row>
    <row r="571" spans="2:10">
      <c r="B571" s="1137"/>
      <c r="C571" s="1138"/>
      <c r="D571" s="463"/>
      <c r="E571" s="464"/>
      <c r="F571" s="1054"/>
      <c r="G571" s="1139"/>
      <c r="H571" s="463"/>
      <c r="I571" s="464"/>
      <c r="J571" s="553"/>
    </row>
    <row r="572" spans="2:10">
      <c r="B572" s="1137"/>
      <c r="C572" s="1138"/>
      <c r="D572" s="463"/>
      <c r="E572" s="467"/>
      <c r="F572" s="1054"/>
      <c r="G572" s="1139"/>
      <c r="H572" s="463"/>
      <c r="I572" s="467"/>
      <c r="J572" s="553"/>
    </row>
    <row r="573" spans="2:10">
      <c r="B573" s="1137"/>
      <c r="C573" s="1138"/>
      <c r="D573" s="463"/>
      <c r="E573" s="467"/>
      <c r="F573" s="1054"/>
      <c r="G573" s="1139"/>
      <c r="H573" s="463"/>
      <c r="I573" s="467"/>
      <c r="J573" s="553"/>
    </row>
    <row r="574" spans="2:10">
      <c r="B574" s="1137"/>
      <c r="C574" s="1138"/>
      <c r="D574" s="463"/>
      <c r="E574" s="464"/>
      <c r="F574" s="1137"/>
      <c r="G574" s="1138"/>
      <c r="H574" s="463"/>
      <c r="I574" s="464"/>
      <c r="J574" s="553"/>
    </row>
    <row r="575" spans="2:10">
      <c r="B575" s="1137"/>
      <c r="C575" s="1138"/>
      <c r="D575" s="463"/>
      <c r="E575" s="464"/>
      <c r="F575" s="1137"/>
      <c r="G575" s="1138"/>
      <c r="H575" s="463"/>
      <c r="I575" s="464"/>
      <c r="J575" s="553"/>
    </row>
    <row r="576" spans="2:10">
      <c r="B576" s="1137"/>
      <c r="C576" s="1138"/>
      <c r="D576" s="463"/>
      <c r="E576" s="464"/>
      <c r="F576" s="1137"/>
      <c r="G576" s="1138"/>
      <c r="H576" s="463"/>
      <c r="I576" s="464"/>
      <c r="J576" s="553"/>
    </row>
    <row r="577" spans="2:10">
      <c r="B577" s="1137"/>
      <c r="C577" s="1138"/>
      <c r="D577" s="463"/>
      <c r="E577" s="467"/>
      <c r="F577" s="1137"/>
      <c r="G577" s="1138"/>
      <c r="H577" s="463"/>
      <c r="I577" s="467"/>
      <c r="J577" s="553"/>
    </row>
    <row r="578" spans="2:10">
      <c r="B578" s="1137"/>
      <c r="C578" s="1138"/>
      <c r="D578" s="463"/>
      <c r="E578" s="467"/>
      <c r="F578" s="1054"/>
      <c r="G578" s="1139"/>
      <c r="H578" s="463"/>
      <c r="I578" s="467"/>
      <c r="J578" s="553"/>
    </row>
    <row r="579" spans="2:10">
      <c r="B579" s="1137"/>
      <c r="C579" s="1138"/>
      <c r="D579" s="463"/>
      <c r="E579" s="464"/>
      <c r="F579" s="1137"/>
      <c r="G579" s="1138"/>
      <c r="H579" s="463"/>
      <c r="I579" s="464"/>
      <c r="J579" s="553"/>
    </row>
    <row r="580" spans="2:10">
      <c r="B580" s="1137"/>
      <c r="C580" s="1138"/>
      <c r="D580" s="463"/>
      <c r="E580" s="464"/>
      <c r="F580" s="1137"/>
      <c r="G580" s="1138"/>
      <c r="H580" s="463"/>
      <c r="I580" s="464"/>
      <c r="J580" s="553"/>
    </row>
    <row r="581" spans="2:10">
      <c r="B581" s="1137"/>
      <c r="C581" s="1138"/>
      <c r="D581" s="463"/>
      <c r="E581" s="464"/>
      <c r="F581" s="1137"/>
      <c r="G581" s="1138"/>
      <c r="H581" s="463"/>
      <c r="I581" s="464"/>
      <c r="J581" s="553"/>
    </row>
    <row r="582" spans="2:10">
      <c r="B582" s="1137"/>
      <c r="C582" s="1138"/>
      <c r="D582" s="463"/>
      <c r="E582" s="467"/>
      <c r="F582" s="1137"/>
      <c r="G582" s="1138"/>
      <c r="H582" s="463"/>
      <c r="I582" s="467"/>
      <c r="J582" s="553"/>
    </row>
    <row r="583" spans="2:10">
      <c r="B583" s="1137"/>
      <c r="C583" s="1138"/>
      <c r="D583" s="463"/>
      <c r="E583" s="467"/>
      <c r="F583" s="1137"/>
      <c r="G583" s="1138"/>
      <c r="H583" s="463"/>
      <c r="I583" s="467"/>
      <c r="J583" s="553"/>
    </row>
    <row r="584" spans="2:10">
      <c r="B584" s="1137"/>
      <c r="C584" s="1138"/>
      <c r="D584" s="463"/>
      <c r="E584" s="464"/>
      <c r="F584" s="1137"/>
      <c r="G584" s="1138"/>
      <c r="H584" s="463"/>
      <c r="I584" s="464"/>
      <c r="J584" s="553"/>
    </row>
    <row r="585" spans="2:10">
      <c r="B585" s="1137"/>
      <c r="C585" s="1138"/>
      <c r="D585" s="463"/>
      <c r="E585" s="464"/>
      <c r="F585" s="1137"/>
      <c r="G585" s="1138"/>
      <c r="H585" s="463"/>
      <c r="I585" s="464"/>
      <c r="J585" s="553"/>
    </row>
    <row r="586" spans="2:10">
      <c r="B586" s="1137"/>
      <c r="C586" s="1138"/>
      <c r="D586" s="463"/>
      <c r="E586" s="464"/>
      <c r="F586" s="1137"/>
      <c r="G586" s="1138"/>
      <c r="H586" s="463"/>
      <c r="I586" s="464"/>
      <c r="J586" s="553"/>
    </row>
    <row r="587" spans="2:10">
      <c r="B587" s="1137"/>
      <c r="C587" s="1138"/>
      <c r="D587" s="463"/>
      <c r="E587" s="467"/>
      <c r="F587" s="1137"/>
      <c r="G587" s="1138"/>
      <c r="H587" s="463"/>
      <c r="I587" s="467"/>
      <c r="J587" s="553"/>
    </row>
    <row r="588" spans="2:10">
      <c r="B588" s="1137"/>
      <c r="C588" s="1138"/>
      <c r="D588" s="463"/>
      <c r="E588" s="467"/>
      <c r="F588" s="1137"/>
      <c r="G588" s="1138"/>
      <c r="H588" s="463"/>
      <c r="I588" s="467"/>
      <c r="J588" s="553"/>
    </row>
    <row r="589" spans="2:10">
      <c r="B589" s="1054"/>
      <c r="C589" s="1139"/>
      <c r="D589" s="463"/>
      <c r="E589" s="464"/>
      <c r="F589" s="1137"/>
      <c r="G589" s="1138"/>
      <c r="H589" s="463"/>
      <c r="I589" s="464"/>
      <c r="J589" s="527"/>
    </row>
    <row r="590" spans="2:10">
      <c r="B590" s="1054"/>
      <c r="C590" s="1139"/>
      <c r="D590" s="463"/>
      <c r="E590" s="464"/>
      <c r="F590" s="1137"/>
      <c r="G590" s="1138"/>
      <c r="H590" s="463"/>
      <c r="I590" s="464"/>
      <c r="J590" s="553"/>
    </row>
    <row r="591" spans="2:10">
      <c r="B591" s="1054"/>
      <c r="C591" s="1139"/>
      <c r="D591" s="463"/>
      <c r="E591" s="464"/>
      <c r="F591" s="1137"/>
      <c r="G591" s="1138"/>
      <c r="H591" s="463"/>
      <c r="I591" s="464"/>
      <c r="J591" s="553"/>
    </row>
    <row r="592" spans="2:10">
      <c r="B592" s="1054"/>
      <c r="C592" s="1139"/>
      <c r="D592" s="463"/>
      <c r="E592" s="467"/>
      <c r="F592" s="1137"/>
      <c r="G592" s="1138"/>
      <c r="H592" s="463"/>
      <c r="I592" s="467"/>
      <c r="J592" s="553"/>
    </row>
    <row r="593" spans="2:10">
      <c r="B593" s="1054"/>
      <c r="C593" s="1139"/>
      <c r="D593" s="463"/>
      <c r="E593" s="467"/>
      <c r="F593" s="1054"/>
      <c r="G593" s="1139"/>
      <c r="H593" s="463"/>
      <c r="I593" s="467"/>
      <c r="J593" s="553"/>
    </row>
    <row r="594" spans="2:10">
      <c r="B594" s="1054"/>
      <c r="C594" s="1139"/>
      <c r="D594" s="463"/>
      <c r="E594" s="464"/>
      <c r="F594" s="1137"/>
      <c r="G594" s="1138"/>
      <c r="H594" s="463"/>
      <c r="I594" s="464"/>
      <c r="J594" s="553"/>
    </row>
    <row r="595" spans="2:10">
      <c r="B595" s="1054"/>
      <c r="C595" s="1139"/>
      <c r="D595" s="463"/>
      <c r="E595" s="464"/>
      <c r="F595" s="1137"/>
      <c r="G595" s="1138"/>
      <c r="H595" s="463"/>
      <c r="I595" s="464"/>
      <c r="J595" s="553"/>
    </row>
    <row r="596" spans="2:10">
      <c r="B596" s="1054"/>
      <c r="C596" s="1139"/>
      <c r="D596" s="463"/>
      <c r="E596" s="464"/>
      <c r="F596" s="1137"/>
      <c r="G596" s="1138"/>
      <c r="H596" s="463"/>
      <c r="I596" s="464"/>
      <c r="J596" s="553"/>
    </row>
    <row r="597" spans="2:10">
      <c r="B597" s="1054"/>
      <c r="C597" s="1139"/>
      <c r="D597" s="463"/>
      <c r="E597" s="467"/>
      <c r="F597" s="1137"/>
      <c r="G597" s="1138"/>
      <c r="H597" s="463"/>
      <c r="I597" s="467"/>
      <c r="J597" s="553"/>
    </row>
    <row r="598" spans="2:10">
      <c r="B598" s="1054"/>
      <c r="C598" s="1139"/>
      <c r="D598" s="463"/>
      <c r="E598" s="467"/>
      <c r="F598" s="1137"/>
      <c r="G598" s="1138"/>
      <c r="H598" s="463"/>
      <c r="I598" s="467"/>
      <c r="J598" s="553"/>
    </row>
    <row r="599" spans="2:10">
      <c r="B599" s="1054"/>
      <c r="C599" s="1139"/>
      <c r="D599" s="463"/>
      <c r="E599" s="464"/>
      <c r="F599" s="1137"/>
      <c r="G599" s="1138"/>
      <c r="H599" s="463"/>
      <c r="I599" s="464"/>
      <c r="J599" s="553"/>
    </row>
    <row r="600" spans="2:10">
      <c r="B600" s="1054"/>
      <c r="C600" s="1139"/>
      <c r="D600" s="463"/>
      <c r="E600" s="464"/>
      <c r="F600" s="1137"/>
      <c r="G600" s="1138"/>
      <c r="H600" s="463"/>
      <c r="I600" s="464"/>
      <c r="J600" s="553"/>
    </row>
    <row r="601" spans="2:10">
      <c r="B601" s="1054"/>
      <c r="C601" s="1139"/>
      <c r="D601" s="463"/>
      <c r="E601" s="464"/>
      <c r="F601" s="1137"/>
      <c r="G601" s="1138"/>
      <c r="H601" s="463"/>
      <c r="I601" s="464"/>
      <c r="J601" s="553"/>
    </row>
    <row r="602" spans="2:10">
      <c r="B602" s="1054"/>
      <c r="C602" s="1139"/>
      <c r="D602" s="463"/>
      <c r="E602" s="467"/>
      <c r="F602" s="1137"/>
      <c r="G602" s="1138"/>
      <c r="H602" s="463"/>
      <c r="I602" s="467"/>
      <c r="J602" s="553"/>
    </row>
    <row r="603" spans="2:10">
      <c r="B603" s="1054"/>
      <c r="C603" s="1139"/>
      <c r="D603" s="463"/>
      <c r="E603" s="467"/>
      <c r="F603" s="1137"/>
      <c r="G603" s="1138"/>
      <c r="H603" s="463"/>
      <c r="I603" s="467"/>
      <c r="J603" s="553"/>
    </row>
    <row r="604" spans="2:10">
      <c r="B604" s="1054"/>
      <c r="C604" s="1139"/>
      <c r="D604" s="463"/>
      <c r="E604" s="464"/>
      <c r="F604" s="1054"/>
      <c r="G604" s="1139"/>
      <c r="H604" s="463"/>
      <c r="I604" s="464"/>
      <c r="J604" s="553"/>
    </row>
    <row r="605" spans="2:10">
      <c r="B605" s="1054"/>
      <c r="C605" s="1139"/>
      <c r="D605" s="463"/>
      <c r="E605" s="464"/>
      <c r="F605" s="1054"/>
      <c r="G605" s="1139"/>
      <c r="H605" s="463"/>
      <c r="I605" s="464"/>
      <c r="J605" s="553"/>
    </row>
    <row r="606" spans="2:10">
      <c r="B606" s="1054"/>
      <c r="C606" s="1139"/>
      <c r="D606" s="463"/>
      <c r="E606" s="464"/>
      <c r="F606" s="1054"/>
      <c r="G606" s="1139"/>
      <c r="H606" s="463"/>
      <c r="I606" s="464"/>
      <c r="J606" s="553"/>
    </row>
    <row r="607" spans="2:10">
      <c r="B607" s="1054"/>
      <c r="C607" s="1139"/>
      <c r="D607" s="463"/>
      <c r="E607" s="467"/>
      <c r="F607" s="1054"/>
      <c r="G607" s="1139"/>
      <c r="H607" s="463"/>
      <c r="I607" s="467"/>
      <c r="J607" s="553"/>
    </row>
    <row r="608" spans="2:10">
      <c r="B608" s="1054"/>
      <c r="C608" s="1139"/>
      <c r="D608" s="463"/>
      <c r="E608" s="467"/>
      <c r="F608" s="1054"/>
      <c r="G608" s="1139"/>
      <c r="H608" s="463"/>
      <c r="I608" s="467"/>
      <c r="J608" s="553"/>
    </row>
    <row r="609" spans="2:10">
      <c r="B609" s="1054"/>
      <c r="C609" s="1139"/>
      <c r="D609" s="463"/>
      <c r="E609" s="464"/>
      <c r="F609" s="1137"/>
      <c r="G609" s="1138"/>
      <c r="H609" s="463"/>
      <c r="I609" s="464"/>
      <c r="J609" s="553"/>
    </row>
    <row r="610" spans="2:10">
      <c r="B610" s="1054"/>
      <c r="C610" s="1139"/>
      <c r="D610" s="463"/>
      <c r="E610" s="464"/>
      <c r="F610" s="1137"/>
      <c r="G610" s="1138"/>
      <c r="H610" s="463"/>
      <c r="I610" s="464"/>
      <c r="J610" s="553"/>
    </row>
    <row r="611" spans="2:10">
      <c r="B611" s="1054"/>
      <c r="C611" s="1139"/>
      <c r="D611" s="463"/>
      <c r="E611" s="464"/>
      <c r="F611" s="1137"/>
      <c r="G611" s="1138"/>
      <c r="H611" s="463"/>
      <c r="I611" s="464"/>
      <c r="J611" s="553"/>
    </row>
    <row r="612" spans="2:10">
      <c r="B612" s="1054"/>
      <c r="C612" s="1139"/>
      <c r="D612" s="463"/>
      <c r="E612" s="467"/>
      <c r="F612" s="1137"/>
      <c r="G612" s="1138"/>
      <c r="H612" s="463"/>
      <c r="I612" s="467"/>
      <c r="J612" s="553"/>
    </row>
    <row r="613" spans="2:10">
      <c r="B613" s="1054"/>
      <c r="C613" s="1139"/>
      <c r="D613" s="463"/>
      <c r="E613" s="467"/>
      <c r="F613" s="1137"/>
      <c r="G613" s="1138"/>
      <c r="H613" s="463"/>
      <c r="I613" s="467"/>
      <c r="J613" s="553"/>
    </row>
    <row r="614" spans="2:10">
      <c r="B614" s="1054"/>
      <c r="C614" s="1139"/>
      <c r="D614" s="463"/>
      <c r="E614" s="464"/>
      <c r="F614" s="1137"/>
      <c r="G614" s="1138"/>
      <c r="H614" s="463"/>
      <c r="I614" s="464"/>
      <c r="J614" s="553"/>
    </row>
    <row r="615" spans="2:10">
      <c r="B615" s="1054"/>
      <c r="C615" s="1139"/>
      <c r="D615" s="463"/>
      <c r="E615" s="464"/>
      <c r="F615" s="1137"/>
      <c r="G615" s="1138"/>
      <c r="H615" s="463"/>
      <c r="I615" s="464"/>
      <c r="J615" s="553"/>
    </row>
    <row r="616" spans="2:10">
      <c r="B616" s="1054"/>
      <c r="C616" s="1139"/>
      <c r="D616" s="463"/>
      <c r="E616" s="464"/>
      <c r="F616" s="1137"/>
      <c r="G616" s="1138"/>
      <c r="H616" s="463"/>
      <c r="I616" s="464"/>
      <c r="J616" s="553"/>
    </row>
    <row r="617" spans="2:10">
      <c r="B617" s="1054"/>
      <c r="C617" s="1139"/>
      <c r="D617" s="463"/>
      <c r="E617" s="467"/>
      <c r="F617" s="1137"/>
      <c r="G617" s="1138"/>
      <c r="H617" s="463"/>
      <c r="I617" s="467"/>
      <c r="J617" s="553"/>
    </row>
    <row r="618" spans="2:10">
      <c r="B618" s="1054"/>
      <c r="C618" s="1139"/>
      <c r="D618" s="463"/>
      <c r="E618" s="467"/>
      <c r="F618" s="1137"/>
      <c r="G618" s="1138"/>
      <c r="H618" s="463"/>
      <c r="I618" s="467"/>
      <c r="J618" s="553"/>
    </row>
    <row r="619" spans="2:10">
      <c r="B619" s="1137"/>
      <c r="C619" s="1138"/>
      <c r="D619" s="463"/>
      <c r="E619" s="464"/>
      <c r="F619" s="1054"/>
      <c r="G619" s="1139"/>
      <c r="H619" s="463"/>
      <c r="I619" s="464"/>
      <c r="J619" s="553"/>
    </row>
    <row r="620" spans="2:10">
      <c r="B620" s="1137"/>
      <c r="C620" s="1138"/>
      <c r="D620" s="463"/>
      <c r="E620" s="464"/>
      <c r="F620" s="1054"/>
      <c r="G620" s="1139"/>
      <c r="H620" s="463"/>
      <c r="I620" s="464"/>
      <c r="J620" s="553"/>
    </row>
    <row r="621" spans="2:10">
      <c r="B621" s="1137"/>
      <c r="C621" s="1138"/>
      <c r="D621" s="463"/>
      <c r="E621" s="464"/>
      <c r="F621" s="1054"/>
      <c r="G621" s="1139"/>
      <c r="H621" s="463"/>
      <c r="I621" s="464"/>
      <c r="J621" s="553"/>
    </row>
    <row r="622" spans="2:10">
      <c r="B622" s="1137"/>
      <c r="C622" s="1138"/>
      <c r="D622" s="463"/>
      <c r="E622" s="467"/>
      <c r="F622" s="1054"/>
      <c r="G622" s="1139"/>
      <c r="H622" s="463"/>
      <c r="I622" s="467"/>
      <c r="J622" s="553"/>
    </row>
    <row r="623" spans="2:10">
      <c r="B623" s="1137"/>
      <c r="C623" s="1138"/>
      <c r="D623" s="463"/>
      <c r="E623" s="467"/>
      <c r="F623" s="1054"/>
      <c r="G623" s="1139"/>
      <c r="H623" s="463"/>
      <c r="I623" s="467"/>
      <c r="J623" s="553"/>
    </row>
    <row r="624" spans="2:10">
      <c r="B624" s="1137"/>
      <c r="C624" s="1138"/>
      <c r="D624" s="463"/>
      <c r="E624" s="464"/>
      <c r="F624" s="1054"/>
      <c r="G624" s="1139"/>
      <c r="H624" s="463"/>
      <c r="I624" s="464"/>
      <c r="J624" s="527"/>
    </row>
    <row r="625" spans="2:10">
      <c r="B625" s="1137"/>
      <c r="C625" s="1138"/>
      <c r="D625" s="463"/>
      <c r="E625" s="464"/>
      <c r="F625" s="1054"/>
      <c r="G625" s="1139"/>
      <c r="H625" s="463"/>
      <c r="I625" s="464"/>
      <c r="J625" s="527"/>
    </row>
    <row r="626" spans="2:10">
      <c r="B626" s="1137"/>
      <c r="C626" s="1138"/>
      <c r="D626" s="463"/>
      <c r="E626" s="464"/>
      <c r="F626" s="1054"/>
      <c r="G626" s="1139"/>
      <c r="H626" s="463"/>
      <c r="I626" s="464"/>
      <c r="J626" s="527"/>
    </row>
    <row r="627" spans="2:10">
      <c r="B627" s="1137"/>
      <c r="C627" s="1138"/>
      <c r="D627" s="463"/>
      <c r="E627" s="467"/>
      <c r="F627" s="1054"/>
      <c r="G627" s="1139"/>
      <c r="H627" s="463"/>
      <c r="I627" s="467"/>
      <c r="J627" s="527"/>
    </row>
    <row r="628" spans="2:10">
      <c r="B628" s="1137"/>
      <c r="C628" s="1138"/>
      <c r="D628" s="463"/>
      <c r="E628" s="467"/>
      <c r="F628" s="1054"/>
      <c r="G628" s="1139"/>
      <c r="H628" s="463"/>
      <c r="I628" s="467"/>
      <c r="J628" s="527"/>
    </row>
    <row r="629" spans="2:10">
      <c r="B629" s="1137"/>
      <c r="C629" s="1138"/>
      <c r="D629" s="463"/>
      <c r="E629" s="464"/>
      <c r="F629" s="1137"/>
      <c r="G629" s="1138"/>
      <c r="H629" s="463"/>
      <c r="I629" s="464"/>
      <c r="J629" s="553"/>
    </row>
    <row r="630" spans="2:10">
      <c r="B630" s="1137"/>
      <c r="C630" s="1138"/>
      <c r="D630" s="463"/>
      <c r="E630" s="464"/>
      <c r="F630" s="1137"/>
      <c r="G630" s="1138"/>
      <c r="H630" s="463"/>
      <c r="I630" s="464"/>
      <c r="J630" s="553"/>
    </row>
    <row r="631" spans="2:10">
      <c r="B631" s="1137"/>
      <c r="C631" s="1138"/>
      <c r="D631" s="463"/>
      <c r="E631" s="464"/>
      <c r="F631" s="1137"/>
      <c r="G631" s="1138"/>
      <c r="H631" s="463"/>
      <c r="I631" s="464"/>
      <c r="J631" s="553"/>
    </row>
    <row r="632" spans="2:10">
      <c r="B632" s="1137"/>
      <c r="C632" s="1138"/>
      <c r="D632" s="463"/>
      <c r="E632" s="467"/>
      <c r="F632" s="1137"/>
      <c r="G632" s="1138"/>
      <c r="H632" s="463"/>
      <c r="I632" s="467"/>
      <c r="J632" s="553"/>
    </row>
    <row r="633" spans="2:10">
      <c r="B633" s="1137"/>
      <c r="C633" s="1138"/>
      <c r="D633" s="463"/>
      <c r="E633" s="467"/>
      <c r="F633" s="1137"/>
      <c r="G633" s="1138"/>
      <c r="H633" s="463"/>
      <c r="I633" s="467"/>
      <c r="J633" s="553"/>
    </row>
    <row r="634" spans="2:10">
      <c r="B634" s="1137"/>
      <c r="C634" s="1138"/>
      <c r="D634" s="463"/>
      <c r="E634" s="464"/>
      <c r="F634" s="1054"/>
      <c r="G634" s="1139"/>
      <c r="H634" s="463"/>
      <c r="I634" s="464"/>
      <c r="J634" s="553"/>
    </row>
    <row r="635" spans="2:10">
      <c r="B635" s="1137"/>
      <c r="C635" s="1138"/>
      <c r="D635" s="463"/>
      <c r="E635" s="464"/>
      <c r="F635" s="1054"/>
      <c r="G635" s="1139"/>
      <c r="H635" s="463"/>
      <c r="I635" s="464"/>
      <c r="J635" s="553"/>
    </row>
    <row r="636" spans="2:10">
      <c r="B636" s="1137"/>
      <c r="C636" s="1138"/>
      <c r="D636" s="463"/>
      <c r="E636" s="464"/>
      <c r="F636" s="1054"/>
      <c r="G636" s="1139"/>
      <c r="H636" s="463"/>
      <c r="I636" s="464"/>
      <c r="J636" s="553"/>
    </row>
    <row r="637" spans="2:10">
      <c r="B637" s="1137"/>
      <c r="C637" s="1138"/>
      <c r="D637" s="463"/>
      <c r="E637" s="467"/>
      <c r="F637" s="1054"/>
      <c r="G637" s="1139"/>
      <c r="H637" s="463"/>
      <c r="I637" s="467"/>
      <c r="J637" s="553"/>
    </row>
    <row r="638" spans="2:10">
      <c r="B638" s="1137"/>
      <c r="C638" s="1138"/>
      <c r="D638" s="463"/>
      <c r="E638" s="467"/>
      <c r="F638" s="1054"/>
      <c r="G638" s="1139"/>
      <c r="H638" s="463"/>
      <c r="I638" s="467"/>
      <c r="J638" s="553"/>
    </row>
    <row r="639" spans="2:10">
      <c r="B639" s="1137"/>
      <c r="C639" s="1138"/>
      <c r="D639" s="463"/>
      <c r="E639" s="464"/>
      <c r="F639" s="1054"/>
      <c r="G639" s="1139"/>
      <c r="H639" s="463"/>
      <c r="I639" s="464"/>
      <c r="J639" s="527"/>
    </row>
    <row r="640" spans="2:10">
      <c r="B640" s="1137"/>
      <c r="C640" s="1138"/>
      <c r="D640" s="463"/>
      <c r="E640" s="464"/>
      <c r="F640" s="1054"/>
      <c r="G640" s="1139"/>
      <c r="H640" s="463"/>
      <c r="I640" s="464"/>
      <c r="J640" s="527"/>
    </row>
    <row r="641" spans="2:10">
      <c r="B641" s="1137"/>
      <c r="C641" s="1138"/>
      <c r="D641" s="463"/>
      <c r="E641" s="464"/>
      <c r="F641" s="1054"/>
      <c r="G641" s="1139"/>
      <c r="H641" s="463"/>
      <c r="I641" s="464"/>
      <c r="J641" s="527"/>
    </row>
    <row r="642" spans="2:10">
      <c r="B642" s="1137"/>
      <c r="C642" s="1138"/>
      <c r="D642" s="463"/>
      <c r="E642" s="467"/>
      <c r="F642" s="1054"/>
      <c r="G642" s="1139"/>
      <c r="H642" s="463"/>
      <c r="I642" s="467"/>
      <c r="J642" s="527"/>
    </row>
    <row r="643" spans="2:10">
      <c r="B643" s="1137"/>
      <c r="C643" s="1138"/>
      <c r="D643" s="463"/>
      <c r="E643" s="467"/>
      <c r="F643" s="1054"/>
      <c r="G643" s="1139"/>
      <c r="H643" s="463"/>
      <c r="I643" s="467"/>
      <c r="J643" s="527"/>
    </row>
    <row r="644" spans="2:10">
      <c r="B644" s="1137"/>
      <c r="C644" s="1138"/>
      <c r="D644" s="463"/>
      <c r="E644" s="464"/>
      <c r="F644" s="1137"/>
      <c r="G644" s="1138"/>
      <c r="H644" s="463"/>
      <c r="I644" s="464"/>
      <c r="J644" s="553"/>
    </row>
    <row r="645" spans="2:10">
      <c r="B645" s="1137"/>
      <c r="C645" s="1138"/>
      <c r="D645" s="463"/>
      <c r="E645" s="464"/>
      <c r="F645" s="1137"/>
      <c r="G645" s="1138"/>
      <c r="H645" s="463"/>
      <c r="I645" s="464"/>
      <c r="J645" s="553"/>
    </row>
    <row r="646" spans="2:10">
      <c r="B646" s="1137"/>
      <c r="C646" s="1138"/>
      <c r="D646" s="463"/>
      <c r="E646" s="464"/>
      <c r="F646" s="1137"/>
      <c r="G646" s="1138"/>
      <c r="H646" s="463"/>
      <c r="I646" s="464"/>
      <c r="J646" s="553"/>
    </row>
    <row r="647" spans="2:10">
      <c r="B647" s="1137"/>
      <c r="C647" s="1138"/>
      <c r="D647" s="463"/>
      <c r="E647" s="467"/>
      <c r="F647" s="1137"/>
      <c r="G647" s="1138"/>
      <c r="H647" s="463"/>
      <c r="I647" s="467"/>
      <c r="J647" s="553"/>
    </row>
    <row r="648" spans="2:10">
      <c r="B648" s="1137"/>
      <c r="C648" s="1138"/>
      <c r="D648" s="463"/>
      <c r="E648" s="467"/>
      <c r="F648" s="1137"/>
      <c r="G648" s="1138"/>
      <c r="H648" s="463"/>
      <c r="I648" s="467"/>
      <c r="J648" s="553"/>
    </row>
    <row r="649" spans="2:10">
      <c r="B649" s="1054"/>
      <c r="C649" s="1139"/>
      <c r="D649" s="463"/>
      <c r="E649" s="464"/>
      <c r="F649" s="1137"/>
      <c r="G649" s="1138"/>
      <c r="H649" s="463"/>
      <c r="I649" s="464"/>
      <c r="J649" s="527"/>
    </row>
    <row r="650" spans="2:10">
      <c r="B650" s="1054"/>
      <c r="C650" s="1139"/>
      <c r="D650" s="463"/>
      <c r="E650" s="464"/>
      <c r="F650" s="1137"/>
      <c r="G650" s="1138"/>
      <c r="H650" s="463"/>
      <c r="I650" s="464"/>
      <c r="J650" s="553"/>
    </row>
    <row r="651" spans="2:10">
      <c r="B651" s="1054"/>
      <c r="C651" s="1139"/>
      <c r="D651" s="463"/>
      <c r="E651" s="464"/>
      <c r="F651" s="1137"/>
      <c r="G651" s="1138"/>
      <c r="H651" s="463"/>
      <c r="I651" s="464"/>
      <c r="J651" s="553"/>
    </row>
    <row r="652" spans="2:10">
      <c r="B652" s="1054"/>
      <c r="C652" s="1139"/>
      <c r="D652" s="463"/>
      <c r="E652" s="467"/>
      <c r="F652" s="1137"/>
      <c r="G652" s="1138"/>
      <c r="H652" s="463"/>
      <c r="I652" s="467"/>
      <c r="J652" s="553"/>
    </row>
    <row r="653" spans="2:10">
      <c r="B653" s="1054"/>
      <c r="C653" s="1139"/>
      <c r="D653" s="463"/>
      <c r="E653" s="467"/>
      <c r="F653" s="1137"/>
      <c r="G653" s="1138"/>
      <c r="H653" s="463"/>
      <c r="I653" s="467"/>
      <c r="J653" s="553"/>
    </row>
    <row r="654" spans="2:10">
      <c r="B654" s="1054"/>
      <c r="C654" s="1139"/>
      <c r="D654" s="463"/>
      <c r="E654" s="464"/>
      <c r="F654" s="1137"/>
      <c r="G654" s="1138"/>
      <c r="H654" s="463"/>
      <c r="I654" s="464"/>
      <c r="J654" s="553"/>
    </row>
    <row r="655" spans="2:10">
      <c r="B655" s="1054"/>
      <c r="C655" s="1139"/>
      <c r="D655" s="463"/>
      <c r="E655" s="464"/>
      <c r="F655" s="1137"/>
      <c r="G655" s="1138"/>
      <c r="H655" s="463"/>
      <c r="I655" s="464"/>
      <c r="J655" s="553"/>
    </row>
    <row r="656" spans="2:10">
      <c r="B656" s="1054"/>
      <c r="C656" s="1139"/>
      <c r="D656" s="463"/>
      <c r="E656" s="464"/>
      <c r="F656" s="1137"/>
      <c r="G656" s="1138"/>
      <c r="H656" s="463"/>
      <c r="I656" s="464"/>
      <c r="J656" s="553"/>
    </row>
    <row r="657" spans="2:10">
      <c r="B657" s="1054"/>
      <c r="C657" s="1139"/>
      <c r="D657" s="463"/>
      <c r="E657" s="467"/>
      <c r="F657" s="1137"/>
      <c r="G657" s="1138"/>
      <c r="H657" s="463"/>
      <c r="I657" s="467"/>
      <c r="J657" s="553"/>
    </row>
    <row r="658" spans="2:10">
      <c r="B658" s="1054"/>
      <c r="C658" s="1139"/>
      <c r="D658" s="463"/>
      <c r="E658" s="467"/>
      <c r="F658" s="1137"/>
      <c r="G658" s="1138"/>
      <c r="H658" s="463"/>
      <c r="I658" s="467"/>
      <c r="J658" s="553"/>
    </row>
    <row r="659" spans="2:10">
      <c r="B659" s="1054"/>
      <c r="C659" s="1139"/>
      <c r="D659" s="463"/>
      <c r="E659" s="464"/>
      <c r="F659" s="1137"/>
      <c r="G659" s="1138"/>
      <c r="H659" s="463"/>
      <c r="I659" s="464"/>
      <c r="J659" s="553"/>
    </row>
    <row r="660" spans="2:10">
      <c r="B660" s="1054"/>
      <c r="C660" s="1139"/>
      <c r="D660" s="463"/>
      <c r="E660" s="464"/>
      <c r="F660" s="1137"/>
      <c r="G660" s="1138"/>
      <c r="H660" s="463"/>
      <c r="I660" s="464"/>
      <c r="J660" s="553"/>
    </row>
    <row r="661" spans="2:10">
      <c r="B661" s="1054"/>
      <c r="C661" s="1139"/>
      <c r="D661" s="463"/>
      <c r="E661" s="464"/>
      <c r="F661" s="1137"/>
      <c r="G661" s="1138"/>
      <c r="H661" s="463"/>
      <c r="I661" s="464"/>
      <c r="J661" s="553"/>
    </row>
    <row r="662" spans="2:10">
      <c r="B662" s="1054"/>
      <c r="C662" s="1139"/>
      <c r="D662" s="463"/>
      <c r="E662" s="467"/>
      <c r="F662" s="1137"/>
      <c r="G662" s="1138"/>
      <c r="H662" s="463"/>
      <c r="I662" s="467"/>
      <c r="J662" s="553"/>
    </row>
    <row r="663" spans="2:10">
      <c r="B663" s="1054"/>
      <c r="C663" s="1139"/>
      <c r="D663" s="463"/>
      <c r="E663" s="467"/>
      <c r="F663" s="1137"/>
      <c r="G663" s="1138"/>
      <c r="H663" s="463"/>
      <c r="I663" s="467"/>
      <c r="J663" s="553"/>
    </row>
    <row r="664" spans="2:10">
      <c r="B664" s="1137"/>
      <c r="C664" s="1138"/>
      <c r="D664" s="463"/>
      <c r="E664" s="464"/>
      <c r="F664" s="1054"/>
      <c r="G664" s="1139"/>
      <c r="H664" s="463"/>
      <c r="I664" s="464"/>
      <c r="J664" s="527"/>
    </row>
    <row r="665" spans="2:10">
      <c r="B665" s="1137"/>
      <c r="C665" s="1138"/>
      <c r="D665" s="463"/>
      <c r="E665" s="464"/>
      <c r="F665" s="1054"/>
      <c r="G665" s="1139"/>
      <c r="H665" s="463"/>
      <c r="I665" s="464"/>
      <c r="J665" s="527"/>
    </row>
    <row r="666" spans="2:10">
      <c r="B666" s="1137"/>
      <c r="C666" s="1138"/>
      <c r="D666" s="463"/>
      <c r="E666" s="464"/>
      <c r="F666" s="1054"/>
      <c r="G666" s="1139"/>
      <c r="H666" s="463"/>
      <c r="I666" s="464"/>
      <c r="J666" s="527"/>
    </row>
    <row r="667" spans="2:10">
      <c r="B667" s="1137"/>
      <c r="C667" s="1138"/>
      <c r="D667" s="463"/>
      <c r="E667" s="467"/>
      <c r="F667" s="1054"/>
      <c r="G667" s="1139"/>
      <c r="H667" s="463"/>
      <c r="I667" s="467"/>
      <c r="J667" s="527"/>
    </row>
    <row r="668" spans="2:10">
      <c r="B668" s="1137"/>
      <c r="C668" s="1138"/>
      <c r="D668" s="463"/>
      <c r="E668" s="467"/>
      <c r="F668" s="1054"/>
      <c r="G668" s="1139"/>
      <c r="H668" s="463"/>
      <c r="I668" s="467"/>
      <c r="J668" s="527"/>
    </row>
    <row r="669" spans="2:10">
      <c r="B669" s="1137"/>
      <c r="C669" s="1138"/>
      <c r="D669" s="463"/>
      <c r="E669" s="464"/>
      <c r="F669" s="1137"/>
      <c r="G669" s="1138"/>
      <c r="H669" s="463"/>
      <c r="I669" s="464"/>
      <c r="J669" s="553"/>
    </row>
    <row r="670" spans="2:10">
      <c r="B670" s="1137"/>
      <c r="C670" s="1138"/>
      <c r="D670" s="463"/>
      <c r="E670" s="464"/>
      <c r="F670" s="1137"/>
      <c r="G670" s="1138"/>
      <c r="H670" s="463"/>
      <c r="I670" s="464"/>
      <c r="J670" s="553"/>
    </row>
    <row r="671" spans="2:10">
      <c r="B671" s="1137"/>
      <c r="C671" s="1138"/>
      <c r="D671" s="463"/>
      <c r="E671" s="464"/>
      <c r="F671" s="1137"/>
      <c r="G671" s="1138"/>
      <c r="H671" s="463"/>
      <c r="I671" s="464"/>
      <c r="J671" s="553"/>
    </row>
    <row r="672" spans="2:10">
      <c r="B672" s="1137"/>
      <c r="C672" s="1138"/>
      <c r="D672" s="463"/>
      <c r="E672" s="467"/>
      <c r="F672" s="1137"/>
      <c r="G672" s="1138"/>
      <c r="H672" s="463"/>
      <c r="I672" s="467"/>
      <c r="J672" s="553"/>
    </row>
    <row r="673" spans="2:10">
      <c r="B673" s="1137"/>
      <c r="C673" s="1138"/>
      <c r="D673" s="463"/>
      <c r="E673" s="467"/>
      <c r="F673" s="1137"/>
      <c r="G673" s="1138"/>
      <c r="H673" s="463"/>
      <c r="I673" s="467"/>
      <c r="J673" s="553"/>
    </row>
    <row r="674" spans="2:10">
      <c r="B674" s="1137"/>
      <c r="C674" s="1138"/>
      <c r="D674" s="463"/>
      <c r="E674" s="464"/>
      <c r="F674" s="1137"/>
      <c r="G674" s="1138"/>
      <c r="H674" s="463"/>
      <c r="I674" s="464"/>
      <c r="J674" s="553"/>
    </row>
    <row r="675" spans="2:10">
      <c r="B675" s="1137"/>
      <c r="C675" s="1138"/>
      <c r="D675" s="463"/>
      <c r="E675" s="464"/>
      <c r="F675" s="1137"/>
      <c r="G675" s="1138"/>
      <c r="H675" s="463"/>
      <c r="I675" s="464"/>
      <c r="J675" s="553"/>
    </row>
    <row r="676" spans="2:10">
      <c r="B676" s="1137"/>
      <c r="C676" s="1138"/>
      <c r="D676" s="463"/>
      <c r="E676" s="464"/>
      <c r="F676" s="1137"/>
      <c r="G676" s="1138"/>
      <c r="H676" s="463"/>
      <c r="I676" s="464"/>
      <c r="J676" s="553"/>
    </row>
    <row r="677" spans="2:10">
      <c r="B677" s="1137"/>
      <c r="C677" s="1138"/>
      <c r="D677" s="463"/>
      <c r="E677" s="467"/>
      <c r="F677" s="1137"/>
      <c r="G677" s="1138"/>
      <c r="H677" s="463"/>
      <c r="I677" s="467"/>
      <c r="J677" s="553"/>
    </row>
    <row r="678" spans="2:10">
      <c r="B678" s="1137"/>
      <c r="C678" s="1138"/>
      <c r="D678" s="463"/>
      <c r="E678" s="467"/>
      <c r="F678" s="1137"/>
      <c r="G678" s="1138"/>
      <c r="H678" s="463"/>
      <c r="I678" s="467"/>
      <c r="J678" s="553"/>
    </row>
    <row r="679" spans="2:10">
      <c r="B679" s="1137"/>
      <c r="C679" s="1138"/>
      <c r="D679" s="463"/>
      <c r="E679" s="464"/>
      <c r="F679" s="1054"/>
      <c r="G679" s="1139"/>
      <c r="H679" s="463"/>
      <c r="I679" s="464"/>
      <c r="J679" s="527"/>
    </row>
    <row r="680" spans="2:10">
      <c r="B680" s="1137"/>
      <c r="C680" s="1138"/>
      <c r="D680" s="463"/>
      <c r="E680" s="464"/>
      <c r="F680" s="1054"/>
      <c r="G680" s="1139"/>
      <c r="H680" s="463"/>
      <c r="I680" s="464"/>
      <c r="J680" s="527"/>
    </row>
    <row r="681" spans="2:10">
      <c r="B681" s="1137"/>
      <c r="C681" s="1138"/>
      <c r="D681" s="463"/>
      <c r="E681" s="464"/>
      <c r="F681" s="1054"/>
      <c r="G681" s="1139"/>
      <c r="H681" s="463"/>
      <c r="I681" s="464"/>
      <c r="J681" s="527"/>
    </row>
    <row r="682" spans="2:10">
      <c r="B682" s="1137"/>
      <c r="C682" s="1138"/>
      <c r="D682" s="463"/>
      <c r="E682" s="467"/>
      <c r="F682" s="1054"/>
      <c r="G682" s="1139"/>
      <c r="H682" s="463"/>
      <c r="I682" s="467"/>
      <c r="J682" s="527"/>
    </row>
    <row r="683" spans="2:10">
      <c r="B683" s="1137"/>
      <c r="C683" s="1138"/>
      <c r="D683" s="463"/>
      <c r="E683" s="467"/>
      <c r="F683" s="1054"/>
      <c r="G683" s="1139"/>
      <c r="H683" s="463"/>
      <c r="I683" s="467"/>
      <c r="J683" s="527"/>
    </row>
    <row r="684" spans="2:10">
      <c r="B684" s="1137"/>
      <c r="C684" s="1138"/>
      <c r="D684" s="463"/>
      <c r="E684" s="464"/>
      <c r="F684" s="1137"/>
      <c r="G684" s="1138"/>
      <c r="H684" s="463"/>
      <c r="I684" s="464"/>
      <c r="J684" s="553"/>
    </row>
    <row r="685" spans="2:10">
      <c r="B685" s="1137"/>
      <c r="C685" s="1138"/>
      <c r="D685" s="463"/>
      <c r="E685" s="464"/>
      <c r="F685" s="1137"/>
      <c r="G685" s="1138"/>
      <c r="H685" s="463"/>
      <c r="I685" s="464"/>
      <c r="J685" s="553"/>
    </row>
    <row r="686" spans="2:10">
      <c r="B686" s="1137"/>
      <c r="C686" s="1138"/>
      <c r="D686" s="463"/>
      <c r="E686" s="464"/>
      <c r="F686" s="1137"/>
      <c r="G686" s="1138"/>
      <c r="H686" s="463"/>
      <c r="I686" s="464"/>
      <c r="J686" s="553"/>
    </row>
    <row r="687" spans="2:10">
      <c r="B687" s="1137"/>
      <c r="C687" s="1138"/>
      <c r="D687" s="463"/>
      <c r="E687" s="467"/>
      <c r="F687" s="1137"/>
      <c r="G687" s="1138"/>
      <c r="H687" s="463"/>
      <c r="I687" s="467"/>
      <c r="J687" s="553"/>
    </row>
    <row r="688" spans="2:10">
      <c r="B688" s="1137"/>
      <c r="C688" s="1138"/>
      <c r="D688" s="463"/>
      <c r="E688" s="467"/>
      <c r="F688" s="1137"/>
      <c r="G688" s="1138"/>
      <c r="H688" s="463"/>
      <c r="I688" s="467"/>
      <c r="J688" s="553"/>
    </row>
    <row r="689" spans="2:10">
      <c r="B689" s="1137"/>
      <c r="C689" s="1138"/>
      <c r="D689" s="463"/>
      <c r="E689" s="464"/>
      <c r="F689" s="1137"/>
      <c r="G689" s="1138"/>
      <c r="H689" s="463"/>
      <c r="I689" s="464"/>
      <c r="J689" s="553"/>
    </row>
    <row r="690" spans="2:10">
      <c r="B690" s="1137"/>
      <c r="C690" s="1138"/>
      <c r="D690" s="463"/>
      <c r="E690" s="464"/>
      <c r="F690" s="1137"/>
      <c r="G690" s="1138"/>
      <c r="H690" s="463"/>
      <c r="I690" s="464"/>
      <c r="J690" s="553"/>
    </row>
    <row r="691" spans="2:10">
      <c r="B691" s="1137"/>
      <c r="C691" s="1138"/>
      <c r="D691" s="463"/>
      <c r="E691" s="464"/>
      <c r="F691" s="1137"/>
      <c r="G691" s="1138"/>
      <c r="H691" s="463"/>
      <c r="I691" s="464"/>
      <c r="J691" s="553"/>
    </row>
    <row r="692" spans="2:10">
      <c r="B692" s="1137"/>
      <c r="C692" s="1138"/>
      <c r="D692" s="463"/>
      <c r="E692" s="467"/>
      <c r="F692" s="1137"/>
      <c r="G692" s="1138"/>
      <c r="H692" s="463"/>
      <c r="I692" s="467"/>
      <c r="J692" s="553"/>
    </row>
    <row r="693" spans="2:10">
      <c r="B693" s="1137"/>
      <c r="C693" s="1138"/>
      <c r="D693" s="463"/>
      <c r="E693" s="467"/>
      <c r="F693" s="1137"/>
      <c r="G693" s="1138"/>
      <c r="H693" s="463"/>
      <c r="I693" s="467"/>
      <c r="J693" s="553"/>
    </row>
    <row r="694" spans="2:10">
      <c r="B694" s="1137"/>
      <c r="C694" s="1138"/>
      <c r="D694" s="463"/>
      <c r="E694" s="464"/>
      <c r="F694" s="1054"/>
      <c r="G694" s="1139"/>
      <c r="H694" s="463"/>
      <c r="I694" s="464"/>
      <c r="J694" s="527"/>
    </row>
    <row r="695" spans="2:10">
      <c r="B695" s="1137"/>
      <c r="C695" s="1138"/>
      <c r="D695" s="463"/>
      <c r="E695" s="464"/>
      <c r="F695" s="1054"/>
      <c r="G695" s="1139"/>
      <c r="H695" s="463"/>
      <c r="I695" s="464"/>
      <c r="J695" s="527"/>
    </row>
    <row r="696" spans="2:10">
      <c r="B696" s="1137"/>
      <c r="C696" s="1138"/>
      <c r="D696" s="463"/>
      <c r="E696" s="464"/>
      <c r="F696" s="1054"/>
      <c r="G696" s="1139"/>
      <c r="H696" s="463"/>
      <c r="I696" s="464"/>
      <c r="J696" s="527"/>
    </row>
    <row r="697" spans="2:10">
      <c r="B697" s="1137"/>
      <c r="C697" s="1138"/>
      <c r="D697" s="463"/>
      <c r="E697" s="467"/>
      <c r="F697" s="1054"/>
      <c r="G697" s="1139"/>
      <c r="H697" s="463"/>
      <c r="I697" s="467"/>
      <c r="J697" s="527"/>
    </row>
    <row r="698" spans="2:10">
      <c r="B698" s="1137"/>
      <c r="C698" s="1138"/>
      <c r="D698" s="463"/>
      <c r="E698" s="467"/>
      <c r="F698" s="1054"/>
      <c r="G698" s="1139"/>
      <c r="H698" s="463"/>
      <c r="I698" s="467"/>
      <c r="J698" s="527"/>
    </row>
    <row r="699" spans="2:10">
      <c r="B699" s="1137"/>
      <c r="C699" s="1138"/>
      <c r="D699" s="463"/>
      <c r="E699" s="464"/>
      <c r="F699" s="1137"/>
      <c r="G699" s="1138"/>
      <c r="H699" s="463"/>
      <c r="I699" s="464"/>
      <c r="J699" s="553"/>
    </row>
    <row r="700" spans="2:10">
      <c r="B700" s="1137"/>
      <c r="C700" s="1138"/>
      <c r="D700" s="463"/>
      <c r="E700" s="464"/>
      <c r="F700" s="1137"/>
      <c r="G700" s="1138"/>
      <c r="H700" s="463"/>
      <c r="I700" s="464"/>
      <c r="J700" s="553"/>
    </row>
    <row r="701" spans="2:10">
      <c r="B701" s="1137"/>
      <c r="C701" s="1138"/>
      <c r="D701" s="463"/>
      <c r="E701" s="464"/>
      <c r="F701" s="1137"/>
      <c r="G701" s="1138"/>
      <c r="H701" s="463"/>
      <c r="I701" s="464"/>
      <c r="J701" s="553"/>
    </row>
    <row r="702" spans="2:10">
      <c r="B702" s="1137"/>
      <c r="C702" s="1138"/>
      <c r="D702" s="463"/>
      <c r="E702" s="467"/>
      <c r="F702" s="1137"/>
      <c r="G702" s="1138"/>
      <c r="H702" s="463"/>
      <c r="I702" s="467"/>
      <c r="J702" s="553"/>
    </row>
    <row r="703" spans="2:10">
      <c r="B703" s="1137"/>
      <c r="C703" s="1138"/>
      <c r="D703" s="463"/>
      <c r="E703" s="467"/>
      <c r="F703" s="1137"/>
      <c r="G703" s="1138"/>
      <c r="H703" s="463"/>
      <c r="I703" s="467"/>
      <c r="J703" s="553"/>
    </row>
    <row r="704" spans="2:10">
      <c r="B704" s="1137"/>
      <c r="C704" s="1138"/>
      <c r="D704" s="463"/>
      <c r="E704" s="464"/>
      <c r="F704" s="1137"/>
      <c r="G704" s="1138"/>
      <c r="H704" s="463"/>
      <c r="I704" s="464"/>
      <c r="J704" s="553"/>
    </row>
    <row r="705" spans="2:10">
      <c r="B705" s="1137"/>
      <c r="C705" s="1138"/>
      <c r="D705" s="463"/>
      <c r="E705" s="464"/>
      <c r="F705" s="1137"/>
      <c r="G705" s="1138"/>
      <c r="H705" s="463"/>
      <c r="I705" s="464"/>
      <c r="J705" s="553"/>
    </row>
    <row r="706" spans="2:10">
      <c r="B706" s="1137"/>
      <c r="C706" s="1138"/>
      <c r="D706" s="463"/>
      <c r="E706" s="464"/>
      <c r="F706" s="1137"/>
      <c r="G706" s="1138"/>
      <c r="H706" s="463"/>
      <c r="I706" s="464"/>
      <c r="J706" s="553"/>
    </row>
    <row r="707" spans="2:10">
      <c r="B707" s="1137"/>
      <c r="C707" s="1138"/>
      <c r="D707" s="463"/>
      <c r="E707" s="467"/>
      <c r="F707" s="1137"/>
      <c r="G707" s="1138"/>
      <c r="H707" s="463"/>
      <c r="I707" s="467"/>
      <c r="J707" s="553"/>
    </row>
    <row r="708" spans="2:10">
      <c r="B708" s="1137"/>
      <c r="C708" s="1138"/>
      <c r="D708" s="463"/>
      <c r="E708" s="467"/>
      <c r="F708" s="1137"/>
      <c r="G708" s="1138"/>
      <c r="H708" s="463"/>
      <c r="I708" s="467"/>
      <c r="J708" s="553"/>
    </row>
    <row r="709" spans="2:10">
      <c r="B709" s="1054"/>
      <c r="C709" s="1139"/>
      <c r="D709" s="463"/>
      <c r="E709" s="464"/>
      <c r="F709" s="1137"/>
      <c r="G709" s="1138"/>
      <c r="H709" s="463"/>
      <c r="I709" s="464"/>
      <c r="J709" s="553"/>
    </row>
    <row r="710" spans="2:10">
      <c r="B710" s="1054"/>
      <c r="C710" s="1139"/>
      <c r="D710" s="463"/>
      <c r="E710" s="464"/>
      <c r="F710" s="1137"/>
      <c r="G710" s="1138"/>
      <c r="H710" s="463"/>
      <c r="I710" s="464"/>
      <c r="J710" s="553"/>
    </row>
    <row r="711" spans="2:10">
      <c r="B711" s="1054"/>
      <c r="C711" s="1139"/>
      <c r="D711" s="463"/>
      <c r="E711" s="464"/>
      <c r="F711" s="1137"/>
      <c r="G711" s="1138"/>
      <c r="H711" s="463"/>
      <c r="I711" s="464"/>
      <c r="J711" s="553"/>
    </row>
    <row r="712" spans="2:10">
      <c r="B712" s="1054"/>
      <c r="C712" s="1139"/>
      <c r="D712" s="463"/>
      <c r="E712" s="467"/>
      <c r="F712" s="1137"/>
      <c r="G712" s="1138"/>
      <c r="H712" s="463"/>
      <c r="I712" s="467"/>
      <c r="J712" s="553"/>
    </row>
    <row r="713" spans="2:10">
      <c r="B713" s="1054"/>
      <c r="C713" s="1139"/>
      <c r="D713" s="463"/>
      <c r="E713" s="467"/>
      <c r="F713" s="1137"/>
      <c r="G713" s="1138"/>
      <c r="H713" s="463"/>
      <c r="I713" s="467"/>
      <c r="J713" s="553"/>
    </row>
    <row r="714" spans="2:10">
      <c r="B714" s="1137"/>
      <c r="C714" s="1138"/>
      <c r="D714" s="463"/>
      <c r="E714" s="464"/>
      <c r="F714" s="1137"/>
      <c r="G714" s="1138"/>
      <c r="H714" s="463"/>
      <c r="I714" s="464"/>
      <c r="J714" s="553"/>
    </row>
    <row r="715" spans="2:10">
      <c r="B715" s="1137"/>
      <c r="C715" s="1138"/>
      <c r="D715" s="463"/>
      <c r="E715" s="464"/>
      <c r="F715" s="1137"/>
      <c r="G715" s="1138"/>
      <c r="H715" s="463"/>
      <c r="I715" s="464"/>
      <c r="J715" s="553"/>
    </row>
    <row r="716" spans="2:10">
      <c r="B716" s="1137"/>
      <c r="C716" s="1138"/>
      <c r="D716" s="463"/>
      <c r="E716" s="464"/>
      <c r="F716" s="1137"/>
      <c r="G716" s="1138"/>
      <c r="H716" s="463"/>
      <c r="I716" s="464"/>
      <c r="J716" s="553"/>
    </row>
    <row r="717" spans="2:10">
      <c r="B717" s="1137"/>
      <c r="C717" s="1138"/>
      <c r="D717" s="463"/>
      <c r="E717" s="467"/>
      <c r="F717" s="1137"/>
      <c r="G717" s="1138"/>
      <c r="H717" s="463"/>
      <c r="I717" s="467"/>
      <c r="J717" s="553"/>
    </row>
    <row r="718" spans="2:10">
      <c r="B718" s="1137"/>
      <c r="C718" s="1138"/>
      <c r="D718" s="463"/>
      <c r="E718" s="467"/>
      <c r="F718" s="1137"/>
      <c r="G718" s="1138"/>
      <c r="H718" s="463"/>
      <c r="I718" s="467"/>
      <c r="J718" s="553"/>
    </row>
    <row r="719" spans="2:10">
      <c r="B719" s="1137"/>
      <c r="C719" s="1138"/>
      <c r="D719" s="463"/>
      <c r="E719" s="464"/>
      <c r="F719" s="1137"/>
      <c r="G719" s="1138"/>
      <c r="H719" s="463"/>
      <c r="I719" s="464"/>
      <c r="J719" s="553"/>
    </row>
    <row r="720" spans="2:10">
      <c r="B720" s="1137"/>
      <c r="C720" s="1138"/>
      <c r="D720" s="463"/>
      <c r="E720" s="464"/>
      <c r="F720" s="1137"/>
      <c r="G720" s="1138"/>
      <c r="H720" s="463"/>
      <c r="I720" s="464"/>
      <c r="J720" s="553"/>
    </row>
    <row r="721" spans="2:10">
      <c r="B721" s="1137"/>
      <c r="C721" s="1138"/>
      <c r="D721" s="463"/>
      <c r="E721" s="464"/>
      <c r="F721" s="1137"/>
      <c r="G721" s="1138"/>
      <c r="H721" s="463"/>
      <c r="I721" s="464"/>
      <c r="J721" s="553"/>
    </row>
    <row r="722" spans="2:10">
      <c r="B722" s="1137"/>
      <c r="C722" s="1138"/>
      <c r="D722" s="463"/>
      <c r="E722" s="467"/>
      <c r="F722" s="1137"/>
      <c r="G722" s="1138"/>
      <c r="H722" s="463"/>
      <c r="I722" s="467"/>
      <c r="J722" s="553"/>
    </row>
    <row r="723" spans="2:10">
      <c r="B723" s="1137"/>
      <c r="C723" s="1138"/>
      <c r="D723" s="463"/>
      <c r="E723" s="467"/>
      <c r="F723" s="1137"/>
      <c r="G723" s="1138"/>
      <c r="H723" s="463"/>
      <c r="I723" s="467"/>
      <c r="J723" s="553"/>
    </row>
    <row r="724" spans="2:10">
      <c r="B724" s="1137"/>
      <c r="C724" s="1138"/>
      <c r="D724" s="463"/>
      <c r="E724" s="464"/>
      <c r="F724" s="1137"/>
      <c r="G724" s="1138"/>
      <c r="H724" s="463"/>
      <c r="I724" s="464"/>
      <c r="J724" s="553"/>
    </row>
    <row r="725" spans="2:10">
      <c r="B725" s="1137"/>
      <c r="C725" s="1138"/>
      <c r="D725" s="463"/>
      <c r="E725" s="464"/>
      <c r="F725" s="1137"/>
      <c r="G725" s="1138"/>
      <c r="H725" s="463"/>
      <c r="I725" s="464"/>
      <c r="J725" s="553"/>
    </row>
    <row r="726" spans="2:10">
      <c r="B726" s="1137"/>
      <c r="C726" s="1138"/>
      <c r="D726" s="463"/>
      <c r="E726" s="464"/>
      <c r="F726" s="1137"/>
      <c r="G726" s="1138"/>
      <c r="H726" s="463"/>
      <c r="I726" s="464"/>
      <c r="J726" s="553"/>
    </row>
    <row r="727" spans="2:10">
      <c r="B727" s="1137"/>
      <c r="C727" s="1138"/>
      <c r="D727" s="463"/>
      <c r="E727" s="467"/>
      <c r="F727" s="1137"/>
      <c r="G727" s="1138"/>
      <c r="H727" s="463"/>
      <c r="I727" s="467"/>
      <c r="J727" s="553"/>
    </row>
    <row r="728" spans="2:10">
      <c r="B728" s="1137"/>
      <c r="C728" s="1138"/>
      <c r="D728" s="463"/>
      <c r="E728" s="467"/>
      <c r="F728" s="1137"/>
      <c r="G728" s="1138"/>
      <c r="H728" s="463"/>
      <c r="I728" s="467"/>
      <c r="J728" s="553"/>
    </row>
    <row r="729" spans="2:10">
      <c r="B729" s="1137"/>
      <c r="C729" s="1138"/>
      <c r="D729" s="463"/>
      <c r="E729" s="464"/>
      <c r="F729" s="1137"/>
      <c r="G729" s="1138"/>
      <c r="H729" s="463"/>
      <c r="I729" s="464"/>
      <c r="J729" s="553"/>
    </row>
    <row r="730" spans="2:10">
      <c r="B730" s="1137"/>
      <c r="C730" s="1138"/>
      <c r="D730" s="463"/>
      <c r="E730" s="464"/>
      <c r="F730" s="1137"/>
      <c r="G730" s="1138"/>
      <c r="H730" s="463"/>
      <c r="I730" s="464"/>
      <c r="J730" s="553"/>
    </row>
    <row r="731" spans="2:10">
      <c r="B731" s="1137"/>
      <c r="C731" s="1138"/>
      <c r="D731" s="463"/>
      <c r="E731" s="464"/>
      <c r="F731" s="1137"/>
      <c r="G731" s="1138"/>
      <c r="H731" s="463"/>
      <c r="I731" s="464"/>
      <c r="J731" s="553"/>
    </row>
    <row r="732" spans="2:10">
      <c r="B732" s="1137"/>
      <c r="C732" s="1138"/>
      <c r="D732" s="463"/>
      <c r="E732" s="467"/>
      <c r="F732" s="1137"/>
      <c r="G732" s="1138"/>
      <c r="H732" s="463"/>
      <c r="I732" s="467"/>
      <c r="J732" s="553"/>
    </row>
    <row r="733" spans="2:10">
      <c r="B733" s="1137"/>
      <c r="C733" s="1138"/>
      <c r="D733" s="463"/>
      <c r="E733" s="467"/>
      <c r="F733" s="1137"/>
      <c r="G733" s="1138"/>
      <c r="H733" s="463"/>
      <c r="I733" s="467"/>
      <c r="J733" s="553"/>
    </row>
    <row r="734" spans="2:10">
      <c r="B734" s="1137"/>
      <c r="C734" s="1138"/>
      <c r="D734" s="463"/>
      <c r="E734" s="464"/>
      <c r="F734" s="1137"/>
      <c r="G734" s="1138"/>
      <c r="H734" s="463"/>
      <c r="I734" s="464"/>
      <c r="J734" s="553"/>
    </row>
    <row r="735" spans="2:10">
      <c r="B735" s="1137"/>
      <c r="C735" s="1138"/>
      <c r="D735" s="463"/>
      <c r="E735" s="464"/>
      <c r="F735" s="1137"/>
      <c r="G735" s="1138"/>
      <c r="H735" s="463"/>
      <c r="I735" s="464"/>
      <c r="J735" s="553"/>
    </row>
    <row r="736" spans="2:10">
      <c r="B736" s="1137"/>
      <c r="C736" s="1138"/>
      <c r="D736" s="463"/>
      <c r="E736" s="464"/>
      <c r="F736" s="1137"/>
      <c r="G736" s="1138"/>
      <c r="H736" s="463"/>
      <c r="I736" s="464"/>
      <c r="J736" s="553"/>
    </row>
    <row r="737" spans="2:10">
      <c r="B737" s="1137"/>
      <c r="C737" s="1138"/>
      <c r="D737" s="463"/>
      <c r="E737" s="467"/>
      <c r="F737" s="1137"/>
      <c r="G737" s="1138"/>
      <c r="H737" s="463"/>
      <c r="I737" s="467"/>
      <c r="J737" s="553"/>
    </row>
    <row r="738" spans="2:10">
      <c r="B738" s="1137"/>
      <c r="C738" s="1138"/>
      <c r="D738" s="463"/>
      <c r="E738" s="467"/>
      <c r="F738" s="1137"/>
      <c r="G738" s="1138"/>
      <c r="H738" s="463"/>
      <c r="I738" s="467"/>
      <c r="J738" s="553"/>
    </row>
    <row r="739" spans="2:10">
      <c r="B739" s="1137"/>
      <c r="C739" s="1138"/>
      <c r="D739" s="463"/>
      <c r="E739" s="464"/>
      <c r="F739" s="1137"/>
      <c r="G739" s="1138"/>
      <c r="H739" s="463"/>
      <c r="I739" s="464"/>
      <c r="J739" s="553"/>
    </row>
    <row r="740" spans="2:10">
      <c r="B740" s="1137"/>
      <c r="C740" s="1138"/>
      <c r="D740" s="463"/>
      <c r="E740" s="464"/>
      <c r="F740" s="1137"/>
      <c r="G740" s="1138"/>
      <c r="H740" s="463"/>
      <c r="I740" s="464"/>
      <c r="J740" s="553"/>
    </row>
    <row r="741" spans="2:10">
      <c r="B741" s="1137"/>
      <c r="C741" s="1138"/>
      <c r="D741" s="463"/>
      <c r="E741" s="464"/>
      <c r="F741" s="1137"/>
      <c r="G741" s="1138"/>
      <c r="H741" s="463"/>
      <c r="I741" s="464"/>
      <c r="J741" s="553"/>
    </row>
    <row r="742" spans="2:10">
      <c r="B742" s="1137"/>
      <c r="C742" s="1138"/>
      <c r="D742" s="463"/>
      <c r="E742" s="467"/>
      <c r="F742" s="1137"/>
      <c r="G742" s="1138"/>
      <c r="H742" s="463"/>
      <c r="I742" s="467"/>
      <c r="J742" s="553"/>
    </row>
    <row r="743" spans="2:10">
      <c r="B743" s="1137"/>
      <c r="C743" s="1138"/>
      <c r="D743" s="463"/>
      <c r="E743" s="467"/>
      <c r="F743" s="1137"/>
      <c r="G743" s="1138"/>
      <c r="H743" s="463"/>
      <c r="I743" s="467"/>
      <c r="J743" s="553"/>
    </row>
    <row r="744" spans="2:10">
      <c r="B744" s="1137"/>
      <c r="C744" s="1138"/>
      <c r="D744" s="463"/>
      <c r="E744" s="464"/>
      <c r="F744" s="1137"/>
      <c r="G744" s="1138"/>
      <c r="H744" s="463"/>
      <c r="I744" s="464"/>
      <c r="J744" s="553"/>
    </row>
    <row r="745" spans="2:10">
      <c r="B745" s="1137"/>
      <c r="C745" s="1138"/>
      <c r="D745" s="463"/>
      <c r="E745" s="464"/>
      <c r="F745" s="1137"/>
      <c r="G745" s="1138"/>
      <c r="H745" s="463"/>
      <c r="I745" s="464"/>
      <c r="J745" s="553"/>
    </row>
    <row r="746" spans="2:10">
      <c r="B746" s="1137"/>
      <c r="C746" s="1138"/>
      <c r="D746" s="463"/>
      <c r="E746" s="464"/>
      <c r="F746" s="1137"/>
      <c r="G746" s="1138"/>
      <c r="H746" s="463"/>
      <c r="I746" s="464"/>
      <c r="J746" s="553"/>
    </row>
    <row r="747" spans="2:10">
      <c r="B747" s="1137"/>
      <c r="C747" s="1138"/>
      <c r="D747" s="463"/>
      <c r="E747" s="467"/>
      <c r="F747" s="1137"/>
      <c r="G747" s="1138"/>
      <c r="H747" s="463"/>
      <c r="I747" s="467"/>
      <c r="J747" s="553"/>
    </row>
    <row r="748" spans="2:10">
      <c r="B748" s="1137"/>
      <c r="C748" s="1138"/>
      <c r="D748" s="463"/>
      <c r="E748" s="467"/>
      <c r="F748" s="1137"/>
      <c r="G748" s="1138"/>
      <c r="H748" s="463"/>
      <c r="I748" s="467"/>
      <c r="J748" s="553"/>
    </row>
  </sheetData>
  <autoFilter ref="B6:J748">
    <filterColumn colId="0" showButton="0"/>
    <filterColumn colId="2" showButton="0"/>
    <filterColumn colId="4" showButton="0"/>
    <filterColumn colId="6" showButton="0"/>
  </autoFilter>
  <mergeCells count="1617">
    <mergeCell ref="B597:C597"/>
    <mergeCell ref="F597:G597"/>
    <mergeCell ref="B598:C598"/>
    <mergeCell ref="F598:G598"/>
    <mergeCell ref="B621:C621"/>
    <mergeCell ref="F621:G621"/>
    <mergeCell ref="B617:C617"/>
    <mergeCell ref="F617:G617"/>
    <mergeCell ref="B618:C618"/>
    <mergeCell ref="F618:G618"/>
    <mergeCell ref="B616:C616"/>
    <mergeCell ref="F616:G616"/>
    <mergeCell ref="B605:C605"/>
    <mergeCell ref="F605:G605"/>
    <mergeCell ref="B606:C606"/>
    <mergeCell ref="F606:G606"/>
    <mergeCell ref="B607:C607"/>
    <mergeCell ref="F607:G607"/>
    <mergeCell ref="B622:C622"/>
    <mergeCell ref="F622:G622"/>
    <mergeCell ref="B623:C623"/>
    <mergeCell ref="F623:G623"/>
    <mergeCell ref="B608:C608"/>
    <mergeCell ref="F608:G608"/>
    <mergeCell ref="B619:C619"/>
    <mergeCell ref="F619:G619"/>
    <mergeCell ref="B620:C620"/>
    <mergeCell ref="F620:G620"/>
    <mergeCell ref="B394:C394"/>
    <mergeCell ref="F394:G394"/>
    <mergeCell ref="B358:C358"/>
    <mergeCell ref="F358:G358"/>
    <mergeCell ref="B349:C349"/>
    <mergeCell ref="F349:G349"/>
    <mergeCell ref="B390:C390"/>
    <mergeCell ref="F390:G390"/>
    <mergeCell ref="B391:C391"/>
    <mergeCell ref="F391:G391"/>
    <mergeCell ref="B372:C372"/>
    <mergeCell ref="F372:G372"/>
    <mergeCell ref="B373:C373"/>
    <mergeCell ref="F373:G373"/>
    <mergeCell ref="B393:C393"/>
    <mergeCell ref="F393:G393"/>
    <mergeCell ref="B392:C392"/>
    <mergeCell ref="F392:G392"/>
    <mergeCell ref="B387:C387"/>
    <mergeCell ref="F387:G387"/>
    <mergeCell ref="B369:C369"/>
    <mergeCell ref="F369:G369"/>
    <mergeCell ref="B395:C395"/>
    <mergeCell ref="F395:G395"/>
    <mergeCell ref="B316:C316"/>
    <mergeCell ref="F316:G316"/>
    <mergeCell ref="B326:C326"/>
    <mergeCell ref="F326:G326"/>
    <mergeCell ref="B327:C327"/>
    <mergeCell ref="F327:G327"/>
    <mergeCell ref="B342:C342"/>
    <mergeCell ref="F342:G342"/>
    <mergeCell ref="B343:C343"/>
    <mergeCell ref="F343:G343"/>
    <mergeCell ref="B344:C344"/>
    <mergeCell ref="F344:G344"/>
    <mergeCell ref="B339:C339"/>
    <mergeCell ref="F339:G339"/>
    <mergeCell ref="B340:C340"/>
    <mergeCell ref="F340:G340"/>
    <mergeCell ref="B341:C341"/>
    <mergeCell ref="F341:G341"/>
    <mergeCell ref="B336:C336"/>
    <mergeCell ref="F336:G336"/>
    <mergeCell ref="F328:G328"/>
    <mergeCell ref="B323:C323"/>
    <mergeCell ref="F323:G323"/>
    <mergeCell ref="B324:C324"/>
    <mergeCell ref="F324:G324"/>
    <mergeCell ref="B325:C325"/>
    <mergeCell ref="F325:G325"/>
    <mergeCell ref="B370:C370"/>
    <mergeCell ref="F370:G370"/>
    <mergeCell ref="B371:C371"/>
    <mergeCell ref="F285:G285"/>
    <mergeCell ref="B286:C286"/>
    <mergeCell ref="F286:G286"/>
    <mergeCell ref="F292:G292"/>
    <mergeCell ref="B293:C293"/>
    <mergeCell ref="F293:G293"/>
    <mergeCell ref="F301:G301"/>
    <mergeCell ref="B297:C297"/>
    <mergeCell ref="F297:G297"/>
    <mergeCell ref="B298:C298"/>
    <mergeCell ref="F298:G298"/>
    <mergeCell ref="B337:C337"/>
    <mergeCell ref="F337:G337"/>
    <mergeCell ref="B338:C338"/>
    <mergeCell ref="F338:G338"/>
    <mergeCell ref="B333:C333"/>
    <mergeCell ref="F333:G333"/>
    <mergeCell ref="B334:C334"/>
    <mergeCell ref="F334:G334"/>
    <mergeCell ref="B335:C335"/>
    <mergeCell ref="F335:G335"/>
    <mergeCell ref="B322:C322"/>
    <mergeCell ref="F322:G322"/>
    <mergeCell ref="B332:C332"/>
    <mergeCell ref="F332:G332"/>
    <mergeCell ref="B329:C329"/>
    <mergeCell ref="F329:G329"/>
    <mergeCell ref="B330:C330"/>
    <mergeCell ref="F330:G330"/>
    <mergeCell ref="B331:C331"/>
    <mergeCell ref="F331:G331"/>
    <mergeCell ref="B328:C328"/>
    <mergeCell ref="F289:G289"/>
    <mergeCell ref="B290:C290"/>
    <mergeCell ref="B282:C282"/>
    <mergeCell ref="F282:G282"/>
    <mergeCell ref="B283:C283"/>
    <mergeCell ref="F283:G283"/>
    <mergeCell ref="B301:C301"/>
    <mergeCell ref="B279:C279"/>
    <mergeCell ref="F279:G279"/>
    <mergeCell ref="B280:C280"/>
    <mergeCell ref="F287:G287"/>
    <mergeCell ref="B314:C314"/>
    <mergeCell ref="F314:G314"/>
    <mergeCell ref="B294:C294"/>
    <mergeCell ref="F294:G294"/>
    <mergeCell ref="B295:C295"/>
    <mergeCell ref="F295:G295"/>
    <mergeCell ref="B311:C311"/>
    <mergeCell ref="B300:C300"/>
    <mergeCell ref="B308:C308"/>
    <mergeCell ref="F308:G308"/>
    <mergeCell ref="B284:C284"/>
    <mergeCell ref="F284:G284"/>
    <mergeCell ref="B312:C312"/>
    <mergeCell ref="F312:G312"/>
    <mergeCell ref="B313:C313"/>
    <mergeCell ref="F313:G313"/>
    <mergeCell ref="B309:C309"/>
    <mergeCell ref="F309:G309"/>
    <mergeCell ref="B310:C310"/>
    <mergeCell ref="F310:G310"/>
    <mergeCell ref="B285:C285"/>
    <mergeCell ref="B252:C252"/>
    <mergeCell ref="F252:G252"/>
    <mergeCell ref="B267:C267"/>
    <mergeCell ref="F267:G267"/>
    <mergeCell ref="B321:C321"/>
    <mergeCell ref="F321:G321"/>
    <mergeCell ref="F311:G311"/>
    <mergeCell ref="B306:C306"/>
    <mergeCell ref="F306:G306"/>
    <mergeCell ref="B307:C307"/>
    <mergeCell ref="F307:G307"/>
    <mergeCell ref="F280:G280"/>
    <mergeCell ref="B281:C281"/>
    <mergeCell ref="F281:G281"/>
    <mergeCell ref="B288:C288"/>
    <mergeCell ref="F288:G288"/>
    <mergeCell ref="F300:G300"/>
    <mergeCell ref="F290:G290"/>
    <mergeCell ref="B291:C291"/>
    <mergeCell ref="F291:G291"/>
    <mergeCell ref="B292:C292"/>
    <mergeCell ref="B305:C305"/>
    <mergeCell ref="F305:G305"/>
    <mergeCell ref="B299:C299"/>
    <mergeCell ref="F299:G299"/>
    <mergeCell ref="B320:C320"/>
    <mergeCell ref="F320:G320"/>
    <mergeCell ref="B296:C296"/>
    <mergeCell ref="F296:G296"/>
    <mergeCell ref="B319:C319"/>
    <mergeCell ref="F319:G319"/>
    <mergeCell ref="B317:C317"/>
    <mergeCell ref="B203:C203"/>
    <mergeCell ref="F203:G203"/>
    <mergeCell ref="B228:C228"/>
    <mergeCell ref="F228:G228"/>
    <mergeCell ref="F261:G261"/>
    <mergeCell ref="B277:C277"/>
    <mergeCell ref="F250:G250"/>
    <mergeCell ref="B245:C245"/>
    <mergeCell ref="F245:G245"/>
    <mergeCell ref="B246:C246"/>
    <mergeCell ref="F246:G246"/>
    <mergeCell ref="B264:C264"/>
    <mergeCell ref="F264:G264"/>
    <mergeCell ref="F277:G277"/>
    <mergeCell ref="B270:C270"/>
    <mergeCell ref="F270:G270"/>
    <mergeCell ref="B271:C271"/>
    <mergeCell ref="F271:G271"/>
    <mergeCell ref="B272:C272"/>
    <mergeCell ref="F272:G272"/>
    <mergeCell ref="B273:C273"/>
    <mergeCell ref="F273:G273"/>
    <mergeCell ref="B274:C274"/>
    <mergeCell ref="B259:C259"/>
    <mergeCell ref="F259:G259"/>
    <mergeCell ref="B260:C260"/>
    <mergeCell ref="B269:C269"/>
    <mergeCell ref="F269:G269"/>
    <mergeCell ref="B262:C262"/>
    <mergeCell ref="F262:G262"/>
    <mergeCell ref="B263:C263"/>
    <mergeCell ref="F263:G263"/>
    <mergeCell ref="F216:G216"/>
    <mergeCell ref="B217:C217"/>
    <mergeCell ref="F218:G218"/>
    <mergeCell ref="B210:C210"/>
    <mergeCell ref="F210:G210"/>
    <mergeCell ref="B211:C211"/>
    <mergeCell ref="F213:G213"/>
    <mergeCell ref="F222:G222"/>
    <mergeCell ref="B223:C223"/>
    <mergeCell ref="F223:G223"/>
    <mergeCell ref="B234:C234"/>
    <mergeCell ref="F234:G234"/>
    <mergeCell ref="B229:C229"/>
    <mergeCell ref="F229:G229"/>
    <mergeCell ref="B230:C230"/>
    <mergeCell ref="F230:G230"/>
    <mergeCell ref="B231:C231"/>
    <mergeCell ref="F231:G231"/>
    <mergeCell ref="F224:G224"/>
    <mergeCell ref="B218:C218"/>
    <mergeCell ref="B216:C216"/>
    <mergeCell ref="B221:C221"/>
    <mergeCell ref="F221:G221"/>
    <mergeCell ref="B222:C222"/>
    <mergeCell ref="B253:C253"/>
    <mergeCell ref="B49:C49"/>
    <mergeCell ref="F49:G49"/>
    <mergeCell ref="F63:G63"/>
    <mergeCell ref="F77:G77"/>
    <mergeCell ref="B78:C78"/>
    <mergeCell ref="B175:C175"/>
    <mergeCell ref="F175:G175"/>
    <mergeCell ref="B176:C176"/>
    <mergeCell ref="B220:C220"/>
    <mergeCell ref="F220:G220"/>
    <mergeCell ref="B214:C214"/>
    <mergeCell ref="F214:G214"/>
    <mergeCell ref="B215:C215"/>
    <mergeCell ref="F215:G215"/>
    <mergeCell ref="F217:G217"/>
    <mergeCell ref="F205:G205"/>
    <mergeCell ref="B206:C206"/>
    <mergeCell ref="F206:G206"/>
    <mergeCell ref="B207:C207"/>
    <mergeCell ref="F207:G207"/>
    <mergeCell ref="B219:C219"/>
    <mergeCell ref="F219:G219"/>
    <mergeCell ref="B208:C208"/>
    <mergeCell ref="F208:G208"/>
    <mergeCell ref="B204:C204"/>
    <mergeCell ref="F204:G204"/>
    <mergeCell ref="B179:C179"/>
    <mergeCell ref="F179:G179"/>
    <mergeCell ref="B180:C180"/>
    <mergeCell ref="B96:C96"/>
    <mergeCell ref="F96:G96"/>
    <mergeCell ref="B97:C97"/>
    <mergeCell ref="F97:G97"/>
    <mergeCell ref="B102:C102"/>
    <mergeCell ref="F102:G102"/>
    <mergeCell ref="B99:C99"/>
    <mergeCell ref="F99:G99"/>
    <mergeCell ref="F100:G100"/>
    <mergeCell ref="F176:G176"/>
    <mergeCell ref="B177:C177"/>
    <mergeCell ref="F209:G209"/>
    <mergeCell ref="B209:C209"/>
    <mergeCell ref="F201:G201"/>
    <mergeCell ref="B196:C196"/>
    <mergeCell ref="F196:G196"/>
    <mergeCell ref="B197:C197"/>
    <mergeCell ref="F197:G197"/>
    <mergeCell ref="B198:C198"/>
    <mergeCell ref="F198:G198"/>
    <mergeCell ref="B199:C199"/>
    <mergeCell ref="F199:G199"/>
    <mergeCell ref="B200:C200"/>
    <mergeCell ref="F200:G200"/>
    <mergeCell ref="B201:C201"/>
    <mergeCell ref="B202:C202"/>
    <mergeCell ref="F202:G202"/>
    <mergeCell ref="B118:C118"/>
    <mergeCell ref="F118:G118"/>
    <mergeCell ref="B113:C113"/>
    <mergeCell ref="F113:G113"/>
    <mergeCell ref="B114:C114"/>
    <mergeCell ref="F114:G114"/>
    <mergeCell ref="B115:C115"/>
    <mergeCell ref="B48:C48"/>
    <mergeCell ref="F48:G48"/>
    <mergeCell ref="F164:G164"/>
    <mergeCell ref="B165:C165"/>
    <mergeCell ref="F165:G165"/>
    <mergeCell ref="AC27:AD27"/>
    <mergeCell ref="B30:C30"/>
    <mergeCell ref="F30:G30"/>
    <mergeCell ref="B38:C38"/>
    <mergeCell ref="F38:G38"/>
    <mergeCell ref="B258:C258"/>
    <mergeCell ref="F185:G185"/>
    <mergeCell ref="B186:C186"/>
    <mergeCell ref="F186:G186"/>
    <mergeCell ref="B187:C187"/>
    <mergeCell ref="F187:G187"/>
    <mergeCell ref="B195:C195"/>
    <mergeCell ref="F195:G195"/>
    <mergeCell ref="B190:C190"/>
    <mergeCell ref="F190:G190"/>
    <mergeCell ref="Y35:Z35"/>
    <mergeCell ref="AC35:AD35"/>
    <mergeCell ref="B256:C256"/>
    <mergeCell ref="F256:G256"/>
    <mergeCell ref="B257:C257"/>
    <mergeCell ref="F257:G257"/>
    <mergeCell ref="F68:G68"/>
    <mergeCell ref="B87:C87"/>
    <mergeCell ref="F87:G87"/>
    <mergeCell ref="B100:C100"/>
    <mergeCell ref="Y39:Z39"/>
    <mergeCell ref="AC39:AD39"/>
    <mergeCell ref="AE3:AF3"/>
    <mergeCell ref="Y9:Z9"/>
    <mergeCell ref="AC9:AD9"/>
    <mergeCell ref="B11:C11"/>
    <mergeCell ref="F11:G11"/>
    <mergeCell ref="Y10:Z10"/>
    <mergeCell ref="F9:G9"/>
    <mergeCell ref="B10:C10"/>
    <mergeCell ref="F10:G10"/>
    <mergeCell ref="Y4:Z4"/>
    <mergeCell ref="B29:C29"/>
    <mergeCell ref="F29:G29"/>
    <mergeCell ref="AC38:AD38"/>
    <mergeCell ref="AC20:AD20"/>
    <mergeCell ref="F18:G18"/>
    <mergeCell ref="Y25:Z25"/>
    <mergeCell ref="AC25:AD25"/>
    <mergeCell ref="Y22:Z22"/>
    <mergeCell ref="Y28:Z28"/>
    <mergeCell ref="AC28:AD28"/>
    <mergeCell ref="Y27:Z27"/>
    <mergeCell ref="B18:C18"/>
    <mergeCell ref="F23:G23"/>
    <mergeCell ref="B19:C19"/>
    <mergeCell ref="F19:G19"/>
    <mergeCell ref="B28:C28"/>
    <mergeCell ref="F28:G28"/>
    <mergeCell ref="Y24:Z24"/>
    <mergeCell ref="AC24:AD24"/>
    <mergeCell ref="B20:C20"/>
    <mergeCell ref="F20:G20"/>
    <mergeCell ref="Y34:Z34"/>
    <mergeCell ref="B36:C36"/>
    <mergeCell ref="F36:G36"/>
    <mergeCell ref="Y32:Z32"/>
    <mergeCell ref="AC32:AD32"/>
    <mergeCell ref="C2:D2"/>
    <mergeCell ref="E2:G2"/>
    <mergeCell ref="Y3:Z3"/>
    <mergeCell ref="AA3:AB3"/>
    <mergeCell ref="AC3:AD3"/>
    <mergeCell ref="F8:G8"/>
    <mergeCell ref="Y8:Z8"/>
    <mergeCell ref="AC8:AD8"/>
    <mergeCell ref="Y5:Z5"/>
    <mergeCell ref="AC5:AD5"/>
    <mergeCell ref="B6:C6"/>
    <mergeCell ref="D6:E6"/>
    <mergeCell ref="F6:G6"/>
    <mergeCell ref="H6:I6"/>
    <mergeCell ref="B12:C12"/>
    <mergeCell ref="F12:G12"/>
    <mergeCell ref="Y11:Z11"/>
    <mergeCell ref="Y6:Z6"/>
    <mergeCell ref="AC6:AD6"/>
    <mergeCell ref="B7:C7"/>
    <mergeCell ref="F7:G7"/>
    <mergeCell ref="B8:C8"/>
    <mergeCell ref="AC10:AD10"/>
    <mergeCell ref="Y7:Z7"/>
    <mergeCell ref="AC11:AD11"/>
    <mergeCell ref="AC7:AD7"/>
    <mergeCell ref="B32:C32"/>
    <mergeCell ref="F32:G32"/>
    <mergeCell ref="F31:G31"/>
    <mergeCell ref="Y33:Z33"/>
    <mergeCell ref="Y12:Z12"/>
    <mergeCell ref="AC12:AD12"/>
    <mergeCell ref="B13:C13"/>
    <mergeCell ref="F13:G13"/>
    <mergeCell ref="B14:C14"/>
    <mergeCell ref="F14:G14"/>
    <mergeCell ref="AC13:AD13"/>
    <mergeCell ref="Y13:Z13"/>
    <mergeCell ref="B9:C9"/>
    <mergeCell ref="B15:C15"/>
    <mergeCell ref="F15:G15"/>
    <mergeCell ref="B16:C16"/>
    <mergeCell ref="F16:G16"/>
    <mergeCell ref="B17:C17"/>
    <mergeCell ref="F17:G17"/>
    <mergeCell ref="AC22:AD22"/>
    <mergeCell ref="Y23:Z23"/>
    <mergeCell ref="AC23:AD23"/>
    <mergeCell ref="Y26:Z26"/>
    <mergeCell ref="AC26:AD26"/>
    <mergeCell ref="AE20:AF20"/>
    <mergeCell ref="B27:C27"/>
    <mergeCell ref="F27:G27"/>
    <mergeCell ref="Y21:Z21"/>
    <mergeCell ref="AC21:AD21"/>
    <mergeCell ref="B24:C24"/>
    <mergeCell ref="B41:C41"/>
    <mergeCell ref="F41:G41"/>
    <mergeCell ref="B44:C44"/>
    <mergeCell ref="F44:G44"/>
    <mergeCell ref="Y43:Z43"/>
    <mergeCell ref="AC43:AD43"/>
    <mergeCell ref="AC33:AD33"/>
    <mergeCell ref="Y40:Z40"/>
    <mergeCell ref="AC40:AD40"/>
    <mergeCell ref="Y41:Z41"/>
    <mergeCell ref="AC41:AD41"/>
    <mergeCell ref="Y42:Z42"/>
    <mergeCell ref="AC42:AD42"/>
    <mergeCell ref="Y38:Z38"/>
    <mergeCell ref="Y44:Z44"/>
    <mergeCell ref="AC44:AD44"/>
    <mergeCell ref="F24:G24"/>
    <mergeCell ref="B25:C25"/>
    <mergeCell ref="F25:G25"/>
    <mergeCell ref="B26:C26"/>
    <mergeCell ref="F26:G26"/>
    <mergeCell ref="B39:C39"/>
    <mergeCell ref="F39:G39"/>
    <mergeCell ref="B31:C31"/>
    <mergeCell ref="B21:C21"/>
    <mergeCell ref="F21:G21"/>
    <mergeCell ref="B37:C37"/>
    <mergeCell ref="F37:G37"/>
    <mergeCell ref="Y20:Z20"/>
    <mergeCell ref="AA20:AB20"/>
    <mergeCell ref="Y30:Z30"/>
    <mergeCell ref="AC30:AD30"/>
    <mergeCell ref="B42:C42"/>
    <mergeCell ref="F42:G42"/>
    <mergeCell ref="Y31:Z31"/>
    <mergeCell ref="AC31:AD31"/>
    <mergeCell ref="Y36:Z36"/>
    <mergeCell ref="AC36:AD36"/>
    <mergeCell ref="Y37:Z37"/>
    <mergeCell ref="AC37:AD37"/>
    <mergeCell ref="B46:C46"/>
    <mergeCell ref="F46:G46"/>
    <mergeCell ref="B33:C33"/>
    <mergeCell ref="F33:G33"/>
    <mergeCell ref="B34:C34"/>
    <mergeCell ref="F34:G34"/>
    <mergeCell ref="B35:C35"/>
    <mergeCell ref="F35:G35"/>
    <mergeCell ref="B43:C43"/>
    <mergeCell ref="F43:G43"/>
    <mergeCell ref="B22:C22"/>
    <mergeCell ref="F22:G22"/>
    <mergeCell ref="B23:C23"/>
    <mergeCell ref="AC34:AD34"/>
    <mergeCell ref="B40:C40"/>
    <mergeCell ref="F40:G40"/>
    <mergeCell ref="Y29:Z29"/>
    <mergeCell ref="AC29:AD29"/>
    <mergeCell ref="Y50:Z50"/>
    <mergeCell ref="AC50:AD50"/>
    <mergeCell ref="B55:C55"/>
    <mergeCell ref="F55:G55"/>
    <mergeCell ref="Y48:Z48"/>
    <mergeCell ref="AC48:AD48"/>
    <mergeCell ref="Y49:Z49"/>
    <mergeCell ref="AC49:AD49"/>
    <mergeCell ref="Y52:Z52"/>
    <mergeCell ref="AC52:AD52"/>
    <mergeCell ref="Y46:Z46"/>
    <mergeCell ref="AC46:AD46"/>
    <mergeCell ref="Y47:Z47"/>
    <mergeCell ref="AC47:AD47"/>
    <mergeCell ref="Y45:Z45"/>
    <mergeCell ref="AC45:AD45"/>
    <mergeCell ref="Y56:Z56"/>
    <mergeCell ref="AC56:AD56"/>
    <mergeCell ref="Y53:Z53"/>
    <mergeCell ref="AC53:AD53"/>
    <mergeCell ref="Y55:Z55"/>
    <mergeCell ref="AC55:AD55"/>
    <mergeCell ref="Y54:Z54"/>
    <mergeCell ref="AC54:AD54"/>
    <mergeCell ref="B45:C45"/>
    <mergeCell ref="F45:G45"/>
    <mergeCell ref="B47:C47"/>
    <mergeCell ref="F47:G47"/>
    <mergeCell ref="Y51:Z51"/>
    <mergeCell ref="AC51:AD51"/>
    <mergeCell ref="B50:C50"/>
    <mergeCell ref="F50:G50"/>
    <mergeCell ref="B51:C51"/>
    <mergeCell ref="F51:G51"/>
    <mergeCell ref="Y59:Z59"/>
    <mergeCell ref="AC59:AD59"/>
    <mergeCell ref="B52:C52"/>
    <mergeCell ref="F52:G52"/>
    <mergeCell ref="B56:C56"/>
    <mergeCell ref="F56:G56"/>
    <mergeCell ref="Y57:Z57"/>
    <mergeCell ref="AC57:AD57"/>
    <mergeCell ref="B61:C61"/>
    <mergeCell ref="Y60:Z60"/>
    <mergeCell ref="Y68:Z68"/>
    <mergeCell ref="Y58:Z58"/>
    <mergeCell ref="AC58:AD58"/>
    <mergeCell ref="Y69:Z69"/>
    <mergeCell ref="AC60:AD60"/>
    <mergeCell ref="Y61:Z61"/>
    <mergeCell ref="AC61:AD61"/>
    <mergeCell ref="B64:C64"/>
    <mergeCell ref="B59:C59"/>
    <mergeCell ref="B67:C67"/>
    <mergeCell ref="F67:G67"/>
    <mergeCell ref="B60:C60"/>
    <mergeCell ref="Y64:Z64"/>
    <mergeCell ref="AC64:AD64"/>
    <mergeCell ref="B65:C65"/>
    <mergeCell ref="F65:G65"/>
    <mergeCell ref="Y65:Z65"/>
    <mergeCell ref="Y62:Z62"/>
    <mergeCell ref="AC62:AD62"/>
    <mergeCell ref="AC65:AD65"/>
    <mergeCell ref="AC68:AD68"/>
    <mergeCell ref="Y63:Z63"/>
    <mergeCell ref="AC63:AD63"/>
    <mergeCell ref="F60:G60"/>
    <mergeCell ref="F61:G61"/>
    <mergeCell ref="B53:C53"/>
    <mergeCell ref="F53:G53"/>
    <mergeCell ref="F59:G59"/>
    <mergeCell ref="B57:C57"/>
    <mergeCell ref="F57:G57"/>
    <mergeCell ref="B54:C54"/>
    <mergeCell ref="F54:G54"/>
    <mergeCell ref="F58:G58"/>
    <mergeCell ref="AC70:AD70"/>
    <mergeCell ref="B74:C74"/>
    <mergeCell ref="F74:G74"/>
    <mergeCell ref="B66:C66"/>
    <mergeCell ref="F66:G66"/>
    <mergeCell ref="B68:C68"/>
    <mergeCell ref="B62:C62"/>
    <mergeCell ref="F62:G62"/>
    <mergeCell ref="B58:C58"/>
    <mergeCell ref="F64:G64"/>
    <mergeCell ref="B63:C63"/>
    <mergeCell ref="AC66:AD66"/>
    <mergeCell ref="Y67:Z67"/>
    <mergeCell ref="AC67:AD67"/>
    <mergeCell ref="AC69:AD69"/>
    <mergeCell ref="Y66:Z66"/>
    <mergeCell ref="F78:G78"/>
    <mergeCell ref="B75:C75"/>
    <mergeCell ref="F75:G75"/>
    <mergeCell ref="B76:C76"/>
    <mergeCell ref="F76:G76"/>
    <mergeCell ref="B72:C72"/>
    <mergeCell ref="F72:G72"/>
    <mergeCell ref="B69:C69"/>
    <mergeCell ref="F69:G69"/>
    <mergeCell ref="B70:C70"/>
    <mergeCell ref="Y70:Z70"/>
    <mergeCell ref="B77:C77"/>
    <mergeCell ref="F70:G70"/>
    <mergeCell ref="B71:C71"/>
    <mergeCell ref="F71:G71"/>
    <mergeCell ref="B73:C73"/>
    <mergeCell ref="F73:G73"/>
    <mergeCell ref="F89:G89"/>
    <mergeCell ref="B90:C90"/>
    <mergeCell ref="F90:G90"/>
    <mergeCell ref="B91:C91"/>
    <mergeCell ref="F91:G91"/>
    <mergeCell ref="B86:C86"/>
    <mergeCell ref="F86:G86"/>
    <mergeCell ref="B81:C81"/>
    <mergeCell ref="F81:G81"/>
    <mergeCell ref="B82:C82"/>
    <mergeCell ref="F82:G82"/>
    <mergeCell ref="B95:C95"/>
    <mergeCell ref="F95:G95"/>
    <mergeCell ref="B92:C92"/>
    <mergeCell ref="F92:G92"/>
    <mergeCell ref="B93:C93"/>
    <mergeCell ref="F93:G93"/>
    <mergeCell ref="F84:G84"/>
    <mergeCell ref="B79:C79"/>
    <mergeCell ref="F79:G79"/>
    <mergeCell ref="B80:C80"/>
    <mergeCell ref="F80:G80"/>
    <mergeCell ref="B83:C83"/>
    <mergeCell ref="F83:G83"/>
    <mergeCell ref="B88:C88"/>
    <mergeCell ref="F88:G88"/>
    <mergeCell ref="B85:C85"/>
    <mergeCell ref="F85:G85"/>
    <mergeCell ref="B84:C84"/>
    <mergeCell ref="B107:C107"/>
    <mergeCell ref="F107:G107"/>
    <mergeCell ref="B108:C108"/>
    <mergeCell ref="F108:G108"/>
    <mergeCell ref="B109:C109"/>
    <mergeCell ref="F109:G109"/>
    <mergeCell ref="B105:C105"/>
    <mergeCell ref="F105:G105"/>
    <mergeCell ref="B106:C106"/>
    <mergeCell ref="F106:G106"/>
    <mergeCell ref="B98:C98"/>
    <mergeCell ref="F98:G98"/>
    <mergeCell ref="B101:C101"/>
    <mergeCell ref="F101:G101"/>
    <mergeCell ref="B94:C94"/>
    <mergeCell ref="F94:G94"/>
    <mergeCell ref="B103:C103"/>
    <mergeCell ref="F103:G103"/>
    <mergeCell ref="B104:C104"/>
    <mergeCell ref="F104:G104"/>
    <mergeCell ref="B89:C89"/>
    <mergeCell ref="F115:G115"/>
    <mergeCell ref="B110:C110"/>
    <mergeCell ref="F110:G110"/>
    <mergeCell ref="B111:C111"/>
    <mergeCell ref="F111:G111"/>
    <mergeCell ref="B112:C112"/>
    <mergeCell ref="F112:G112"/>
    <mergeCell ref="B125:C125"/>
    <mergeCell ref="F125:G125"/>
    <mergeCell ref="B126:C126"/>
    <mergeCell ref="F126:G126"/>
    <mergeCell ref="B127:C127"/>
    <mergeCell ref="F127:G127"/>
    <mergeCell ref="B122:C122"/>
    <mergeCell ref="F122:G122"/>
    <mergeCell ref="B123:C123"/>
    <mergeCell ref="F123:G123"/>
    <mergeCell ref="B124:C124"/>
    <mergeCell ref="F124:G124"/>
    <mergeCell ref="B119:C119"/>
    <mergeCell ref="F119:G119"/>
    <mergeCell ref="B120:C120"/>
    <mergeCell ref="F120:G120"/>
    <mergeCell ref="B121:C121"/>
    <mergeCell ref="F121:G121"/>
    <mergeCell ref="B116:C116"/>
    <mergeCell ref="F116:G116"/>
    <mergeCell ref="B117:C117"/>
    <mergeCell ref="F117:G117"/>
    <mergeCell ref="B134:C134"/>
    <mergeCell ref="F134:G134"/>
    <mergeCell ref="B135:C135"/>
    <mergeCell ref="F135:G135"/>
    <mergeCell ref="B136:C136"/>
    <mergeCell ref="F136:G136"/>
    <mergeCell ref="B131:C131"/>
    <mergeCell ref="F131:G131"/>
    <mergeCell ref="B132:C132"/>
    <mergeCell ref="F132:G132"/>
    <mergeCell ref="B133:C133"/>
    <mergeCell ref="F133:G133"/>
    <mergeCell ref="B128:C128"/>
    <mergeCell ref="F128:G128"/>
    <mergeCell ref="B129:C129"/>
    <mergeCell ref="F129:G129"/>
    <mergeCell ref="B130:C130"/>
    <mergeCell ref="F130:G130"/>
    <mergeCell ref="B137:C137"/>
    <mergeCell ref="F137:G137"/>
    <mergeCell ref="B138:C138"/>
    <mergeCell ref="F138:G138"/>
    <mergeCell ref="B139:C139"/>
    <mergeCell ref="F139:G139"/>
    <mergeCell ref="B167:C167"/>
    <mergeCell ref="F167:G167"/>
    <mergeCell ref="B168:C168"/>
    <mergeCell ref="F168:G168"/>
    <mergeCell ref="B184:C184"/>
    <mergeCell ref="F184:G184"/>
    <mergeCell ref="B181:C181"/>
    <mergeCell ref="F177:G177"/>
    <mergeCell ref="B178:C178"/>
    <mergeCell ref="F178:G178"/>
    <mergeCell ref="B154:C154"/>
    <mergeCell ref="F154:G154"/>
    <mergeCell ref="B155:C155"/>
    <mergeCell ref="F155:G155"/>
    <mergeCell ref="B156:C156"/>
    <mergeCell ref="F156:G156"/>
    <mergeCell ref="F180:G180"/>
    <mergeCell ref="F181:G181"/>
    <mergeCell ref="B182:C182"/>
    <mergeCell ref="B146:C146"/>
    <mergeCell ref="F146:G146"/>
    <mergeCell ref="B147:C147"/>
    <mergeCell ref="F147:G147"/>
    <mergeCell ref="B148:C148"/>
    <mergeCell ref="F148:G148"/>
    <mergeCell ref="B143:C143"/>
    <mergeCell ref="F143:G143"/>
    <mergeCell ref="B144:C144"/>
    <mergeCell ref="F144:G144"/>
    <mergeCell ref="B166:C166"/>
    <mergeCell ref="B145:C145"/>
    <mergeCell ref="F145:G145"/>
    <mergeCell ref="F166:G166"/>
    <mergeCell ref="B159:C159"/>
    <mergeCell ref="F159:G159"/>
    <mergeCell ref="B140:C140"/>
    <mergeCell ref="F140:G140"/>
    <mergeCell ref="B141:C141"/>
    <mergeCell ref="F141:G141"/>
    <mergeCell ref="B142:C142"/>
    <mergeCell ref="F142:G142"/>
    <mergeCell ref="B158:C158"/>
    <mergeCell ref="F158:G158"/>
    <mergeCell ref="B162:C162"/>
    <mergeCell ref="F162:G162"/>
    <mergeCell ref="B163:C163"/>
    <mergeCell ref="F163:G163"/>
    <mergeCell ref="B152:C152"/>
    <mergeCell ref="F152:G152"/>
    <mergeCell ref="B153:C153"/>
    <mergeCell ref="F153:G153"/>
    <mergeCell ref="B157:C157"/>
    <mergeCell ref="F157:G157"/>
    <mergeCell ref="B149:C149"/>
    <mergeCell ref="F149:G149"/>
    <mergeCell ref="B150:C150"/>
    <mergeCell ref="F150:G150"/>
    <mergeCell ref="B151:C151"/>
    <mergeCell ref="F151:G151"/>
    <mergeCell ref="B160:C160"/>
    <mergeCell ref="F160:G160"/>
    <mergeCell ref="B161:C161"/>
    <mergeCell ref="B247:C247"/>
    <mergeCell ref="F247:G247"/>
    <mergeCell ref="F161:G161"/>
    <mergeCell ref="B185:C185"/>
    <mergeCell ref="B189:C189"/>
    <mergeCell ref="F189:G189"/>
    <mergeCell ref="F171:G171"/>
    <mergeCell ref="B172:C172"/>
    <mergeCell ref="F172:G172"/>
    <mergeCell ref="B173:C173"/>
    <mergeCell ref="B192:C192"/>
    <mergeCell ref="F192:G192"/>
    <mergeCell ref="F182:G182"/>
    <mergeCell ref="B183:C183"/>
    <mergeCell ref="F183:G183"/>
    <mergeCell ref="B193:C193"/>
    <mergeCell ref="F193:G193"/>
    <mergeCell ref="B164:C164"/>
    <mergeCell ref="F169:G169"/>
    <mergeCell ref="B170:C170"/>
    <mergeCell ref="F170:G170"/>
    <mergeCell ref="B171:C171"/>
    <mergeCell ref="B169:C169"/>
    <mergeCell ref="B191:C191"/>
    <mergeCell ref="F191:G191"/>
    <mergeCell ref="B235:C235"/>
    <mergeCell ref="F235:G235"/>
    <mergeCell ref="F173:G173"/>
    <mergeCell ref="B174:C174"/>
    <mergeCell ref="F174:G174"/>
    <mergeCell ref="B188:C188"/>
    <mergeCell ref="F188:G188"/>
    <mergeCell ref="F260:G260"/>
    <mergeCell ref="F258:G258"/>
    <mergeCell ref="B237:C237"/>
    <mergeCell ref="F237:G237"/>
    <mergeCell ref="B251:C251"/>
    <mergeCell ref="F251:G251"/>
    <mergeCell ref="F242:G242"/>
    <mergeCell ref="B243:C243"/>
    <mergeCell ref="F243:G243"/>
    <mergeCell ref="B225:C225"/>
    <mergeCell ref="F225:G225"/>
    <mergeCell ref="B226:C226"/>
    <mergeCell ref="F226:G226"/>
    <mergeCell ref="B227:C227"/>
    <mergeCell ref="F227:G227"/>
    <mergeCell ref="B194:C194"/>
    <mergeCell ref="F194:G194"/>
    <mergeCell ref="B224:C224"/>
    <mergeCell ref="F211:G211"/>
    <mergeCell ref="B212:C212"/>
    <mergeCell ref="F212:G212"/>
    <mergeCell ref="B213:C213"/>
    <mergeCell ref="B236:C236"/>
    <mergeCell ref="F236:G236"/>
    <mergeCell ref="B232:C232"/>
    <mergeCell ref="F232:G232"/>
    <mergeCell ref="B233:C233"/>
    <mergeCell ref="F233:G233"/>
    <mergeCell ref="B205:C205"/>
    <mergeCell ref="B238:C238"/>
    <mergeCell ref="F238:G238"/>
    <mergeCell ref="B239:C239"/>
    <mergeCell ref="B261:C261"/>
    <mergeCell ref="B350:C350"/>
    <mergeCell ref="F350:G350"/>
    <mergeCell ref="B351:C351"/>
    <mergeCell ref="F351:G351"/>
    <mergeCell ref="B352:C352"/>
    <mergeCell ref="F352:G352"/>
    <mergeCell ref="B348:C348"/>
    <mergeCell ref="F348:G348"/>
    <mergeCell ref="F239:G239"/>
    <mergeCell ref="B240:C240"/>
    <mergeCell ref="F240:G240"/>
    <mergeCell ref="B248:C248"/>
    <mergeCell ref="F248:G248"/>
    <mergeCell ref="B249:C249"/>
    <mergeCell ref="F249:G249"/>
    <mergeCell ref="B250:C250"/>
    <mergeCell ref="B265:C265"/>
    <mergeCell ref="F265:G265"/>
    <mergeCell ref="B266:C266"/>
    <mergeCell ref="F266:G266"/>
    <mergeCell ref="B244:C244"/>
    <mergeCell ref="F244:G244"/>
    <mergeCell ref="B241:C241"/>
    <mergeCell ref="F241:G241"/>
    <mergeCell ref="B242:C242"/>
    <mergeCell ref="B255:C255"/>
    <mergeCell ref="F255:G255"/>
    <mergeCell ref="F253:G253"/>
    <mergeCell ref="B254:C254"/>
    <mergeCell ref="F254:G254"/>
    <mergeCell ref="B345:C345"/>
    <mergeCell ref="F345:G345"/>
    <mergeCell ref="B346:C346"/>
    <mergeCell ref="F346:G346"/>
    <mergeCell ref="B347:C347"/>
    <mergeCell ref="F347:G347"/>
    <mergeCell ref="B374:C374"/>
    <mergeCell ref="F374:G374"/>
    <mergeCell ref="B375:C375"/>
    <mergeCell ref="F375:G375"/>
    <mergeCell ref="B268:C268"/>
    <mergeCell ref="F268:G268"/>
    <mergeCell ref="F274:G274"/>
    <mergeCell ref="B275:C275"/>
    <mergeCell ref="F275:G275"/>
    <mergeCell ref="B276:C276"/>
    <mergeCell ref="F276:G276"/>
    <mergeCell ref="B278:C278"/>
    <mergeCell ref="F278:G278"/>
    <mergeCell ref="F317:G317"/>
    <mergeCell ref="B318:C318"/>
    <mergeCell ref="F318:G318"/>
    <mergeCell ref="B287:C287"/>
    <mergeCell ref="B304:C304"/>
    <mergeCell ref="F304:G304"/>
    <mergeCell ref="B302:C302"/>
    <mergeCell ref="F302:G302"/>
    <mergeCell ref="B303:C303"/>
    <mergeCell ref="F303:G303"/>
    <mergeCell ref="B315:C315"/>
    <mergeCell ref="F315:G315"/>
    <mergeCell ref="B289:C289"/>
    <mergeCell ref="B376:C376"/>
    <mergeCell ref="F376:G376"/>
    <mergeCell ref="B384:C384"/>
    <mergeCell ref="F384:G384"/>
    <mergeCell ref="B357:C357"/>
    <mergeCell ref="F357:G357"/>
    <mergeCell ref="B354:C354"/>
    <mergeCell ref="F354:G354"/>
    <mergeCell ref="B353:C353"/>
    <mergeCell ref="F353:G353"/>
    <mergeCell ref="B361:C361"/>
    <mergeCell ref="F361:G361"/>
    <mergeCell ref="B362:C362"/>
    <mergeCell ref="F362:G362"/>
    <mergeCell ref="B363:C363"/>
    <mergeCell ref="F363:G363"/>
    <mergeCell ref="B364:C364"/>
    <mergeCell ref="F364:G364"/>
    <mergeCell ref="B365:C365"/>
    <mergeCell ref="F365:G365"/>
    <mergeCell ref="B377:C377"/>
    <mergeCell ref="F377:G377"/>
    <mergeCell ref="B378:C378"/>
    <mergeCell ref="F378:G378"/>
    <mergeCell ref="B359:C359"/>
    <mergeCell ref="F359:G359"/>
    <mergeCell ref="B360:C360"/>
    <mergeCell ref="F360:G360"/>
    <mergeCell ref="B355:C355"/>
    <mergeCell ref="F355:G355"/>
    <mergeCell ref="B356:C356"/>
    <mergeCell ref="F356:G356"/>
    <mergeCell ref="B389:C389"/>
    <mergeCell ref="F389:G389"/>
    <mergeCell ref="B383:C383"/>
    <mergeCell ref="F383:G383"/>
    <mergeCell ref="B379:C379"/>
    <mergeCell ref="F379:G379"/>
    <mergeCell ref="B385:C385"/>
    <mergeCell ref="F385:G385"/>
    <mergeCell ref="B386:C386"/>
    <mergeCell ref="F386:G386"/>
    <mergeCell ref="B380:C380"/>
    <mergeCell ref="F380:G380"/>
    <mergeCell ref="B381:C381"/>
    <mergeCell ref="F381:G381"/>
    <mergeCell ref="B382:C382"/>
    <mergeCell ref="F382:G382"/>
    <mergeCell ref="B388:C388"/>
    <mergeCell ref="F388:G388"/>
    <mergeCell ref="F371:G371"/>
    <mergeCell ref="B366:C366"/>
    <mergeCell ref="F366:G366"/>
    <mergeCell ref="B367:C367"/>
    <mergeCell ref="F367:G367"/>
    <mergeCell ref="B368:C368"/>
    <mergeCell ref="F368:G368"/>
    <mergeCell ref="B403:C403"/>
    <mergeCell ref="F403:G403"/>
    <mergeCell ref="B404:C404"/>
    <mergeCell ref="F404:G404"/>
    <mergeCell ref="B413:C413"/>
    <mergeCell ref="F413:G413"/>
    <mergeCell ref="B414:C414"/>
    <mergeCell ref="F414:G414"/>
    <mergeCell ref="B399:C399"/>
    <mergeCell ref="F399:G399"/>
    <mergeCell ref="B400:C400"/>
    <mergeCell ref="F400:G400"/>
    <mergeCell ref="B401:C401"/>
    <mergeCell ref="F401:G401"/>
    <mergeCell ref="B396:C396"/>
    <mergeCell ref="F396:G396"/>
    <mergeCell ref="B397:C397"/>
    <mergeCell ref="F397:G397"/>
    <mergeCell ref="B398:C398"/>
    <mergeCell ref="F398:G398"/>
    <mergeCell ref="B409:C409"/>
    <mergeCell ref="F409:G409"/>
    <mergeCell ref="B410:C410"/>
    <mergeCell ref="F410:G410"/>
    <mergeCell ref="B411:C411"/>
    <mergeCell ref="F411:G411"/>
    <mergeCell ref="B412:C412"/>
    <mergeCell ref="F412:G412"/>
    <mergeCell ref="B402:C402"/>
    <mergeCell ref="F402:G402"/>
    <mergeCell ref="B422:C422"/>
    <mergeCell ref="F422:G422"/>
    <mergeCell ref="B423:C423"/>
    <mergeCell ref="F423:G423"/>
    <mergeCell ref="B408:C408"/>
    <mergeCell ref="F408:G408"/>
    <mergeCell ref="B419:C419"/>
    <mergeCell ref="F419:G419"/>
    <mergeCell ref="B420:C420"/>
    <mergeCell ref="F420:G420"/>
    <mergeCell ref="B405:C405"/>
    <mergeCell ref="F405:G405"/>
    <mergeCell ref="B406:C406"/>
    <mergeCell ref="F406:G406"/>
    <mergeCell ref="B407:C407"/>
    <mergeCell ref="F407:G407"/>
    <mergeCell ref="B415:C415"/>
    <mergeCell ref="F415:G415"/>
    <mergeCell ref="B416:C416"/>
    <mergeCell ref="F416:G416"/>
    <mergeCell ref="B417:C417"/>
    <mergeCell ref="F417:G417"/>
    <mergeCell ref="B418:C418"/>
    <mergeCell ref="F418:G418"/>
    <mergeCell ref="B421:C421"/>
    <mergeCell ref="F421:G421"/>
    <mergeCell ref="B430:C430"/>
    <mergeCell ref="F430:G430"/>
    <mergeCell ref="B431:C431"/>
    <mergeCell ref="F431:G431"/>
    <mergeCell ref="B432:C432"/>
    <mergeCell ref="F432:G432"/>
    <mergeCell ref="B427:C427"/>
    <mergeCell ref="F427:G427"/>
    <mergeCell ref="B428:C428"/>
    <mergeCell ref="F428:G428"/>
    <mergeCell ref="B429:C429"/>
    <mergeCell ref="F429:G429"/>
    <mergeCell ref="B424:C424"/>
    <mergeCell ref="F424:G424"/>
    <mergeCell ref="B425:C425"/>
    <mergeCell ref="F425:G425"/>
    <mergeCell ref="B426:C426"/>
    <mergeCell ref="F426:G426"/>
    <mergeCell ref="B444:C444"/>
    <mergeCell ref="F444:G444"/>
    <mergeCell ref="B445:C445"/>
    <mergeCell ref="F445:G445"/>
    <mergeCell ref="B446:C446"/>
    <mergeCell ref="F446:G446"/>
    <mergeCell ref="B436:C436"/>
    <mergeCell ref="F436:G436"/>
    <mergeCell ref="B437:C437"/>
    <mergeCell ref="F437:G437"/>
    <mergeCell ref="B438:C438"/>
    <mergeCell ref="F438:G438"/>
    <mergeCell ref="B433:C433"/>
    <mergeCell ref="F433:G433"/>
    <mergeCell ref="B434:C434"/>
    <mergeCell ref="F434:G434"/>
    <mergeCell ref="B435:C435"/>
    <mergeCell ref="F435:G435"/>
    <mergeCell ref="B439:C439"/>
    <mergeCell ref="F439:G439"/>
    <mergeCell ref="B440:C440"/>
    <mergeCell ref="F440:G440"/>
    <mergeCell ref="B441:C441"/>
    <mergeCell ref="F441:G441"/>
    <mergeCell ref="B442:C442"/>
    <mergeCell ref="F442:G442"/>
    <mergeCell ref="B443:C443"/>
    <mergeCell ref="F443:G443"/>
    <mergeCell ref="B453:C453"/>
    <mergeCell ref="F453:G453"/>
    <mergeCell ref="B454:C454"/>
    <mergeCell ref="F454:G454"/>
    <mergeCell ref="B455:C455"/>
    <mergeCell ref="F455:G455"/>
    <mergeCell ref="B450:C450"/>
    <mergeCell ref="F450:G450"/>
    <mergeCell ref="B451:C451"/>
    <mergeCell ref="F451:G451"/>
    <mergeCell ref="B452:C452"/>
    <mergeCell ref="F452:G452"/>
    <mergeCell ref="B447:C447"/>
    <mergeCell ref="F447:G447"/>
    <mergeCell ref="B448:C448"/>
    <mergeCell ref="F448:G448"/>
    <mergeCell ref="B449:C449"/>
    <mergeCell ref="F449:G449"/>
    <mergeCell ref="B462:C462"/>
    <mergeCell ref="F462:G462"/>
    <mergeCell ref="B463:C463"/>
    <mergeCell ref="F463:G463"/>
    <mergeCell ref="B489:C489"/>
    <mergeCell ref="F489:G489"/>
    <mergeCell ref="B464:C464"/>
    <mergeCell ref="F464:G464"/>
    <mergeCell ref="B465:C465"/>
    <mergeCell ref="F465:G465"/>
    <mergeCell ref="B459:C459"/>
    <mergeCell ref="F459:G459"/>
    <mergeCell ref="B460:C460"/>
    <mergeCell ref="F460:G460"/>
    <mergeCell ref="B461:C461"/>
    <mergeCell ref="F461:G461"/>
    <mergeCell ref="B456:C456"/>
    <mergeCell ref="F456:G456"/>
    <mergeCell ref="B457:C457"/>
    <mergeCell ref="F457:G457"/>
    <mergeCell ref="B458:C458"/>
    <mergeCell ref="F458:G458"/>
    <mergeCell ref="B466:C466"/>
    <mergeCell ref="F466:G466"/>
    <mergeCell ref="B467:C467"/>
    <mergeCell ref="F467:G467"/>
    <mergeCell ref="B468:C468"/>
    <mergeCell ref="F468:G468"/>
    <mergeCell ref="B475:C475"/>
    <mergeCell ref="F475:G475"/>
    <mergeCell ref="B476:C476"/>
    <mergeCell ref="F476:G476"/>
    <mergeCell ref="B469:C469"/>
    <mergeCell ref="F469:G469"/>
    <mergeCell ref="B470:C470"/>
    <mergeCell ref="F470:G470"/>
    <mergeCell ref="B477:C477"/>
    <mergeCell ref="F477:G477"/>
    <mergeCell ref="B478:C478"/>
    <mergeCell ref="F478:G478"/>
    <mergeCell ref="B490:C490"/>
    <mergeCell ref="F490:G490"/>
    <mergeCell ref="B491:C491"/>
    <mergeCell ref="F491:G491"/>
    <mergeCell ref="B492:C492"/>
    <mergeCell ref="F492:G492"/>
    <mergeCell ref="B496:C496"/>
    <mergeCell ref="F496:G496"/>
    <mergeCell ref="B497:C497"/>
    <mergeCell ref="F497:G497"/>
    <mergeCell ref="B471:C471"/>
    <mergeCell ref="F471:G471"/>
    <mergeCell ref="B472:C472"/>
    <mergeCell ref="F472:G472"/>
    <mergeCell ref="B473:C473"/>
    <mergeCell ref="F473:G473"/>
    <mergeCell ref="B480:C480"/>
    <mergeCell ref="F480:G480"/>
    <mergeCell ref="B481:C481"/>
    <mergeCell ref="F481:G481"/>
    <mergeCell ref="B482:C482"/>
    <mergeCell ref="F482:G482"/>
    <mergeCell ref="B483:C483"/>
    <mergeCell ref="F483:G483"/>
    <mergeCell ref="B501:C501"/>
    <mergeCell ref="F501:G501"/>
    <mergeCell ref="B502:C502"/>
    <mergeCell ref="F502:G502"/>
    <mergeCell ref="B503:C503"/>
    <mergeCell ref="F503:G503"/>
    <mergeCell ref="B500:C500"/>
    <mergeCell ref="F500:G500"/>
    <mergeCell ref="B494:C494"/>
    <mergeCell ref="F494:G494"/>
    <mergeCell ref="B495:C495"/>
    <mergeCell ref="F495:G495"/>
    <mergeCell ref="B479:C479"/>
    <mergeCell ref="F479:G479"/>
    <mergeCell ref="B474:C474"/>
    <mergeCell ref="F474:G474"/>
    <mergeCell ref="B499:C499"/>
    <mergeCell ref="F499:G499"/>
    <mergeCell ref="B493:C493"/>
    <mergeCell ref="F493:G493"/>
    <mergeCell ref="B498:C498"/>
    <mergeCell ref="F498:G498"/>
    <mergeCell ref="B484:C484"/>
    <mergeCell ref="F484:G484"/>
    <mergeCell ref="B485:C485"/>
    <mergeCell ref="F485:G485"/>
    <mergeCell ref="B486:C486"/>
    <mergeCell ref="F486:G486"/>
    <mergeCell ref="B487:C487"/>
    <mergeCell ref="F487:G487"/>
    <mergeCell ref="B488:C488"/>
    <mergeCell ref="F488:G488"/>
    <mergeCell ref="B510:C510"/>
    <mergeCell ref="F510:G510"/>
    <mergeCell ref="B511:C511"/>
    <mergeCell ref="F511:G511"/>
    <mergeCell ref="B512:C512"/>
    <mergeCell ref="F512:G512"/>
    <mergeCell ref="B507:C507"/>
    <mergeCell ref="F507:G507"/>
    <mergeCell ref="B508:C508"/>
    <mergeCell ref="F508:G508"/>
    <mergeCell ref="B509:C509"/>
    <mergeCell ref="F509:G509"/>
    <mergeCell ref="B504:C504"/>
    <mergeCell ref="F504:G504"/>
    <mergeCell ref="B505:C505"/>
    <mergeCell ref="F505:G505"/>
    <mergeCell ref="B506:C506"/>
    <mergeCell ref="F506:G506"/>
    <mergeCell ref="B524:C524"/>
    <mergeCell ref="F524:G524"/>
    <mergeCell ref="B525:C525"/>
    <mergeCell ref="F525:G525"/>
    <mergeCell ref="B526:C526"/>
    <mergeCell ref="F526:G526"/>
    <mergeCell ref="B516:C516"/>
    <mergeCell ref="F516:G516"/>
    <mergeCell ref="B517:C517"/>
    <mergeCell ref="F517:G517"/>
    <mergeCell ref="B518:C518"/>
    <mergeCell ref="F518:G518"/>
    <mergeCell ref="B513:C513"/>
    <mergeCell ref="F513:G513"/>
    <mergeCell ref="B514:C514"/>
    <mergeCell ref="F514:G514"/>
    <mergeCell ref="B515:C515"/>
    <mergeCell ref="F515:G515"/>
    <mergeCell ref="B519:C519"/>
    <mergeCell ref="F519:G519"/>
    <mergeCell ref="B520:C520"/>
    <mergeCell ref="F520:G520"/>
    <mergeCell ref="B521:C521"/>
    <mergeCell ref="F521:G521"/>
    <mergeCell ref="B522:C522"/>
    <mergeCell ref="F522:G522"/>
    <mergeCell ref="B523:C523"/>
    <mergeCell ref="F523:G523"/>
    <mergeCell ref="B533:C533"/>
    <mergeCell ref="F533:G533"/>
    <mergeCell ref="B534:C534"/>
    <mergeCell ref="F534:G534"/>
    <mergeCell ref="B535:C535"/>
    <mergeCell ref="F535:G535"/>
    <mergeCell ref="B530:C530"/>
    <mergeCell ref="F530:G530"/>
    <mergeCell ref="B531:C531"/>
    <mergeCell ref="F531:G531"/>
    <mergeCell ref="B532:C532"/>
    <mergeCell ref="F532:G532"/>
    <mergeCell ref="B527:C527"/>
    <mergeCell ref="F527:G527"/>
    <mergeCell ref="B528:C528"/>
    <mergeCell ref="F528:G528"/>
    <mergeCell ref="B529:C529"/>
    <mergeCell ref="F529:G529"/>
    <mergeCell ref="B542:C542"/>
    <mergeCell ref="F542:G542"/>
    <mergeCell ref="B543:C543"/>
    <mergeCell ref="F543:G543"/>
    <mergeCell ref="B549:C549"/>
    <mergeCell ref="F549:G549"/>
    <mergeCell ref="B544:C544"/>
    <mergeCell ref="F544:G544"/>
    <mergeCell ref="B545:C545"/>
    <mergeCell ref="F545:G545"/>
    <mergeCell ref="B539:C539"/>
    <mergeCell ref="F539:G539"/>
    <mergeCell ref="B540:C540"/>
    <mergeCell ref="F540:G540"/>
    <mergeCell ref="B541:C541"/>
    <mergeCell ref="F541:G541"/>
    <mergeCell ref="B536:C536"/>
    <mergeCell ref="F536:G536"/>
    <mergeCell ref="B537:C537"/>
    <mergeCell ref="F537:G537"/>
    <mergeCell ref="B538:C538"/>
    <mergeCell ref="F538:G538"/>
    <mergeCell ref="B546:C546"/>
    <mergeCell ref="F546:G546"/>
    <mergeCell ref="B547:C547"/>
    <mergeCell ref="F547:G547"/>
    <mergeCell ref="B548:C548"/>
    <mergeCell ref="F548:G548"/>
    <mergeCell ref="B556:C556"/>
    <mergeCell ref="F556:G556"/>
    <mergeCell ref="B557:C557"/>
    <mergeCell ref="F557:G557"/>
    <mergeCell ref="B558:C558"/>
    <mergeCell ref="F558:G558"/>
    <mergeCell ref="B553:C553"/>
    <mergeCell ref="F553:G553"/>
    <mergeCell ref="B554:C554"/>
    <mergeCell ref="F554:G554"/>
    <mergeCell ref="B555:C555"/>
    <mergeCell ref="F555:G555"/>
    <mergeCell ref="B550:C550"/>
    <mergeCell ref="F550:G550"/>
    <mergeCell ref="B551:C551"/>
    <mergeCell ref="F551:G551"/>
    <mergeCell ref="B552:C552"/>
    <mergeCell ref="F552:G552"/>
    <mergeCell ref="B565:C565"/>
    <mergeCell ref="F565:G565"/>
    <mergeCell ref="B566:C566"/>
    <mergeCell ref="F566:G566"/>
    <mergeCell ref="B567:C567"/>
    <mergeCell ref="F567:G567"/>
    <mergeCell ref="B562:C562"/>
    <mergeCell ref="F562:G562"/>
    <mergeCell ref="B563:C563"/>
    <mergeCell ref="F563:G563"/>
    <mergeCell ref="B564:C564"/>
    <mergeCell ref="F564:G564"/>
    <mergeCell ref="B559:C559"/>
    <mergeCell ref="F559:G559"/>
    <mergeCell ref="B560:C560"/>
    <mergeCell ref="F560:G560"/>
    <mergeCell ref="B561:C561"/>
    <mergeCell ref="F561:G561"/>
    <mergeCell ref="B579:C579"/>
    <mergeCell ref="F579:G579"/>
    <mergeCell ref="B580:C580"/>
    <mergeCell ref="F580:G580"/>
    <mergeCell ref="B581:C581"/>
    <mergeCell ref="F581:G581"/>
    <mergeCell ref="B576:C576"/>
    <mergeCell ref="F576:G576"/>
    <mergeCell ref="B577:C577"/>
    <mergeCell ref="F577:G577"/>
    <mergeCell ref="B578:C578"/>
    <mergeCell ref="F578:G578"/>
    <mergeCell ref="B568:C568"/>
    <mergeCell ref="F568:G568"/>
    <mergeCell ref="B574:C574"/>
    <mergeCell ref="F574:G574"/>
    <mergeCell ref="B575:C575"/>
    <mergeCell ref="F575:G575"/>
    <mergeCell ref="B569:C569"/>
    <mergeCell ref="F569:G569"/>
    <mergeCell ref="B570:C570"/>
    <mergeCell ref="F570:G570"/>
    <mergeCell ref="B571:C571"/>
    <mergeCell ref="F571:G571"/>
    <mergeCell ref="B572:C572"/>
    <mergeCell ref="F572:G572"/>
    <mergeCell ref="B573:C573"/>
    <mergeCell ref="F573:G573"/>
    <mergeCell ref="B588:C588"/>
    <mergeCell ref="F588:G588"/>
    <mergeCell ref="B609:C609"/>
    <mergeCell ref="F609:G609"/>
    <mergeCell ref="B610:C610"/>
    <mergeCell ref="F610:G610"/>
    <mergeCell ref="B589:C589"/>
    <mergeCell ref="F589:G589"/>
    <mergeCell ref="B590:C590"/>
    <mergeCell ref="F590:G590"/>
    <mergeCell ref="B585:C585"/>
    <mergeCell ref="F585:G585"/>
    <mergeCell ref="B586:C586"/>
    <mergeCell ref="F586:G586"/>
    <mergeCell ref="B587:C587"/>
    <mergeCell ref="F587:G587"/>
    <mergeCell ref="B582:C582"/>
    <mergeCell ref="F582:G582"/>
    <mergeCell ref="B583:C583"/>
    <mergeCell ref="F583:G583"/>
    <mergeCell ref="B584:C584"/>
    <mergeCell ref="F584:G584"/>
    <mergeCell ref="B591:C591"/>
    <mergeCell ref="F591:G591"/>
    <mergeCell ref="B592:C592"/>
    <mergeCell ref="F592:G592"/>
    <mergeCell ref="B593:C593"/>
    <mergeCell ref="F593:G593"/>
    <mergeCell ref="B594:C594"/>
    <mergeCell ref="F594:G594"/>
    <mergeCell ref="B595:C595"/>
    <mergeCell ref="F595:G595"/>
    <mergeCell ref="B596:C596"/>
    <mergeCell ref="F596:G596"/>
    <mergeCell ref="B637:C637"/>
    <mergeCell ref="F637:G637"/>
    <mergeCell ref="B638:C638"/>
    <mergeCell ref="F638:G638"/>
    <mergeCell ref="B624:C624"/>
    <mergeCell ref="F624:G624"/>
    <mergeCell ref="B631:C631"/>
    <mergeCell ref="F631:G631"/>
    <mergeCell ref="B599:C599"/>
    <mergeCell ref="F599:G599"/>
    <mergeCell ref="B600:C600"/>
    <mergeCell ref="F600:G600"/>
    <mergeCell ref="B601:C601"/>
    <mergeCell ref="F601:G601"/>
    <mergeCell ref="B602:C602"/>
    <mergeCell ref="F602:G602"/>
    <mergeCell ref="B603:C603"/>
    <mergeCell ref="F603:G603"/>
    <mergeCell ref="B604:C604"/>
    <mergeCell ref="F604:G604"/>
    <mergeCell ref="B611:C611"/>
    <mergeCell ref="F611:G611"/>
    <mergeCell ref="B612:C612"/>
    <mergeCell ref="F612:G612"/>
    <mergeCell ref="B613:C613"/>
    <mergeCell ref="F613:G613"/>
    <mergeCell ref="B614:C614"/>
    <mergeCell ref="F614:G614"/>
    <mergeCell ref="B615:C615"/>
    <mergeCell ref="F615:G615"/>
    <mergeCell ref="B629:C629"/>
    <mergeCell ref="F629:G629"/>
    <mergeCell ref="B630:C630"/>
    <mergeCell ref="F630:G630"/>
    <mergeCell ref="B654:C654"/>
    <mergeCell ref="F654:G654"/>
    <mergeCell ref="B640:C640"/>
    <mergeCell ref="F640:G640"/>
    <mergeCell ref="B641:C641"/>
    <mergeCell ref="F641:G641"/>
    <mergeCell ref="B636:C636"/>
    <mergeCell ref="F636:G636"/>
    <mergeCell ref="B625:C625"/>
    <mergeCell ref="F625:G625"/>
    <mergeCell ref="B626:C626"/>
    <mergeCell ref="F626:G626"/>
    <mergeCell ref="B627:C627"/>
    <mergeCell ref="F627:G627"/>
    <mergeCell ref="B628:C628"/>
    <mergeCell ref="F628:G628"/>
    <mergeCell ref="B632:C632"/>
    <mergeCell ref="F632:G632"/>
    <mergeCell ref="B634:C634"/>
    <mergeCell ref="F634:G634"/>
    <mergeCell ref="B635:C635"/>
    <mergeCell ref="F635:G635"/>
    <mergeCell ref="B647:C647"/>
    <mergeCell ref="F647:G647"/>
    <mergeCell ref="B642:C642"/>
    <mergeCell ref="F642:G642"/>
    <mergeCell ref="B643:C643"/>
    <mergeCell ref="F643:G643"/>
    <mergeCell ref="B644:C644"/>
    <mergeCell ref="F644:G644"/>
    <mergeCell ref="B655:C655"/>
    <mergeCell ref="F655:G655"/>
    <mergeCell ref="B633:C633"/>
    <mergeCell ref="F633:G633"/>
    <mergeCell ref="B645:C645"/>
    <mergeCell ref="F645:G645"/>
    <mergeCell ref="B646:C646"/>
    <mergeCell ref="F646:G646"/>
    <mergeCell ref="B639:C639"/>
    <mergeCell ref="F639:G639"/>
    <mergeCell ref="B656:C656"/>
    <mergeCell ref="F656:G656"/>
    <mergeCell ref="B663:C663"/>
    <mergeCell ref="F663:G663"/>
    <mergeCell ref="B664:C664"/>
    <mergeCell ref="F664:G664"/>
    <mergeCell ref="B651:C651"/>
    <mergeCell ref="F651:G651"/>
    <mergeCell ref="B652:C652"/>
    <mergeCell ref="F652:G652"/>
    <mergeCell ref="B653:C653"/>
    <mergeCell ref="F653:G653"/>
    <mergeCell ref="B648:C648"/>
    <mergeCell ref="F648:G648"/>
    <mergeCell ref="B649:C649"/>
    <mergeCell ref="F649:G649"/>
    <mergeCell ref="B650:C650"/>
    <mergeCell ref="F650:G650"/>
    <mergeCell ref="B665:C665"/>
    <mergeCell ref="F665:G665"/>
    <mergeCell ref="B660:C660"/>
    <mergeCell ref="F660:G660"/>
    <mergeCell ref="B661:C661"/>
    <mergeCell ref="F661:G661"/>
    <mergeCell ref="B662:C662"/>
    <mergeCell ref="F662:G662"/>
    <mergeCell ref="B657:C657"/>
    <mergeCell ref="F657:G657"/>
    <mergeCell ref="B658:C658"/>
    <mergeCell ref="F658:G658"/>
    <mergeCell ref="B659:C659"/>
    <mergeCell ref="F659:G659"/>
    <mergeCell ref="B672:C672"/>
    <mergeCell ref="F672:G672"/>
    <mergeCell ref="B673:C673"/>
    <mergeCell ref="F673:G673"/>
    <mergeCell ref="B674:C674"/>
    <mergeCell ref="F674:G674"/>
    <mergeCell ref="B681:C681"/>
    <mergeCell ref="F681:G681"/>
    <mergeCell ref="B682:C682"/>
    <mergeCell ref="F682:G682"/>
    <mergeCell ref="B669:C669"/>
    <mergeCell ref="F669:G669"/>
    <mergeCell ref="B670:C670"/>
    <mergeCell ref="F670:G670"/>
    <mergeCell ref="B671:C671"/>
    <mergeCell ref="F671:G671"/>
    <mergeCell ref="B666:C666"/>
    <mergeCell ref="F666:G666"/>
    <mergeCell ref="B667:C667"/>
    <mergeCell ref="F667:G667"/>
    <mergeCell ref="B668:C668"/>
    <mergeCell ref="F668:G668"/>
    <mergeCell ref="B683:C683"/>
    <mergeCell ref="F683:G683"/>
    <mergeCell ref="B678:C678"/>
    <mergeCell ref="F678:G678"/>
    <mergeCell ref="B679:C679"/>
    <mergeCell ref="F679:G679"/>
    <mergeCell ref="B680:C680"/>
    <mergeCell ref="F680:G680"/>
    <mergeCell ref="B675:C675"/>
    <mergeCell ref="F675:G675"/>
    <mergeCell ref="B676:C676"/>
    <mergeCell ref="F676:G676"/>
    <mergeCell ref="B677:C677"/>
    <mergeCell ref="F677:G677"/>
    <mergeCell ref="B690:C690"/>
    <mergeCell ref="F690:G690"/>
    <mergeCell ref="B691:C691"/>
    <mergeCell ref="F691:G691"/>
    <mergeCell ref="B692:C692"/>
    <mergeCell ref="F692:G692"/>
    <mergeCell ref="B699:C699"/>
    <mergeCell ref="F699:G699"/>
    <mergeCell ref="B700:C700"/>
    <mergeCell ref="F700:G700"/>
    <mergeCell ref="B687:C687"/>
    <mergeCell ref="F687:G687"/>
    <mergeCell ref="B688:C688"/>
    <mergeCell ref="F688:G688"/>
    <mergeCell ref="B689:C689"/>
    <mergeCell ref="F689:G689"/>
    <mergeCell ref="B684:C684"/>
    <mergeCell ref="F684:G684"/>
    <mergeCell ref="B685:C685"/>
    <mergeCell ref="F685:G685"/>
    <mergeCell ref="B686:C686"/>
    <mergeCell ref="F686:G686"/>
    <mergeCell ref="B701:C701"/>
    <mergeCell ref="F701:G701"/>
    <mergeCell ref="B696:C696"/>
    <mergeCell ref="F696:G696"/>
    <mergeCell ref="B697:C697"/>
    <mergeCell ref="F697:G697"/>
    <mergeCell ref="B698:C698"/>
    <mergeCell ref="F698:G698"/>
    <mergeCell ref="B693:C693"/>
    <mergeCell ref="F693:G693"/>
    <mergeCell ref="B694:C694"/>
    <mergeCell ref="F694:G694"/>
    <mergeCell ref="B695:C695"/>
    <mergeCell ref="F695:G695"/>
    <mergeCell ref="B708:C708"/>
    <mergeCell ref="F708:G708"/>
    <mergeCell ref="B709:C709"/>
    <mergeCell ref="F709:G709"/>
    <mergeCell ref="B711:C711"/>
    <mergeCell ref="F711:G711"/>
    <mergeCell ref="B712:C712"/>
    <mergeCell ref="F712:G712"/>
    <mergeCell ref="B713:C713"/>
    <mergeCell ref="F713:G713"/>
    <mergeCell ref="B727:C727"/>
    <mergeCell ref="F727:G727"/>
    <mergeCell ref="B710:C710"/>
    <mergeCell ref="F710:G710"/>
    <mergeCell ref="B705:C705"/>
    <mergeCell ref="F705:G705"/>
    <mergeCell ref="B706:C706"/>
    <mergeCell ref="F706:G706"/>
    <mergeCell ref="B707:C707"/>
    <mergeCell ref="F707:G707"/>
    <mergeCell ref="B702:C702"/>
    <mergeCell ref="F702:G702"/>
    <mergeCell ref="B703:C703"/>
    <mergeCell ref="F703:G703"/>
    <mergeCell ref="B704:C704"/>
    <mergeCell ref="F704:G704"/>
    <mergeCell ref="B718:C718"/>
    <mergeCell ref="F718:G718"/>
    <mergeCell ref="B726:C726"/>
    <mergeCell ref="F726:G726"/>
    <mergeCell ref="B737:C737"/>
    <mergeCell ref="F737:G737"/>
    <mergeCell ref="B720:C720"/>
    <mergeCell ref="F720:G720"/>
    <mergeCell ref="B721:C721"/>
    <mergeCell ref="F721:G721"/>
    <mergeCell ref="B729:C729"/>
    <mergeCell ref="F729:G729"/>
    <mergeCell ref="B730:C730"/>
    <mergeCell ref="F730:G730"/>
    <mergeCell ref="B731:C731"/>
    <mergeCell ref="F731:G731"/>
    <mergeCell ref="B719:C719"/>
    <mergeCell ref="F719:G719"/>
    <mergeCell ref="B714:C714"/>
    <mergeCell ref="F714:G714"/>
    <mergeCell ref="B715:C715"/>
    <mergeCell ref="F715:G715"/>
    <mergeCell ref="B716:C716"/>
    <mergeCell ref="F716:G716"/>
    <mergeCell ref="B717:C717"/>
    <mergeCell ref="F717:G717"/>
    <mergeCell ref="B722:C722"/>
    <mergeCell ref="F722:G722"/>
    <mergeCell ref="B728:C728"/>
    <mergeCell ref="F728:G728"/>
    <mergeCell ref="B723:C723"/>
    <mergeCell ref="F723:G723"/>
    <mergeCell ref="B724:C724"/>
    <mergeCell ref="F724:G724"/>
    <mergeCell ref="B725:C725"/>
    <mergeCell ref="F725:G725"/>
    <mergeCell ref="B748:C748"/>
    <mergeCell ref="F748:G748"/>
    <mergeCell ref="B744:C744"/>
    <mergeCell ref="F744:G744"/>
    <mergeCell ref="B745:C745"/>
    <mergeCell ref="F745:G745"/>
    <mergeCell ref="B738:C738"/>
    <mergeCell ref="F738:G738"/>
    <mergeCell ref="B747:C747"/>
    <mergeCell ref="F747:G747"/>
    <mergeCell ref="B736:C736"/>
    <mergeCell ref="F736:G736"/>
    <mergeCell ref="B732:C732"/>
    <mergeCell ref="F732:G732"/>
    <mergeCell ref="B733:C733"/>
    <mergeCell ref="F733:G733"/>
    <mergeCell ref="B734:C734"/>
    <mergeCell ref="F734:G734"/>
    <mergeCell ref="B735:C735"/>
    <mergeCell ref="F735:G735"/>
    <mergeCell ref="B743:C743"/>
    <mergeCell ref="F743:G743"/>
    <mergeCell ref="B739:C739"/>
    <mergeCell ref="F739:G739"/>
    <mergeCell ref="B740:C740"/>
    <mergeCell ref="F740:G740"/>
    <mergeCell ref="B746:C746"/>
    <mergeCell ref="F746:G746"/>
    <mergeCell ref="B741:C741"/>
    <mergeCell ref="F741:G741"/>
    <mergeCell ref="B742:C742"/>
    <mergeCell ref="F742:G742"/>
  </mergeCells>
  <phoneticPr fontId="2"/>
  <pageMargins left="0.74803149606299213" right="0.74803149606299213" top="0.98425196850393704" bottom="0.98425196850393704" header="0.51181102362204722" footer="0.51181102362204722"/>
  <pageSetup paperSize="9" scale="73" orientation="portrait" r:id="rId1"/>
  <headerFooter alignWithMargins="0"/>
  <colBreaks count="2" manualBreakCount="2">
    <brk id="13" max="450" man="1"/>
    <brk id="14"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view="pageBreakPreview" zoomScale="75" zoomScaleNormal="100" workbookViewId="0">
      <selection activeCell="T66" sqref="T66"/>
    </sheetView>
  </sheetViews>
  <sheetFormatPr defaultRowHeight="14.25"/>
  <cols>
    <col min="1" max="16" width="9" style="4"/>
    <col min="17" max="17" width="6.5" style="4" customWidth="1"/>
    <col min="18" max="16384" width="9" style="4"/>
  </cols>
  <sheetData>
    <row r="1" spans="1:13" ht="16.5" thickBot="1">
      <c r="A1" s="237"/>
      <c r="B1" s="237"/>
      <c r="C1" s="237"/>
      <c r="D1" s="237"/>
      <c r="E1" s="237"/>
      <c r="F1" s="237"/>
      <c r="G1" s="237"/>
      <c r="H1" s="237"/>
      <c r="I1" s="237"/>
      <c r="J1" s="237"/>
      <c r="K1" s="237"/>
      <c r="L1" s="237"/>
      <c r="M1" s="237"/>
    </row>
    <row r="2" spans="1:13" ht="16.5" thickBot="1">
      <c r="A2" s="1170" t="s">
        <v>51</v>
      </c>
      <c r="B2" s="1171"/>
      <c r="C2" s="1171"/>
      <c r="D2" s="238" t="s">
        <v>52</v>
      </c>
      <c r="E2" s="1081" t="str">
        <f>構成書!K3</f>
        <v>***-******</v>
      </c>
      <c r="F2" s="934"/>
      <c r="H2" s="237"/>
      <c r="I2" s="239" t="s">
        <v>53</v>
      </c>
      <c r="J2" s="129" t="str">
        <f>構成書!M21</f>
        <v>暫定版</v>
      </c>
      <c r="K2" s="238" t="s">
        <v>54</v>
      </c>
      <c r="L2" s="811" t="s">
        <v>1020</v>
      </c>
      <c r="M2" s="237"/>
    </row>
    <row r="3" spans="1:13" ht="15.75">
      <c r="A3" s="237"/>
      <c r="B3" s="237"/>
      <c r="C3" s="237"/>
      <c r="D3" s="237"/>
      <c r="E3" s="237"/>
      <c r="F3" s="237"/>
      <c r="G3" s="237"/>
      <c r="H3" s="237"/>
      <c r="I3" s="237"/>
      <c r="J3" s="237"/>
      <c r="K3" s="237"/>
      <c r="L3" s="237"/>
      <c r="M3" s="237"/>
    </row>
    <row r="4" spans="1:13">
      <c r="A4" s="240"/>
      <c r="B4" s="240"/>
      <c r="C4" s="240"/>
      <c r="D4" s="240"/>
      <c r="H4" s="240"/>
      <c r="I4" s="240"/>
      <c r="J4" s="240"/>
      <c r="K4" s="240"/>
      <c r="L4" s="240"/>
      <c r="M4" s="241"/>
    </row>
    <row r="5" spans="1:13">
      <c r="A5" s="1161" t="s">
        <v>264</v>
      </c>
      <c r="B5" s="1162"/>
      <c r="C5" s="1172" t="s">
        <v>271</v>
      </c>
      <c r="D5" s="1172"/>
      <c r="E5" s="240"/>
      <c r="F5" s="240"/>
      <c r="G5" s="240"/>
      <c r="H5" s="240"/>
      <c r="I5" s="240"/>
      <c r="J5" s="240"/>
      <c r="K5" s="240"/>
      <c r="L5" s="240"/>
      <c r="M5" s="241"/>
    </row>
    <row r="6" spans="1:13">
      <c r="A6" s="1161" t="s">
        <v>265</v>
      </c>
      <c r="B6" s="1162"/>
      <c r="C6" s="1173" t="s">
        <v>1080</v>
      </c>
      <c r="D6" s="1173"/>
      <c r="E6" s="240"/>
      <c r="F6" s="1159" t="s">
        <v>253</v>
      </c>
      <c r="G6" s="1159"/>
      <c r="H6" s="1159"/>
      <c r="I6" s="1159"/>
      <c r="J6" s="240"/>
      <c r="K6" s="242" t="s">
        <v>143</v>
      </c>
      <c r="L6" s="242" t="s">
        <v>144</v>
      </c>
      <c r="M6" s="242" t="s">
        <v>145</v>
      </c>
    </row>
    <row r="7" spans="1:13">
      <c r="A7" s="1161" t="s">
        <v>266</v>
      </c>
      <c r="B7" s="1162"/>
      <c r="C7" s="1168"/>
      <c r="D7" s="1168"/>
      <c r="E7" s="240"/>
      <c r="F7" s="1163" t="s">
        <v>269</v>
      </c>
      <c r="G7" s="1164"/>
      <c r="H7" s="1164"/>
      <c r="I7" s="1164"/>
      <c r="J7" s="240"/>
      <c r="K7" s="1160"/>
      <c r="L7" s="1160"/>
      <c r="M7" s="1160"/>
    </row>
    <row r="8" spans="1:13">
      <c r="A8" s="1166"/>
      <c r="B8" s="1166"/>
      <c r="C8" s="243"/>
      <c r="D8" s="243"/>
      <c r="E8" s="240"/>
      <c r="F8" s="1164"/>
      <c r="G8" s="1164"/>
      <c r="H8" s="1164"/>
      <c r="I8" s="1164"/>
      <c r="J8" s="240"/>
      <c r="K8" s="1160"/>
      <c r="L8" s="1160"/>
      <c r="M8" s="1160"/>
    </row>
    <row r="9" spans="1:13">
      <c r="A9" s="1161" t="s">
        <v>267</v>
      </c>
      <c r="B9" s="1162"/>
      <c r="C9" s="1162"/>
      <c r="D9" s="1162"/>
      <c r="E9" s="240"/>
      <c r="F9" s="1164"/>
      <c r="G9" s="1164"/>
      <c r="H9" s="1164"/>
      <c r="I9" s="1164"/>
      <c r="J9" s="240"/>
      <c r="K9" s="1160"/>
      <c r="L9" s="1160"/>
      <c r="M9" s="1160"/>
    </row>
    <row r="10" spans="1:13">
      <c r="A10" s="1166"/>
      <c r="B10" s="1166"/>
      <c r="C10" s="240"/>
      <c r="D10" s="240"/>
      <c r="E10" s="240"/>
      <c r="F10" s="240"/>
      <c r="G10" s="240"/>
      <c r="H10" s="240"/>
      <c r="I10" s="240"/>
      <c r="J10" s="240"/>
      <c r="K10" s="240"/>
      <c r="L10" s="240"/>
      <c r="M10" s="240"/>
    </row>
    <row r="11" spans="1:13">
      <c r="A11" s="1161" t="s">
        <v>268</v>
      </c>
      <c r="B11" s="1162"/>
      <c r="C11" s="1162">
        <f>SUM(D16:D20,H16:H20,L16:L20)</f>
        <v>0</v>
      </c>
      <c r="D11" s="1162"/>
      <c r="E11" s="240"/>
      <c r="F11" s="240"/>
      <c r="G11" s="240"/>
      <c r="H11" s="240"/>
      <c r="I11" s="240"/>
      <c r="J11" s="240"/>
      <c r="K11" s="240"/>
      <c r="L11" s="240"/>
      <c r="M11" s="240"/>
    </row>
    <row r="12" spans="1:13">
      <c r="A12" s="240"/>
      <c r="B12" s="240"/>
      <c r="C12" s="240"/>
      <c r="D12" s="240"/>
      <c r="E12" s="240"/>
      <c r="F12" s="240"/>
      <c r="G12" s="240"/>
      <c r="H12" s="240"/>
      <c r="I12" s="240"/>
      <c r="J12" s="240"/>
      <c r="K12" s="240"/>
      <c r="L12" s="240"/>
      <c r="M12" s="240"/>
    </row>
    <row r="13" spans="1:13">
      <c r="A13" s="240"/>
      <c r="B13" s="240"/>
      <c r="C13" s="240"/>
      <c r="D13" s="240"/>
      <c r="E13" s="240"/>
      <c r="F13" s="240"/>
      <c r="G13" s="240"/>
      <c r="H13" s="240"/>
      <c r="I13" s="240"/>
      <c r="J13" s="240"/>
      <c r="K13" s="240"/>
      <c r="L13" s="240"/>
      <c r="M13" s="240"/>
    </row>
    <row r="14" spans="1:13">
      <c r="A14" s="244" t="s">
        <v>256</v>
      </c>
      <c r="B14" s="240"/>
      <c r="C14" s="240"/>
      <c r="D14" s="240"/>
      <c r="E14" s="240"/>
      <c r="F14" s="240"/>
      <c r="G14" s="240"/>
      <c r="H14" s="240"/>
      <c r="I14" s="240"/>
      <c r="J14" s="240"/>
      <c r="K14" s="240"/>
      <c r="L14" s="240"/>
      <c r="M14" s="240"/>
    </row>
    <row r="15" spans="1:13" ht="15" thickBot="1">
      <c r="A15" s="245" t="s">
        <v>272</v>
      </c>
      <c r="B15" s="245" t="s">
        <v>273</v>
      </c>
      <c r="C15" s="246" t="s">
        <v>274</v>
      </c>
      <c r="D15" s="247" t="s">
        <v>255</v>
      </c>
      <c r="E15" s="248" t="s">
        <v>288</v>
      </c>
      <c r="F15" s="245" t="s">
        <v>289</v>
      </c>
      <c r="G15" s="246" t="s">
        <v>290</v>
      </c>
      <c r="H15" s="249" t="s">
        <v>255</v>
      </c>
      <c r="I15" s="250" t="s">
        <v>288</v>
      </c>
      <c r="J15" s="245" t="s">
        <v>289</v>
      </c>
      <c r="K15" s="246" t="s">
        <v>290</v>
      </c>
      <c r="L15" s="246" t="s">
        <v>255</v>
      </c>
      <c r="M15" s="240"/>
    </row>
    <row r="16" spans="1:13" ht="15" thickTop="1">
      <c r="A16" s="251"/>
      <c r="B16" s="251"/>
      <c r="C16" s="251"/>
      <c r="D16" s="252"/>
      <c r="E16" s="253"/>
      <c r="F16" s="251"/>
      <c r="G16" s="251"/>
      <c r="H16" s="254"/>
      <c r="I16" s="255"/>
      <c r="J16" s="251"/>
      <c r="K16" s="251"/>
      <c r="L16" s="256"/>
      <c r="M16" s="240"/>
    </row>
    <row r="17" spans="1:13">
      <c r="A17" s="223"/>
      <c r="B17" s="223"/>
      <c r="C17" s="223"/>
      <c r="D17" s="257"/>
      <c r="E17" s="258"/>
      <c r="F17" s="223"/>
      <c r="G17" s="223"/>
      <c r="H17" s="259"/>
      <c r="I17" s="224"/>
      <c r="J17" s="223"/>
      <c r="K17" s="223"/>
      <c r="L17" s="260"/>
      <c r="M17" s="240"/>
    </row>
    <row r="18" spans="1:13">
      <c r="A18" s="223"/>
      <c r="B18" s="223"/>
      <c r="C18" s="223"/>
      <c r="D18" s="257"/>
      <c r="E18" s="258"/>
      <c r="F18" s="223"/>
      <c r="G18" s="223"/>
      <c r="H18" s="259"/>
      <c r="I18" s="224"/>
      <c r="J18" s="223"/>
      <c r="K18" s="223"/>
      <c r="L18" s="260"/>
      <c r="M18" s="240"/>
    </row>
    <row r="19" spans="1:13">
      <c r="A19" s="223"/>
      <c r="B19" s="223"/>
      <c r="C19" s="223"/>
      <c r="D19" s="257"/>
      <c r="E19" s="258"/>
      <c r="F19" s="223"/>
      <c r="G19" s="223"/>
      <c r="H19" s="259"/>
      <c r="I19" s="224"/>
      <c r="J19" s="223"/>
      <c r="K19" s="223"/>
      <c r="L19" s="260"/>
      <c r="M19" s="240"/>
    </row>
    <row r="20" spans="1:13">
      <c r="A20" s="223"/>
      <c r="B20" s="223"/>
      <c r="C20" s="223"/>
      <c r="D20" s="257"/>
      <c r="E20" s="258"/>
      <c r="F20" s="223"/>
      <c r="G20" s="223"/>
      <c r="H20" s="259"/>
      <c r="I20" s="224"/>
      <c r="J20" s="223"/>
      <c r="K20" s="223"/>
      <c r="L20" s="260"/>
      <c r="M20" s="240"/>
    </row>
    <row r="21" spans="1:13">
      <c r="A21" s="240"/>
      <c r="B21" s="240"/>
      <c r="C21" s="240"/>
      <c r="D21" s="240"/>
      <c r="E21" s="240"/>
      <c r="F21" s="240"/>
      <c r="G21" s="240"/>
      <c r="H21" s="240"/>
      <c r="I21" s="240"/>
      <c r="J21" s="240"/>
      <c r="K21" s="240"/>
      <c r="L21" s="240"/>
      <c r="M21" s="240"/>
    </row>
    <row r="22" spans="1:13">
      <c r="A22" s="244" t="s">
        <v>270</v>
      </c>
      <c r="B22" s="240"/>
      <c r="C22" s="240"/>
      <c r="D22" s="240"/>
      <c r="E22" s="240"/>
      <c r="F22" s="240"/>
      <c r="G22" s="240"/>
      <c r="H22" s="240"/>
      <c r="I22" s="240"/>
      <c r="J22" s="240"/>
      <c r="K22" s="240"/>
      <c r="L22" s="240"/>
      <c r="M22" s="240"/>
    </row>
    <row r="23" spans="1:13">
      <c r="A23" s="1160"/>
      <c r="B23" s="1160" t="s">
        <v>968</v>
      </c>
      <c r="C23" s="1160"/>
      <c r="D23" s="1160"/>
      <c r="E23" s="1160" t="s">
        <v>275</v>
      </c>
      <c r="F23" s="1160"/>
      <c r="G23" s="1160"/>
      <c r="H23" s="1167" t="s">
        <v>291</v>
      </c>
      <c r="I23" s="1168"/>
      <c r="J23" s="1169"/>
      <c r="K23" s="1159" t="s">
        <v>292</v>
      </c>
      <c r="L23" s="1160"/>
      <c r="M23" s="1160"/>
    </row>
    <row r="24" spans="1:13" ht="15" thickBot="1">
      <c r="A24" s="1165"/>
      <c r="B24" s="245" t="s">
        <v>276</v>
      </c>
      <c r="C24" s="245" t="s">
        <v>277</v>
      </c>
      <c r="D24" s="245" t="s">
        <v>278</v>
      </c>
      <c r="E24" s="245" t="s">
        <v>276</v>
      </c>
      <c r="F24" s="245" t="s">
        <v>277</v>
      </c>
      <c r="G24" s="245" t="s">
        <v>278</v>
      </c>
      <c r="H24" s="245" t="s">
        <v>276</v>
      </c>
      <c r="I24" s="245" t="s">
        <v>277</v>
      </c>
      <c r="J24" s="245" t="s">
        <v>278</v>
      </c>
      <c r="K24" s="245" t="s">
        <v>276</v>
      </c>
      <c r="L24" s="245" t="s">
        <v>277</v>
      </c>
      <c r="M24" s="245" t="s">
        <v>278</v>
      </c>
    </row>
    <row r="25" spans="1:13" ht="15" thickTop="1">
      <c r="A25" s="256" t="s">
        <v>279</v>
      </c>
      <c r="B25" s="251"/>
      <c r="C25" s="261" t="s">
        <v>280</v>
      </c>
      <c r="D25" s="251"/>
      <c r="E25" s="262"/>
      <c r="F25" s="261" t="s">
        <v>280</v>
      </c>
      <c r="G25" s="262"/>
      <c r="H25" s="264"/>
      <c r="I25" s="261" t="s">
        <v>280</v>
      </c>
      <c r="J25" s="263"/>
      <c r="K25" s="264"/>
      <c r="L25" s="261" t="s">
        <v>280</v>
      </c>
      <c r="M25" s="263"/>
    </row>
    <row r="26" spans="1:13">
      <c r="A26" s="260" t="s">
        <v>281</v>
      </c>
      <c r="B26" s="265" t="e">
        <f>MAX([2]all_data!IV2:IV65536)</f>
        <v>#REF!</v>
      </c>
      <c r="C26" s="265" t="e">
        <f>AVERAGE([2]all_data!IV2:IV65536)</f>
        <v>#REF!</v>
      </c>
      <c r="D26" s="265" t="e">
        <f>MIN([2]all_data!IV2:IV65536)</f>
        <v>#REF!</v>
      </c>
      <c r="E26" s="265" t="e">
        <f>MAX([2]all_data!N2:N65536)</f>
        <v>#REF!</v>
      </c>
      <c r="F26" s="265" t="e">
        <f>AVERAGE([2]all_data!N2:N65536)</f>
        <v>#REF!</v>
      </c>
      <c r="G26" s="265" t="e">
        <f>MIN([2]all_data!N2:N65536)</f>
        <v>#REF!</v>
      </c>
      <c r="H26" s="266" t="e">
        <f>MAX([2]all_data!V2:V65536)</f>
        <v>#REF!</v>
      </c>
      <c r="I26" s="266" t="e">
        <f>AVERAGE([2]all_data!V2:V65536)</f>
        <v>#REF!</v>
      </c>
      <c r="J26" s="266" t="e">
        <f>MIN([2]all_data!V2:V65536)</f>
        <v>#REF!</v>
      </c>
      <c r="K26" s="266" t="e">
        <f>MAX([2]all_data!W2:W65536)</f>
        <v>#REF!</v>
      </c>
      <c r="L26" s="266" t="e">
        <f>AVERAGE([2]all_data!W2:W65536)</f>
        <v>#REF!</v>
      </c>
      <c r="M26" s="266" t="e">
        <f>MIN([2]all_data!W2:W65536)</f>
        <v>#REF!</v>
      </c>
    </row>
    <row r="27" spans="1:13">
      <c r="A27" s="240"/>
      <c r="B27" s="240"/>
      <c r="C27" s="240"/>
      <c r="D27" s="240"/>
      <c r="E27" s="240"/>
      <c r="F27" s="240"/>
      <c r="G27" s="240"/>
      <c r="H27" s="240"/>
      <c r="I27" s="240"/>
      <c r="J27" s="240"/>
      <c r="K27" s="240"/>
      <c r="L27" s="240"/>
      <c r="M27" s="240"/>
    </row>
    <row r="28" spans="1:13">
      <c r="A28" s="240"/>
      <c r="B28" s="240"/>
      <c r="C28" s="240"/>
      <c r="D28" s="240"/>
      <c r="E28" s="240"/>
      <c r="F28" s="240"/>
      <c r="G28" s="240"/>
      <c r="H28" s="240"/>
      <c r="I28" s="240"/>
      <c r="J28" s="240"/>
      <c r="K28" s="240"/>
      <c r="L28" s="240"/>
      <c r="M28" s="240"/>
    </row>
    <row r="29" spans="1:13">
      <c r="A29" s="240"/>
      <c r="B29" s="240"/>
      <c r="C29" s="240"/>
      <c r="D29" s="240"/>
      <c r="E29" s="240"/>
      <c r="F29" s="240"/>
      <c r="G29" s="240"/>
      <c r="H29" s="240"/>
      <c r="I29" s="240"/>
      <c r="J29" s="240"/>
      <c r="K29" s="240"/>
      <c r="L29" s="240"/>
      <c r="M29" s="240"/>
    </row>
    <row r="30" spans="1:13">
      <c r="A30" s="240"/>
      <c r="B30" s="240"/>
      <c r="C30" s="240"/>
      <c r="D30" s="240"/>
      <c r="E30" s="240"/>
      <c r="F30" s="240"/>
      <c r="G30" s="240"/>
      <c r="H30" s="240"/>
      <c r="I30" s="240"/>
      <c r="J30" s="240"/>
      <c r="K30" s="240"/>
      <c r="L30" s="240"/>
      <c r="M30" s="240"/>
    </row>
    <row r="31" spans="1:13">
      <c r="A31" s="240"/>
      <c r="B31" s="240"/>
      <c r="C31" s="240"/>
      <c r="D31" s="240"/>
      <c r="E31" s="240"/>
      <c r="F31" s="240"/>
      <c r="G31" s="240"/>
      <c r="H31" s="240"/>
      <c r="I31" s="240"/>
      <c r="J31" s="240"/>
      <c r="K31" s="240"/>
      <c r="L31" s="240"/>
      <c r="M31" s="240"/>
    </row>
    <row r="32" spans="1:13">
      <c r="A32" s="240"/>
      <c r="B32" s="240"/>
      <c r="C32" s="240"/>
      <c r="D32" s="240"/>
      <c r="E32" s="240"/>
      <c r="F32" s="240"/>
      <c r="G32" s="240"/>
      <c r="H32" s="240"/>
      <c r="I32" s="240"/>
      <c r="J32" s="240"/>
      <c r="K32" s="240"/>
      <c r="L32" s="240"/>
      <c r="M32" s="240"/>
    </row>
    <row r="33" spans="1:13">
      <c r="A33" s="240"/>
      <c r="B33" s="240"/>
      <c r="C33" s="240"/>
      <c r="D33" s="240"/>
      <c r="E33" s="240"/>
      <c r="F33" s="240"/>
      <c r="G33" s="240"/>
      <c r="H33" s="240"/>
      <c r="I33" s="240"/>
      <c r="J33" s="240"/>
      <c r="K33" s="240"/>
      <c r="L33" s="240"/>
      <c r="M33" s="240"/>
    </row>
    <row r="34" spans="1:13">
      <c r="A34" s="240"/>
      <c r="B34" s="240"/>
      <c r="C34" s="240"/>
      <c r="D34" s="240"/>
      <c r="E34" s="240"/>
      <c r="F34" s="240"/>
      <c r="G34" s="240"/>
      <c r="H34" s="240"/>
      <c r="I34" s="240"/>
      <c r="J34" s="240"/>
      <c r="K34" s="240"/>
      <c r="L34" s="240"/>
      <c r="M34" s="240"/>
    </row>
    <row r="35" spans="1:13">
      <c r="A35" s="240"/>
      <c r="B35" s="240"/>
      <c r="C35" s="240"/>
      <c r="D35" s="240"/>
      <c r="E35" s="240"/>
      <c r="F35" s="240"/>
      <c r="G35" s="240"/>
      <c r="H35" s="240"/>
      <c r="I35" s="240"/>
      <c r="J35" s="240"/>
      <c r="K35" s="240"/>
      <c r="L35" s="240"/>
      <c r="M35" s="240"/>
    </row>
    <row r="36" spans="1:13">
      <c r="A36" s="240"/>
      <c r="B36" s="240"/>
      <c r="C36" s="240"/>
      <c r="D36" s="240"/>
      <c r="E36" s="240"/>
      <c r="F36" s="240"/>
      <c r="G36" s="240"/>
      <c r="H36" s="240"/>
      <c r="I36" s="240"/>
      <c r="J36" s="240"/>
      <c r="K36" s="240"/>
      <c r="L36" s="240"/>
      <c r="M36" s="240"/>
    </row>
    <row r="37" spans="1:13">
      <c r="A37" s="240"/>
      <c r="B37" s="240"/>
      <c r="C37" s="240"/>
      <c r="D37" s="240"/>
      <c r="E37" s="240"/>
      <c r="F37" s="240"/>
      <c r="G37" s="240"/>
      <c r="H37" s="240"/>
      <c r="I37" s="240"/>
      <c r="J37" s="240"/>
      <c r="K37" s="240"/>
      <c r="L37" s="240"/>
      <c r="M37" s="240"/>
    </row>
    <row r="38" spans="1:13">
      <c r="A38" s="240"/>
      <c r="B38" s="240"/>
      <c r="C38" s="240"/>
      <c r="D38" s="240"/>
      <c r="E38" s="240"/>
      <c r="F38" s="240"/>
      <c r="G38" s="240"/>
      <c r="H38" s="240"/>
      <c r="I38" s="240"/>
      <c r="J38" s="240"/>
      <c r="K38" s="240"/>
      <c r="L38" s="240"/>
      <c r="M38" s="240"/>
    </row>
    <row r="39" spans="1:13">
      <c r="A39" s="240"/>
      <c r="B39" s="240"/>
      <c r="C39" s="240"/>
      <c r="D39" s="240"/>
      <c r="E39" s="240"/>
      <c r="F39" s="240"/>
      <c r="G39" s="240"/>
      <c r="H39" s="240"/>
      <c r="I39" s="240"/>
      <c r="J39" s="240"/>
      <c r="K39" s="240"/>
      <c r="L39" s="240"/>
      <c r="M39" s="240"/>
    </row>
    <row r="40" spans="1:13">
      <c r="A40" s="240"/>
      <c r="B40" s="240"/>
      <c r="C40" s="240"/>
      <c r="D40" s="240"/>
      <c r="E40" s="240"/>
      <c r="F40" s="240"/>
      <c r="G40" s="240"/>
      <c r="H40" s="240"/>
      <c r="I40" s="240"/>
      <c r="J40" s="240"/>
      <c r="K40" s="240"/>
      <c r="L40" s="240"/>
      <c r="M40" s="240"/>
    </row>
    <row r="41" spans="1:13">
      <c r="A41" s="240"/>
      <c r="B41" s="240"/>
      <c r="C41" s="240"/>
      <c r="D41" s="240"/>
      <c r="E41" s="240"/>
      <c r="F41" s="240"/>
      <c r="G41" s="240"/>
      <c r="H41" s="240"/>
      <c r="I41" s="240"/>
      <c r="J41" s="240"/>
      <c r="K41" s="240"/>
      <c r="L41" s="240"/>
      <c r="M41" s="240"/>
    </row>
    <row r="42" spans="1:13">
      <c r="A42" s="240"/>
      <c r="B42" s="240"/>
      <c r="C42" s="240"/>
      <c r="D42" s="240"/>
      <c r="E42" s="240"/>
      <c r="F42" s="240"/>
      <c r="G42" s="240"/>
      <c r="H42" s="240"/>
      <c r="I42" s="240"/>
      <c r="J42" s="240"/>
      <c r="K42" s="240"/>
      <c r="L42" s="240"/>
      <c r="M42" s="240"/>
    </row>
    <row r="43" spans="1:13">
      <c r="A43" s="240"/>
      <c r="B43" s="240"/>
      <c r="C43" s="240"/>
      <c r="D43" s="240"/>
      <c r="E43" s="240"/>
      <c r="F43" s="240"/>
      <c r="G43" s="240"/>
      <c r="H43" s="240"/>
      <c r="I43" s="240"/>
      <c r="J43" s="240"/>
      <c r="K43" s="240"/>
      <c r="L43" s="240"/>
      <c r="M43" s="240"/>
    </row>
    <row r="44" spans="1:13">
      <c r="A44" s="240"/>
      <c r="B44" s="240"/>
      <c r="C44" s="240"/>
      <c r="D44" s="240"/>
      <c r="E44" s="240"/>
      <c r="F44" s="240"/>
      <c r="G44" s="240"/>
      <c r="H44" s="240"/>
      <c r="I44" s="240"/>
      <c r="J44" s="240"/>
      <c r="K44" s="240"/>
      <c r="L44" s="240"/>
      <c r="M44" s="240"/>
    </row>
    <row r="45" spans="1:13">
      <c r="A45" s="240"/>
      <c r="B45" s="240"/>
      <c r="C45" s="240"/>
      <c r="D45" s="240"/>
      <c r="E45" s="240"/>
      <c r="F45" s="240"/>
      <c r="G45" s="240"/>
      <c r="H45" s="240"/>
      <c r="I45" s="240"/>
      <c r="J45" s="240"/>
      <c r="K45" s="240"/>
      <c r="L45" s="240"/>
      <c r="M45" s="240"/>
    </row>
    <row r="46" spans="1:13">
      <c r="A46" s="244" t="s">
        <v>257</v>
      </c>
      <c r="B46" s="240"/>
      <c r="C46" s="240"/>
      <c r="D46" s="240"/>
      <c r="E46" s="240"/>
      <c r="F46" s="240"/>
      <c r="G46" s="240"/>
      <c r="H46" s="240"/>
      <c r="I46" s="240"/>
      <c r="J46" s="240"/>
      <c r="K46" s="240"/>
      <c r="L46" s="240"/>
      <c r="M46" s="240"/>
    </row>
    <row r="47" spans="1:13" ht="15" thickBot="1">
      <c r="A47" s="245" t="s">
        <v>282</v>
      </c>
      <c r="B47" s="245" t="s">
        <v>283</v>
      </c>
      <c r="C47" s="245" t="s">
        <v>1006</v>
      </c>
      <c r="D47" s="245" t="s">
        <v>284</v>
      </c>
      <c r="E47" s="245" t="s">
        <v>285</v>
      </c>
      <c r="F47" s="245" t="s">
        <v>286</v>
      </c>
      <c r="G47" s="246" t="s">
        <v>258</v>
      </c>
      <c r="H47" s="246" t="s">
        <v>259</v>
      </c>
      <c r="I47" s="240"/>
      <c r="J47" s="240"/>
      <c r="K47" s="240"/>
      <c r="L47" s="240"/>
      <c r="M47" s="240"/>
    </row>
    <row r="48" spans="1:13" ht="15" thickTop="1">
      <c r="A48" s="251">
        <v>1</v>
      </c>
      <c r="B48" s="267"/>
      <c r="C48" s="268"/>
      <c r="D48" s="268"/>
      <c r="E48" s="269"/>
      <c r="F48" s="269"/>
      <c r="G48" s="270" t="s">
        <v>293</v>
      </c>
      <c r="H48" s="270" t="s">
        <v>254</v>
      </c>
      <c r="I48" s="240"/>
      <c r="J48" s="240"/>
      <c r="K48" s="240"/>
      <c r="L48" s="240"/>
      <c r="M48" s="240"/>
    </row>
    <row r="49" spans="1:13">
      <c r="A49" s="223">
        <v>2</v>
      </c>
      <c r="B49" s="271"/>
      <c r="C49" s="272"/>
      <c r="D49" s="272"/>
      <c r="E49" s="273"/>
      <c r="F49" s="273"/>
      <c r="G49" s="274" t="s">
        <v>293</v>
      </c>
      <c r="H49" s="274" t="s">
        <v>254</v>
      </c>
      <c r="I49" s="240"/>
      <c r="J49" s="240"/>
      <c r="K49" s="240"/>
      <c r="L49" s="240"/>
      <c r="M49" s="240"/>
    </row>
    <row r="50" spans="1:13">
      <c r="A50" s="223">
        <v>3</v>
      </c>
      <c r="B50" s="271"/>
      <c r="C50" s="272"/>
      <c r="D50" s="272"/>
      <c r="E50" s="273"/>
      <c r="F50" s="273"/>
      <c r="G50" s="274" t="s">
        <v>293</v>
      </c>
      <c r="H50" s="274" t="s">
        <v>254</v>
      </c>
      <c r="I50" s="240"/>
      <c r="J50" s="240"/>
      <c r="K50" s="240"/>
      <c r="L50" s="240"/>
      <c r="M50" s="240"/>
    </row>
    <row r="51" spans="1:13">
      <c r="A51" s="223">
        <v>4</v>
      </c>
      <c r="B51" s="271"/>
      <c r="C51" s="272"/>
      <c r="D51" s="272"/>
      <c r="E51" s="273"/>
      <c r="F51" s="273"/>
      <c r="G51" s="274" t="s">
        <v>293</v>
      </c>
      <c r="H51" s="274" t="s">
        <v>254</v>
      </c>
      <c r="I51" s="240"/>
      <c r="J51" s="240"/>
      <c r="K51" s="240"/>
      <c r="L51" s="240"/>
      <c r="M51" s="240"/>
    </row>
    <row r="52" spans="1:13">
      <c r="A52" s="223">
        <v>5</v>
      </c>
      <c r="B52" s="271"/>
      <c r="C52" s="272"/>
      <c r="D52" s="272"/>
      <c r="E52" s="273"/>
      <c r="F52" s="273"/>
      <c r="G52" s="274" t="s">
        <v>293</v>
      </c>
      <c r="H52" s="274" t="s">
        <v>254</v>
      </c>
      <c r="I52" s="240"/>
      <c r="J52" s="240"/>
      <c r="K52" s="240"/>
      <c r="L52" s="240"/>
      <c r="M52" s="240"/>
    </row>
    <row r="53" spans="1:13">
      <c r="A53" s="240"/>
      <c r="B53" s="240"/>
      <c r="C53" s="240"/>
      <c r="D53" s="240"/>
      <c r="E53" s="240"/>
      <c r="F53" s="240"/>
      <c r="G53" s="240"/>
      <c r="H53" s="240"/>
      <c r="I53" s="240"/>
      <c r="J53" s="240"/>
      <c r="K53" s="240"/>
      <c r="L53" s="240"/>
      <c r="M53" s="240"/>
    </row>
    <row r="54" spans="1:13">
      <c r="A54" s="244" t="s">
        <v>260</v>
      </c>
      <c r="B54" s="240"/>
      <c r="C54" s="240"/>
      <c r="D54" s="240"/>
      <c r="E54" s="240"/>
      <c r="F54" s="240"/>
      <c r="G54" s="240"/>
      <c r="H54" s="240"/>
      <c r="I54" s="240"/>
      <c r="J54" s="240"/>
      <c r="K54" s="240"/>
      <c r="L54" s="240"/>
      <c r="M54" s="240"/>
    </row>
    <row r="55" spans="1:13">
      <c r="A55" s="240"/>
      <c r="B55" s="240"/>
      <c r="C55" s="240"/>
      <c r="D55" s="240"/>
      <c r="E55" s="240"/>
      <c r="F55" s="240"/>
      <c r="G55" s="240"/>
      <c r="H55" s="240"/>
      <c r="I55" s="240"/>
      <c r="J55" s="240"/>
      <c r="K55" s="240"/>
      <c r="L55" s="240"/>
      <c r="M55" s="240"/>
    </row>
    <row r="56" spans="1:13">
      <c r="A56" s="275" t="s">
        <v>262</v>
      </c>
      <c r="B56" s="240"/>
      <c r="C56" s="240"/>
      <c r="D56" s="240"/>
      <c r="E56" s="244" t="s">
        <v>969</v>
      </c>
      <c r="F56" s="240"/>
      <c r="G56" s="240"/>
      <c r="H56" s="240"/>
      <c r="I56" s="240"/>
      <c r="J56" s="244" t="s">
        <v>261</v>
      </c>
      <c r="K56" s="240"/>
      <c r="L56" s="240"/>
      <c r="M56" s="240"/>
    </row>
    <row r="57" spans="1:13">
      <c r="A57" s="243"/>
      <c r="B57" s="243"/>
      <c r="C57" s="243"/>
      <c r="D57" s="240"/>
      <c r="E57" s="494" t="s">
        <v>691</v>
      </c>
      <c r="F57" s="223" t="s">
        <v>278</v>
      </c>
      <c r="G57" s="223" t="s">
        <v>276</v>
      </c>
      <c r="H57" s="223" t="s">
        <v>287</v>
      </c>
      <c r="I57" s="240"/>
      <c r="J57" s="223"/>
      <c r="K57" s="223"/>
      <c r="L57" s="223"/>
      <c r="M57" s="240"/>
    </row>
    <row r="58" spans="1:13">
      <c r="A58" s="240"/>
      <c r="B58" s="240"/>
      <c r="C58" s="240"/>
      <c r="D58" s="240"/>
      <c r="E58" s="495"/>
      <c r="F58" s="265"/>
      <c r="G58" s="265"/>
      <c r="H58" s="223" t="s">
        <v>970</v>
      </c>
      <c r="I58" s="240"/>
      <c r="J58" s="223"/>
      <c r="K58" s="276"/>
      <c r="L58" s="276"/>
      <c r="M58" s="240"/>
    </row>
    <row r="59" spans="1:13">
      <c r="A59" s="240"/>
      <c r="B59" s="240"/>
      <c r="C59" s="240"/>
      <c r="D59" s="240"/>
      <c r="E59" s="495"/>
      <c r="F59" s="265"/>
      <c r="G59" s="265"/>
      <c r="H59" s="223" t="s">
        <v>970</v>
      </c>
      <c r="I59" s="240"/>
      <c r="J59" s="223"/>
      <c r="K59" s="276"/>
      <c r="L59" s="276"/>
      <c r="M59" s="240"/>
    </row>
    <row r="60" spans="1:13">
      <c r="A60" s="275" t="s">
        <v>263</v>
      </c>
      <c r="B60" s="240"/>
      <c r="C60" s="240"/>
      <c r="D60" s="240"/>
      <c r="E60" s="495"/>
      <c r="F60" s="265"/>
      <c r="G60" s="265"/>
      <c r="H60" s="223" t="s">
        <v>970</v>
      </c>
      <c r="I60" s="240"/>
      <c r="J60" s="223"/>
      <c r="K60" s="276"/>
      <c r="L60" s="276"/>
      <c r="M60" s="240"/>
    </row>
    <row r="61" spans="1:13">
      <c r="A61" s="244" t="s">
        <v>295</v>
      </c>
      <c r="B61" s="240"/>
      <c r="C61" s="240"/>
      <c r="D61" s="240"/>
      <c r="E61" s="495"/>
      <c r="F61" s="265"/>
      <c r="G61" s="265"/>
      <c r="H61" s="223" t="s">
        <v>970</v>
      </c>
      <c r="I61" s="240"/>
      <c r="J61" s="223"/>
      <c r="K61" s="276"/>
      <c r="L61" s="276"/>
      <c r="M61" s="240"/>
    </row>
    <row r="62" spans="1:13">
      <c r="A62" s="240"/>
      <c r="B62" s="240"/>
      <c r="C62" s="240"/>
      <c r="D62" s="240"/>
      <c r="E62" s="495"/>
      <c r="F62" s="265"/>
      <c r="G62" s="265"/>
      <c r="H62" s="223" t="s">
        <v>970</v>
      </c>
      <c r="I62" s="240"/>
      <c r="J62" s="240"/>
      <c r="K62" s="277"/>
      <c r="L62" s="277"/>
      <c r="M62" s="240"/>
    </row>
    <row r="63" spans="1:13">
      <c r="A63" s="240"/>
      <c r="B63" s="240"/>
      <c r="C63" s="240"/>
      <c r="D63" s="240"/>
      <c r="E63" s="495"/>
      <c r="F63" s="265"/>
      <c r="G63" s="265"/>
      <c r="H63" s="223" t="s">
        <v>970</v>
      </c>
      <c r="I63" s="240"/>
      <c r="J63" s="223"/>
      <c r="K63" s="223"/>
      <c r="L63" s="223"/>
      <c r="M63" s="240"/>
    </row>
    <row r="64" spans="1:13">
      <c r="A64" s="240"/>
      <c r="B64" s="240"/>
      <c r="C64" s="240"/>
      <c r="D64" s="240"/>
      <c r="E64" s="244" t="s">
        <v>294</v>
      </c>
      <c r="I64" s="240"/>
      <c r="J64" s="223"/>
      <c r="K64" s="276"/>
      <c r="L64" s="276"/>
      <c r="M64" s="240"/>
    </row>
    <row r="65" spans="1:13">
      <c r="A65" s="240"/>
      <c r="B65" s="240"/>
      <c r="C65" s="240"/>
      <c r="D65" s="240"/>
      <c r="I65" s="240"/>
      <c r="J65" s="223"/>
      <c r="K65" s="276"/>
      <c r="L65" s="276"/>
      <c r="M65" s="240"/>
    </row>
    <row r="66" spans="1:13">
      <c r="A66" s="240"/>
      <c r="B66" s="240"/>
      <c r="C66" s="240"/>
      <c r="D66" s="240"/>
      <c r="I66" s="240"/>
      <c r="J66" s="223"/>
      <c r="K66" s="276"/>
      <c r="L66" s="276"/>
      <c r="M66" s="240"/>
    </row>
    <row r="67" spans="1:13">
      <c r="A67" s="240"/>
      <c r="B67" s="240"/>
      <c r="C67" s="240"/>
      <c r="D67" s="240"/>
      <c r="E67" s="244" t="s">
        <v>296</v>
      </c>
      <c r="F67" s="240"/>
      <c r="G67" s="240"/>
      <c r="H67" s="240"/>
      <c r="I67" s="240"/>
      <c r="J67" s="223"/>
      <c r="K67" s="276"/>
      <c r="L67" s="276"/>
      <c r="M67" s="240"/>
    </row>
    <row r="68" spans="1:13">
      <c r="A68" s="240"/>
      <c r="B68" s="240"/>
      <c r="C68" s="240"/>
      <c r="D68" s="240"/>
      <c r="E68" s="223" t="s">
        <v>297</v>
      </c>
      <c r="F68" s="223" t="s">
        <v>298</v>
      </c>
      <c r="G68" s="223" t="s">
        <v>299</v>
      </c>
      <c r="H68" s="223" t="s">
        <v>300</v>
      </c>
      <c r="I68" s="240"/>
      <c r="J68" s="240"/>
      <c r="K68" s="277"/>
      <c r="L68" s="277"/>
      <c r="M68" s="240"/>
    </row>
    <row r="69" spans="1:13">
      <c r="A69" s="240"/>
      <c r="B69" s="240"/>
      <c r="C69" s="240"/>
      <c r="D69" s="240"/>
      <c r="E69" s="223" t="s">
        <v>771</v>
      </c>
      <c r="F69" s="265">
        <v>2.7</v>
      </c>
      <c r="G69" s="265">
        <v>2.8000000000000003</v>
      </c>
      <c r="H69" s="223" t="s">
        <v>301</v>
      </c>
      <c r="I69" s="240"/>
      <c r="J69" s="223"/>
      <c r="K69" s="223"/>
      <c r="L69" s="223"/>
      <c r="M69" s="240"/>
    </row>
    <row r="70" spans="1:13">
      <c r="E70" s="223" t="s">
        <v>772</v>
      </c>
      <c r="F70" s="265">
        <v>2.8000000000000003</v>
      </c>
      <c r="G70" s="265">
        <v>2.9000000000000004</v>
      </c>
      <c r="H70" s="223" t="s">
        <v>301</v>
      </c>
      <c r="J70" s="223"/>
      <c r="K70" s="276"/>
      <c r="L70" s="276"/>
    </row>
    <row r="71" spans="1:13">
      <c r="E71" s="223" t="s">
        <v>773</v>
      </c>
      <c r="F71" s="265">
        <v>2.9000000000000004</v>
      </c>
      <c r="G71" s="265">
        <v>3.0000000000000004</v>
      </c>
      <c r="H71" s="223" t="s">
        <v>301</v>
      </c>
      <c r="J71" s="223"/>
      <c r="K71" s="276"/>
      <c r="L71" s="276"/>
    </row>
    <row r="72" spans="1:13">
      <c r="E72" s="223" t="s">
        <v>774</v>
      </c>
      <c r="F72" s="265">
        <v>3.0000000000000004</v>
      </c>
      <c r="G72" s="265">
        <v>3.1000000000000005</v>
      </c>
      <c r="H72" s="223" t="s">
        <v>301</v>
      </c>
      <c r="J72" s="223"/>
      <c r="K72" s="276"/>
      <c r="L72" s="276"/>
    </row>
    <row r="73" spans="1:13">
      <c r="E73" s="244" t="s">
        <v>302</v>
      </c>
      <c r="F73" s="561"/>
      <c r="G73" s="561"/>
      <c r="H73" s="560"/>
      <c r="J73" s="223"/>
      <c r="K73" s="276"/>
      <c r="L73" s="276"/>
    </row>
    <row r="74" spans="1:13">
      <c r="J74" s="240"/>
      <c r="K74" s="277"/>
      <c r="L74" s="277"/>
    </row>
    <row r="75" spans="1:13">
      <c r="J75" s="244" t="s">
        <v>303</v>
      </c>
      <c r="K75" s="240"/>
      <c r="L75" s="240"/>
    </row>
  </sheetData>
  <mergeCells count="24">
    <mergeCell ref="A2:C2"/>
    <mergeCell ref="E2:F2"/>
    <mergeCell ref="A5:B5"/>
    <mergeCell ref="C5:D5"/>
    <mergeCell ref="K7:K9"/>
    <mergeCell ref="A6:B6"/>
    <mergeCell ref="C6:D6"/>
    <mergeCell ref="F6:I6"/>
    <mergeCell ref="A7:B7"/>
    <mergeCell ref="C7:D7"/>
    <mergeCell ref="K23:M23"/>
    <mergeCell ref="L7:L9"/>
    <mergeCell ref="A11:B11"/>
    <mergeCell ref="C11:D11"/>
    <mergeCell ref="F7:I9"/>
    <mergeCell ref="A23:A24"/>
    <mergeCell ref="B23:D23"/>
    <mergeCell ref="M7:M9"/>
    <mergeCell ref="A8:B8"/>
    <mergeCell ref="A9:B9"/>
    <mergeCell ref="C9:D9"/>
    <mergeCell ref="A10:B10"/>
    <mergeCell ref="E23:G23"/>
    <mergeCell ref="H23:J23"/>
  </mergeCells>
  <phoneticPr fontId="2"/>
  <conditionalFormatting sqref="F7:I9">
    <cfRule type="cellIs" dxfId="1" priority="1" stopIfTrue="1" operator="equal">
      <formula>"合格"</formula>
    </cfRule>
    <cfRule type="cellIs" dxfId="0" priority="2" stopIfTrue="1" operator="equal">
      <formula>"不合格"</formula>
    </cfRule>
  </conditionalFormatting>
  <dataValidations disablePrompts="1" count="1">
    <dataValidation type="list" allowBlank="1" showInputMessage="1" showErrorMessage="1" sqref="F7:I9">
      <formula1>"合格,不合格"</formula1>
    </dataValidation>
  </dataValidations>
  <pageMargins left="0.78740157480314965" right="0.19685039370078741" top="0.78740157480314965" bottom="0.39370078740157483" header="0.51181102362204722" footer="0.51181102362204722"/>
  <pageSetup paperSize="9" scale="75" orientation="portrait" r:id="rId1"/>
  <headerFooter alignWithMargins="0"/>
  <rowBreaks count="1" manualBreakCount="1">
    <brk id="76"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07"/>
  <sheetViews>
    <sheetView view="pageBreakPreview" zoomScale="85" zoomScaleNormal="75" zoomScaleSheetLayoutView="85" workbookViewId="0">
      <selection activeCell="Q14" sqref="Q14"/>
    </sheetView>
  </sheetViews>
  <sheetFormatPr defaultRowHeight="14.25"/>
  <cols>
    <col min="1" max="1" width="1.625" style="4" customWidth="1"/>
    <col min="2" max="2" width="12.125" style="4" customWidth="1"/>
    <col min="3" max="3" width="13" style="4" bestFit="1" customWidth="1"/>
    <col min="4" max="4" width="3" style="4" customWidth="1"/>
    <col min="5" max="5" width="8.5" style="4" customWidth="1"/>
    <col min="6" max="6" width="8.25" style="4" customWidth="1"/>
    <col min="7" max="7" width="8.125" style="4" customWidth="1"/>
    <col min="8" max="8" width="7.875" style="4" customWidth="1"/>
    <col min="9" max="9" width="8.25" style="4" customWidth="1"/>
    <col min="10" max="12" width="7.875" style="4" customWidth="1"/>
    <col min="13" max="13" width="8.75" style="4" customWidth="1"/>
    <col min="14" max="14" width="7.25" style="4" customWidth="1"/>
    <col min="15" max="15" width="7.875" style="4" customWidth="1"/>
    <col min="16" max="16" width="13" style="4" customWidth="1"/>
    <col min="17" max="16384" width="9" style="4"/>
  </cols>
  <sheetData>
    <row r="1" spans="1:14">
      <c r="B1" s="139" t="s">
        <v>50</v>
      </c>
      <c r="H1" s="5"/>
      <c r="I1" s="5"/>
    </row>
    <row r="2" spans="1:14" ht="15.75" thickBot="1">
      <c r="C2" s="6"/>
      <c r="H2" s="5"/>
      <c r="I2" s="5"/>
    </row>
    <row r="3" spans="1:14" ht="19.5" customHeight="1" thickBot="1">
      <c r="B3" s="140" t="s">
        <v>51</v>
      </c>
      <c r="C3" s="141" t="s">
        <v>52</v>
      </c>
      <c r="D3" s="952" t="str">
        <f>構成書!K3</f>
        <v>***-******</v>
      </c>
      <c r="E3" s="953"/>
      <c r="G3" s="140" t="s">
        <v>53</v>
      </c>
      <c r="H3" s="62" t="str">
        <f>構成書!F15</f>
        <v>暫定版</v>
      </c>
      <c r="I3" s="142" t="s">
        <v>54</v>
      </c>
      <c r="J3" s="3" t="s">
        <v>8</v>
      </c>
      <c r="L3" s="7"/>
      <c r="M3" s="7"/>
      <c r="N3" s="7"/>
    </row>
    <row r="4" spans="1:14" ht="12" customHeight="1" thickBot="1">
      <c r="B4" s="7"/>
      <c r="C4" s="7"/>
      <c r="D4" s="7"/>
      <c r="E4" s="7"/>
      <c r="G4" s="7"/>
      <c r="H4" s="8"/>
      <c r="I4" s="8"/>
      <c r="J4" s="7"/>
      <c r="K4" s="7"/>
      <c r="L4" s="7"/>
      <c r="M4" s="7"/>
      <c r="N4" s="7"/>
    </row>
    <row r="5" spans="1:14" ht="15" thickBot="1">
      <c r="B5" s="144" t="s">
        <v>33</v>
      </c>
      <c r="C5" s="9"/>
      <c r="D5" s="957"/>
      <c r="E5" s="958"/>
      <c r="F5" s="10"/>
      <c r="G5" s="10"/>
      <c r="H5" s="10"/>
      <c r="I5" s="10"/>
      <c r="J5" s="10"/>
      <c r="K5" s="10"/>
      <c r="L5" s="10"/>
      <c r="M5" s="10"/>
      <c r="N5" s="9"/>
    </row>
    <row r="6" spans="1:14" ht="15" thickBot="1">
      <c r="B6" s="144" t="s">
        <v>34</v>
      </c>
      <c r="C6" s="145" t="s">
        <v>55</v>
      </c>
      <c r="D6" s="11" t="str">
        <f>構成書!K4</f>
        <v>CL-A160-1W9-HN1</v>
      </c>
      <c r="E6" s="10"/>
      <c r="F6" s="10"/>
      <c r="G6" s="10"/>
      <c r="H6" s="10"/>
      <c r="I6" s="10"/>
      <c r="J6" s="10"/>
      <c r="K6" s="10"/>
      <c r="L6" s="10"/>
      <c r="M6" s="10"/>
      <c r="N6" s="9"/>
    </row>
    <row r="7" spans="1:14" ht="63.75" customHeight="1" thickBot="1">
      <c r="B7" s="12"/>
      <c r="C7" s="146" t="s">
        <v>56</v>
      </c>
      <c r="D7" s="965" t="s">
        <v>1039</v>
      </c>
      <c r="E7" s="966"/>
      <c r="F7" s="966"/>
      <c r="G7" s="966"/>
      <c r="H7" s="966"/>
      <c r="I7" s="966"/>
      <c r="J7" s="966"/>
      <c r="K7" s="966"/>
      <c r="L7" s="966"/>
      <c r="M7" s="966"/>
      <c r="N7" s="967"/>
    </row>
    <row r="8" spans="1:14" ht="15" thickBot="1">
      <c r="B8" s="501" t="s">
        <v>692</v>
      </c>
      <c r="C8" s="502"/>
      <c r="D8" s="503" t="s">
        <v>693</v>
      </c>
      <c r="E8" s="212"/>
      <c r="F8" s="212">
        <v>32</v>
      </c>
      <c r="G8" s="504" t="s">
        <v>694</v>
      </c>
      <c r="H8" s="212"/>
      <c r="I8" s="504" t="s">
        <v>695</v>
      </c>
      <c r="J8" s="505">
        <f>F8*N12</f>
        <v>110208</v>
      </c>
      <c r="K8" s="212" t="s">
        <v>696</v>
      </c>
      <c r="L8" s="212"/>
      <c r="M8" s="212"/>
      <c r="N8" s="213"/>
    </row>
    <row r="9" spans="1:14" ht="15" thickBot="1">
      <c r="B9" s="712" t="s">
        <v>840</v>
      </c>
      <c r="C9" s="713"/>
      <c r="D9" s="712" t="s">
        <v>841</v>
      </c>
      <c r="E9" s="212"/>
      <c r="F9" s="212" t="s">
        <v>842</v>
      </c>
      <c r="G9" s="714"/>
      <c r="H9" s="212"/>
      <c r="I9" s="714"/>
      <c r="J9" s="505"/>
      <c r="K9" s="212"/>
      <c r="L9" s="212"/>
      <c r="M9" s="212"/>
      <c r="N9" s="213"/>
    </row>
    <row r="10" spans="1:14" ht="15" thickBot="1">
      <c r="B10" s="144" t="s">
        <v>35</v>
      </c>
      <c r="C10" s="9"/>
      <c r="D10" s="15" t="s">
        <v>1040</v>
      </c>
      <c r="E10" s="16"/>
      <c r="F10" s="16"/>
      <c r="G10" s="16"/>
      <c r="H10" s="16"/>
      <c r="I10" s="16"/>
      <c r="J10" s="16"/>
      <c r="K10" s="16"/>
      <c r="L10" s="16"/>
      <c r="M10" s="16"/>
      <c r="N10" s="17"/>
    </row>
    <row r="11" spans="1:14" ht="15" thickBot="1">
      <c r="B11" s="144" t="s">
        <v>36</v>
      </c>
      <c r="C11" s="219" t="s">
        <v>219</v>
      </c>
      <c r="D11" s="18" t="s">
        <v>1041</v>
      </c>
      <c r="E11" s="18"/>
      <c r="F11" s="19" t="s">
        <v>1042</v>
      </c>
      <c r="G11" s="19"/>
      <c r="H11" s="19"/>
      <c r="I11" s="19"/>
      <c r="J11" s="19"/>
      <c r="K11" s="19"/>
      <c r="L11" s="19"/>
      <c r="M11" s="19"/>
      <c r="N11" s="20"/>
    </row>
    <row r="12" spans="1:14" ht="15" thickBot="1">
      <c r="B12" s="15"/>
      <c r="C12" s="147" t="s">
        <v>37</v>
      </c>
      <c r="D12" s="18" t="s">
        <v>1043</v>
      </c>
      <c r="E12" s="19"/>
      <c r="F12" s="959" t="s">
        <v>1044</v>
      </c>
      <c r="G12" s="960"/>
      <c r="H12" s="960"/>
      <c r="I12" s="960"/>
      <c r="J12" s="960"/>
      <c r="K12" s="960"/>
      <c r="L12" s="960"/>
      <c r="M12" s="148" t="s">
        <v>3</v>
      </c>
      <c r="N12" s="506">
        <v>3444</v>
      </c>
    </row>
    <row r="13" spans="1:14" ht="15" thickBot="1">
      <c r="B13" s="15"/>
      <c r="C13" s="219" t="s">
        <v>220</v>
      </c>
      <c r="D13" s="961" t="s">
        <v>221</v>
      </c>
      <c r="E13" s="962"/>
      <c r="F13" s="962"/>
      <c r="G13" s="962"/>
      <c r="H13" s="962"/>
      <c r="I13" s="962"/>
      <c r="J13" s="962"/>
      <c r="K13" s="962"/>
      <c r="L13" s="962"/>
      <c r="M13" s="962"/>
      <c r="N13" s="963"/>
    </row>
    <row r="14" spans="1:14" s="190" customFormat="1">
      <c r="A14" s="53"/>
      <c r="B14" s="59"/>
      <c r="C14" s="220" t="s">
        <v>222</v>
      </c>
      <c r="D14" s="10" t="s">
        <v>1045</v>
      </c>
      <c r="E14" s="10"/>
      <c r="F14" s="10"/>
      <c r="G14" s="10"/>
      <c r="H14" s="55"/>
      <c r="I14" s="55"/>
      <c r="J14" s="55"/>
      <c r="K14" s="55"/>
      <c r="L14" s="55"/>
      <c r="M14" s="55"/>
      <c r="N14" s="54"/>
    </row>
    <row r="15" spans="1:14" s="190" customFormat="1" ht="15" thickBot="1">
      <c r="A15" s="53"/>
      <c r="B15" s="59"/>
      <c r="C15" s="217" t="s">
        <v>223</v>
      </c>
      <c r="D15" s="13" t="s">
        <v>224</v>
      </c>
      <c r="E15" s="13"/>
      <c r="F15" s="13"/>
      <c r="G15" s="13"/>
      <c r="H15" s="57"/>
      <c r="I15" s="57"/>
      <c r="J15" s="57"/>
      <c r="K15" s="57"/>
      <c r="L15" s="57"/>
      <c r="M15" s="57"/>
      <c r="N15" s="58"/>
    </row>
    <row r="16" spans="1:14" s="190" customFormat="1" ht="15" thickBot="1">
      <c r="A16" s="53"/>
      <c r="B16" s="59"/>
      <c r="C16" s="211" t="s">
        <v>194</v>
      </c>
      <c r="D16" s="428" t="s">
        <v>388</v>
      </c>
      <c r="E16" s="212"/>
      <c r="F16" s="212"/>
      <c r="G16" s="212"/>
      <c r="H16" s="212"/>
      <c r="I16" s="212"/>
      <c r="J16" s="212"/>
      <c r="K16" s="212"/>
      <c r="L16" s="60"/>
      <c r="M16" s="60"/>
      <c r="N16" s="61"/>
    </row>
    <row r="17" spans="1:14" s="190" customFormat="1" ht="15" thickBot="1">
      <c r="A17" s="53"/>
      <c r="B17" s="59"/>
      <c r="C17" s="209" t="s">
        <v>389</v>
      </c>
      <c r="D17" s="830" t="s">
        <v>1046</v>
      </c>
      <c r="E17" s="212"/>
      <c r="F17" s="212"/>
      <c r="G17" s="212"/>
      <c r="H17" s="212"/>
      <c r="I17" s="212"/>
      <c r="J17" s="212"/>
      <c r="K17" s="212"/>
      <c r="L17" s="212"/>
      <c r="M17" s="212"/>
      <c r="N17" s="213"/>
    </row>
    <row r="18" spans="1:14" s="190" customFormat="1" ht="15" thickBot="1">
      <c r="A18" s="53"/>
      <c r="B18" s="59"/>
      <c r="C18" s="209" t="s">
        <v>192</v>
      </c>
      <c r="D18" s="221" t="s">
        <v>225</v>
      </c>
      <c r="E18" s="212"/>
      <c r="F18" s="212"/>
      <c r="G18" s="212"/>
      <c r="H18" s="212"/>
      <c r="I18" s="212"/>
      <c r="J18" s="212"/>
      <c r="K18" s="212"/>
      <c r="L18" s="212"/>
      <c r="M18" s="212"/>
      <c r="N18" s="213"/>
    </row>
    <row r="19" spans="1:14" s="190" customFormat="1" ht="15" thickBot="1">
      <c r="A19" s="53"/>
      <c r="B19" s="59"/>
      <c r="C19" s="214" t="s">
        <v>195</v>
      </c>
      <c r="D19" s="57" t="s">
        <v>196</v>
      </c>
      <c r="E19" s="57"/>
      <c r="F19" s="57"/>
      <c r="G19" s="57"/>
      <c r="H19" s="57"/>
      <c r="I19" s="57"/>
      <c r="J19" s="57"/>
      <c r="K19" s="57"/>
      <c r="L19" s="212"/>
      <c r="M19" s="212"/>
      <c r="N19" s="213"/>
    </row>
    <row r="20" spans="1:14" s="190" customFormat="1" ht="15" thickBot="1">
      <c r="A20" s="53"/>
      <c r="B20" s="59"/>
      <c r="C20" s="210" t="s">
        <v>193</v>
      </c>
      <c r="D20" s="215" t="s">
        <v>62</v>
      </c>
      <c r="E20" s="57"/>
      <c r="F20" s="57"/>
      <c r="G20" s="57"/>
      <c r="H20" s="57"/>
      <c r="I20" s="57"/>
      <c r="J20" s="57"/>
      <c r="K20" s="57"/>
      <c r="L20" s="57"/>
      <c r="M20" s="57"/>
      <c r="N20" s="58"/>
    </row>
    <row r="21" spans="1:14" s="190" customFormat="1" ht="15" thickBot="1">
      <c r="A21" s="53"/>
      <c r="B21" s="56"/>
      <c r="C21" s="210"/>
      <c r="D21" s="215"/>
      <c r="E21" s="57"/>
      <c r="F21" s="57"/>
      <c r="G21" s="57"/>
      <c r="H21" s="57"/>
      <c r="I21" s="57"/>
      <c r="J21" s="57"/>
      <c r="K21" s="57"/>
      <c r="L21" s="57"/>
      <c r="M21" s="57"/>
      <c r="N21" s="58"/>
    </row>
    <row r="22" spans="1:14">
      <c r="B22" s="144" t="s">
        <v>38</v>
      </c>
      <c r="C22" s="9"/>
      <c r="D22" s="149" t="s">
        <v>197</v>
      </c>
      <c r="E22" s="10"/>
      <c r="F22" s="10"/>
      <c r="G22" s="10"/>
      <c r="H22" s="10"/>
      <c r="I22" s="10"/>
      <c r="J22" s="10"/>
      <c r="K22" s="10"/>
      <c r="L22" s="10"/>
      <c r="M22" s="10"/>
      <c r="N22" s="9"/>
    </row>
    <row r="23" spans="1:14" ht="15" thickBot="1">
      <c r="B23" s="15"/>
      <c r="C23" s="17"/>
      <c r="D23" s="150" t="s">
        <v>198</v>
      </c>
      <c r="E23" s="449" t="s">
        <v>886</v>
      </c>
      <c r="F23" s="16"/>
      <c r="G23" s="16"/>
      <c r="H23" s="16"/>
      <c r="I23" s="16"/>
      <c r="J23" s="16"/>
      <c r="K23" s="16"/>
      <c r="L23" s="16"/>
      <c r="M23" s="16"/>
      <c r="N23" s="17"/>
    </row>
    <row r="24" spans="1:14" ht="15" thickBot="1">
      <c r="B24" s="15"/>
      <c r="C24" s="17"/>
      <c r="D24" s="16"/>
      <c r="E24" s="16"/>
      <c r="F24" s="711" t="s">
        <v>885</v>
      </c>
      <c r="G24" s="122" t="s">
        <v>77</v>
      </c>
      <c r="H24" s="151" t="s">
        <v>58</v>
      </c>
      <c r="I24" s="122" t="s">
        <v>78</v>
      </c>
      <c r="J24" s="145" t="s">
        <v>79</v>
      </c>
      <c r="K24" s="122" t="s">
        <v>78</v>
      </c>
      <c r="L24" s="16"/>
      <c r="M24" s="16"/>
      <c r="N24" s="17"/>
    </row>
    <row r="25" spans="1:14">
      <c r="B25" s="15"/>
      <c r="C25" s="17"/>
      <c r="D25" s="21"/>
      <c r="E25" s="16"/>
      <c r="F25" s="16"/>
      <c r="G25" s="16"/>
      <c r="H25" s="16"/>
      <c r="I25" s="16"/>
      <c r="J25" s="21"/>
      <c r="K25" s="16"/>
      <c r="M25" s="16"/>
      <c r="N25" s="17"/>
    </row>
    <row r="26" spans="1:14">
      <c r="B26" s="15"/>
      <c r="C26" s="17"/>
      <c r="D26" s="150" t="s">
        <v>80</v>
      </c>
      <c r="E26" s="449" t="s">
        <v>887</v>
      </c>
      <c r="F26" s="16"/>
      <c r="G26" s="16"/>
      <c r="H26" s="16"/>
      <c r="I26" s="449" t="s">
        <v>888</v>
      </c>
      <c r="J26" s="16"/>
      <c r="K26" s="16"/>
      <c r="L26" s="16"/>
      <c r="M26" s="16"/>
      <c r="N26" s="17"/>
    </row>
    <row r="27" spans="1:14" ht="15.75" thickBot="1">
      <c r="B27" s="15"/>
      <c r="C27" s="17"/>
      <c r="D27" s="22"/>
      <c r="E27" s="181" t="s">
        <v>153</v>
      </c>
      <c r="F27" s="16"/>
      <c r="G27" s="16"/>
      <c r="H27" s="16"/>
      <c r="I27" s="181" t="s">
        <v>153</v>
      </c>
      <c r="J27" s="16"/>
      <c r="K27" s="16"/>
      <c r="L27" s="16"/>
      <c r="M27" s="16"/>
      <c r="N27" s="17"/>
    </row>
    <row r="28" spans="1:14">
      <c r="B28" s="15"/>
      <c r="C28" s="17"/>
      <c r="D28" s="16"/>
      <c r="E28" s="954" t="s">
        <v>81</v>
      </c>
      <c r="F28" s="887" t="s">
        <v>46</v>
      </c>
      <c r="G28" s="956"/>
      <c r="H28" s="7"/>
      <c r="I28" s="954" t="s">
        <v>82</v>
      </c>
      <c r="J28" s="964" t="s">
        <v>47</v>
      </c>
      <c r="K28" s="956"/>
      <c r="L28" s="964" t="s">
        <v>67</v>
      </c>
      <c r="M28" s="956"/>
      <c r="N28" s="17"/>
    </row>
    <row r="29" spans="1:14" ht="15" thickBot="1">
      <c r="B29" s="15"/>
      <c r="C29" s="17"/>
      <c r="D29" s="16"/>
      <c r="E29" s="955"/>
      <c r="F29" s="603" t="s">
        <v>392</v>
      </c>
      <c r="G29" s="526" t="s">
        <v>391</v>
      </c>
      <c r="H29" s="7"/>
      <c r="I29" s="955"/>
      <c r="J29" s="525" t="s">
        <v>392</v>
      </c>
      <c r="K29" s="526" t="s">
        <v>391</v>
      </c>
      <c r="L29" s="525" t="s">
        <v>392</v>
      </c>
      <c r="M29" s="526" t="s">
        <v>391</v>
      </c>
      <c r="N29" s="17"/>
    </row>
    <row r="30" spans="1:14">
      <c r="B30" s="15"/>
      <c r="C30" s="17"/>
      <c r="D30" s="16"/>
      <c r="E30" s="767" t="s">
        <v>867</v>
      </c>
      <c r="F30" s="861">
        <v>31.33</v>
      </c>
      <c r="G30" s="862">
        <v>38.299999999999997</v>
      </c>
      <c r="H30" s="24"/>
      <c r="I30" s="606" t="str">
        <f t="shared" ref="I30:I37" si="0">E30</f>
        <v>A0001</v>
      </c>
      <c r="J30" s="707">
        <f t="shared" ref="J30:K33" si="1">F30</f>
        <v>31.33</v>
      </c>
      <c r="K30" s="524">
        <f t="shared" si="1"/>
        <v>38.299999999999997</v>
      </c>
      <c r="L30" s="707">
        <f t="shared" ref="L30:M33" si="2">J30</f>
        <v>31.33</v>
      </c>
      <c r="M30" s="524">
        <f t="shared" si="2"/>
        <v>38.299999999999997</v>
      </c>
      <c r="N30" s="17"/>
    </row>
    <row r="31" spans="1:14">
      <c r="B31" s="15"/>
      <c r="C31" s="17"/>
      <c r="D31" s="16"/>
      <c r="E31" s="606" t="s">
        <v>869</v>
      </c>
      <c r="F31" s="863">
        <v>31.33</v>
      </c>
      <c r="G31" s="864">
        <v>38.299999999999997</v>
      </c>
      <c r="H31" s="24"/>
      <c r="I31" s="606" t="str">
        <f t="shared" si="0"/>
        <v>B0002</v>
      </c>
      <c r="J31" s="708">
        <f t="shared" si="1"/>
        <v>31.33</v>
      </c>
      <c r="K31" s="510">
        <f t="shared" si="1"/>
        <v>38.299999999999997</v>
      </c>
      <c r="L31" s="708">
        <f t="shared" si="2"/>
        <v>31.33</v>
      </c>
      <c r="M31" s="510">
        <f t="shared" si="2"/>
        <v>38.299999999999997</v>
      </c>
      <c r="N31" s="17"/>
    </row>
    <row r="32" spans="1:14">
      <c r="B32" s="15"/>
      <c r="C32" s="17"/>
      <c r="D32" s="16"/>
      <c r="E32" s="606" t="s">
        <v>870</v>
      </c>
      <c r="F32" s="863">
        <v>30.42</v>
      </c>
      <c r="G32" s="864">
        <v>31.33</v>
      </c>
      <c r="H32" s="24"/>
      <c r="I32" s="606" t="str">
        <f t="shared" si="0"/>
        <v>C0003</v>
      </c>
      <c r="J32" s="708">
        <f t="shared" si="1"/>
        <v>30.42</v>
      </c>
      <c r="K32" s="510">
        <f t="shared" si="1"/>
        <v>31.33</v>
      </c>
      <c r="L32" s="708">
        <f t="shared" si="2"/>
        <v>30.42</v>
      </c>
      <c r="M32" s="510">
        <f t="shared" si="2"/>
        <v>31.33</v>
      </c>
      <c r="N32" s="17"/>
    </row>
    <row r="33" spans="2:18">
      <c r="B33" s="15"/>
      <c r="C33" s="17"/>
      <c r="D33" s="16"/>
      <c r="E33" s="606" t="s">
        <v>871</v>
      </c>
      <c r="F33" s="863">
        <v>31.33</v>
      </c>
      <c r="G33" s="864">
        <v>37.18</v>
      </c>
      <c r="H33" s="24"/>
      <c r="I33" s="606" t="str">
        <f t="shared" si="0"/>
        <v>D0003</v>
      </c>
      <c r="J33" s="708">
        <f t="shared" si="1"/>
        <v>31.33</v>
      </c>
      <c r="K33" s="510">
        <f t="shared" si="1"/>
        <v>37.18</v>
      </c>
      <c r="L33" s="708">
        <f t="shared" si="2"/>
        <v>31.33</v>
      </c>
      <c r="M33" s="510">
        <f t="shared" si="2"/>
        <v>37.18</v>
      </c>
      <c r="N33" s="17"/>
    </row>
    <row r="34" spans="2:18">
      <c r="B34" s="15"/>
      <c r="C34" s="17"/>
      <c r="D34" s="16"/>
      <c r="E34" s="606" t="s">
        <v>872</v>
      </c>
      <c r="F34" s="865">
        <v>30.42</v>
      </c>
      <c r="G34" s="866">
        <v>36.06</v>
      </c>
      <c r="H34" s="24"/>
      <c r="I34" s="606" t="str">
        <f t="shared" si="0"/>
        <v>E0004</v>
      </c>
      <c r="J34" s="708">
        <f t="shared" ref="J34:K37" si="3">F34</f>
        <v>30.42</v>
      </c>
      <c r="K34" s="510">
        <f t="shared" si="3"/>
        <v>36.06</v>
      </c>
      <c r="L34" s="708">
        <f t="shared" ref="L34:M37" si="4">J34</f>
        <v>30.42</v>
      </c>
      <c r="M34" s="510">
        <f t="shared" si="4"/>
        <v>36.06</v>
      </c>
      <c r="N34" s="17"/>
    </row>
    <row r="35" spans="2:18">
      <c r="B35" s="15"/>
      <c r="C35" s="17"/>
      <c r="D35" s="16"/>
      <c r="E35" s="606" t="s">
        <v>873</v>
      </c>
      <c r="F35" s="865">
        <v>36.06</v>
      </c>
      <c r="G35" s="866">
        <v>37.18</v>
      </c>
      <c r="H35" s="24"/>
      <c r="I35" s="606" t="str">
        <f t="shared" si="0"/>
        <v>F0004</v>
      </c>
      <c r="J35" s="708">
        <f t="shared" si="3"/>
        <v>36.06</v>
      </c>
      <c r="K35" s="510">
        <f t="shared" si="3"/>
        <v>37.18</v>
      </c>
      <c r="L35" s="708">
        <f t="shared" si="4"/>
        <v>36.06</v>
      </c>
      <c r="M35" s="510">
        <f t="shared" si="4"/>
        <v>37.18</v>
      </c>
      <c r="N35" s="17"/>
    </row>
    <row r="36" spans="2:18">
      <c r="B36" s="15"/>
      <c r="C36" s="17"/>
      <c r="D36" s="16"/>
      <c r="E36" s="606" t="s">
        <v>874</v>
      </c>
      <c r="F36" s="865">
        <v>29.51</v>
      </c>
      <c r="G36" s="866">
        <v>36.06</v>
      </c>
      <c r="H36" s="24"/>
      <c r="I36" s="606" t="str">
        <f t="shared" si="0"/>
        <v>G0005</v>
      </c>
      <c r="J36" s="708">
        <f t="shared" si="3"/>
        <v>29.51</v>
      </c>
      <c r="K36" s="510">
        <f t="shared" si="3"/>
        <v>36.06</v>
      </c>
      <c r="L36" s="708">
        <f t="shared" si="4"/>
        <v>29.51</v>
      </c>
      <c r="M36" s="510">
        <f t="shared" si="4"/>
        <v>36.06</v>
      </c>
      <c r="N36" s="17"/>
    </row>
    <row r="37" spans="2:18" ht="15" thickBot="1">
      <c r="B37" s="15"/>
      <c r="C37" s="17"/>
      <c r="D37" s="16"/>
      <c r="E37" s="749" t="s">
        <v>875</v>
      </c>
      <c r="F37" s="867">
        <v>29.51</v>
      </c>
      <c r="G37" s="868">
        <v>36.06</v>
      </c>
      <c r="H37" s="24"/>
      <c r="I37" s="606" t="str">
        <f t="shared" si="0"/>
        <v>H0006</v>
      </c>
      <c r="J37" s="708">
        <f t="shared" si="3"/>
        <v>29.51</v>
      </c>
      <c r="K37" s="510">
        <f t="shared" si="3"/>
        <v>36.06</v>
      </c>
      <c r="L37" s="708">
        <f t="shared" si="4"/>
        <v>29.51</v>
      </c>
      <c r="M37" s="510">
        <f t="shared" si="4"/>
        <v>36.06</v>
      </c>
      <c r="N37" s="17"/>
    </row>
    <row r="38" spans="2:18">
      <c r="B38" s="15"/>
      <c r="C38" s="17"/>
      <c r="D38" s="16"/>
      <c r="E38" s="7"/>
      <c r="F38" s="24"/>
      <c r="G38" s="24"/>
      <c r="H38" s="24"/>
      <c r="I38" s="7"/>
      <c r="J38" s="24"/>
      <c r="K38" s="24"/>
      <c r="L38" s="24"/>
      <c r="M38" s="24"/>
      <c r="N38" s="17"/>
    </row>
    <row r="39" spans="2:18">
      <c r="B39" s="15"/>
      <c r="C39" s="17"/>
      <c r="D39" s="150" t="s">
        <v>83</v>
      </c>
      <c r="E39" s="120" t="s">
        <v>15</v>
      </c>
      <c r="F39" s="7"/>
      <c r="G39" s="7"/>
      <c r="H39" s="16"/>
      <c r="I39" s="120" t="s">
        <v>68</v>
      </c>
      <c r="J39" s="7"/>
      <c r="K39" s="7"/>
      <c r="L39" s="7"/>
      <c r="M39" s="7"/>
      <c r="N39" s="17"/>
    </row>
    <row r="40" spans="2:18" ht="15.75" thickBot="1">
      <c r="B40" s="15"/>
      <c r="C40" s="17"/>
      <c r="D40" s="22"/>
      <c r="E40" s="181" t="s">
        <v>154</v>
      </c>
      <c r="F40" s="7"/>
      <c r="G40" s="7"/>
      <c r="H40" s="16"/>
      <c r="I40" s="181" t="s">
        <v>154</v>
      </c>
      <c r="J40" s="7"/>
      <c r="K40" s="7"/>
      <c r="L40" s="7"/>
      <c r="M40" s="7"/>
      <c r="N40" s="17"/>
    </row>
    <row r="41" spans="2:18">
      <c r="B41" s="15"/>
      <c r="C41" s="17"/>
      <c r="D41" s="16"/>
      <c r="E41" s="954" t="s">
        <v>86</v>
      </c>
      <c r="F41" s="964" t="s">
        <v>46</v>
      </c>
      <c r="G41" s="956"/>
      <c r="H41" s="7"/>
      <c r="I41" s="954" t="s">
        <v>82</v>
      </c>
      <c r="J41" s="964" t="s">
        <v>47</v>
      </c>
      <c r="K41" s="956"/>
      <c r="L41" s="964" t="s">
        <v>67</v>
      </c>
      <c r="M41" s="956"/>
      <c r="N41" s="17"/>
    </row>
    <row r="42" spans="2:18" ht="15" thickBot="1">
      <c r="B42" s="15"/>
      <c r="C42" s="17"/>
      <c r="D42" s="16"/>
      <c r="E42" s="955"/>
      <c r="F42" s="517" t="s">
        <v>392</v>
      </c>
      <c r="G42" s="23" t="s">
        <v>391</v>
      </c>
      <c r="H42" s="7"/>
      <c r="I42" s="955"/>
      <c r="J42" s="517" t="s">
        <v>392</v>
      </c>
      <c r="K42" s="23" t="s">
        <v>391</v>
      </c>
      <c r="L42" s="517" t="s">
        <v>392</v>
      </c>
      <c r="M42" s="23" t="s">
        <v>391</v>
      </c>
      <c r="N42" s="17"/>
    </row>
    <row r="43" spans="2:18">
      <c r="B43" s="15"/>
      <c r="C43" s="17"/>
      <c r="D43" s="16"/>
      <c r="E43" s="970"/>
      <c r="F43" s="972" t="s">
        <v>48</v>
      </c>
      <c r="G43" s="973"/>
      <c r="H43" s="25"/>
      <c r="I43" s="970"/>
      <c r="J43" s="972" t="s">
        <v>48</v>
      </c>
      <c r="K43" s="973"/>
      <c r="L43" s="972" t="s">
        <v>48</v>
      </c>
      <c r="M43" s="973"/>
      <c r="N43" s="17"/>
    </row>
    <row r="44" spans="2:18" ht="15" thickBot="1">
      <c r="B44" s="15"/>
      <c r="C44" s="17"/>
      <c r="D44" s="16"/>
      <c r="E44" s="971"/>
      <c r="F44" s="974" t="s">
        <v>116</v>
      </c>
      <c r="G44" s="975"/>
      <c r="H44" s="25"/>
      <c r="I44" s="971"/>
      <c r="J44" s="974" t="s">
        <v>116</v>
      </c>
      <c r="K44" s="975"/>
      <c r="L44" s="968" t="s">
        <v>116</v>
      </c>
      <c r="M44" s="969"/>
      <c r="N44" s="17"/>
    </row>
    <row r="45" spans="2:18">
      <c r="B45" s="15"/>
      <c r="C45" s="17"/>
      <c r="D45" s="16"/>
      <c r="E45" s="66"/>
      <c r="F45" s="25"/>
      <c r="G45" s="25"/>
      <c r="H45" s="25"/>
      <c r="I45" s="66"/>
      <c r="J45" s="25"/>
      <c r="K45" s="25"/>
      <c r="L45" s="68"/>
      <c r="M45" s="68"/>
      <c r="N45" s="17"/>
    </row>
    <row r="46" spans="2:18">
      <c r="B46" s="15"/>
      <c r="C46" s="17"/>
      <c r="D46" s="150" t="s">
        <v>84</v>
      </c>
      <c r="E46" s="120" t="s">
        <v>16</v>
      </c>
      <c r="F46" s="7"/>
      <c r="G46" s="7"/>
      <c r="H46" s="16"/>
      <c r="I46" s="120" t="s">
        <v>85</v>
      </c>
      <c r="J46" s="7"/>
      <c r="K46" s="7"/>
      <c r="L46" s="7"/>
      <c r="M46" s="7"/>
      <c r="N46" s="17"/>
      <c r="P46" s="16"/>
      <c r="Q46" s="16"/>
      <c r="R46" s="16"/>
    </row>
    <row r="47" spans="2:18" ht="15.75" thickBot="1">
      <c r="B47" s="15"/>
      <c r="C47" s="17"/>
      <c r="D47" s="22"/>
      <c r="E47" s="181" t="s">
        <v>155</v>
      </c>
      <c r="F47" s="7"/>
      <c r="G47" s="7"/>
      <c r="H47" s="16"/>
      <c r="I47" s="181" t="s">
        <v>155</v>
      </c>
      <c r="J47" s="7"/>
      <c r="K47" s="7"/>
      <c r="L47" s="7"/>
      <c r="M47" s="7"/>
      <c r="N47" s="17"/>
      <c r="P47" s="16"/>
      <c r="Q47" s="16"/>
      <c r="R47" s="16"/>
    </row>
    <row r="48" spans="2:18">
      <c r="B48" s="15"/>
      <c r="C48" s="17"/>
      <c r="D48" s="16"/>
      <c r="E48" s="954" t="s">
        <v>86</v>
      </c>
      <c r="F48" s="929" t="s">
        <v>17</v>
      </c>
      <c r="G48" s="931"/>
      <c r="H48" s="7"/>
      <c r="I48" s="954" t="s">
        <v>82</v>
      </c>
      <c r="J48" s="964" t="s">
        <v>47</v>
      </c>
      <c r="K48" s="956"/>
      <c r="L48" s="964" t="s">
        <v>67</v>
      </c>
      <c r="M48" s="956"/>
      <c r="N48" s="17"/>
      <c r="P48" s="16"/>
      <c r="Q48" s="16"/>
      <c r="R48" s="16"/>
    </row>
    <row r="49" spans="2:18" ht="15" thickBot="1">
      <c r="B49" s="15"/>
      <c r="C49" s="17"/>
      <c r="D49" s="16"/>
      <c r="E49" s="955"/>
      <c r="F49" s="517" t="s">
        <v>392</v>
      </c>
      <c r="G49" s="23" t="s">
        <v>391</v>
      </c>
      <c r="H49" s="7"/>
      <c r="I49" s="955"/>
      <c r="J49" s="517" t="s">
        <v>392</v>
      </c>
      <c r="K49" s="23" t="s">
        <v>391</v>
      </c>
      <c r="L49" s="525" t="s">
        <v>392</v>
      </c>
      <c r="M49" s="526" t="s">
        <v>391</v>
      </c>
      <c r="N49" s="17"/>
      <c r="P49" s="16"/>
    </row>
    <row r="50" spans="2:18">
      <c r="B50" s="15"/>
      <c r="C50" s="17"/>
      <c r="D50" s="22"/>
      <c r="E50" s="27" t="s">
        <v>762</v>
      </c>
      <c r="F50" s="832">
        <v>2.7</v>
      </c>
      <c r="G50" s="831">
        <f>F50+0.1</f>
        <v>2.8000000000000003</v>
      </c>
      <c r="H50" s="16"/>
      <c r="I50" s="27" t="s">
        <v>183</v>
      </c>
      <c r="J50" s="520">
        <f t="shared" ref="J50:K53" si="5">F50</f>
        <v>2.7</v>
      </c>
      <c r="K50" s="511">
        <f t="shared" si="5"/>
        <v>2.8000000000000003</v>
      </c>
      <c r="L50" s="523">
        <f t="shared" ref="L50:M53" si="6">J50</f>
        <v>2.7</v>
      </c>
      <c r="M50" s="524">
        <f t="shared" si="6"/>
        <v>2.8000000000000003</v>
      </c>
      <c r="N50" s="28"/>
      <c r="P50" s="16"/>
    </row>
    <row r="51" spans="2:18">
      <c r="B51" s="15"/>
      <c r="C51" s="17"/>
      <c r="D51" s="22"/>
      <c r="E51" s="27" t="s">
        <v>763</v>
      </c>
      <c r="F51" s="708">
        <f>G50</f>
        <v>2.8000000000000003</v>
      </c>
      <c r="G51" s="510">
        <f>F51+0.1</f>
        <v>2.9000000000000004</v>
      </c>
      <c r="H51" s="16"/>
      <c r="I51" s="27" t="s">
        <v>184</v>
      </c>
      <c r="J51" s="518">
        <f t="shared" si="5"/>
        <v>2.8000000000000003</v>
      </c>
      <c r="K51" s="510">
        <f t="shared" si="5"/>
        <v>2.9000000000000004</v>
      </c>
      <c r="L51" s="519">
        <f t="shared" si="6"/>
        <v>2.8000000000000003</v>
      </c>
      <c r="M51" s="510">
        <f t="shared" si="6"/>
        <v>2.9000000000000004</v>
      </c>
      <c r="N51" s="28"/>
      <c r="P51" s="16"/>
    </row>
    <row r="52" spans="2:18">
      <c r="B52" s="15"/>
      <c r="C52" s="17"/>
      <c r="D52" s="21"/>
      <c r="E52" s="27" t="s">
        <v>764</v>
      </c>
      <c r="F52" s="708">
        <f>G51</f>
        <v>2.9000000000000004</v>
      </c>
      <c r="G52" s="510">
        <f>F52+0.1</f>
        <v>3.0000000000000004</v>
      </c>
      <c r="H52" s="7"/>
      <c r="I52" s="27" t="s">
        <v>185</v>
      </c>
      <c r="J52" s="518">
        <f t="shared" si="5"/>
        <v>2.9000000000000004</v>
      </c>
      <c r="K52" s="510">
        <f t="shared" si="5"/>
        <v>3.0000000000000004</v>
      </c>
      <c r="L52" s="519">
        <f t="shared" si="6"/>
        <v>2.9000000000000004</v>
      </c>
      <c r="M52" s="510">
        <f t="shared" si="6"/>
        <v>3.0000000000000004</v>
      </c>
      <c r="N52" s="29"/>
      <c r="P52" s="16"/>
    </row>
    <row r="53" spans="2:18" ht="15" thickBot="1">
      <c r="B53" s="15"/>
      <c r="C53" s="17"/>
      <c r="D53" s="16"/>
      <c r="E53" s="31" t="s">
        <v>765</v>
      </c>
      <c r="F53" s="833">
        <f>G52</f>
        <v>3.0000000000000004</v>
      </c>
      <c r="G53" s="834">
        <f>F53+0.1</f>
        <v>3.1000000000000005</v>
      </c>
      <c r="H53" s="7"/>
      <c r="I53" s="31" t="s">
        <v>187</v>
      </c>
      <c r="J53" s="521">
        <f t="shared" si="5"/>
        <v>3.0000000000000004</v>
      </c>
      <c r="K53" s="512">
        <f t="shared" si="5"/>
        <v>3.1000000000000005</v>
      </c>
      <c r="L53" s="522">
        <f t="shared" si="6"/>
        <v>3.0000000000000004</v>
      </c>
      <c r="M53" s="512">
        <f t="shared" si="6"/>
        <v>3.1000000000000005</v>
      </c>
      <c r="N53" s="30"/>
      <c r="O53" s="16"/>
      <c r="P53" s="16"/>
    </row>
    <row r="54" spans="2:18">
      <c r="B54" s="15"/>
      <c r="C54" s="17"/>
      <c r="D54" s="16"/>
      <c r="E54" s="7"/>
      <c r="F54" s="559"/>
      <c r="G54" s="559"/>
      <c r="H54" s="32"/>
      <c r="I54" s="7"/>
      <c r="J54" s="559"/>
      <c r="K54" s="559"/>
      <c r="L54" s="559"/>
      <c r="M54" s="559"/>
      <c r="N54" s="30"/>
      <c r="O54" s="16"/>
      <c r="P54" s="16"/>
    </row>
    <row r="55" spans="2:18" ht="15" thickBot="1">
      <c r="B55" s="12"/>
      <c r="C55" s="14"/>
      <c r="D55" s="16"/>
      <c r="E55" s="16"/>
      <c r="F55" s="7"/>
      <c r="G55" s="26"/>
      <c r="H55" s="26"/>
      <c r="I55" s="16"/>
      <c r="J55" s="7"/>
      <c r="K55" s="26"/>
      <c r="L55" s="24"/>
      <c r="M55" s="26"/>
      <c r="N55" s="30"/>
      <c r="O55" s="16"/>
      <c r="P55" s="16"/>
      <c r="Q55" s="16"/>
      <c r="R55" s="16"/>
    </row>
    <row r="56" spans="2:18" ht="15.75" thickBot="1">
      <c r="B56" s="144" t="s">
        <v>39</v>
      </c>
      <c r="C56" s="9"/>
      <c r="D56" s="33"/>
      <c r="E56" s="10"/>
      <c r="F56" s="10"/>
      <c r="G56" s="10"/>
      <c r="H56" s="10"/>
      <c r="I56" s="10"/>
      <c r="J56" s="10"/>
      <c r="K56" s="10"/>
      <c r="L56" s="10"/>
      <c r="M56" s="10"/>
      <c r="N56" s="9"/>
    </row>
    <row r="57" spans="2:18" ht="15" thickBot="1">
      <c r="B57" s="15"/>
      <c r="C57" s="17"/>
      <c r="D57" s="150" t="s">
        <v>83</v>
      </c>
      <c r="E57" s="995" t="s">
        <v>65</v>
      </c>
      <c r="F57" s="996"/>
      <c r="G57" s="991" t="s">
        <v>9</v>
      </c>
      <c r="H57" s="992"/>
      <c r="I57" s="993"/>
      <c r="J57" s="16"/>
      <c r="K57" s="16"/>
      <c r="L57" s="16"/>
      <c r="M57" s="16"/>
      <c r="N57" s="17"/>
    </row>
    <row r="58" spans="2:18" ht="15" thickBot="1">
      <c r="B58" s="15"/>
      <c r="C58" s="17"/>
      <c r="D58" s="150" t="s">
        <v>87</v>
      </c>
      <c r="E58" s="995" t="s">
        <v>230</v>
      </c>
      <c r="F58" s="996"/>
      <c r="G58" s="1002">
        <v>3000</v>
      </c>
      <c r="H58" s="992"/>
      <c r="I58" s="993"/>
      <c r="J58" s="997" t="s">
        <v>231</v>
      </c>
      <c r="K58" s="998"/>
      <c r="L58" s="998"/>
      <c r="M58" s="998"/>
      <c r="N58" s="999"/>
    </row>
    <row r="59" spans="2:18" ht="15" thickBot="1">
      <c r="B59" s="15"/>
      <c r="C59" s="17"/>
      <c r="D59" s="150" t="s">
        <v>87</v>
      </c>
      <c r="E59" s="995" t="s">
        <v>66</v>
      </c>
      <c r="F59" s="996"/>
      <c r="G59" s="1000" t="s">
        <v>229</v>
      </c>
      <c r="H59" s="948"/>
      <c r="I59" s="934"/>
      <c r="J59" s="16"/>
      <c r="K59" s="16"/>
      <c r="L59" s="16"/>
      <c r="M59" s="16"/>
      <c r="N59" s="17"/>
      <c r="O59" s="16"/>
      <c r="P59" s="16"/>
    </row>
    <row r="60" spans="2:18" ht="15" thickBot="1">
      <c r="B60" s="15"/>
      <c r="C60" s="17"/>
      <c r="D60" s="150" t="s">
        <v>359</v>
      </c>
      <c r="E60" s="995" t="s">
        <v>59</v>
      </c>
      <c r="F60" s="996"/>
      <c r="G60" s="1001" t="s">
        <v>49</v>
      </c>
      <c r="H60" s="992"/>
      <c r="I60" s="993"/>
      <c r="J60" s="34"/>
      <c r="K60" s="35"/>
      <c r="L60" s="16"/>
      <c r="M60" s="36"/>
      <c r="N60" s="17"/>
      <c r="O60" s="16"/>
      <c r="P60" s="16"/>
      <c r="Q60" s="16"/>
      <c r="R60" s="16"/>
    </row>
    <row r="61" spans="2:18" ht="15" thickBot="1">
      <c r="B61" s="15"/>
      <c r="C61" s="17"/>
      <c r="D61" s="150" t="s">
        <v>88</v>
      </c>
      <c r="E61" s="995" t="s">
        <v>60</v>
      </c>
      <c r="F61" s="996"/>
      <c r="G61" s="991" t="s">
        <v>866</v>
      </c>
      <c r="H61" s="992"/>
      <c r="I61" s="993"/>
      <c r="J61" s="34"/>
      <c r="K61" s="16"/>
      <c r="L61" s="16"/>
      <c r="M61" s="16"/>
      <c r="N61" s="17"/>
      <c r="O61" s="16"/>
      <c r="P61" s="16"/>
      <c r="Q61" s="16"/>
      <c r="R61" s="16"/>
    </row>
    <row r="62" spans="2:18" ht="15.75" thickBot="1">
      <c r="B62" s="15"/>
      <c r="C62" s="17"/>
      <c r="D62" s="16"/>
      <c r="E62" s="1" t="s">
        <v>10</v>
      </c>
      <c r="F62" s="991" t="s">
        <v>1047</v>
      </c>
      <c r="G62" s="992"/>
      <c r="H62" s="992"/>
      <c r="I62" s="993"/>
      <c r="J62" s="16"/>
      <c r="K62" s="16"/>
      <c r="L62" s="37"/>
      <c r="M62" s="37"/>
      <c r="N62" s="38"/>
      <c r="O62" s="16"/>
      <c r="P62" s="16"/>
      <c r="Q62" s="16"/>
      <c r="R62" s="16"/>
    </row>
    <row r="63" spans="2:18" ht="15.75" thickBot="1">
      <c r="B63" s="15"/>
      <c r="C63" s="17"/>
      <c r="D63" s="16"/>
      <c r="E63" s="1" t="s">
        <v>11</v>
      </c>
      <c r="F63" s="991" t="s">
        <v>1048</v>
      </c>
      <c r="G63" s="992"/>
      <c r="H63" s="992"/>
      <c r="I63" s="993"/>
      <c r="J63" s="16"/>
      <c r="K63" s="16"/>
      <c r="L63" s="37"/>
      <c r="M63" s="37"/>
      <c r="N63" s="38"/>
      <c r="O63" s="16"/>
      <c r="P63" s="16"/>
      <c r="Q63" s="16"/>
      <c r="R63" s="16"/>
    </row>
    <row r="64" spans="2:18" ht="15.75" thickBot="1">
      <c r="B64" s="15"/>
      <c r="C64" s="17"/>
      <c r="D64" s="16"/>
      <c r="E64" s="145" t="s">
        <v>89</v>
      </c>
      <c r="F64" s="991" t="s">
        <v>1049</v>
      </c>
      <c r="G64" s="992"/>
      <c r="H64" s="992"/>
      <c r="I64" s="993"/>
      <c r="J64" s="16"/>
      <c r="K64" s="16"/>
      <c r="L64" s="37"/>
      <c r="M64" s="37"/>
      <c r="N64" s="38"/>
      <c r="O64" s="16"/>
      <c r="P64" s="16"/>
      <c r="Q64" s="16"/>
      <c r="R64" s="16"/>
    </row>
    <row r="65" spans="2:24" ht="15.75" thickBot="1">
      <c r="B65" s="15"/>
      <c r="C65" s="17"/>
      <c r="D65" s="16"/>
      <c r="E65" s="711" t="s">
        <v>775</v>
      </c>
      <c r="F65" s="991" t="s">
        <v>858</v>
      </c>
      <c r="G65" s="992"/>
      <c r="H65" s="992"/>
      <c r="I65" s="994"/>
      <c r="J65" s="16"/>
      <c r="K65" s="16"/>
      <c r="L65" s="37"/>
      <c r="M65" s="37"/>
      <c r="N65" s="38"/>
      <c r="O65" s="16"/>
      <c r="P65" s="16"/>
      <c r="Q65" s="16"/>
      <c r="R65" s="16"/>
    </row>
    <row r="66" spans="2:24" ht="15.75" thickBot="1">
      <c r="B66" s="15"/>
      <c r="C66" s="17"/>
      <c r="D66" s="16"/>
      <c r="E66" s="711" t="s">
        <v>776</v>
      </c>
      <c r="F66" s="991" t="s">
        <v>1030</v>
      </c>
      <c r="G66" s="992"/>
      <c r="H66" s="992"/>
      <c r="I66" s="994"/>
      <c r="J66" s="16"/>
      <c r="K66" s="16"/>
      <c r="L66" s="37"/>
      <c r="M66" s="37"/>
      <c r="N66" s="38"/>
      <c r="O66" s="16"/>
      <c r="P66" s="16"/>
      <c r="Q66" s="16"/>
      <c r="R66" s="16"/>
    </row>
    <row r="67" spans="2:24" ht="15">
      <c r="B67" s="15"/>
      <c r="C67" s="17"/>
      <c r="D67" s="16"/>
      <c r="E67" s="607" t="s">
        <v>73</v>
      </c>
      <c r="F67" s="765" t="s">
        <v>804</v>
      </c>
      <c r="G67" s="766" t="s">
        <v>805</v>
      </c>
      <c r="H67" s="608" t="s">
        <v>806</v>
      </c>
      <c r="I67" s="608" t="s">
        <v>1008</v>
      </c>
      <c r="J67" s="608" t="s">
        <v>1009</v>
      </c>
      <c r="K67" s="609" t="s">
        <v>807</v>
      </c>
      <c r="L67" s="610" t="s">
        <v>810</v>
      </c>
      <c r="M67" s="449" t="s">
        <v>808</v>
      </c>
      <c r="N67" s="38"/>
      <c r="O67" s="16"/>
      <c r="P67" s="16"/>
      <c r="Q67" s="449"/>
      <c r="R67" s="449"/>
      <c r="S67" s="16"/>
      <c r="T67" s="16"/>
      <c r="U67" s="449"/>
      <c r="V67" s="449"/>
    </row>
    <row r="68" spans="2:24" ht="15">
      <c r="B68" s="15"/>
      <c r="C68" s="17"/>
      <c r="D68" s="16"/>
      <c r="E68" s="763"/>
      <c r="F68" s="611">
        <f>G68/20</f>
        <v>1</v>
      </c>
      <c r="G68" s="612">
        <v>20</v>
      </c>
      <c r="H68" s="613">
        <f>(F68+G68)*0.1</f>
        <v>2.1</v>
      </c>
      <c r="I68" s="614">
        <f>($F$68+$G$68)*$M$68*1/(1+$L$68)</f>
        <v>0</v>
      </c>
      <c r="J68" s="614">
        <f>($F$68+$G$68)*$M$68*L68/(1+$L$68)</f>
        <v>0</v>
      </c>
      <c r="K68" s="615" t="s">
        <v>829</v>
      </c>
      <c r="L68" s="616"/>
      <c r="M68" s="570"/>
      <c r="N68" s="38"/>
      <c r="O68" s="16"/>
      <c r="P68" s="16"/>
      <c r="Q68" s="449"/>
      <c r="R68" s="449"/>
      <c r="S68" s="16"/>
      <c r="T68" s="16"/>
      <c r="U68" s="449"/>
      <c r="V68" s="449"/>
    </row>
    <row r="69" spans="2:24" ht="15">
      <c r="B69" s="15"/>
      <c r="C69" s="17"/>
      <c r="D69" s="16"/>
      <c r="E69" s="763"/>
      <c r="F69" s="611">
        <f>G69/20</f>
        <v>1</v>
      </c>
      <c r="G69" s="612">
        <v>20</v>
      </c>
      <c r="H69" s="613">
        <f>(F69+G69)*0.1</f>
        <v>2.1</v>
      </c>
      <c r="I69" s="614">
        <f>($F$69+$G$69)*$M$69*1/(1+$L$69)</f>
        <v>0</v>
      </c>
      <c r="J69" s="614">
        <f>($F$69+$G$69)*$M$69*L69/(1+$L$69)</f>
        <v>0</v>
      </c>
      <c r="K69" s="615" t="s">
        <v>1002</v>
      </c>
      <c r="L69" s="616"/>
      <c r="M69" s="570"/>
      <c r="N69" s="38"/>
      <c r="O69" s="16"/>
      <c r="P69" s="16"/>
      <c r="Q69" s="449"/>
      <c r="R69" s="449"/>
      <c r="S69" s="16"/>
      <c r="T69" s="16"/>
      <c r="U69" s="449"/>
      <c r="V69" s="449"/>
    </row>
    <row r="70" spans="2:24" ht="15.75" thickBot="1">
      <c r="B70" s="15"/>
      <c r="C70" s="17"/>
      <c r="D70" s="16"/>
      <c r="E70" s="764"/>
      <c r="F70" s="617">
        <f>G70/20</f>
        <v>1</v>
      </c>
      <c r="G70" s="835">
        <v>20</v>
      </c>
      <c r="H70" s="618">
        <f>(F70+G70)*0.1</f>
        <v>2.1</v>
      </c>
      <c r="I70" s="619">
        <f>($F$70+$G$70)*$M$70*1/(1+$L$70)</f>
        <v>0</v>
      </c>
      <c r="J70" s="619">
        <f>($F$70+$G$70)*$M$70*L70/(1+$L$70)</f>
        <v>0</v>
      </c>
      <c r="K70" s="836" t="s">
        <v>1003</v>
      </c>
      <c r="L70" s="616"/>
      <c r="M70" s="570"/>
      <c r="N70" s="38"/>
      <c r="O70" s="16"/>
      <c r="P70" s="16"/>
      <c r="Q70" s="449"/>
      <c r="R70" s="449"/>
      <c r="S70" s="16"/>
      <c r="T70" s="16"/>
      <c r="U70" s="449"/>
      <c r="V70" s="449"/>
    </row>
    <row r="71" spans="2:24" ht="15">
      <c r="B71" s="15"/>
      <c r="C71" s="17"/>
      <c r="D71" s="16"/>
      <c r="E71" s="226" t="s">
        <v>809</v>
      </c>
      <c r="F71" s="571"/>
      <c r="G71" s="571"/>
      <c r="H71" s="571"/>
      <c r="I71" s="571"/>
      <c r="J71" s="571"/>
      <c r="K71" s="571"/>
      <c r="L71" s="571"/>
      <c r="M71" s="570"/>
      <c r="N71" s="38"/>
      <c r="O71" s="16"/>
      <c r="Q71" s="16"/>
      <c r="R71" s="16"/>
      <c r="S71" s="16"/>
      <c r="T71" s="16"/>
      <c r="U71" s="16"/>
      <c r="V71" s="16"/>
    </row>
    <row r="72" spans="2:24" ht="15">
      <c r="B72" s="15"/>
      <c r="C72" s="17"/>
      <c r="D72" s="16"/>
      <c r="E72" s="571"/>
      <c r="F72" s="571"/>
      <c r="G72" s="571"/>
      <c r="H72" s="571"/>
      <c r="I72" s="571"/>
      <c r="J72" s="571"/>
      <c r="K72" s="571"/>
      <c r="L72" s="571"/>
      <c r="M72" s="570"/>
      <c r="N72" s="38"/>
      <c r="O72" s="16"/>
      <c r="P72" s="16"/>
      <c r="Q72" s="16"/>
      <c r="R72" s="16"/>
      <c r="T72" s="571"/>
      <c r="U72" s="571"/>
      <c r="V72" s="571"/>
      <c r="X72" s="570"/>
    </row>
    <row r="73" spans="2:24" ht="15">
      <c r="B73" s="15"/>
      <c r="C73" s="17"/>
      <c r="D73" s="16"/>
      <c r="F73" s="225"/>
      <c r="G73" s="225"/>
      <c r="H73" s="225"/>
      <c r="I73" s="225"/>
      <c r="J73" s="225"/>
      <c r="K73" s="225"/>
      <c r="L73" s="37"/>
      <c r="M73" s="37"/>
      <c r="N73" s="38"/>
      <c r="O73" s="16"/>
      <c r="P73" s="16"/>
      <c r="Q73" s="16"/>
      <c r="R73" s="16"/>
      <c r="X73" s="570"/>
    </row>
    <row r="74" spans="2:24" ht="15.75" thickBot="1">
      <c r="B74" s="15"/>
      <c r="C74" s="17"/>
      <c r="D74" s="16"/>
      <c r="E74" s="226"/>
      <c r="F74" s="225"/>
      <c r="G74" s="225"/>
      <c r="H74" s="225"/>
      <c r="I74" s="225"/>
      <c r="J74" s="225"/>
      <c r="K74" s="225"/>
      <c r="L74" s="37"/>
      <c r="M74" s="37"/>
      <c r="N74" s="38"/>
      <c r="O74" s="16"/>
      <c r="P74" s="16"/>
      <c r="Q74" s="16"/>
      <c r="R74" s="16"/>
      <c r="X74" s="570"/>
    </row>
    <row r="75" spans="2:24" ht="15.75" thickBot="1">
      <c r="B75" s="15"/>
      <c r="C75" s="17"/>
      <c r="D75" s="761" t="s">
        <v>859</v>
      </c>
      <c r="E75" s="1009" t="s">
        <v>860</v>
      </c>
      <c r="F75" s="1010"/>
      <c r="G75" s="1003" t="s">
        <v>861</v>
      </c>
      <c r="H75" s="1004"/>
      <c r="I75" s="1005"/>
      <c r="J75" s="225"/>
      <c r="K75" s="225"/>
      <c r="L75" s="37"/>
      <c r="M75" s="37"/>
      <c r="N75" s="38"/>
      <c r="O75" s="16"/>
      <c r="P75" s="16"/>
      <c r="Q75" s="16"/>
      <c r="R75" s="16"/>
      <c r="X75" s="570"/>
    </row>
    <row r="76" spans="2:24" ht="15.75" thickBot="1">
      <c r="B76" s="15"/>
      <c r="C76" s="17"/>
      <c r="D76" s="16"/>
      <c r="E76" s="183" t="s">
        <v>156</v>
      </c>
      <c r="F76" s="1003" t="s">
        <v>862</v>
      </c>
      <c r="G76" s="1004"/>
      <c r="H76" s="1004"/>
      <c r="I76" s="1005"/>
      <c r="J76" s="225"/>
      <c r="K76" s="225"/>
      <c r="L76" s="37"/>
      <c r="M76" s="37"/>
      <c r="N76" s="38"/>
      <c r="O76" s="16"/>
      <c r="P76" s="16"/>
      <c r="Q76" s="16"/>
      <c r="R76" s="16"/>
      <c r="X76" s="570"/>
    </row>
    <row r="77" spans="2:24" ht="15.75" thickBot="1">
      <c r="B77" s="15"/>
      <c r="C77" s="17"/>
      <c r="D77" s="16"/>
      <c r="E77" s="183" t="s">
        <v>157</v>
      </c>
      <c r="F77" s="1003" t="s">
        <v>863</v>
      </c>
      <c r="G77" s="1004"/>
      <c r="H77" s="1004"/>
      <c r="I77" s="1005"/>
      <c r="J77" s="225"/>
      <c r="K77" s="225"/>
      <c r="L77" s="37"/>
      <c r="M77" s="37"/>
      <c r="N77" s="38"/>
      <c r="O77" s="16"/>
      <c r="P77" s="16"/>
      <c r="Q77" s="16"/>
      <c r="R77" s="16"/>
      <c r="X77" s="570"/>
    </row>
    <row r="78" spans="2:24" ht="15.75" thickBot="1">
      <c r="B78" s="15"/>
      <c r="C78" s="17"/>
      <c r="D78" s="16"/>
      <c r="E78" s="183" t="s">
        <v>864</v>
      </c>
      <c r="F78" s="1003" t="s">
        <v>1051</v>
      </c>
      <c r="G78" s="1004"/>
      <c r="H78" s="1004"/>
      <c r="I78" s="1005"/>
      <c r="J78" s="225"/>
      <c r="K78" s="225"/>
      <c r="L78" s="37"/>
      <c r="M78" s="37"/>
      <c r="N78" s="38"/>
      <c r="O78" s="16"/>
      <c r="P78" s="16"/>
      <c r="Q78" s="16"/>
      <c r="R78" s="16"/>
      <c r="X78" s="570"/>
    </row>
    <row r="79" spans="2:24" ht="15.75" thickBot="1">
      <c r="B79" s="15"/>
      <c r="C79" s="17"/>
      <c r="D79" s="16"/>
      <c r="E79" s="762" t="s">
        <v>865</v>
      </c>
      <c r="F79" s="1003" t="s">
        <v>1052</v>
      </c>
      <c r="G79" s="1004"/>
      <c r="H79" s="1004"/>
      <c r="I79" s="1005"/>
      <c r="J79" s="225"/>
      <c r="K79" s="225"/>
      <c r="L79" s="37"/>
      <c r="M79" s="37"/>
      <c r="N79" s="38"/>
      <c r="O79" s="16"/>
      <c r="P79" s="16"/>
      <c r="Q79" s="16" t="s">
        <v>1054</v>
      </c>
      <c r="R79" s="449" t="s">
        <v>1055</v>
      </c>
      <c r="S79" s="595" t="s">
        <v>1056</v>
      </c>
      <c r="X79" s="570"/>
    </row>
    <row r="80" spans="2:24" ht="15.75" thickBot="1">
      <c r="B80" s="15"/>
      <c r="C80" s="17"/>
      <c r="D80" s="16"/>
      <c r="E80" s="762" t="s">
        <v>1050</v>
      </c>
      <c r="F80" s="1003" t="s">
        <v>1053</v>
      </c>
      <c r="G80" s="1004"/>
      <c r="H80" s="1004"/>
      <c r="I80" s="1005"/>
      <c r="L80" s="37"/>
      <c r="M80" s="37"/>
      <c r="N80" s="38"/>
      <c r="O80" s="16"/>
      <c r="P80" s="16"/>
      <c r="Q80" s="837">
        <v>0.6</v>
      </c>
      <c r="R80" s="838">
        <v>7.8E-2</v>
      </c>
      <c r="S80" s="839">
        <v>0.2</v>
      </c>
      <c r="X80" s="570"/>
    </row>
    <row r="81" spans="2:19" ht="15.75" thickBot="1">
      <c r="B81" s="15"/>
      <c r="C81" s="17"/>
      <c r="D81" s="16"/>
      <c r="E81" s="184" t="s">
        <v>73</v>
      </c>
      <c r="F81" s="1006" t="s">
        <v>1057</v>
      </c>
      <c r="G81" s="1007"/>
      <c r="H81" s="1007"/>
      <c r="I81" s="1007"/>
      <c r="J81" s="1007"/>
      <c r="K81" s="1008"/>
      <c r="L81" s="37"/>
      <c r="M81" s="37"/>
      <c r="N81" s="38"/>
      <c r="O81" s="16"/>
      <c r="P81" s="16">
        <v>200</v>
      </c>
      <c r="Q81" s="4">
        <f>P81*Q80</f>
        <v>120</v>
      </c>
      <c r="R81" s="16">
        <f>P81*R80</f>
        <v>15.6</v>
      </c>
      <c r="S81" s="4">
        <f>P81*S80</f>
        <v>40</v>
      </c>
    </row>
    <row r="82" spans="2:19" ht="15">
      <c r="B82" s="15"/>
      <c r="C82" s="17"/>
      <c r="D82" s="150"/>
      <c r="E82" s="37"/>
      <c r="F82" s="37"/>
      <c r="G82" s="37"/>
      <c r="H82" s="37"/>
      <c r="I82" s="37"/>
      <c r="J82" s="37"/>
      <c r="K82" s="37"/>
      <c r="L82" s="37"/>
      <c r="M82" s="37"/>
      <c r="N82" s="38"/>
      <c r="O82" s="16"/>
      <c r="P82" s="16"/>
      <c r="R82" s="16"/>
    </row>
    <row r="83" spans="2:19" ht="15">
      <c r="B83" s="15"/>
      <c r="C83" s="17"/>
      <c r="D83" s="16"/>
      <c r="E83" s="37"/>
      <c r="F83" s="37"/>
      <c r="G83" s="37"/>
      <c r="H83" s="37"/>
      <c r="I83" s="37"/>
      <c r="J83" s="37"/>
      <c r="K83" s="37"/>
      <c r="L83" s="37"/>
      <c r="M83" s="37"/>
      <c r="N83" s="38"/>
      <c r="O83" s="16"/>
      <c r="P83" s="16"/>
      <c r="Q83" s="16"/>
      <c r="R83" s="16"/>
    </row>
    <row r="84" spans="2:19" ht="15">
      <c r="B84" s="15"/>
      <c r="C84" s="17"/>
      <c r="D84" s="16"/>
      <c r="E84" s="37"/>
      <c r="F84" s="37"/>
      <c r="G84" s="37"/>
      <c r="H84" s="37"/>
      <c r="I84" s="37"/>
      <c r="J84" s="37"/>
      <c r="K84" s="37"/>
      <c r="L84" s="37"/>
      <c r="M84" s="37"/>
      <c r="N84" s="38"/>
      <c r="O84" s="16"/>
      <c r="P84" s="16"/>
      <c r="Q84" s="16"/>
      <c r="R84" s="16"/>
    </row>
    <row r="85" spans="2:19" ht="15">
      <c r="B85" s="15"/>
      <c r="C85" s="17"/>
      <c r="D85" s="16"/>
      <c r="E85" s="37"/>
      <c r="F85" s="37"/>
      <c r="G85" s="37"/>
      <c r="H85" s="37"/>
      <c r="I85" s="37"/>
      <c r="J85" s="37"/>
      <c r="K85" s="37"/>
      <c r="L85" s="37"/>
      <c r="M85" s="37"/>
      <c r="N85" s="38"/>
      <c r="O85" s="16"/>
      <c r="P85" s="16"/>
      <c r="Q85" s="16"/>
      <c r="R85" s="16"/>
    </row>
    <row r="86" spans="2:19" ht="15.75" thickBot="1">
      <c r="B86" s="15"/>
      <c r="C86" s="17"/>
      <c r="D86" s="16"/>
      <c r="E86" s="37"/>
      <c r="F86" s="37"/>
      <c r="G86" s="37"/>
      <c r="H86" s="37"/>
      <c r="I86" s="37"/>
      <c r="J86" s="37"/>
      <c r="K86" s="37"/>
      <c r="L86" s="37"/>
      <c r="M86" s="37"/>
      <c r="N86" s="38"/>
      <c r="O86" s="16"/>
      <c r="P86" s="16"/>
      <c r="Q86" s="16"/>
      <c r="R86" s="16"/>
    </row>
    <row r="87" spans="2:19" ht="15" thickBot="1">
      <c r="B87" s="15"/>
      <c r="C87" s="17"/>
      <c r="D87" s="150" t="s">
        <v>199</v>
      </c>
      <c r="E87" s="977" t="s">
        <v>61</v>
      </c>
      <c r="F87" s="978"/>
      <c r="G87" s="143" t="s">
        <v>62</v>
      </c>
      <c r="H87" s="145" t="s">
        <v>63</v>
      </c>
      <c r="I87" s="982" t="str">
        <f>D7</f>
        <v>CL-A160-1W9-HN1-T-9600</v>
      </c>
      <c r="J87" s="948"/>
      <c r="K87" s="983"/>
      <c r="L87" s="16"/>
      <c r="M87" s="16"/>
      <c r="N87" s="17"/>
      <c r="O87" s="16"/>
      <c r="P87" s="16"/>
      <c r="Q87" s="16"/>
      <c r="R87" s="16"/>
    </row>
    <row r="88" spans="2:19" ht="15.75" thickBot="1">
      <c r="B88" s="15"/>
      <c r="C88" s="17"/>
      <c r="D88" s="37"/>
      <c r="E88" s="16"/>
      <c r="F88" s="16"/>
      <c r="G88" s="16"/>
      <c r="H88" s="16"/>
      <c r="I88" s="16"/>
      <c r="J88" s="37"/>
      <c r="K88" s="16"/>
      <c r="L88" s="16"/>
      <c r="M88" s="16"/>
      <c r="N88" s="17"/>
      <c r="O88" s="16"/>
      <c r="P88" s="16"/>
      <c r="Q88" s="16"/>
      <c r="R88" s="16"/>
    </row>
    <row r="89" spans="2:19" ht="15">
      <c r="B89" s="15"/>
      <c r="C89" s="17"/>
      <c r="D89" s="153" t="s">
        <v>200</v>
      </c>
      <c r="E89" s="980" t="s">
        <v>64</v>
      </c>
      <c r="F89" s="988" t="s">
        <v>390</v>
      </c>
      <c r="G89" s="989"/>
      <c r="H89" s="989"/>
      <c r="I89" s="989"/>
      <c r="J89" s="989"/>
      <c r="K89" s="989"/>
      <c r="L89" s="990"/>
      <c r="M89" s="34"/>
      <c r="N89" s="28"/>
      <c r="O89" s="16"/>
      <c r="P89" s="16"/>
      <c r="Q89" s="16"/>
      <c r="R89" s="16"/>
    </row>
    <row r="90" spans="2:19" ht="15.75" thickBot="1">
      <c r="B90" s="15"/>
      <c r="C90" s="17"/>
      <c r="D90" s="73"/>
      <c r="E90" s="981"/>
      <c r="F90" s="984" t="s">
        <v>700</v>
      </c>
      <c r="G90" s="985"/>
      <c r="H90" s="985"/>
      <c r="I90" s="985"/>
      <c r="J90" s="985"/>
      <c r="K90" s="986"/>
      <c r="L90" s="987"/>
      <c r="M90" s="34"/>
      <c r="N90" s="28"/>
      <c r="O90" s="16"/>
      <c r="P90" s="16"/>
      <c r="Q90" s="16"/>
      <c r="R90" s="16"/>
    </row>
    <row r="91" spans="2:19" ht="15.75" thickBot="1">
      <c r="B91" s="15"/>
      <c r="C91" s="17"/>
      <c r="D91" s="73"/>
      <c r="E91" s="35"/>
      <c r="F91" s="7"/>
      <c r="G91" s="7"/>
      <c r="H91" s="39"/>
      <c r="I91" s="39"/>
      <c r="J91" s="39"/>
      <c r="K91" s="39"/>
      <c r="L91" s="34"/>
      <c r="M91" s="34"/>
      <c r="N91" s="28"/>
      <c r="O91" s="16"/>
      <c r="P91" s="16"/>
      <c r="Q91" s="16"/>
      <c r="R91" s="16"/>
    </row>
    <row r="92" spans="2:19" ht="15.75" thickBot="1">
      <c r="B92" s="15"/>
      <c r="C92" s="17"/>
      <c r="D92" s="153" t="s">
        <v>199</v>
      </c>
      <c r="E92" s="979" t="s">
        <v>115</v>
      </c>
      <c r="F92" s="976"/>
      <c r="G92" s="154" t="s">
        <v>90</v>
      </c>
      <c r="H92" s="39"/>
      <c r="I92" s="39"/>
      <c r="J92" s="39"/>
      <c r="K92" s="39"/>
      <c r="L92" s="34"/>
      <c r="M92" s="34"/>
      <c r="N92" s="28"/>
      <c r="O92" s="16"/>
      <c r="P92" s="16"/>
      <c r="Q92" s="16"/>
      <c r="R92" s="16"/>
    </row>
    <row r="93" spans="2:19" ht="15.75" thickBot="1">
      <c r="B93" s="15"/>
      <c r="C93" s="17"/>
      <c r="D93" s="153" t="s">
        <v>91</v>
      </c>
      <c r="E93" s="961" t="s">
        <v>12</v>
      </c>
      <c r="F93" s="976"/>
      <c r="G93" s="155" t="s">
        <v>90</v>
      </c>
      <c r="H93" s="216"/>
      <c r="I93" s="39"/>
      <c r="J93" s="39"/>
      <c r="K93" s="39"/>
      <c r="L93" s="34"/>
      <c r="M93" s="34"/>
      <c r="N93" s="28"/>
      <c r="O93" s="16"/>
      <c r="P93" s="16"/>
      <c r="Q93" s="16"/>
      <c r="R93" s="16"/>
    </row>
    <row r="94" spans="2:19" ht="15.75" thickBot="1">
      <c r="B94" s="15"/>
      <c r="C94" s="17"/>
      <c r="D94" s="153" t="s">
        <v>91</v>
      </c>
      <c r="E94" s="961" t="s">
        <v>201</v>
      </c>
      <c r="F94" s="976"/>
      <c r="G94" s="155" t="s">
        <v>90</v>
      </c>
      <c r="H94" s="39"/>
      <c r="I94" s="39"/>
      <c r="J94" s="39"/>
      <c r="K94" s="39"/>
      <c r="L94" s="34"/>
      <c r="M94" s="34"/>
      <c r="N94" s="28"/>
    </row>
    <row r="95" spans="2:19" ht="15.75" thickBot="1">
      <c r="B95" s="15"/>
      <c r="C95" s="17"/>
      <c r="D95" s="73"/>
      <c r="E95" s="222"/>
      <c r="F95" s="222"/>
      <c r="G95" s="350"/>
      <c r="H95" s="39"/>
      <c r="I95" s="39"/>
      <c r="J95" s="39"/>
      <c r="K95" s="39"/>
      <c r="L95" s="34"/>
      <c r="M95" s="34"/>
      <c r="N95" s="28"/>
    </row>
    <row r="96" spans="2:19" ht="15">
      <c r="B96" s="41" t="s">
        <v>13</v>
      </c>
      <c r="C96" s="9"/>
      <c r="D96" s="144" t="s">
        <v>109</v>
      </c>
      <c r="E96" s="10"/>
      <c r="F96" s="723" t="s">
        <v>1058</v>
      </c>
      <c r="G96" s="10"/>
      <c r="H96" s="10"/>
      <c r="I96" s="10"/>
      <c r="J96" s="10"/>
      <c r="K96" s="10"/>
      <c r="L96" s="10"/>
      <c r="M96" s="10"/>
      <c r="N96" s="9"/>
    </row>
    <row r="97" spans="2:14">
      <c r="B97" s="15"/>
      <c r="C97" s="17"/>
      <c r="D97" s="119" t="s">
        <v>110</v>
      </c>
      <c r="E97" s="16"/>
      <c r="F97" s="16"/>
      <c r="G97" s="16"/>
      <c r="H97" s="16"/>
      <c r="I97" s="16"/>
      <c r="J97" s="16"/>
      <c r="K97" s="16"/>
      <c r="L97" s="16"/>
      <c r="M97" s="16"/>
      <c r="N97" s="17"/>
    </row>
    <row r="98" spans="2:14" ht="15" thickBot="1">
      <c r="B98" s="42"/>
      <c r="C98" s="17"/>
      <c r="D98" s="119" t="s">
        <v>111</v>
      </c>
      <c r="E98" s="16"/>
      <c r="F98" s="16"/>
      <c r="G98" s="16"/>
      <c r="H98" s="16"/>
      <c r="I98" s="16"/>
      <c r="J98" s="16"/>
      <c r="K98" s="16"/>
      <c r="L98" s="16"/>
      <c r="M98" s="16"/>
      <c r="N98" s="17"/>
    </row>
    <row r="99" spans="2:14">
      <c r="B99" s="42"/>
      <c r="C99" s="17"/>
      <c r="D99" s="156" t="s">
        <v>112</v>
      </c>
      <c r="E99" s="43"/>
      <c r="F99" s="44" t="s">
        <v>1035</v>
      </c>
      <c r="G99" s="45"/>
      <c r="H99" s="43"/>
      <c r="I99" s="16"/>
      <c r="J99" s="16"/>
      <c r="K99" s="16"/>
      <c r="L99" s="16"/>
      <c r="M99" s="16"/>
      <c r="N99" s="17"/>
    </row>
    <row r="100" spans="2:14" ht="15" thickBot="1">
      <c r="B100" s="42"/>
      <c r="C100" s="17"/>
      <c r="D100" s="157" t="s">
        <v>113</v>
      </c>
      <c r="E100" s="46"/>
      <c r="F100" s="47" t="s">
        <v>1027</v>
      </c>
      <c r="G100" s="48"/>
      <c r="H100" s="46"/>
      <c r="I100" s="16"/>
      <c r="J100" s="16"/>
      <c r="K100" s="16"/>
      <c r="L100" s="16"/>
      <c r="M100" s="16"/>
      <c r="N100" s="17"/>
    </row>
    <row r="101" spans="2:14" ht="15" thickBot="1">
      <c r="B101" s="42"/>
      <c r="C101" s="17"/>
      <c r="D101" s="119" t="s">
        <v>114</v>
      </c>
      <c r="E101" s="16"/>
      <c r="F101" s="16"/>
      <c r="G101" s="16"/>
      <c r="H101" s="16"/>
      <c r="I101" s="16"/>
      <c r="J101" s="16"/>
      <c r="K101" s="16"/>
      <c r="L101" s="16"/>
      <c r="M101" s="16"/>
      <c r="N101" s="17"/>
    </row>
    <row r="102" spans="2:14" ht="15">
      <c r="B102" s="42"/>
      <c r="C102" s="17"/>
      <c r="D102" s="156" t="s">
        <v>112</v>
      </c>
      <c r="E102" s="43"/>
      <c r="F102" s="116" t="s">
        <v>1035</v>
      </c>
      <c r="G102" s="45"/>
      <c r="H102" s="43"/>
      <c r="I102" s="16"/>
      <c r="J102" s="16"/>
      <c r="K102" s="16"/>
      <c r="L102" s="16"/>
      <c r="M102" s="16"/>
      <c r="N102" s="17"/>
    </row>
    <row r="103" spans="2:14" ht="15" thickBot="1">
      <c r="B103" s="42"/>
      <c r="C103" s="17"/>
      <c r="D103" s="157" t="s">
        <v>113</v>
      </c>
      <c r="E103" s="46"/>
      <c r="F103" s="829" t="s">
        <v>1028</v>
      </c>
      <c r="G103" s="48"/>
      <c r="H103" s="46"/>
      <c r="I103" s="13"/>
      <c r="J103" s="13"/>
      <c r="K103" s="13"/>
      <c r="L103" s="13"/>
      <c r="M103" s="13"/>
      <c r="N103" s="14"/>
    </row>
    <row r="104" spans="2:14">
      <c r="B104" s="41" t="s">
        <v>14</v>
      </c>
      <c r="C104" s="9"/>
      <c r="D104" s="11"/>
      <c r="E104" s="10"/>
      <c r="F104" s="49"/>
      <c r="G104" s="49"/>
      <c r="H104" s="10"/>
      <c r="I104" s="10"/>
      <c r="J104" s="10"/>
      <c r="K104" s="10"/>
      <c r="L104" s="10"/>
      <c r="M104" s="10"/>
      <c r="N104" s="9"/>
    </row>
    <row r="105" spans="2:14">
      <c r="B105" s="42"/>
      <c r="C105" s="17"/>
      <c r="D105" s="814" t="s">
        <v>76</v>
      </c>
      <c r="E105" s="449" t="s">
        <v>1021</v>
      </c>
      <c r="F105" s="812"/>
      <c r="G105" s="16"/>
      <c r="H105" s="16"/>
      <c r="I105" s="16"/>
      <c r="J105" s="16"/>
      <c r="K105" s="16"/>
      <c r="L105" s="16"/>
      <c r="M105" s="16"/>
      <c r="N105" s="17"/>
    </row>
    <row r="106" spans="2:14" ht="15" thickBot="1">
      <c r="B106" s="50"/>
      <c r="C106" s="14"/>
      <c r="D106" s="12"/>
      <c r="E106" s="51"/>
      <c r="F106" s="13"/>
      <c r="G106" s="13"/>
      <c r="H106" s="13"/>
      <c r="I106" s="13"/>
      <c r="J106" s="13"/>
      <c r="K106" s="13"/>
      <c r="L106" s="13"/>
      <c r="M106" s="13"/>
      <c r="N106" s="14"/>
    </row>
    <row r="107" spans="2:14">
      <c r="L107" s="158" t="s">
        <v>7</v>
      </c>
      <c r="M107" s="4" t="s">
        <v>92</v>
      </c>
    </row>
  </sheetData>
  <mergeCells count="60">
    <mergeCell ref="F79:I79"/>
    <mergeCell ref="F81:K81"/>
    <mergeCell ref="E75:F75"/>
    <mergeCell ref="G75:I75"/>
    <mergeCell ref="F76:I76"/>
    <mergeCell ref="F77:I77"/>
    <mergeCell ref="F78:I78"/>
    <mergeCell ref="F80:I80"/>
    <mergeCell ref="G61:I61"/>
    <mergeCell ref="E61:F61"/>
    <mergeCell ref="E60:F60"/>
    <mergeCell ref="F48:G48"/>
    <mergeCell ref="G58:I58"/>
    <mergeCell ref="L48:M48"/>
    <mergeCell ref="G57:I57"/>
    <mergeCell ref="F66:I66"/>
    <mergeCell ref="F65:I65"/>
    <mergeCell ref="E59:F59"/>
    <mergeCell ref="E57:F57"/>
    <mergeCell ref="E58:F58"/>
    <mergeCell ref="E48:E49"/>
    <mergeCell ref="I48:I49"/>
    <mergeCell ref="J58:N58"/>
    <mergeCell ref="J48:K48"/>
    <mergeCell ref="F64:I64"/>
    <mergeCell ref="G59:I59"/>
    <mergeCell ref="F62:I62"/>
    <mergeCell ref="F63:I63"/>
    <mergeCell ref="G60:I60"/>
    <mergeCell ref="E94:F94"/>
    <mergeCell ref="E87:F87"/>
    <mergeCell ref="E92:F92"/>
    <mergeCell ref="E89:E90"/>
    <mergeCell ref="I87:K87"/>
    <mergeCell ref="F90:L90"/>
    <mergeCell ref="E93:F93"/>
    <mergeCell ref="F89:L89"/>
    <mergeCell ref="L44:M44"/>
    <mergeCell ref="E43:E44"/>
    <mergeCell ref="F43:G43"/>
    <mergeCell ref="J41:K41"/>
    <mergeCell ref="L41:M41"/>
    <mergeCell ref="J44:K44"/>
    <mergeCell ref="J43:K43"/>
    <mergeCell ref="E41:E42"/>
    <mergeCell ref="L43:M43"/>
    <mergeCell ref="F41:G41"/>
    <mergeCell ref="I41:I42"/>
    <mergeCell ref="I43:I44"/>
    <mergeCell ref="F44:G44"/>
    <mergeCell ref="D3:E3"/>
    <mergeCell ref="E28:E29"/>
    <mergeCell ref="F28:G28"/>
    <mergeCell ref="D5:E5"/>
    <mergeCell ref="F12:L12"/>
    <mergeCell ref="D13:N13"/>
    <mergeCell ref="L28:M28"/>
    <mergeCell ref="J28:K28"/>
    <mergeCell ref="I28:I29"/>
    <mergeCell ref="D7:N7"/>
  </mergeCells>
  <phoneticPr fontId="2"/>
  <printOptions horizontalCentered="1"/>
  <pageMargins left="0.43307086614173229" right="0.19685039370078741" top="0.39370078740157483" bottom="0.39370078740157483" header="0.51181102362204722" footer="0.51181102362204722"/>
  <pageSetup paperSize="9" scale="62" orientation="portrait" r:id="rId1"/>
  <headerFooter alignWithMargins="0"/>
  <rowBreaks count="1" manualBreakCount="1">
    <brk id="5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L34"/>
  <sheetViews>
    <sheetView view="pageBreakPreview" zoomScale="75" zoomScaleNormal="75" zoomScaleSheetLayoutView="85" workbookViewId="0">
      <selection activeCell="J55" sqref="J55"/>
    </sheetView>
  </sheetViews>
  <sheetFormatPr defaultRowHeight="14.25"/>
  <cols>
    <col min="1" max="1" width="1.625" style="4" customWidth="1"/>
    <col min="2" max="2" width="8.125" style="4" customWidth="1"/>
    <col min="3" max="3" width="9" style="4"/>
    <col min="4" max="6" width="8.625" style="4" customWidth="1"/>
    <col min="7" max="7" width="8.125" style="4" customWidth="1"/>
    <col min="8" max="10" width="8.625" style="4" customWidth="1"/>
    <col min="11" max="11" width="8.5" style="4" customWidth="1"/>
    <col min="12" max="16384" width="9" style="4"/>
  </cols>
  <sheetData>
    <row r="1" spans="2:12" ht="15" thickBot="1"/>
    <row r="2" spans="2:12" ht="15" thickBot="1">
      <c r="B2" s="1011" t="s">
        <v>69</v>
      </c>
      <c r="C2" s="908"/>
      <c r="D2" s="129" t="s">
        <v>70</v>
      </c>
      <c r="E2" s="1012" t="str">
        <f>構成書!K3</f>
        <v>***-******</v>
      </c>
      <c r="F2" s="983"/>
      <c r="H2" s="128" t="s">
        <v>71</v>
      </c>
      <c r="I2" s="129" t="str">
        <f>構成書!F16</f>
        <v>暫定版</v>
      </c>
      <c r="J2" s="129" t="s">
        <v>72</v>
      </c>
      <c r="K2" s="79" t="s">
        <v>30</v>
      </c>
      <c r="L2" s="80"/>
    </row>
    <row r="3" spans="2:12">
      <c r="C3" s="7"/>
      <c r="D3" s="7"/>
      <c r="E3" s="7"/>
      <c r="F3" s="7"/>
      <c r="H3" s="7"/>
      <c r="I3" s="8"/>
      <c r="J3" s="7"/>
      <c r="K3" s="7"/>
      <c r="L3" s="7"/>
    </row>
    <row r="4" spans="2:12" ht="18.75">
      <c r="B4" s="278" t="s">
        <v>304</v>
      </c>
    </row>
    <row r="5" spans="2:12" ht="15">
      <c r="K5" s="182"/>
      <c r="L5" s="16"/>
    </row>
    <row r="6" spans="2:12" ht="15">
      <c r="B6" s="81"/>
      <c r="L6" s="7"/>
    </row>
    <row r="7" spans="2:12" ht="17.25">
      <c r="C7" s="509" t="s">
        <v>825</v>
      </c>
      <c r="K7" s="7"/>
      <c r="L7" s="7"/>
    </row>
    <row r="8" spans="2:12">
      <c r="K8" s="7"/>
      <c r="L8" s="7"/>
    </row>
    <row r="9" spans="2:12">
      <c r="K9" s="7"/>
      <c r="L9" s="7"/>
    </row>
    <row r="10" spans="2:12">
      <c r="K10" s="7"/>
      <c r="L10" s="7"/>
    </row>
    <row r="11" spans="2:12">
      <c r="K11" s="7"/>
      <c r="L11" s="7"/>
    </row>
    <row r="12" spans="2:12">
      <c r="K12" s="7"/>
      <c r="L12" s="7"/>
    </row>
    <row r="13" spans="2:12">
      <c r="K13" s="7"/>
      <c r="L13" s="7"/>
    </row>
    <row r="14" spans="2:12">
      <c r="K14" s="7"/>
      <c r="L14" s="7"/>
    </row>
    <row r="15" spans="2:12">
      <c r="K15" s="7"/>
      <c r="L15" s="7"/>
    </row>
    <row r="16" spans="2:12">
      <c r="K16" s="7"/>
      <c r="L16" s="7"/>
    </row>
    <row r="17" spans="2:12">
      <c r="K17" s="7"/>
      <c r="L17" s="7"/>
    </row>
    <row r="18" spans="2:12">
      <c r="K18" s="7"/>
      <c r="L18" s="7"/>
    </row>
    <row r="19" spans="2:12">
      <c r="K19" s="7"/>
      <c r="L19" s="7"/>
    </row>
    <row r="20" spans="2:12">
      <c r="K20" s="7"/>
      <c r="L20" s="7"/>
    </row>
    <row r="21" spans="2:12">
      <c r="K21" s="7"/>
      <c r="L21" s="7"/>
    </row>
    <row r="22" spans="2:12">
      <c r="K22" s="7"/>
      <c r="L22" s="7"/>
    </row>
    <row r="23" spans="2:12">
      <c r="K23" s="7"/>
      <c r="L23" s="7"/>
    </row>
    <row r="24" spans="2:12">
      <c r="K24" s="7"/>
      <c r="L24" s="7"/>
    </row>
    <row r="25" spans="2:12">
      <c r="K25" s="7"/>
      <c r="L25" s="7"/>
    </row>
    <row r="26" spans="2:12">
      <c r="K26" s="7"/>
      <c r="L26" s="7"/>
    </row>
    <row r="30" spans="2:12">
      <c r="B30" s="16"/>
      <c r="C30" s="16"/>
    </row>
    <row r="33" spans="2:3">
      <c r="C33" s="16"/>
    </row>
    <row r="34" spans="2:3">
      <c r="B34" s="16"/>
      <c r="C34" s="16"/>
    </row>
  </sheetData>
  <mergeCells count="2">
    <mergeCell ref="B2:C2"/>
    <mergeCell ref="E2:F2"/>
  </mergeCells>
  <phoneticPr fontId="2"/>
  <pageMargins left="0" right="0" top="0" bottom="0" header="0.51181102362204722" footer="0.51181102362204722"/>
  <pageSetup paperSize="9" scale="9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75" workbookViewId="0">
      <selection activeCell="U26" sqref="U26"/>
    </sheetView>
  </sheetViews>
  <sheetFormatPr defaultRowHeight="14.25"/>
  <cols>
    <col min="1" max="1" width="1.625" style="4" customWidth="1"/>
    <col min="2" max="2" width="8.125" style="4" customWidth="1"/>
    <col min="3" max="3" width="9" style="4"/>
    <col min="4" max="6" width="8.625" style="4" customWidth="1"/>
    <col min="7" max="7" width="8.125" style="4" customWidth="1"/>
    <col min="8" max="10" width="8.625" style="4" customWidth="1"/>
    <col min="11" max="11" width="8.5" style="4" customWidth="1"/>
    <col min="12" max="16384" width="9" style="4"/>
  </cols>
  <sheetData>
    <row r="1" spans="1:22" ht="15" thickBot="1"/>
    <row r="2" spans="1:22" ht="15" thickBot="1">
      <c r="B2" s="1011" t="s">
        <v>69</v>
      </c>
      <c r="C2" s="908"/>
      <c r="D2" s="129" t="s">
        <v>70</v>
      </c>
      <c r="E2" s="1012" t="str">
        <f>構成書!K3</f>
        <v>***-******</v>
      </c>
      <c r="F2" s="983"/>
      <c r="H2" s="128" t="s">
        <v>71</v>
      </c>
      <c r="I2" s="129" t="str">
        <f>構成書!F17</f>
        <v>暫定版</v>
      </c>
      <c r="J2" s="129" t="s">
        <v>72</v>
      </c>
      <c r="K2" s="79" t="s">
        <v>761</v>
      </c>
      <c r="L2" s="80"/>
    </row>
    <row r="3" spans="1:22">
      <c r="C3" s="7"/>
      <c r="D3" s="7"/>
      <c r="E3" s="7"/>
      <c r="F3" s="7"/>
      <c r="H3" s="7"/>
      <c r="I3" s="8"/>
      <c r="J3" s="7"/>
      <c r="K3" s="7"/>
      <c r="L3" s="7"/>
    </row>
    <row r="4" spans="1:22" ht="20.25">
      <c r="B4" s="84" t="str">
        <f>構成書!K4</f>
        <v>CL-A160-1W9-HN1</v>
      </c>
      <c r="G4" s="159" t="s">
        <v>393</v>
      </c>
    </row>
    <row r="5" spans="1:22" ht="18">
      <c r="M5" s="16"/>
      <c r="N5" s="429"/>
      <c r="O5" s="16"/>
      <c r="P5" s="16"/>
      <c r="Q5" s="16"/>
    </row>
    <row r="6" spans="1:22">
      <c r="B6" s="172" t="s">
        <v>394</v>
      </c>
      <c r="C6" s="16"/>
      <c r="D6" s="7"/>
      <c r="E6" s="7"/>
      <c r="F6" s="7"/>
      <c r="G6" s="7"/>
    </row>
    <row r="7" spans="1:22" ht="15">
      <c r="C7" s="16"/>
      <c r="D7" s="7"/>
      <c r="F7" s="7"/>
      <c r="I7" s="430" t="s">
        <v>152</v>
      </c>
      <c r="M7" s="160" t="s">
        <v>395</v>
      </c>
      <c r="O7" s="16"/>
      <c r="U7" s="593" t="s">
        <v>703</v>
      </c>
      <c r="V7" s="593"/>
    </row>
    <row r="8" spans="1:22" ht="15">
      <c r="B8" s="1028" t="s">
        <v>132</v>
      </c>
      <c r="C8" s="1028"/>
      <c r="D8" s="1028"/>
      <c r="E8" s="1030" t="s">
        <v>701</v>
      </c>
      <c r="F8" s="1029" t="s">
        <v>1004</v>
      </c>
      <c r="G8" s="1029" t="s">
        <v>319</v>
      </c>
      <c r="H8" s="1028" t="s">
        <v>885</v>
      </c>
      <c r="I8" s="1028"/>
      <c r="M8" s="81"/>
      <c r="O8" s="430" t="s">
        <v>152</v>
      </c>
      <c r="V8" s="594"/>
    </row>
    <row r="9" spans="1:22" ht="15.75" thickBot="1">
      <c r="B9" s="1029"/>
      <c r="C9" s="1029"/>
      <c r="D9" s="1029"/>
      <c r="E9" s="1013"/>
      <c r="F9" s="1031"/>
      <c r="G9" s="1031"/>
      <c r="H9" s="592" t="s">
        <v>708</v>
      </c>
      <c r="I9" s="592" t="s">
        <v>698</v>
      </c>
      <c r="M9" s="432" t="s">
        <v>119</v>
      </c>
      <c r="N9" s="446" t="s">
        <v>392</v>
      </c>
      <c r="O9" s="446" t="s">
        <v>412</v>
      </c>
    </row>
    <row r="10" spans="1:22" ht="15.75" thickTop="1">
      <c r="A10" s="16"/>
      <c r="B10" s="1019" t="s">
        <v>1039</v>
      </c>
      <c r="C10" s="1020"/>
      <c r="D10" s="1021"/>
      <c r="E10" s="1013" t="s">
        <v>702</v>
      </c>
      <c r="F10" s="620" t="s">
        <v>320</v>
      </c>
      <c r="G10" s="768" t="s">
        <v>877</v>
      </c>
      <c r="H10" s="498">
        <v>31.33</v>
      </c>
      <c r="I10" s="498">
        <v>38.299999999999997</v>
      </c>
      <c r="J10" s="750"/>
      <c r="K10" s="571"/>
      <c r="M10" s="558" t="s">
        <v>762</v>
      </c>
      <c r="N10" s="448">
        <v>2.7</v>
      </c>
      <c r="O10" s="448">
        <v>2.8000000000000003</v>
      </c>
    </row>
    <row r="11" spans="1:22" ht="15" customHeight="1">
      <c r="A11" s="16"/>
      <c r="B11" s="1022"/>
      <c r="C11" s="1023"/>
      <c r="D11" s="1024"/>
      <c r="E11" s="1014"/>
      <c r="F11" s="621" t="s">
        <v>778</v>
      </c>
      <c r="G11" s="769" t="s">
        <v>879</v>
      </c>
      <c r="H11" s="556">
        <v>31.33</v>
      </c>
      <c r="I11" s="556">
        <v>38.299999999999997</v>
      </c>
      <c r="K11" s="571"/>
      <c r="M11" s="447" t="s">
        <v>763</v>
      </c>
      <c r="N11" s="185">
        <v>2.8000000000000003</v>
      </c>
      <c r="O11" s="185">
        <v>2.9000000000000004</v>
      </c>
    </row>
    <row r="12" spans="1:22" ht="15" customHeight="1">
      <c r="A12" s="16"/>
      <c r="B12" s="1022"/>
      <c r="C12" s="1023"/>
      <c r="D12" s="1024"/>
      <c r="E12" s="1014"/>
      <c r="F12" s="622" t="s">
        <v>337</v>
      </c>
      <c r="G12" s="770" t="s">
        <v>881</v>
      </c>
      <c r="H12" s="869">
        <v>30.42</v>
      </c>
      <c r="I12" s="869">
        <v>31.33</v>
      </c>
      <c r="K12" s="571"/>
      <c r="M12" s="447" t="s">
        <v>764</v>
      </c>
      <c r="N12" s="185">
        <v>2.9000000000000004</v>
      </c>
      <c r="O12" s="185">
        <v>3.0000000000000004</v>
      </c>
    </row>
    <row r="13" spans="1:22" ht="15">
      <c r="A13" s="16"/>
      <c r="B13" s="1022"/>
      <c r="C13" s="1023"/>
      <c r="D13" s="1024"/>
      <c r="E13" s="1014"/>
      <c r="F13" s="582" t="s">
        <v>338</v>
      </c>
      <c r="G13" s="771" t="s">
        <v>880</v>
      </c>
      <c r="H13" s="869">
        <v>31.33</v>
      </c>
      <c r="I13" s="869">
        <v>37.18</v>
      </c>
      <c r="K13" s="571"/>
      <c r="M13" s="447" t="s">
        <v>765</v>
      </c>
      <c r="N13" s="185">
        <v>3.0000000000000004</v>
      </c>
      <c r="O13" s="185">
        <v>3.1000000000000005</v>
      </c>
    </row>
    <row r="14" spans="1:22" ht="15" customHeight="1">
      <c r="A14" s="16"/>
      <c r="B14" s="1022"/>
      <c r="C14" s="1023"/>
      <c r="D14" s="1024"/>
      <c r="E14" s="1014"/>
      <c r="F14" s="582" t="s">
        <v>356</v>
      </c>
      <c r="G14" s="771" t="s">
        <v>889</v>
      </c>
      <c r="H14" s="499">
        <v>30.42</v>
      </c>
      <c r="I14" s="499">
        <v>36.06</v>
      </c>
      <c r="K14" s="571"/>
      <c r="M14" s="435" t="s">
        <v>396</v>
      </c>
      <c r="N14" s="431"/>
      <c r="O14" s="436" t="s">
        <v>125</v>
      </c>
    </row>
    <row r="15" spans="1:22" ht="15" customHeight="1">
      <c r="A15" s="16"/>
      <c r="B15" s="1022"/>
      <c r="C15" s="1023"/>
      <c r="D15" s="1024"/>
      <c r="E15" s="1014"/>
      <c r="F15" s="582" t="s">
        <v>706</v>
      </c>
      <c r="G15" s="771" t="s">
        <v>889</v>
      </c>
      <c r="H15" s="499">
        <v>36.06</v>
      </c>
      <c r="I15" s="499">
        <v>37.18</v>
      </c>
      <c r="J15" s="750"/>
      <c r="K15" s="751"/>
    </row>
    <row r="16" spans="1:22" ht="15">
      <c r="A16" s="16"/>
      <c r="B16" s="1022"/>
      <c r="C16" s="1023"/>
      <c r="D16" s="1024"/>
      <c r="E16" s="1014"/>
      <c r="F16" s="582" t="s">
        <v>856</v>
      </c>
      <c r="G16" s="582" t="s">
        <v>883</v>
      </c>
      <c r="H16" s="499">
        <v>29.51</v>
      </c>
      <c r="I16" s="499">
        <v>36.06</v>
      </c>
      <c r="K16" s="571"/>
      <c r="M16" s="7"/>
    </row>
    <row r="17" spans="1:20" ht="15" customHeight="1">
      <c r="A17" s="774"/>
      <c r="B17" s="1025"/>
      <c r="C17" s="1026"/>
      <c r="D17" s="1027"/>
      <c r="E17" s="1015"/>
      <c r="F17" s="583" t="s">
        <v>857</v>
      </c>
      <c r="G17" s="583" t="s">
        <v>884</v>
      </c>
      <c r="H17" s="500">
        <v>29.51</v>
      </c>
      <c r="I17" s="500">
        <v>36.06</v>
      </c>
      <c r="K17" s="571"/>
      <c r="M17" s="218" t="s">
        <v>398</v>
      </c>
      <c r="N17" s="76"/>
      <c r="O17" s="76"/>
    </row>
    <row r="18" spans="1:20" ht="15" customHeight="1">
      <c r="B18" s="1016"/>
      <c r="C18" s="1017"/>
      <c r="D18" s="1018"/>
      <c r="E18" s="772"/>
      <c r="F18" s="589"/>
      <c r="G18" s="589"/>
      <c r="H18" s="591"/>
      <c r="I18" s="591"/>
      <c r="K18" s="571"/>
      <c r="L18" s="16"/>
      <c r="M18" s="82" t="s">
        <v>876</v>
      </c>
      <c r="N18" s="82" t="s">
        <v>126</v>
      </c>
      <c r="O18" s="82" t="s">
        <v>127</v>
      </c>
      <c r="Q18" s="7"/>
      <c r="R18" s="7"/>
      <c r="S18" s="7"/>
      <c r="T18" s="16"/>
    </row>
    <row r="19" spans="1:20" ht="15">
      <c r="B19" s="1016"/>
      <c r="C19" s="1017"/>
      <c r="D19" s="1018"/>
      <c r="E19" s="772"/>
      <c r="F19" s="582"/>
      <c r="G19" s="582"/>
      <c r="H19" s="499"/>
      <c r="I19" s="499"/>
      <c r="K19" s="571"/>
      <c r="L19" s="7"/>
      <c r="M19" s="82" t="s">
        <v>232</v>
      </c>
      <c r="N19" s="623">
        <v>0.27600000000000002</v>
      </c>
      <c r="O19" s="623">
        <v>0.27</v>
      </c>
      <c r="Q19" s="7"/>
      <c r="R19" s="784"/>
      <c r="S19" s="25"/>
      <c r="T19" s="16"/>
    </row>
    <row r="20" spans="1:20" ht="15" customHeight="1">
      <c r="B20" s="1016"/>
      <c r="C20" s="1017"/>
      <c r="D20" s="1018"/>
      <c r="E20" s="772"/>
      <c r="F20" s="582"/>
      <c r="G20" s="582"/>
      <c r="H20" s="499"/>
      <c r="I20" s="499"/>
      <c r="K20" s="571"/>
      <c r="L20" s="7"/>
      <c r="M20" s="82" t="s">
        <v>233</v>
      </c>
      <c r="N20" s="623">
        <v>0.27850000000000003</v>
      </c>
      <c r="O20" s="623">
        <v>0.27500000000000002</v>
      </c>
      <c r="Q20" s="7"/>
      <c r="R20" s="785"/>
      <c r="S20" s="25"/>
      <c r="T20" s="16"/>
    </row>
    <row r="21" spans="1:20" ht="15" customHeight="1">
      <c r="B21" s="1016"/>
      <c r="C21" s="1017"/>
      <c r="D21" s="1018"/>
      <c r="E21" s="772"/>
      <c r="F21" s="582"/>
      <c r="G21" s="582"/>
      <c r="H21" s="499"/>
      <c r="I21" s="499"/>
      <c r="K21" s="571"/>
      <c r="L21" s="7"/>
      <c r="M21" s="82" t="s">
        <v>234</v>
      </c>
      <c r="N21" s="623">
        <v>0.29050000000000004</v>
      </c>
      <c r="O21" s="623">
        <v>0.27500000000000002</v>
      </c>
      <c r="Q21" s="7"/>
      <c r="R21" s="785"/>
      <c r="S21" s="25"/>
      <c r="T21" s="16"/>
    </row>
    <row r="22" spans="1:20" ht="15.75" customHeight="1">
      <c r="B22" s="1016"/>
      <c r="C22" s="1017"/>
      <c r="D22" s="1018"/>
      <c r="E22" s="772"/>
      <c r="F22" s="582"/>
      <c r="G22" s="582"/>
      <c r="H22" s="499"/>
      <c r="I22" s="499"/>
      <c r="K22" s="571"/>
      <c r="L22" s="7"/>
      <c r="M22" s="82" t="s">
        <v>235</v>
      </c>
      <c r="N22" s="623">
        <v>0.28800000000000003</v>
      </c>
      <c r="O22" s="623">
        <v>0.27</v>
      </c>
      <c r="Q22" s="7"/>
      <c r="R22" s="25"/>
      <c r="S22" s="25"/>
      <c r="T22" s="16"/>
    </row>
    <row r="23" spans="1:20" ht="15.75" customHeight="1">
      <c r="B23" s="1032"/>
      <c r="C23" s="1033"/>
      <c r="D23" s="1034"/>
      <c r="E23" s="773"/>
      <c r="F23" s="583"/>
      <c r="G23" s="583"/>
      <c r="H23" s="500"/>
      <c r="I23" s="500"/>
      <c r="K23" s="571"/>
      <c r="L23" s="7"/>
      <c r="M23" s="624"/>
      <c r="N23" s="625">
        <v>0.27600000000000002</v>
      </c>
      <c r="O23" s="625">
        <v>0.27</v>
      </c>
      <c r="Q23" s="775"/>
      <c r="R23" s="626"/>
      <c r="S23" s="626"/>
      <c r="T23" s="16"/>
    </row>
    <row r="24" spans="1:20" ht="15">
      <c r="B24" s="1016"/>
      <c r="C24" s="1017"/>
      <c r="D24" s="1018"/>
      <c r="E24" s="1014"/>
      <c r="F24" s="589"/>
      <c r="G24" s="589"/>
      <c r="H24" s="591"/>
      <c r="I24" s="591"/>
      <c r="K24" s="571"/>
      <c r="L24" s="7"/>
      <c r="M24" s="82" t="s">
        <v>878</v>
      </c>
      <c r="N24" s="82" t="s">
        <v>126</v>
      </c>
      <c r="O24" s="82" t="s">
        <v>127</v>
      </c>
      <c r="Q24" s="7"/>
      <c r="R24" s="7"/>
      <c r="S24" s="7"/>
      <c r="T24" s="16"/>
    </row>
    <row r="25" spans="1:20" ht="15">
      <c r="B25" s="1032"/>
      <c r="C25" s="1033"/>
      <c r="D25" s="1034"/>
      <c r="E25" s="1031"/>
      <c r="F25" s="583"/>
      <c r="G25" s="583"/>
      <c r="H25" s="500"/>
      <c r="I25" s="500"/>
      <c r="K25" s="571"/>
      <c r="L25" s="7"/>
      <c r="M25" s="82" t="s">
        <v>232</v>
      </c>
      <c r="N25" s="623">
        <v>0.27350000000000002</v>
      </c>
      <c r="O25" s="623">
        <v>0.26500000000000001</v>
      </c>
      <c r="Q25" s="7"/>
      <c r="R25" s="25"/>
      <c r="S25" s="25"/>
      <c r="T25" s="16"/>
    </row>
    <row r="26" spans="1:20" ht="15">
      <c r="B26" s="1016"/>
      <c r="C26" s="1017"/>
      <c r="D26" s="1018"/>
      <c r="E26" s="1014"/>
      <c r="F26" s="589"/>
      <c r="G26" s="589"/>
      <c r="H26" s="590"/>
      <c r="I26" s="590"/>
      <c r="K26" s="571"/>
      <c r="L26" s="7"/>
      <c r="M26" s="82" t="s">
        <v>233</v>
      </c>
      <c r="N26" s="623">
        <v>0.27600000000000002</v>
      </c>
      <c r="O26" s="623">
        <v>0.27</v>
      </c>
      <c r="Q26" s="7"/>
      <c r="R26" s="25"/>
      <c r="S26" s="25"/>
      <c r="T26" s="16"/>
    </row>
    <row r="27" spans="1:20" ht="15">
      <c r="B27" s="1016"/>
      <c r="C27" s="1017"/>
      <c r="D27" s="1018"/>
      <c r="E27" s="1038"/>
      <c r="F27" s="583"/>
      <c r="G27" s="583"/>
      <c r="H27" s="500"/>
      <c r="I27" s="500"/>
      <c r="K27" s="571"/>
      <c r="L27" s="7"/>
      <c r="M27" s="82" t="s">
        <v>234</v>
      </c>
      <c r="N27" s="623">
        <v>0.28800000000000003</v>
      </c>
      <c r="O27" s="623">
        <v>0.27</v>
      </c>
      <c r="Q27" s="7"/>
      <c r="R27" s="25"/>
      <c r="S27" s="25"/>
      <c r="T27" s="16"/>
    </row>
    <row r="28" spans="1:20" ht="15">
      <c r="B28" s="1016"/>
      <c r="C28" s="1017"/>
      <c r="D28" s="1018"/>
      <c r="E28" s="1014"/>
      <c r="F28" s="581"/>
      <c r="G28" s="581"/>
      <c r="H28" s="498"/>
      <c r="I28" s="498"/>
      <c r="K28" s="7"/>
      <c r="L28" s="7"/>
      <c r="M28" s="82" t="s">
        <v>235</v>
      </c>
      <c r="N28" s="623">
        <v>0.28550000000000003</v>
      </c>
      <c r="O28" s="623">
        <v>0.26500000000000001</v>
      </c>
      <c r="Q28" s="7"/>
      <c r="R28" s="25"/>
      <c r="S28" s="25"/>
      <c r="T28" s="16"/>
    </row>
    <row r="29" spans="1:20" ht="15" customHeight="1">
      <c r="B29" s="1016"/>
      <c r="C29" s="1017"/>
      <c r="D29" s="1018"/>
      <c r="E29" s="1038"/>
      <c r="F29" s="582"/>
      <c r="G29" s="582"/>
      <c r="H29" s="499"/>
      <c r="I29" s="499"/>
      <c r="K29" s="7"/>
      <c r="L29" s="7"/>
      <c r="M29" s="438"/>
      <c r="N29" s="625">
        <v>0.27350000000000002</v>
      </c>
      <c r="O29" s="625">
        <v>0.26500000000000001</v>
      </c>
      <c r="Q29" s="775"/>
      <c r="R29" s="626"/>
      <c r="S29" s="626"/>
      <c r="T29" s="16"/>
    </row>
    <row r="30" spans="1:20" ht="15" customHeight="1">
      <c r="B30" s="1016"/>
      <c r="C30" s="1017"/>
      <c r="D30" s="1018"/>
      <c r="E30" s="1038"/>
      <c r="F30" s="582"/>
      <c r="G30" s="582"/>
      <c r="H30" s="499"/>
      <c r="I30" s="499"/>
      <c r="K30" s="7"/>
      <c r="L30" s="7"/>
      <c r="M30" s="82" t="s">
        <v>880</v>
      </c>
      <c r="N30" s="82" t="s">
        <v>126</v>
      </c>
      <c r="O30" s="82" t="s">
        <v>127</v>
      </c>
      <c r="Q30" s="7"/>
      <c r="R30" s="7"/>
      <c r="S30" s="7"/>
      <c r="T30" s="16"/>
    </row>
    <row r="31" spans="1:20" ht="15">
      <c r="B31" s="1032"/>
      <c r="C31" s="1033"/>
      <c r="D31" s="1034"/>
      <c r="E31" s="1031"/>
      <c r="F31" s="583"/>
      <c r="G31" s="583"/>
      <c r="H31" s="500"/>
      <c r="I31" s="500"/>
      <c r="K31" s="7"/>
      <c r="L31" s="7"/>
      <c r="M31" s="82" t="s">
        <v>232</v>
      </c>
      <c r="N31" s="623">
        <v>0.27100000000000002</v>
      </c>
      <c r="O31" s="623">
        <v>0.26</v>
      </c>
      <c r="Q31" s="7"/>
      <c r="R31" s="25"/>
      <c r="S31" s="25"/>
      <c r="T31" s="16"/>
    </row>
    <row r="32" spans="1:20" ht="15" customHeight="1">
      <c r="B32" s="1035"/>
      <c r="C32" s="1036"/>
      <c r="D32" s="1037"/>
      <c r="E32" s="587"/>
      <c r="F32" s="582"/>
      <c r="G32" s="585"/>
      <c r="H32" s="499"/>
      <c r="I32" s="499"/>
      <c r="K32" s="7"/>
      <c r="L32" s="7"/>
      <c r="M32" s="82" t="s">
        <v>233</v>
      </c>
      <c r="N32" s="623">
        <v>0.27350000000000002</v>
      </c>
      <c r="O32" s="623">
        <v>0.26500000000000001</v>
      </c>
      <c r="Q32" s="7"/>
      <c r="R32" s="25"/>
      <c r="S32" s="25"/>
      <c r="T32" s="16"/>
    </row>
    <row r="33" spans="2:20" ht="15" customHeight="1">
      <c r="B33" s="1016"/>
      <c r="C33" s="1017"/>
      <c r="D33" s="1018"/>
      <c r="E33" s="586"/>
      <c r="F33" s="582"/>
      <c r="G33" s="585"/>
      <c r="H33" s="499"/>
      <c r="I33" s="499"/>
      <c r="K33" s="7"/>
      <c r="L33" s="7"/>
      <c r="M33" s="82" t="s">
        <v>234</v>
      </c>
      <c r="N33" s="623">
        <v>0.28550000000000003</v>
      </c>
      <c r="O33" s="623">
        <v>0.26500000000000001</v>
      </c>
      <c r="Q33" s="7"/>
      <c r="R33" s="25"/>
      <c r="S33" s="25"/>
      <c r="T33" s="16"/>
    </row>
    <row r="34" spans="2:20" ht="15.75">
      <c r="B34" s="1016"/>
      <c r="C34" s="1017"/>
      <c r="D34" s="1018"/>
      <c r="E34" s="579"/>
      <c r="F34" s="582"/>
      <c r="G34" s="585"/>
      <c r="H34" s="499"/>
      <c r="I34" s="499"/>
      <c r="K34" s="7"/>
      <c r="L34" s="7"/>
      <c r="M34" s="82" t="s">
        <v>235</v>
      </c>
      <c r="N34" s="623">
        <v>0.28300000000000003</v>
      </c>
      <c r="O34" s="623">
        <v>0.26</v>
      </c>
      <c r="Q34" s="7"/>
      <c r="R34" s="25"/>
      <c r="S34" s="25"/>
      <c r="T34" s="16"/>
    </row>
    <row r="35" spans="2:20" ht="15.75">
      <c r="B35" s="1032"/>
      <c r="C35" s="1033"/>
      <c r="D35" s="1034"/>
      <c r="E35" s="580"/>
      <c r="F35" s="583"/>
      <c r="G35" s="588"/>
      <c r="H35" s="500"/>
      <c r="I35" s="500"/>
      <c r="K35" s="7"/>
      <c r="L35" s="7"/>
      <c r="M35" s="438"/>
      <c r="N35" s="625">
        <v>0.27100000000000002</v>
      </c>
      <c r="O35" s="625">
        <v>0.26</v>
      </c>
      <c r="Q35" s="775"/>
      <c r="R35" s="626"/>
      <c r="S35" s="626"/>
      <c r="T35" s="16"/>
    </row>
    <row r="36" spans="2:20" ht="15">
      <c r="B36" s="1035"/>
      <c r="C36" s="1036"/>
      <c r="D36" s="1037"/>
      <c r="E36" s="578"/>
      <c r="F36" s="581"/>
      <c r="G36" s="584"/>
      <c r="H36" s="498"/>
      <c r="I36" s="498"/>
      <c r="K36" s="7"/>
      <c r="L36" s="7"/>
      <c r="M36" s="82" t="s">
        <v>882</v>
      </c>
      <c r="N36" s="82" t="s">
        <v>126</v>
      </c>
      <c r="O36" s="82" t="s">
        <v>127</v>
      </c>
      <c r="Q36" s="7"/>
      <c r="R36" s="7"/>
      <c r="S36" s="7"/>
      <c r="T36" s="16"/>
    </row>
    <row r="37" spans="2:20" ht="15.75">
      <c r="B37" s="1016"/>
      <c r="C37" s="1017"/>
      <c r="D37" s="1018"/>
      <c r="E37" s="579"/>
      <c r="F37" s="582"/>
      <c r="G37" s="582"/>
      <c r="H37" s="556"/>
      <c r="I37" s="556"/>
      <c r="K37" s="7"/>
      <c r="L37" s="7"/>
      <c r="M37" s="82" t="s">
        <v>232</v>
      </c>
      <c r="N37" s="623">
        <v>0.26850000000000002</v>
      </c>
      <c r="O37" s="623">
        <v>0.255</v>
      </c>
      <c r="Q37" s="7"/>
      <c r="R37" s="25"/>
      <c r="S37" s="25"/>
      <c r="T37" s="16"/>
    </row>
    <row r="38" spans="2:20" ht="15.75">
      <c r="B38" s="1032"/>
      <c r="C38" s="1033"/>
      <c r="D38" s="1034"/>
      <c r="E38" s="580"/>
      <c r="F38" s="583"/>
      <c r="G38" s="583"/>
      <c r="H38" s="500"/>
      <c r="I38" s="500"/>
      <c r="K38" s="7"/>
      <c r="L38" s="7"/>
      <c r="M38" s="82" t="s">
        <v>233</v>
      </c>
      <c r="N38" s="623">
        <v>0.27100000000000002</v>
      </c>
      <c r="O38" s="623">
        <v>0.26</v>
      </c>
      <c r="Q38" s="7"/>
      <c r="R38" s="25"/>
      <c r="S38" s="25"/>
      <c r="T38" s="16"/>
    </row>
    <row r="39" spans="2:20" ht="15.75">
      <c r="B39" s="435" t="s">
        <v>699</v>
      </c>
      <c r="C39" s="431"/>
      <c r="D39" s="436" t="s">
        <v>890</v>
      </c>
      <c r="E39" s="528"/>
      <c r="F39" s="437"/>
      <c r="G39" s="437"/>
      <c r="H39" s="529"/>
      <c r="I39" s="529"/>
      <c r="K39" s="7"/>
      <c r="L39" s="7"/>
      <c r="M39" s="82" t="s">
        <v>234</v>
      </c>
      <c r="N39" s="623">
        <v>0.28300000000000003</v>
      </c>
      <c r="O39" s="623">
        <v>0.26</v>
      </c>
      <c r="Q39" s="7"/>
      <c r="R39" s="25"/>
      <c r="S39" s="25"/>
      <c r="T39" s="16"/>
    </row>
    <row r="40" spans="2:20">
      <c r="K40" s="7"/>
      <c r="M40" s="82" t="s">
        <v>235</v>
      </c>
      <c r="N40" s="623">
        <v>0.28050000000000003</v>
      </c>
      <c r="O40" s="623">
        <v>0.255</v>
      </c>
      <c r="Q40" s="7"/>
      <c r="R40" s="25"/>
      <c r="S40" s="25"/>
      <c r="T40" s="16"/>
    </row>
    <row r="41" spans="2:20" ht="15">
      <c r="B41" s="433"/>
      <c r="C41" s="433"/>
      <c r="D41" s="433"/>
      <c r="E41" s="434"/>
      <c r="F41" s="434"/>
      <c r="G41" s="437"/>
      <c r="H41" s="437"/>
      <c r="K41" s="7"/>
      <c r="M41" s="438"/>
      <c r="N41" s="625">
        <v>0.26850000000000002</v>
      </c>
      <c r="O41" s="625">
        <v>0.255</v>
      </c>
      <c r="Q41" s="775"/>
      <c r="R41" s="626"/>
      <c r="S41" s="626"/>
      <c r="T41" s="16"/>
    </row>
    <row r="42" spans="2:20">
      <c r="B42" s="172" t="s">
        <v>397</v>
      </c>
      <c r="K42" s="430" t="s">
        <v>413</v>
      </c>
      <c r="M42" s="82" t="s">
        <v>883</v>
      </c>
      <c r="N42" s="82" t="s">
        <v>126</v>
      </c>
      <c r="O42" s="82" t="s">
        <v>127</v>
      </c>
      <c r="P42" s="7"/>
      <c r="Q42" s="7"/>
      <c r="R42" s="7"/>
      <c r="S42" s="7"/>
      <c r="T42" s="16"/>
    </row>
    <row r="43" spans="2:20" ht="15">
      <c r="B43" s="81"/>
      <c r="K43" s="7"/>
      <c r="M43" s="82" t="s">
        <v>232</v>
      </c>
      <c r="N43" s="623">
        <v>0.26600000000000001</v>
      </c>
      <c r="O43" s="623">
        <v>0.25</v>
      </c>
      <c r="P43" s="25"/>
      <c r="Q43" s="7"/>
      <c r="R43" s="25"/>
      <c r="S43" s="25"/>
      <c r="T43" s="16"/>
    </row>
    <row r="44" spans="2:20">
      <c r="K44" s="7"/>
      <c r="M44" s="82" t="s">
        <v>233</v>
      </c>
      <c r="N44" s="623">
        <v>0.26850000000000002</v>
      </c>
      <c r="O44" s="623">
        <v>0.255</v>
      </c>
      <c r="P44" s="25"/>
      <c r="Q44" s="7"/>
      <c r="R44" s="25"/>
      <c r="S44" s="25"/>
      <c r="T44" s="16"/>
    </row>
    <row r="45" spans="2:20">
      <c r="K45" s="7"/>
      <c r="M45" s="82" t="s">
        <v>234</v>
      </c>
      <c r="N45" s="623">
        <v>0.28050000000000003</v>
      </c>
      <c r="O45" s="623">
        <v>0.255</v>
      </c>
      <c r="P45" s="25"/>
      <c r="Q45" s="7"/>
      <c r="R45" s="25"/>
      <c r="S45" s="25"/>
      <c r="T45" s="16"/>
    </row>
    <row r="46" spans="2:20">
      <c r="M46" s="82" t="s">
        <v>235</v>
      </c>
      <c r="N46" s="623">
        <v>0.27800000000000002</v>
      </c>
      <c r="O46" s="623">
        <v>0.25</v>
      </c>
      <c r="P46" s="25"/>
      <c r="Q46" s="7"/>
      <c r="R46" s="25"/>
      <c r="S46" s="25"/>
      <c r="T46" s="16"/>
    </row>
    <row r="47" spans="2:20">
      <c r="M47" s="438"/>
      <c r="N47" s="625">
        <f>N43</f>
        <v>0.26600000000000001</v>
      </c>
      <c r="O47" s="625">
        <f>O43</f>
        <v>0.25</v>
      </c>
      <c r="P47" s="438"/>
      <c r="Q47" s="775"/>
      <c r="R47" s="626"/>
      <c r="S47" s="626"/>
      <c r="T47" s="16"/>
    </row>
    <row r="48" spans="2:20">
      <c r="M48" s="82" t="s">
        <v>884</v>
      </c>
      <c r="N48" s="82" t="s">
        <v>126</v>
      </c>
      <c r="O48" s="82" t="s">
        <v>127</v>
      </c>
      <c r="Q48" s="7"/>
      <c r="R48" s="7"/>
      <c r="S48" s="7"/>
      <c r="T48" s="16"/>
    </row>
    <row r="49" spans="2:20">
      <c r="M49" s="82" t="s">
        <v>232</v>
      </c>
      <c r="N49" s="623">
        <v>0.26350000000000001</v>
      </c>
      <c r="O49" s="623">
        <v>0.245</v>
      </c>
      <c r="Q49" s="7"/>
      <c r="R49" s="25"/>
      <c r="S49" s="25"/>
      <c r="T49" s="16"/>
    </row>
    <row r="50" spans="2:20">
      <c r="M50" s="82" t="s">
        <v>233</v>
      </c>
      <c r="N50" s="623">
        <v>0.26600000000000001</v>
      </c>
      <c r="O50" s="623">
        <v>0.25</v>
      </c>
      <c r="Q50" s="7"/>
      <c r="R50" s="25"/>
      <c r="S50" s="25"/>
      <c r="T50" s="16"/>
    </row>
    <row r="51" spans="2:20">
      <c r="M51" s="82" t="s">
        <v>234</v>
      </c>
      <c r="N51" s="623">
        <v>0.27800000000000002</v>
      </c>
      <c r="O51" s="623">
        <v>0.25</v>
      </c>
      <c r="Q51" s="7"/>
      <c r="R51" s="25"/>
      <c r="S51" s="25"/>
      <c r="T51" s="16"/>
    </row>
    <row r="52" spans="2:20">
      <c r="M52" s="82" t="s">
        <v>235</v>
      </c>
      <c r="N52" s="623">
        <v>0.27550000000000002</v>
      </c>
      <c r="O52" s="623">
        <v>0.245</v>
      </c>
      <c r="Q52" s="7"/>
      <c r="R52" s="25"/>
      <c r="S52" s="25"/>
      <c r="T52" s="16"/>
    </row>
    <row r="53" spans="2:20">
      <c r="M53" s="438"/>
      <c r="N53" s="626">
        <v>0.26350000000000001</v>
      </c>
      <c r="O53" s="626">
        <v>0.245</v>
      </c>
      <c r="Q53" s="438"/>
      <c r="R53" s="626">
        <f>R49</f>
        <v>0</v>
      </c>
      <c r="S53" s="626">
        <f>S49</f>
        <v>0</v>
      </c>
    </row>
    <row r="54" spans="2:20">
      <c r="N54" s="16"/>
      <c r="O54" s="16"/>
    </row>
    <row r="64" spans="2:20">
      <c r="B64" s="118" t="s">
        <v>95</v>
      </c>
      <c r="E64" s="83"/>
      <c r="I64" s="16"/>
    </row>
    <row r="65" spans="2:9">
      <c r="E65" s="83"/>
      <c r="I65" s="16"/>
    </row>
    <row r="66" spans="2:9">
      <c r="B66" s="118"/>
      <c r="E66" s="83"/>
    </row>
    <row r="67" spans="2:9">
      <c r="E67" s="83"/>
    </row>
    <row r="68" spans="2:9">
      <c r="E68" s="83"/>
    </row>
    <row r="69" spans="2:9">
      <c r="E69" s="83"/>
    </row>
    <row r="70" spans="2:9">
      <c r="E70" s="83"/>
    </row>
    <row r="71" spans="2:9">
      <c r="E71" s="83"/>
    </row>
    <row r="72" spans="2:9">
      <c r="E72" s="83"/>
    </row>
    <row r="73" spans="2:9">
      <c r="E73" s="83"/>
    </row>
    <row r="74" spans="2:9">
      <c r="E74" s="83"/>
    </row>
    <row r="75" spans="2:9">
      <c r="E75" s="83"/>
    </row>
    <row r="76" spans="2:9">
      <c r="E76" s="83"/>
    </row>
    <row r="77" spans="2:9">
      <c r="E77" s="83"/>
    </row>
    <row r="78" spans="2:9">
      <c r="E78" s="83"/>
    </row>
    <row r="79" spans="2:9">
      <c r="E79" s="83"/>
      <c r="F79" s="83"/>
    </row>
    <row r="80" spans="2:9">
      <c r="E80" s="83"/>
      <c r="F80" s="83"/>
      <c r="G80" s="83"/>
      <c r="H80" s="83"/>
    </row>
    <row r="82" spans="2:3">
      <c r="B82" s="16"/>
      <c r="C82" s="16"/>
    </row>
    <row r="86" spans="2:3">
      <c r="B86" s="16"/>
      <c r="C86" s="16"/>
    </row>
  </sheetData>
  <mergeCells count="33">
    <mergeCell ref="E28:E31"/>
    <mergeCell ref="E26:E27"/>
    <mergeCell ref="E24:E25"/>
    <mergeCell ref="B24:D24"/>
    <mergeCell ref="B25:D25"/>
    <mergeCell ref="B26:D26"/>
    <mergeCell ref="B27:D27"/>
    <mergeCell ref="B38:D38"/>
    <mergeCell ref="B35:D35"/>
    <mergeCell ref="B37:D37"/>
    <mergeCell ref="B36:D36"/>
    <mergeCell ref="B28:D28"/>
    <mergeCell ref="B29:D29"/>
    <mergeCell ref="B30:D30"/>
    <mergeCell ref="B34:D34"/>
    <mergeCell ref="B33:D33"/>
    <mergeCell ref="B32:D32"/>
    <mergeCell ref="B31:D31"/>
    <mergeCell ref="B19:D19"/>
    <mergeCell ref="B20:D20"/>
    <mergeCell ref="B21:D21"/>
    <mergeCell ref="B22:D22"/>
    <mergeCell ref="B23:D23"/>
    <mergeCell ref="E10:E17"/>
    <mergeCell ref="B18:D18"/>
    <mergeCell ref="B10:D17"/>
    <mergeCell ref="H8:I8"/>
    <mergeCell ref="B2:C2"/>
    <mergeCell ref="E2:F2"/>
    <mergeCell ref="B8:D9"/>
    <mergeCell ref="E8:E9"/>
    <mergeCell ref="G8:G9"/>
    <mergeCell ref="F8:F9"/>
  </mergeCells>
  <phoneticPr fontId="2"/>
  <pageMargins left="0.75" right="0.75" top="1" bottom="1" header="0.51200000000000001" footer="0.51200000000000001"/>
  <pageSetup paperSize="9" orientation="portrait" horizontalDpi="1200" copies="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2"/>
  <sheetViews>
    <sheetView view="pageBreakPreview" zoomScale="85" zoomScaleNormal="75" zoomScaleSheetLayoutView="85" workbookViewId="0">
      <selection activeCell="S14" sqref="S14"/>
    </sheetView>
  </sheetViews>
  <sheetFormatPr defaultRowHeight="14.25"/>
  <cols>
    <col min="1" max="1" width="1.625" style="4" customWidth="1"/>
    <col min="2" max="2" width="8.125" style="4" customWidth="1"/>
    <col min="3" max="3" width="9" style="4"/>
    <col min="4" max="6" width="8.625" style="4" customWidth="1"/>
    <col min="7" max="7" width="8.125" style="4" customWidth="1"/>
    <col min="8" max="10" width="8.625" style="4" customWidth="1"/>
    <col min="11" max="11" width="8.5" style="4" customWidth="1"/>
    <col min="12" max="16384" width="9" style="4"/>
  </cols>
  <sheetData>
    <row r="1" spans="2:17" ht="15" thickBot="1"/>
    <row r="2" spans="2:17" ht="15" thickBot="1">
      <c r="B2" s="1011" t="s">
        <v>69</v>
      </c>
      <c r="C2" s="908"/>
      <c r="D2" s="129" t="s">
        <v>70</v>
      </c>
      <c r="E2" s="1012" t="str">
        <f>構成書!K3</f>
        <v>***-******</v>
      </c>
      <c r="F2" s="983"/>
      <c r="H2" s="128" t="s">
        <v>71</v>
      </c>
      <c r="I2" s="129" t="str">
        <f>構成書!F18</f>
        <v>暫定版</v>
      </c>
      <c r="J2" s="129" t="s">
        <v>72</v>
      </c>
      <c r="K2" s="79" t="s">
        <v>217</v>
      </c>
      <c r="L2" s="80"/>
    </row>
    <row r="3" spans="2:17">
      <c r="C3" s="7"/>
      <c r="D3" s="7"/>
      <c r="E3" s="7"/>
      <c r="F3" s="7"/>
      <c r="H3" s="7"/>
      <c r="I3" s="8"/>
      <c r="J3" s="7"/>
      <c r="K3" s="7"/>
      <c r="L3" s="7"/>
    </row>
    <row r="4" spans="2:17" ht="20.25">
      <c r="B4" s="84" t="str">
        <f>構成書!K4</f>
        <v>CL-A160-1W9-HN1</v>
      </c>
      <c r="G4" s="159"/>
    </row>
    <row r="5" spans="2:17" ht="18">
      <c r="M5" s="16"/>
      <c r="N5" s="429"/>
      <c r="O5" s="16"/>
      <c r="P5" s="16"/>
      <c r="Q5" s="16"/>
    </row>
    <row r="6" spans="2:17" ht="15">
      <c r="B6" s="172" t="s">
        <v>1005</v>
      </c>
      <c r="G6" s="160" t="s">
        <v>395</v>
      </c>
      <c r="I6" s="16"/>
      <c r="M6" s="16"/>
      <c r="N6" s="7"/>
      <c r="O6" s="7"/>
      <c r="P6" s="7"/>
      <c r="Q6" s="7"/>
    </row>
    <row r="7" spans="2:17" ht="15">
      <c r="E7" s="430" t="s">
        <v>399</v>
      </c>
      <c r="G7" s="81"/>
      <c r="I7" s="430" t="s">
        <v>152</v>
      </c>
      <c r="M7" s="16"/>
      <c r="N7" s="7"/>
      <c r="O7" s="7"/>
      <c r="P7" s="7"/>
      <c r="Q7" s="7"/>
    </row>
    <row r="8" spans="2:17" ht="15.75" thickBot="1">
      <c r="B8" s="627" t="s">
        <v>885</v>
      </c>
      <c r="C8" s="627" t="s">
        <v>817</v>
      </c>
      <c r="D8" s="446" t="s">
        <v>392</v>
      </c>
      <c r="E8" s="446" t="s">
        <v>412</v>
      </c>
      <c r="G8" s="432" t="s">
        <v>119</v>
      </c>
      <c r="H8" s="446" t="s">
        <v>707</v>
      </c>
      <c r="I8" s="446" t="s">
        <v>412</v>
      </c>
      <c r="M8" s="16"/>
      <c r="N8" s="7"/>
      <c r="O8" s="7"/>
      <c r="P8" s="7"/>
      <c r="Q8" s="7"/>
    </row>
    <row r="9" spans="2:17" ht="15.75" thickTop="1">
      <c r="B9" s="628" t="s">
        <v>818</v>
      </c>
      <c r="C9" s="629" t="s">
        <v>876</v>
      </c>
      <c r="D9" s="703">
        <v>31.33</v>
      </c>
      <c r="E9" s="704">
        <v>38.299999999999997</v>
      </c>
      <c r="G9" s="558" t="s">
        <v>121</v>
      </c>
      <c r="H9" s="448">
        <v>2.7</v>
      </c>
      <c r="I9" s="448">
        <v>2.8000000000000003</v>
      </c>
      <c r="M9" s="7"/>
      <c r="N9" s="7"/>
    </row>
    <row r="10" spans="2:17" ht="15">
      <c r="B10" s="185" t="s">
        <v>819</v>
      </c>
      <c r="C10" s="630" t="s">
        <v>878</v>
      </c>
      <c r="D10" s="705">
        <v>31.33</v>
      </c>
      <c r="E10" s="706">
        <v>38.299999999999997</v>
      </c>
      <c r="G10" s="447" t="s">
        <v>122</v>
      </c>
      <c r="H10" s="185">
        <v>2.8000000000000003</v>
      </c>
      <c r="I10" s="185">
        <v>2.9000000000000004</v>
      </c>
      <c r="M10" s="7"/>
      <c r="N10" s="7"/>
    </row>
    <row r="11" spans="2:17" ht="15">
      <c r="B11" s="185" t="s">
        <v>820</v>
      </c>
      <c r="C11" s="630" t="s">
        <v>880</v>
      </c>
      <c r="D11" s="705">
        <v>30.42</v>
      </c>
      <c r="E11" s="706">
        <v>31.33</v>
      </c>
      <c r="G11" s="447" t="s">
        <v>123</v>
      </c>
      <c r="H11" s="185">
        <v>2.9000000000000004</v>
      </c>
      <c r="I11" s="185">
        <v>3.0000000000000004</v>
      </c>
      <c r="M11" s="7"/>
      <c r="N11" s="7"/>
    </row>
    <row r="12" spans="2:17" ht="15">
      <c r="B12" s="185" t="s">
        <v>821</v>
      </c>
      <c r="C12" s="630" t="s">
        <v>880</v>
      </c>
      <c r="D12" s="705">
        <v>31.33</v>
      </c>
      <c r="E12" s="706">
        <v>37.18</v>
      </c>
      <c r="G12" s="447" t="s">
        <v>124</v>
      </c>
      <c r="H12" s="185">
        <v>3.0000000000000004</v>
      </c>
      <c r="I12" s="185">
        <v>3.1000000000000005</v>
      </c>
      <c r="M12" s="7"/>
      <c r="N12" s="7"/>
    </row>
    <row r="13" spans="2:17" ht="15">
      <c r="B13" s="185" t="s">
        <v>822</v>
      </c>
      <c r="C13" s="630" t="s">
        <v>882</v>
      </c>
      <c r="D13" s="705">
        <v>30.42</v>
      </c>
      <c r="E13" s="706">
        <v>36.06</v>
      </c>
      <c r="G13" s="435" t="s">
        <v>396</v>
      </c>
      <c r="H13" s="431"/>
      <c r="I13" s="436" t="s">
        <v>125</v>
      </c>
      <c r="L13" s="7"/>
      <c r="M13" s="7"/>
      <c r="N13" s="7"/>
    </row>
    <row r="14" spans="2:17">
      <c r="B14" s="185" t="s">
        <v>823</v>
      </c>
      <c r="C14" s="630" t="s">
        <v>882</v>
      </c>
      <c r="D14" s="705">
        <v>36.06</v>
      </c>
      <c r="E14" s="706">
        <v>37.18</v>
      </c>
      <c r="L14" s="7"/>
      <c r="M14" s="7"/>
      <c r="N14" s="7"/>
    </row>
    <row r="15" spans="2:17" ht="15">
      <c r="B15" s="185" t="s">
        <v>824</v>
      </c>
      <c r="C15" s="630" t="s">
        <v>883</v>
      </c>
      <c r="D15" s="705">
        <v>29.51</v>
      </c>
      <c r="E15" s="706">
        <v>36.06</v>
      </c>
      <c r="F15" s="435"/>
      <c r="G15" s="431"/>
      <c r="H15" s="436"/>
      <c r="L15" s="7"/>
      <c r="M15" s="7"/>
      <c r="N15" s="7"/>
    </row>
    <row r="16" spans="2:17" ht="15">
      <c r="B16" s="185" t="s">
        <v>189</v>
      </c>
      <c r="C16" s="630" t="s">
        <v>884</v>
      </c>
      <c r="D16" s="705">
        <v>29.51</v>
      </c>
      <c r="E16" s="706">
        <v>36.06</v>
      </c>
      <c r="F16" s="435"/>
      <c r="G16" s="431"/>
      <c r="H16" s="436"/>
      <c r="L16" s="7"/>
      <c r="M16" s="7"/>
      <c r="N16" s="7"/>
    </row>
    <row r="17" spans="2:16" ht="15">
      <c r="B17" s="435" t="s">
        <v>414</v>
      </c>
      <c r="C17" s="431"/>
      <c r="D17" s="436" t="s">
        <v>891</v>
      </c>
      <c r="F17" s="435"/>
      <c r="G17" s="431"/>
      <c r="H17" s="436"/>
      <c r="L17" s="7"/>
      <c r="M17" s="7"/>
      <c r="N17" s="7"/>
    </row>
    <row r="18" spans="2:16" ht="15">
      <c r="B18" s="435"/>
      <c r="C18" s="431"/>
      <c r="D18" s="436"/>
      <c r="F18" s="435"/>
      <c r="G18" s="431"/>
      <c r="H18" s="436"/>
      <c r="L18" s="7"/>
      <c r="M18" s="7"/>
      <c r="N18" s="7"/>
    </row>
    <row r="19" spans="2:16" ht="15">
      <c r="B19" s="435"/>
      <c r="C19" s="431"/>
      <c r="D19" s="436"/>
      <c r="L19" s="16"/>
      <c r="M19" s="7"/>
      <c r="N19" s="7"/>
      <c r="O19" s="7"/>
      <c r="P19" s="7"/>
    </row>
    <row r="20" spans="2:16">
      <c r="L20" s="7"/>
      <c r="M20" s="7"/>
    </row>
    <row r="21" spans="2:16">
      <c r="B21" s="172" t="s">
        <v>400</v>
      </c>
      <c r="K21" s="7"/>
      <c r="L21" s="7"/>
    </row>
    <row r="22" spans="2:16" ht="15">
      <c r="B22" s="81"/>
      <c r="K22" s="7"/>
      <c r="L22" s="7"/>
    </row>
    <row r="23" spans="2:16">
      <c r="J23" s="430" t="s">
        <v>399</v>
      </c>
      <c r="K23" s="7"/>
      <c r="L23" s="7"/>
    </row>
    <row r="24" spans="2:16">
      <c r="K24" s="7"/>
      <c r="L24" s="7"/>
    </row>
    <row r="25" spans="2:16">
      <c r="K25" s="7"/>
      <c r="L25" s="7"/>
    </row>
    <row r="26" spans="2:16">
      <c r="K26" s="7"/>
      <c r="L26" s="7"/>
    </row>
    <row r="27" spans="2:16">
      <c r="K27" s="7"/>
      <c r="L27" s="7"/>
    </row>
    <row r="28" spans="2:16">
      <c r="K28" s="7"/>
      <c r="L28" s="7"/>
    </row>
    <row r="29" spans="2:16">
      <c r="K29" s="7"/>
      <c r="L29" s="7"/>
    </row>
    <row r="30" spans="2:16">
      <c r="K30" s="7"/>
      <c r="L30" s="7"/>
    </row>
    <row r="31" spans="2:16">
      <c r="K31" s="7"/>
      <c r="L31" s="7"/>
    </row>
    <row r="32" spans="2:16">
      <c r="K32" s="7"/>
      <c r="L32" s="7"/>
    </row>
    <row r="33" spans="2:12">
      <c r="K33" s="7"/>
      <c r="L33" s="7"/>
    </row>
    <row r="34" spans="2:12">
      <c r="K34" s="7"/>
      <c r="L34" s="7"/>
    </row>
    <row r="35" spans="2:12">
      <c r="K35" s="7"/>
      <c r="L35" s="7"/>
    </row>
    <row r="36" spans="2:12">
      <c r="K36" s="7"/>
      <c r="L36" s="7"/>
    </row>
    <row r="37" spans="2:12">
      <c r="K37" s="7"/>
      <c r="L37" s="7"/>
    </row>
    <row r="38" spans="2:12">
      <c r="K38" s="7"/>
      <c r="L38" s="7"/>
    </row>
    <row r="39" spans="2:12">
      <c r="K39" s="7"/>
      <c r="L39" s="7"/>
    </row>
    <row r="40" spans="2:12">
      <c r="K40" s="7"/>
      <c r="L40" s="7"/>
    </row>
    <row r="41" spans="2:12">
      <c r="E41" s="83"/>
      <c r="I41" s="16"/>
    </row>
    <row r="42" spans="2:12">
      <c r="E42" s="83"/>
      <c r="I42" s="16"/>
    </row>
    <row r="43" spans="2:12">
      <c r="B43" s="118" t="s">
        <v>95</v>
      </c>
      <c r="E43" s="83"/>
    </row>
    <row r="44" spans="2:12">
      <c r="E44" s="83"/>
    </row>
    <row r="45" spans="2:12">
      <c r="B45" s="118" t="s">
        <v>18</v>
      </c>
      <c r="E45" s="83"/>
    </row>
    <row r="46" spans="2:12">
      <c r="B46" s="4" t="s">
        <v>401</v>
      </c>
      <c r="C46" s="4" t="s">
        <v>402</v>
      </c>
      <c r="E46" s="83"/>
    </row>
    <row r="47" spans="2:12">
      <c r="B47" s="4">
        <v>0.2</v>
      </c>
      <c r="C47" s="4">
        <v>0.2</v>
      </c>
      <c r="E47" s="83"/>
    </row>
    <row r="48" spans="2:12">
      <c r="B48" s="4">
        <v>0.19</v>
      </c>
      <c r="C48" s="4">
        <v>0.19</v>
      </c>
      <c r="E48" s="83"/>
    </row>
    <row r="49" spans="2:9">
      <c r="B49" s="4">
        <v>0.19</v>
      </c>
      <c r="C49" s="4">
        <v>0.21</v>
      </c>
      <c r="E49" s="83"/>
    </row>
    <row r="50" spans="2:9">
      <c r="B50" s="4">
        <v>0.21</v>
      </c>
      <c r="C50" s="4">
        <v>0.21</v>
      </c>
      <c r="E50" s="83"/>
    </row>
    <row r="51" spans="2:9">
      <c r="B51" s="4">
        <v>0.21</v>
      </c>
      <c r="C51" s="4">
        <v>0.19</v>
      </c>
      <c r="E51" s="83"/>
    </row>
    <row r="52" spans="2:9">
      <c r="B52" s="4">
        <v>0.19</v>
      </c>
      <c r="C52" s="4">
        <v>0.19</v>
      </c>
      <c r="E52" s="83"/>
    </row>
    <row r="53" spans="2:9">
      <c r="E53" s="83"/>
    </row>
    <row r="54" spans="2:9">
      <c r="E54" s="83"/>
    </row>
    <row r="55" spans="2:9">
      <c r="E55" s="83"/>
    </row>
    <row r="56" spans="2:9">
      <c r="E56" s="83"/>
      <c r="F56" s="83"/>
    </row>
    <row r="57" spans="2:9">
      <c r="E57" s="83"/>
      <c r="F57" s="83"/>
      <c r="G57" s="83"/>
      <c r="H57" s="83"/>
    </row>
    <row r="58" spans="2:9">
      <c r="E58" s="83"/>
    </row>
    <row r="59" spans="2:9">
      <c r="F59" s="173"/>
    </row>
    <row r="60" spans="2:9">
      <c r="B60" s="172" t="s">
        <v>29</v>
      </c>
    </row>
    <row r="62" spans="2:9" ht="15">
      <c r="B62" s="174" t="s">
        <v>403</v>
      </c>
      <c r="C62" s="85"/>
      <c r="E62" s="174" t="s">
        <v>404</v>
      </c>
      <c r="H62" s="174" t="s">
        <v>405</v>
      </c>
      <c r="I62" s="173"/>
    </row>
    <row r="63" spans="2:9">
      <c r="B63" s="82" t="s">
        <v>415</v>
      </c>
      <c r="C63" s="82" t="s">
        <v>416</v>
      </c>
      <c r="E63" s="82" t="s">
        <v>415</v>
      </c>
      <c r="F63" s="82" t="s">
        <v>416</v>
      </c>
      <c r="H63" s="82" t="s">
        <v>415</v>
      </c>
      <c r="I63" s="82" t="s">
        <v>416</v>
      </c>
    </row>
    <row r="64" spans="2:9">
      <c r="B64" s="809">
        <v>1.9</v>
      </c>
      <c r="C64" s="809">
        <v>2.4</v>
      </c>
      <c r="E64" s="809">
        <v>2.2000000000000002</v>
      </c>
      <c r="F64" s="809">
        <v>2.6</v>
      </c>
      <c r="H64" s="720">
        <v>0.6</v>
      </c>
      <c r="I64" s="720">
        <v>0.9</v>
      </c>
    </row>
    <row r="68" spans="2:3">
      <c r="B68" s="16"/>
      <c r="C68" s="16"/>
    </row>
    <row r="72" spans="2:3">
      <c r="B72" s="16"/>
      <c r="C72" s="16"/>
    </row>
  </sheetData>
  <mergeCells count="2">
    <mergeCell ref="B2:C2"/>
    <mergeCell ref="E2:F2"/>
  </mergeCells>
  <phoneticPr fontId="2"/>
  <pageMargins left="0" right="0" top="0" bottom="0" header="0.51181102362204722" footer="0.51181102362204722"/>
  <pageSetup paperSize="9" scale="94" orientation="portrait" r:id="rId1"/>
  <headerFooter alignWithMargins="0"/>
  <colBreaks count="1" manualBreakCount="1">
    <brk id="14"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89"/>
  <sheetViews>
    <sheetView view="pageBreakPreview" zoomScaleNormal="75" workbookViewId="0">
      <selection activeCell="J22" sqref="J22"/>
    </sheetView>
  </sheetViews>
  <sheetFormatPr defaultRowHeight="14.25"/>
  <cols>
    <col min="1" max="1" width="5.625" style="76" customWidth="1"/>
    <col min="2" max="16" width="9" style="76"/>
    <col min="17" max="17" width="10" style="76" customWidth="1"/>
    <col min="18" max="16384" width="9" style="76"/>
  </cols>
  <sheetData>
    <row r="1" spans="2:18" ht="15" thickBot="1"/>
    <row r="2" spans="2:18" ht="15" thickBot="1">
      <c r="B2" s="1011" t="s">
        <v>69</v>
      </c>
      <c r="C2" s="908"/>
      <c r="D2" s="129" t="s">
        <v>70</v>
      </c>
      <c r="E2" s="1012" t="str">
        <f>構成書!K3</f>
        <v>***-******</v>
      </c>
      <c r="F2" s="983"/>
      <c r="G2" s="4"/>
      <c r="H2" s="128" t="s">
        <v>71</v>
      </c>
      <c r="I2" s="441" t="str">
        <f>構成書!F19</f>
        <v>暫定版</v>
      </c>
      <c r="J2" s="129" t="s">
        <v>72</v>
      </c>
      <c r="K2" s="179" t="s">
        <v>19</v>
      </c>
    </row>
    <row r="3" spans="2:18">
      <c r="B3" s="4"/>
      <c r="C3" s="7"/>
      <c r="D3" s="7"/>
      <c r="E3" s="7"/>
      <c r="F3" s="7"/>
      <c r="G3" s="4"/>
      <c r="H3" s="7"/>
      <c r="I3" s="8"/>
      <c r="J3" s="7"/>
      <c r="K3" s="7"/>
    </row>
    <row r="4" spans="2:18" ht="20.25">
      <c r="B4" s="84" t="str">
        <f>構成書!K4</f>
        <v>CL-A160-1W9-HN1</v>
      </c>
      <c r="C4" s="4"/>
      <c r="G4" s="159" t="s">
        <v>128</v>
      </c>
      <c r="I4" s="496" t="s">
        <v>697</v>
      </c>
      <c r="J4" s="4"/>
      <c r="K4" s="4"/>
    </row>
    <row r="5" spans="2:18" ht="14.45" customHeight="1">
      <c r="B5" s="4"/>
      <c r="C5" s="4"/>
      <c r="D5" s="84"/>
      <c r="E5" s="4"/>
      <c r="F5" s="4"/>
      <c r="G5" s="84"/>
      <c r="H5" s="4"/>
      <c r="I5" s="4"/>
      <c r="J5" s="4"/>
      <c r="K5" s="4"/>
    </row>
    <row r="6" spans="2:18" ht="15" customHeight="1">
      <c r="B6" s="715"/>
      <c r="E6" s="4"/>
      <c r="G6" s="442"/>
      <c r="I6" s="108"/>
      <c r="J6" s="16"/>
      <c r="K6" s="4"/>
    </row>
    <row r="7" spans="2:18" ht="12" customHeight="1">
      <c r="B7" s="78"/>
      <c r="C7" s="78"/>
      <c r="D7" s="78"/>
      <c r="E7" s="16"/>
      <c r="G7" s="78"/>
      <c r="H7" s="78"/>
      <c r="I7" s="78"/>
      <c r="J7" s="16"/>
      <c r="K7" s="4"/>
    </row>
    <row r="8" spans="2:18" ht="12" customHeight="1">
      <c r="B8" s="107" t="s">
        <v>876</v>
      </c>
      <c r="C8" s="107" t="s">
        <v>126</v>
      </c>
      <c r="D8" s="107" t="s">
        <v>127</v>
      </c>
      <c r="E8" s="16"/>
      <c r="F8" s="107" t="s">
        <v>884</v>
      </c>
      <c r="G8" s="107" t="s">
        <v>126</v>
      </c>
      <c r="H8" s="107" t="s">
        <v>127</v>
      </c>
      <c r="J8" s="16"/>
      <c r="K8" s="4"/>
      <c r="N8" s="107" t="s">
        <v>686</v>
      </c>
      <c r="O8" s="107" t="s">
        <v>126</v>
      </c>
      <c r="P8" s="107" t="s">
        <v>127</v>
      </c>
    </row>
    <row r="9" spans="2:18" ht="12" customHeight="1">
      <c r="B9" s="107" t="s">
        <v>232</v>
      </c>
      <c r="C9" s="109">
        <v>0.27600000000000002</v>
      </c>
      <c r="D9" s="109">
        <v>0.27</v>
      </c>
      <c r="E9" s="16"/>
      <c r="F9" s="107" t="s">
        <v>232</v>
      </c>
      <c r="G9" s="109">
        <v>0.26350000000000001</v>
      </c>
      <c r="H9" s="109">
        <v>0.245</v>
      </c>
      <c r="J9" s="16"/>
      <c r="K9" s="4"/>
      <c r="N9" s="107" t="s">
        <v>232</v>
      </c>
      <c r="O9" s="109">
        <v>0.27800000000000002</v>
      </c>
      <c r="P9" s="109">
        <v>0.245</v>
      </c>
      <c r="Q9" s="489">
        <f>O12-O9</f>
        <v>3.999999999999948E-3</v>
      </c>
      <c r="R9" s="489">
        <f>P12-P9</f>
        <v>8.0000000000000071E-3</v>
      </c>
    </row>
    <row r="10" spans="2:18" ht="12" customHeight="1">
      <c r="B10" s="107" t="s">
        <v>233</v>
      </c>
      <c r="C10" s="109">
        <v>0.27850000000000003</v>
      </c>
      <c r="D10" s="109">
        <v>0.27500000000000002</v>
      </c>
      <c r="E10" s="16"/>
      <c r="F10" s="107" t="s">
        <v>233</v>
      </c>
      <c r="G10" s="109">
        <v>0.26600000000000001</v>
      </c>
      <c r="H10" s="109">
        <v>0.25</v>
      </c>
      <c r="J10" s="16"/>
      <c r="K10" s="4"/>
      <c r="N10" s="107" t="s">
        <v>233</v>
      </c>
      <c r="O10" s="109">
        <v>0.27513513513513504</v>
      </c>
      <c r="P10" s="109">
        <v>0.26</v>
      </c>
      <c r="Q10" s="489">
        <f>O11-O10</f>
        <v>4.0540540540541237E-3</v>
      </c>
      <c r="R10" s="489">
        <f>P11-P10</f>
        <v>7.5000000000000067E-3</v>
      </c>
    </row>
    <row r="11" spans="2:18" s="113" customFormat="1" ht="12" customHeight="1">
      <c r="B11" s="107" t="s">
        <v>234</v>
      </c>
      <c r="C11" s="109">
        <v>0.29050000000000004</v>
      </c>
      <c r="D11" s="109">
        <v>0.27500000000000002</v>
      </c>
      <c r="E11" s="16"/>
      <c r="F11" s="107" t="s">
        <v>234</v>
      </c>
      <c r="G11" s="109">
        <v>0.27800000000000002</v>
      </c>
      <c r="H11" s="109">
        <v>0.25</v>
      </c>
      <c r="J11" s="16"/>
      <c r="K11" s="4"/>
      <c r="L11" s="76"/>
      <c r="N11" s="107" t="s">
        <v>234</v>
      </c>
      <c r="O11" s="109">
        <v>0.27918918918918917</v>
      </c>
      <c r="P11" s="109">
        <v>0.26750000000000002</v>
      </c>
    </row>
    <row r="12" spans="2:18" ht="12" customHeight="1">
      <c r="B12" s="107" t="s">
        <v>235</v>
      </c>
      <c r="C12" s="109">
        <v>0.28800000000000003</v>
      </c>
      <c r="D12" s="109">
        <v>0.27</v>
      </c>
      <c r="E12" s="16"/>
      <c r="F12" s="107" t="s">
        <v>235</v>
      </c>
      <c r="G12" s="109">
        <v>0.27550000000000002</v>
      </c>
      <c r="H12" s="109">
        <v>0.245</v>
      </c>
      <c r="J12" s="16"/>
      <c r="K12" s="4"/>
      <c r="N12" s="107" t="s">
        <v>235</v>
      </c>
      <c r="O12" s="109">
        <v>0.28199999999999997</v>
      </c>
      <c r="P12" s="109">
        <v>0.253</v>
      </c>
    </row>
    <row r="13" spans="2:18" ht="12" customHeight="1">
      <c r="B13" s="444"/>
      <c r="C13" s="443">
        <f>C9</f>
        <v>0.27600000000000002</v>
      </c>
      <c r="D13" s="443">
        <f>D9</f>
        <v>0.27</v>
      </c>
      <c r="E13" s="16"/>
      <c r="F13" s="444"/>
      <c r="G13" s="443">
        <f>G9</f>
        <v>0.26350000000000001</v>
      </c>
      <c r="H13" s="443">
        <f>H9</f>
        <v>0.245</v>
      </c>
      <c r="J13" s="16"/>
      <c r="K13" s="4"/>
      <c r="N13" s="488"/>
      <c r="O13" s="443">
        <v>0.27800000000000002</v>
      </c>
      <c r="P13" s="443">
        <v>0.245</v>
      </c>
    </row>
    <row r="14" spans="2:18" ht="12" customHeight="1">
      <c r="B14" s="107" t="s">
        <v>878</v>
      </c>
      <c r="C14" s="107" t="s">
        <v>126</v>
      </c>
      <c r="D14" s="107" t="s">
        <v>127</v>
      </c>
      <c r="E14" s="16"/>
      <c r="F14" s="108"/>
      <c r="G14" s="108"/>
      <c r="H14" s="108"/>
      <c r="I14" s="78"/>
      <c r="J14" s="16"/>
      <c r="K14" s="4"/>
      <c r="N14" s="107" t="s">
        <v>687</v>
      </c>
      <c r="O14" s="107" t="s">
        <v>126</v>
      </c>
      <c r="P14" s="107" t="s">
        <v>127</v>
      </c>
    </row>
    <row r="15" spans="2:18" ht="12" customHeight="1">
      <c r="B15" s="107" t="s">
        <v>232</v>
      </c>
      <c r="C15" s="109">
        <v>0.27350000000000002</v>
      </c>
      <c r="D15" s="109">
        <v>0.26500000000000001</v>
      </c>
      <c r="E15" s="16"/>
      <c r="F15" s="108"/>
      <c r="G15" s="110"/>
      <c r="H15" s="110"/>
      <c r="I15" s="78"/>
      <c r="J15" s="16"/>
      <c r="K15" s="4"/>
      <c r="N15" s="107" t="s">
        <v>232</v>
      </c>
      <c r="O15" s="109" t="e">
        <f>#REF!</f>
        <v>#REF!</v>
      </c>
      <c r="P15" s="109" t="e">
        <f>#REF!</f>
        <v>#REF!</v>
      </c>
    </row>
    <row r="16" spans="2:18" ht="12" customHeight="1">
      <c r="B16" s="107" t="s">
        <v>233</v>
      </c>
      <c r="C16" s="109">
        <v>0.27600000000000002</v>
      </c>
      <c r="D16" s="109">
        <v>0.27</v>
      </c>
      <c r="E16" s="16"/>
      <c r="F16" s="108"/>
      <c r="G16" s="110"/>
      <c r="H16" s="110"/>
      <c r="I16" s="78"/>
      <c r="J16" s="16"/>
      <c r="K16" s="4"/>
      <c r="N16" s="107" t="s">
        <v>233</v>
      </c>
      <c r="O16" s="109" t="e">
        <f>#REF!</f>
        <v>#REF!</v>
      </c>
      <c r="P16" s="109" t="e">
        <f>#REF!</f>
        <v>#REF!</v>
      </c>
    </row>
    <row r="17" spans="2:16" s="113" customFormat="1" ht="12" customHeight="1">
      <c r="B17" s="107" t="s">
        <v>234</v>
      </c>
      <c r="C17" s="109">
        <v>0.28800000000000003</v>
      </c>
      <c r="D17" s="109">
        <v>0.27</v>
      </c>
      <c r="E17" s="16"/>
      <c r="F17" s="108"/>
      <c r="G17" s="110"/>
      <c r="H17" s="110"/>
      <c r="I17" s="776"/>
      <c r="J17" s="114"/>
      <c r="K17" s="112"/>
      <c r="N17" s="107" t="s">
        <v>234</v>
      </c>
      <c r="O17" s="109" t="e">
        <f>O16+Q10</f>
        <v>#REF!</v>
      </c>
      <c r="P17" s="109" t="e">
        <f>P16+R10</f>
        <v>#REF!</v>
      </c>
    </row>
    <row r="18" spans="2:16" ht="12" customHeight="1">
      <c r="B18" s="107" t="s">
        <v>235</v>
      </c>
      <c r="C18" s="109">
        <v>0.28550000000000003</v>
      </c>
      <c r="D18" s="109">
        <v>0.26500000000000001</v>
      </c>
      <c r="E18" s="16"/>
      <c r="F18" s="108"/>
      <c r="G18" s="110"/>
      <c r="H18" s="110"/>
      <c r="I18" s="78"/>
      <c r="J18" s="16"/>
      <c r="K18" s="4"/>
      <c r="N18" s="107" t="s">
        <v>235</v>
      </c>
      <c r="O18" s="109" t="e">
        <f>O15+Q9</f>
        <v>#REF!</v>
      </c>
      <c r="P18" s="109" t="e">
        <f>P15+R9</f>
        <v>#REF!</v>
      </c>
    </row>
    <row r="19" spans="2:16" ht="12" customHeight="1">
      <c r="B19" s="444"/>
      <c r="C19" s="443">
        <f>C15</f>
        <v>0.27350000000000002</v>
      </c>
      <c r="D19" s="443">
        <f>D15</f>
        <v>0.26500000000000001</v>
      </c>
      <c r="E19" s="16"/>
      <c r="F19" s="444"/>
      <c r="G19" s="443"/>
      <c r="H19" s="443"/>
      <c r="I19" s="78"/>
      <c r="J19" s="16"/>
      <c r="K19" s="4"/>
      <c r="N19" s="488"/>
      <c r="O19" s="443" t="e">
        <f>O15</f>
        <v>#REF!</v>
      </c>
      <c r="P19" s="443" t="e">
        <f>P15</f>
        <v>#REF!</v>
      </c>
    </row>
    <row r="20" spans="2:16" ht="12" customHeight="1">
      <c r="B20" s="107" t="s">
        <v>880</v>
      </c>
      <c r="C20" s="107" t="s">
        <v>126</v>
      </c>
      <c r="D20" s="107" t="s">
        <v>127</v>
      </c>
      <c r="E20" s="16"/>
      <c r="F20" s="108"/>
      <c r="G20" s="108"/>
      <c r="H20" s="108"/>
      <c r="I20" s="78"/>
      <c r="J20" s="16"/>
      <c r="K20" s="4"/>
    </row>
    <row r="21" spans="2:16" ht="12" customHeight="1">
      <c r="B21" s="107" t="s">
        <v>232</v>
      </c>
      <c r="C21" s="109">
        <v>0.27100000000000002</v>
      </c>
      <c r="D21" s="109">
        <v>0.26</v>
      </c>
      <c r="E21" s="16"/>
      <c r="F21" s="108"/>
      <c r="G21" s="110"/>
      <c r="H21" s="110"/>
      <c r="I21" s="78"/>
      <c r="J21" s="16"/>
      <c r="K21" s="4"/>
    </row>
    <row r="22" spans="2:16" ht="12" customHeight="1">
      <c r="B22" s="107" t="s">
        <v>233</v>
      </c>
      <c r="C22" s="109">
        <v>0.27350000000000002</v>
      </c>
      <c r="D22" s="109">
        <v>0.26500000000000001</v>
      </c>
      <c r="E22" s="16"/>
      <c r="F22" s="108"/>
      <c r="G22" s="110"/>
      <c r="H22" s="110"/>
      <c r="I22" s="78"/>
      <c r="J22" s="16"/>
      <c r="K22" s="4"/>
    </row>
    <row r="23" spans="2:16" ht="12" customHeight="1">
      <c r="B23" s="107" t="s">
        <v>234</v>
      </c>
      <c r="C23" s="109">
        <v>0.28550000000000003</v>
      </c>
      <c r="D23" s="109">
        <v>0.26500000000000001</v>
      </c>
      <c r="E23" s="16"/>
      <c r="F23" s="108"/>
      <c r="G23" s="110"/>
      <c r="H23" s="110"/>
      <c r="I23" s="78"/>
      <c r="J23" s="114"/>
      <c r="K23" s="112"/>
      <c r="L23" s="113"/>
    </row>
    <row r="24" spans="2:16" ht="12" customHeight="1">
      <c r="B24" s="107" t="s">
        <v>235</v>
      </c>
      <c r="C24" s="109">
        <v>0.28300000000000003</v>
      </c>
      <c r="D24" s="109">
        <v>0.26</v>
      </c>
      <c r="E24" s="16"/>
      <c r="F24" s="108"/>
      <c r="G24" s="110"/>
      <c r="H24" s="110"/>
      <c r="I24" s="78"/>
      <c r="J24" s="16"/>
      <c r="K24" s="4"/>
    </row>
    <row r="25" spans="2:16" ht="12" customHeight="1">
      <c r="B25" s="444"/>
      <c r="C25" s="443">
        <f>C21</f>
        <v>0.27100000000000002</v>
      </c>
      <c r="D25" s="443">
        <f>D21</f>
        <v>0.26</v>
      </c>
      <c r="E25" s="16"/>
      <c r="F25" s="444"/>
      <c r="G25" s="443"/>
      <c r="H25" s="443"/>
      <c r="I25" s="443"/>
      <c r="J25" s="16"/>
      <c r="K25" s="4"/>
    </row>
    <row r="26" spans="2:16" ht="12" customHeight="1">
      <c r="B26" s="107" t="s">
        <v>882</v>
      </c>
      <c r="C26" s="107" t="s">
        <v>126</v>
      </c>
      <c r="D26" s="107" t="s">
        <v>127</v>
      </c>
      <c r="E26" s="16"/>
      <c r="F26" s="108"/>
      <c r="G26" s="108"/>
      <c r="H26" s="108"/>
      <c r="I26" s="108"/>
      <c r="K26" s="4"/>
    </row>
    <row r="27" spans="2:16" ht="12" customHeight="1">
      <c r="B27" s="107" t="s">
        <v>232</v>
      </c>
      <c r="C27" s="109">
        <v>0.26850000000000002</v>
      </c>
      <c r="D27" s="109">
        <v>0.255</v>
      </c>
      <c r="E27" s="16"/>
      <c r="F27" s="108"/>
      <c r="G27" s="110"/>
      <c r="H27" s="110"/>
      <c r="I27" s="110"/>
      <c r="K27" s="4"/>
    </row>
    <row r="28" spans="2:16" s="113" customFormat="1" ht="12" customHeight="1">
      <c r="B28" s="107" t="s">
        <v>233</v>
      </c>
      <c r="C28" s="109">
        <v>0.27100000000000002</v>
      </c>
      <c r="D28" s="109">
        <v>0.26</v>
      </c>
      <c r="E28" s="16"/>
      <c r="F28" s="108"/>
      <c r="G28" s="110"/>
      <c r="H28" s="110"/>
      <c r="I28" s="110"/>
      <c r="J28" s="76"/>
      <c r="K28" s="4"/>
      <c r="L28" s="76"/>
    </row>
    <row r="29" spans="2:16" ht="12" customHeight="1">
      <c r="B29" s="107" t="s">
        <v>234</v>
      </c>
      <c r="C29" s="109">
        <v>0.28300000000000003</v>
      </c>
      <c r="D29" s="109">
        <v>0.26</v>
      </c>
      <c r="E29" s="16"/>
      <c r="F29" s="108"/>
      <c r="G29" s="110"/>
      <c r="H29" s="110"/>
      <c r="I29" s="110"/>
      <c r="K29" s="4"/>
    </row>
    <row r="30" spans="2:16" ht="12" customHeight="1">
      <c r="B30" s="107" t="s">
        <v>235</v>
      </c>
      <c r="C30" s="109">
        <v>0.28050000000000003</v>
      </c>
      <c r="D30" s="109">
        <v>0.255</v>
      </c>
      <c r="E30" s="16"/>
      <c r="F30" s="108"/>
      <c r="G30" s="110"/>
      <c r="H30" s="110"/>
      <c r="I30" s="110"/>
      <c r="K30" s="4"/>
    </row>
    <row r="31" spans="2:16" ht="12" customHeight="1">
      <c r="B31" s="444"/>
      <c r="C31" s="443">
        <f>C27</f>
        <v>0.26850000000000002</v>
      </c>
      <c r="D31" s="443">
        <f>D27</f>
        <v>0.255</v>
      </c>
      <c r="E31" s="16"/>
      <c r="F31" s="444"/>
      <c r="G31" s="443"/>
      <c r="H31" s="443"/>
      <c r="I31" s="110"/>
      <c r="K31" s="4"/>
    </row>
    <row r="32" spans="2:16" ht="12" customHeight="1">
      <c r="B32" s="107" t="s">
        <v>883</v>
      </c>
      <c r="C32" s="107" t="s">
        <v>126</v>
      </c>
      <c r="D32" s="107" t="s">
        <v>127</v>
      </c>
      <c r="E32" s="108"/>
      <c r="F32" s="108"/>
      <c r="G32" s="108"/>
      <c r="H32" s="108"/>
      <c r="I32" s="78"/>
      <c r="K32" s="4"/>
    </row>
    <row r="33" spans="2:11" ht="12" customHeight="1">
      <c r="B33" s="107" t="s">
        <v>232</v>
      </c>
      <c r="C33" s="109">
        <v>0.26600000000000001</v>
      </c>
      <c r="D33" s="109">
        <v>0.25</v>
      </c>
      <c r="E33" s="110"/>
      <c r="F33" s="108"/>
      <c r="G33" s="110"/>
      <c r="H33" s="110"/>
      <c r="I33" s="78"/>
      <c r="K33" s="4"/>
    </row>
    <row r="34" spans="2:11" s="113" customFormat="1" ht="12" customHeight="1">
      <c r="B34" s="107" t="s">
        <v>233</v>
      </c>
      <c r="C34" s="109">
        <v>0.26850000000000002</v>
      </c>
      <c r="D34" s="109">
        <v>0.255</v>
      </c>
      <c r="E34" s="110"/>
      <c r="F34" s="108"/>
      <c r="G34" s="110"/>
      <c r="H34" s="110"/>
      <c r="I34" s="776"/>
      <c r="K34" s="112"/>
    </row>
    <row r="35" spans="2:11" ht="12" customHeight="1">
      <c r="B35" s="107" t="s">
        <v>234</v>
      </c>
      <c r="C35" s="109">
        <v>0.28050000000000003</v>
      </c>
      <c r="D35" s="109">
        <v>0.255</v>
      </c>
      <c r="E35" s="110"/>
      <c r="F35" s="108"/>
      <c r="G35" s="110"/>
      <c r="H35" s="110"/>
      <c r="I35" s="78"/>
      <c r="K35" s="4"/>
    </row>
    <row r="36" spans="2:11" ht="12" customHeight="1">
      <c r="B36" s="107" t="s">
        <v>235</v>
      </c>
      <c r="C36" s="109">
        <v>0.27800000000000002</v>
      </c>
      <c r="D36" s="109">
        <v>0.25</v>
      </c>
      <c r="E36" s="110"/>
      <c r="F36" s="108"/>
      <c r="G36" s="110"/>
      <c r="H36" s="110"/>
      <c r="I36" s="78"/>
      <c r="K36" s="4"/>
    </row>
    <row r="37" spans="2:11" ht="12" customHeight="1">
      <c r="B37" s="4"/>
      <c r="C37" s="443">
        <f>C33</f>
        <v>0.26600000000000001</v>
      </c>
      <c r="D37" s="443">
        <f>D33</f>
        <v>0.25</v>
      </c>
      <c r="E37" s="111"/>
      <c r="F37" s="16"/>
      <c r="G37" s="443"/>
      <c r="H37" s="443"/>
      <c r="I37" s="78"/>
      <c r="J37" s="4"/>
      <c r="K37" s="4"/>
    </row>
    <row r="38" spans="2:11" ht="12" customHeight="1">
      <c r="B38" s="4"/>
      <c r="C38" s="443"/>
      <c r="D38" s="443"/>
      <c r="E38" s="111"/>
      <c r="F38" s="4"/>
      <c r="G38" s="443"/>
      <c r="H38" s="443"/>
      <c r="J38" s="4"/>
      <c r="K38" s="4"/>
    </row>
    <row r="39" spans="2:11" ht="12" customHeight="1">
      <c r="B39" s="4"/>
      <c r="C39" s="443"/>
      <c r="D39" s="443"/>
      <c r="E39" s="111"/>
      <c r="F39" s="4"/>
      <c r="G39" s="443"/>
      <c r="H39" s="443"/>
      <c r="J39" s="4"/>
      <c r="K39" s="4"/>
    </row>
    <row r="40" spans="2:11" ht="12" customHeight="1">
      <c r="E40" s="108"/>
      <c r="J40" s="108"/>
      <c r="K40" s="110"/>
    </row>
    <row r="41" spans="2:11" ht="12" customHeight="1">
      <c r="E41" s="110"/>
      <c r="J41" s="108"/>
      <c r="K41" s="110"/>
    </row>
    <row r="42" spans="2:11" s="113" customFormat="1" ht="12" customHeight="1">
      <c r="B42" s="76"/>
      <c r="C42" s="76"/>
      <c r="D42" s="76"/>
      <c r="E42" s="110"/>
      <c r="I42" s="444"/>
      <c r="J42" s="444"/>
      <c r="K42" s="443"/>
    </row>
    <row r="43" spans="2:11" ht="12" customHeight="1">
      <c r="E43" s="110"/>
      <c r="F43" s="108"/>
      <c r="I43" s="108"/>
      <c r="J43" s="108"/>
      <c r="K43" s="108"/>
    </row>
    <row r="44" spans="2:11" ht="12" customHeight="1">
      <c r="E44" s="110"/>
      <c r="F44" s="108"/>
      <c r="I44" s="108"/>
      <c r="J44" s="108"/>
      <c r="K44" s="110"/>
    </row>
    <row r="45" spans="2:11" ht="12" customHeight="1">
      <c r="B45" s="113"/>
      <c r="C45" s="113"/>
      <c r="D45" s="113"/>
      <c r="E45" s="111"/>
      <c r="F45" s="108"/>
      <c r="I45" s="108"/>
      <c r="J45" s="108"/>
      <c r="K45" s="110"/>
    </row>
    <row r="46" spans="2:11" ht="12" customHeight="1">
      <c r="B46" s="108"/>
      <c r="C46" s="108"/>
      <c r="D46" s="108"/>
      <c r="E46" s="108"/>
      <c r="F46" s="108"/>
      <c r="I46" s="108"/>
      <c r="J46" s="108"/>
      <c r="K46" s="110"/>
    </row>
    <row r="47" spans="2:11">
      <c r="B47" s="108"/>
      <c r="C47" s="110"/>
      <c r="D47" s="110"/>
      <c r="E47" s="110"/>
      <c r="F47" s="108"/>
      <c r="I47" s="108"/>
      <c r="J47" s="108"/>
      <c r="K47" s="110"/>
    </row>
    <row r="48" spans="2:11" s="113" customFormat="1">
      <c r="B48" s="108"/>
      <c r="C48" s="110"/>
      <c r="D48" s="110"/>
      <c r="E48" s="110"/>
      <c r="F48" s="444"/>
      <c r="I48" s="444"/>
      <c r="J48" s="445"/>
      <c r="K48" s="443"/>
    </row>
    <row r="49" spans="2:11">
      <c r="B49" s="108"/>
      <c r="C49" s="110"/>
      <c r="D49" s="110"/>
      <c r="E49" s="110"/>
      <c r="F49" s="108"/>
      <c r="G49" s="108"/>
      <c r="H49" s="108"/>
      <c r="I49" s="108"/>
      <c r="J49" s="108"/>
      <c r="K49" s="108"/>
    </row>
    <row r="50" spans="2:11">
      <c r="B50" s="108"/>
      <c r="C50" s="110"/>
      <c r="D50" s="110"/>
      <c r="E50" s="110"/>
      <c r="F50" s="108"/>
      <c r="G50" s="110"/>
      <c r="H50" s="110"/>
      <c r="I50" s="108"/>
      <c r="J50" s="108"/>
      <c r="K50" s="110"/>
    </row>
    <row r="51" spans="2:11">
      <c r="B51" s="444"/>
      <c r="C51" s="443"/>
      <c r="D51" s="443"/>
      <c r="E51" s="111"/>
      <c r="F51" s="108"/>
      <c r="G51" s="110"/>
      <c r="H51" s="110"/>
      <c r="I51" s="108"/>
      <c r="J51" s="108"/>
      <c r="K51" s="110"/>
    </row>
    <row r="52" spans="2:11">
      <c r="B52" s="108"/>
      <c r="C52" s="108"/>
      <c r="D52" s="108"/>
      <c r="E52" s="108"/>
      <c r="F52" s="108"/>
      <c r="G52" s="110"/>
      <c r="H52" s="110"/>
      <c r="I52" s="108"/>
      <c r="J52" s="108"/>
      <c r="K52" s="110"/>
    </row>
    <row r="53" spans="2:11">
      <c r="B53" s="108"/>
      <c r="C53" s="110"/>
      <c r="D53" s="110"/>
      <c r="E53" s="110"/>
      <c r="F53" s="108"/>
      <c r="G53" s="110"/>
      <c r="H53" s="110"/>
      <c r="I53" s="108"/>
      <c r="J53" s="108"/>
      <c r="K53" s="110"/>
    </row>
    <row r="54" spans="2:11" s="113" customFormat="1">
      <c r="B54" s="108"/>
      <c r="C54" s="110"/>
      <c r="D54" s="110"/>
      <c r="E54" s="110"/>
      <c r="F54" s="444"/>
      <c r="G54" s="443"/>
      <c r="H54" s="443"/>
      <c r="I54" s="444"/>
      <c r="J54" s="445"/>
      <c r="K54" s="443"/>
    </row>
    <row r="55" spans="2:11">
      <c r="B55" s="108"/>
      <c r="C55" s="110"/>
      <c r="D55" s="110"/>
      <c r="E55" s="110"/>
      <c r="F55" s="108"/>
      <c r="G55" s="108"/>
      <c r="H55" s="110"/>
      <c r="I55" s="108"/>
      <c r="J55" s="108"/>
      <c r="K55" s="108"/>
    </row>
    <row r="56" spans="2:11">
      <c r="B56" s="108"/>
      <c r="C56" s="110"/>
      <c r="D56" s="110"/>
      <c r="E56" s="110"/>
      <c r="F56" s="108"/>
      <c r="G56" s="110"/>
      <c r="H56" s="110"/>
      <c r="I56" s="108"/>
      <c r="J56" s="108"/>
      <c r="K56" s="110"/>
    </row>
    <row r="57" spans="2:11">
      <c r="B57" s="444"/>
      <c r="C57" s="443"/>
      <c r="D57" s="443"/>
      <c r="E57" s="111"/>
      <c r="F57" s="108"/>
      <c r="G57" s="110"/>
      <c r="I57" s="108"/>
      <c r="J57" s="108"/>
      <c r="K57" s="110"/>
    </row>
    <row r="58" spans="2:11">
      <c r="B58" s="4"/>
      <c r="C58" s="4"/>
      <c r="D58" s="4"/>
      <c r="E58" s="108"/>
      <c r="F58" s="108"/>
      <c r="G58" s="110"/>
      <c r="H58" s="110"/>
      <c r="I58" s="108"/>
      <c r="J58" s="108"/>
      <c r="K58" s="110"/>
    </row>
    <row r="59" spans="2:11">
      <c r="B59" s="4"/>
      <c r="C59" s="4"/>
      <c r="D59" s="4"/>
      <c r="E59" s="110"/>
      <c r="F59" s="108"/>
      <c r="G59" s="110"/>
      <c r="H59" s="110"/>
      <c r="J59" s="108"/>
      <c r="K59" s="110"/>
    </row>
    <row r="60" spans="2:11" s="113" customFormat="1">
      <c r="B60" s="4"/>
      <c r="C60" s="4"/>
      <c r="D60" s="4"/>
      <c r="E60" s="110"/>
      <c r="F60" s="444"/>
      <c r="G60" s="443"/>
      <c r="H60" s="443"/>
      <c r="J60" s="445"/>
      <c r="K60" s="443"/>
    </row>
    <row r="61" spans="2:11">
      <c r="B61" s="4"/>
      <c r="C61" s="4"/>
      <c r="D61" s="4"/>
      <c r="E61" s="110"/>
      <c r="F61" s="108"/>
      <c r="G61" s="108"/>
      <c r="H61" s="108"/>
      <c r="I61" s="108"/>
      <c r="J61" s="108"/>
      <c r="K61" s="108"/>
    </row>
    <row r="62" spans="2:11">
      <c r="B62" s="4"/>
      <c r="C62" s="4"/>
      <c r="D62" s="4"/>
      <c r="E62" s="110"/>
      <c r="F62" s="108"/>
      <c r="G62" s="110"/>
      <c r="H62" s="110"/>
      <c r="I62" s="108"/>
      <c r="J62" s="108"/>
      <c r="K62" s="110"/>
    </row>
    <row r="63" spans="2:11">
      <c r="E63" s="111"/>
      <c r="F63" s="108"/>
      <c r="G63" s="110"/>
      <c r="H63" s="110"/>
      <c r="I63" s="108"/>
      <c r="J63" s="108"/>
      <c r="K63" s="110"/>
    </row>
    <row r="64" spans="2:11">
      <c r="E64" s="108"/>
      <c r="F64" s="108"/>
      <c r="G64" s="110"/>
      <c r="H64" s="110"/>
      <c r="I64" s="108"/>
      <c r="J64" s="108"/>
      <c r="K64" s="110"/>
    </row>
    <row r="65" spans="5:12">
      <c r="E65" s="110"/>
      <c r="F65" s="108"/>
      <c r="G65" s="110"/>
      <c r="H65" s="110"/>
      <c r="I65" s="108"/>
      <c r="J65" s="108"/>
      <c r="K65" s="110"/>
    </row>
    <row r="66" spans="5:12">
      <c r="E66" s="110"/>
      <c r="F66" s="444"/>
      <c r="G66" s="443"/>
      <c r="H66" s="443"/>
      <c r="I66" s="444"/>
      <c r="J66" s="445"/>
      <c r="K66" s="443"/>
      <c r="L66" s="113"/>
    </row>
    <row r="67" spans="5:12">
      <c r="E67" s="110"/>
      <c r="F67" s="108"/>
      <c r="G67" s="108"/>
      <c r="H67" s="108"/>
      <c r="I67" s="4"/>
      <c r="J67" s="4"/>
      <c r="K67" s="4"/>
    </row>
    <row r="68" spans="5:12">
      <c r="E68" s="110"/>
      <c r="F68" s="108"/>
      <c r="G68" s="110"/>
      <c r="H68" s="110"/>
      <c r="I68" s="4"/>
      <c r="J68" s="4"/>
      <c r="K68" s="4"/>
    </row>
    <row r="69" spans="5:12">
      <c r="E69" s="111"/>
      <c r="F69" s="108"/>
      <c r="G69" s="110"/>
      <c r="H69" s="110"/>
      <c r="I69" s="4"/>
      <c r="J69" s="4"/>
      <c r="K69" s="4"/>
    </row>
    <row r="70" spans="5:12">
      <c r="E70" s="4"/>
      <c r="F70" s="108"/>
      <c r="G70" s="110"/>
      <c r="H70" s="110"/>
      <c r="I70" s="4"/>
      <c r="J70" s="4"/>
      <c r="K70" s="4"/>
    </row>
    <row r="71" spans="5:12">
      <c r="E71" s="4"/>
      <c r="F71" s="108"/>
      <c r="G71" s="110"/>
      <c r="H71" s="110"/>
      <c r="I71" s="4"/>
      <c r="J71" s="4"/>
      <c r="K71" s="4"/>
    </row>
    <row r="72" spans="5:12">
      <c r="E72" s="4"/>
      <c r="F72" s="444"/>
      <c r="G72" s="443"/>
      <c r="H72" s="443"/>
    </row>
    <row r="73" spans="5:12">
      <c r="E73" s="4"/>
      <c r="F73" s="108"/>
      <c r="G73" s="108"/>
      <c r="H73" s="108"/>
    </row>
    <row r="74" spans="5:12">
      <c r="E74" s="4"/>
      <c r="F74" s="108"/>
      <c r="G74" s="110"/>
      <c r="H74" s="110"/>
    </row>
    <row r="75" spans="5:12">
      <c r="F75" s="108"/>
      <c r="G75" s="110"/>
      <c r="H75" s="110"/>
    </row>
    <row r="76" spans="5:12">
      <c r="F76" s="108"/>
      <c r="G76" s="110"/>
      <c r="H76" s="110"/>
    </row>
    <row r="77" spans="5:12">
      <c r="F77" s="108"/>
      <c r="G77" s="110"/>
      <c r="H77" s="110"/>
    </row>
    <row r="78" spans="5:12">
      <c r="F78" s="444"/>
      <c r="G78" s="443"/>
      <c r="H78" s="443"/>
    </row>
    <row r="79" spans="5:12">
      <c r="F79" s="4"/>
      <c r="G79" s="108"/>
      <c r="H79" s="108"/>
    </row>
    <row r="80" spans="5:12">
      <c r="F80" s="4"/>
      <c r="G80" s="110"/>
      <c r="H80" s="110"/>
    </row>
    <row r="81" spans="6:8">
      <c r="F81" s="4"/>
      <c r="G81" s="110"/>
      <c r="H81" s="110"/>
    </row>
    <row r="82" spans="6:8">
      <c r="F82" s="4"/>
      <c r="G82" s="110"/>
      <c r="H82" s="110"/>
    </row>
    <row r="83" spans="6:8">
      <c r="F83" s="4"/>
      <c r="G83" s="110"/>
      <c r="H83" s="110"/>
    </row>
    <row r="84" spans="6:8">
      <c r="G84" s="443"/>
      <c r="H84" s="443"/>
    </row>
    <row r="85" spans="6:8">
      <c r="G85" s="4"/>
      <c r="H85" s="4"/>
    </row>
    <row r="86" spans="6:8">
      <c r="G86" s="4"/>
      <c r="H86" s="4"/>
    </row>
    <row r="87" spans="6:8">
      <c r="G87" s="4"/>
      <c r="H87" s="4"/>
    </row>
    <row r="88" spans="6:8">
      <c r="G88" s="4"/>
      <c r="H88" s="4"/>
    </row>
    <row r="89" spans="6:8">
      <c r="G89" s="4"/>
      <c r="H89" s="4"/>
    </row>
  </sheetData>
  <mergeCells count="2">
    <mergeCell ref="B2:C2"/>
    <mergeCell ref="E2:F2"/>
  </mergeCells>
  <phoneticPr fontId="2"/>
  <pageMargins left="0.37" right="0.2" top="0.98425196850393704" bottom="0.98425196850393704" header="0.51181102362204722" footer="0.51181102362204722"/>
  <pageSetup paperSize="9" scale="9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8"/>
  <sheetViews>
    <sheetView view="pageBreakPreview" zoomScale="75" zoomScaleNormal="75" workbookViewId="0">
      <selection activeCell="M24" sqref="M24"/>
    </sheetView>
  </sheetViews>
  <sheetFormatPr defaultRowHeight="14.25"/>
  <cols>
    <col min="1" max="1" width="1.625" style="76" customWidth="1"/>
    <col min="2" max="4" width="9" style="76"/>
    <col min="5" max="12" width="12.125" style="76" customWidth="1"/>
    <col min="13" max="16384" width="9" style="76"/>
  </cols>
  <sheetData>
    <row r="1" spans="2:11" ht="15" thickBot="1"/>
    <row r="2" spans="2:11" ht="15" thickBot="1">
      <c r="B2" s="1011" t="s">
        <v>69</v>
      </c>
      <c r="C2" s="908"/>
      <c r="D2" s="129" t="s">
        <v>70</v>
      </c>
      <c r="E2" s="1012" t="str">
        <f>構成書!K3</f>
        <v>***-******</v>
      </c>
      <c r="F2" s="983"/>
      <c r="G2" s="4"/>
      <c r="H2" s="128" t="s">
        <v>71</v>
      </c>
      <c r="I2" s="129" t="str">
        <f>構成書!F20</f>
        <v>暫定版</v>
      </c>
      <c r="J2" s="129" t="s">
        <v>72</v>
      </c>
      <c r="K2" s="179" t="s">
        <v>218</v>
      </c>
    </row>
    <row r="3" spans="2:11">
      <c r="B3" s="4"/>
      <c r="C3" s="7"/>
      <c r="D3" s="7"/>
      <c r="E3" s="7"/>
      <c r="F3" s="7"/>
      <c r="G3" s="4"/>
      <c r="H3" s="7"/>
      <c r="I3" s="8"/>
      <c r="J3" s="7"/>
      <c r="K3" s="7"/>
    </row>
    <row r="4" spans="2:11" ht="20.25">
      <c r="B4" s="84" t="str">
        <f>構成書!K4</f>
        <v>CL-A160-1W9-HN1</v>
      </c>
      <c r="C4" s="4"/>
      <c r="G4" s="159" t="s">
        <v>406</v>
      </c>
      <c r="I4" s="4"/>
      <c r="J4" s="4"/>
      <c r="K4" s="4"/>
    </row>
    <row r="5" spans="2:11" ht="14.45" customHeight="1">
      <c r="B5" s="4"/>
      <c r="C5" s="4"/>
      <c r="D5" s="84"/>
      <c r="E5" s="4"/>
      <c r="F5" s="4"/>
      <c r="G5" s="84"/>
      <c r="H5" s="4"/>
      <c r="I5" s="4"/>
      <c r="J5" s="4"/>
      <c r="K5" s="4"/>
    </row>
    <row r="6" spans="2:11" ht="20.100000000000001" customHeight="1">
      <c r="B6" s="16"/>
      <c r="C6" s="4"/>
      <c r="D6" s="4"/>
    </row>
    <row r="7" spans="2:11" ht="12" customHeight="1">
      <c r="B7" s="16"/>
      <c r="C7" s="4"/>
      <c r="D7" s="4"/>
    </row>
    <row r="8" spans="2:11" ht="12" customHeight="1">
      <c r="B8" s="16"/>
      <c r="C8" s="4"/>
      <c r="D8" s="4"/>
    </row>
    <row r="9" spans="2:11" ht="12" customHeight="1">
      <c r="B9" s="16"/>
      <c r="C9" s="4"/>
      <c r="D9" s="4"/>
    </row>
    <row r="10" spans="2:11" s="113" customFormat="1" ht="12" customHeight="1">
      <c r="B10" s="114"/>
      <c r="C10" s="112"/>
      <c r="D10" s="112"/>
    </row>
    <row r="11" spans="2:11" ht="12" customHeight="1">
      <c r="B11" s="16"/>
      <c r="C11" s="4"/>
      <c r="D11" s="4"/>
    </row>
    <row r="12" spans="2:11" ht="12" customHeight="1">
      <c r="B12" s="16"/>
      <c r="C12" s="4"/>
      <c r="D12" s="4"/>
    </row>
    <row r="13" spans="2:11" ht="12" customHeight="1">
      <c r="B13" s="16"/>
      <c r="C13" s="4"/>
      <c r="D13" s="4"/>
    </row>
    <row r="14" spans="2:11" ht="12" customHeight="1">
      <c r="B14" s="16"/>
      <c r="C14" s="4"/>
      <c r="D14" s="4"/>
    </row>
    <row r="15" spans="2:11" ht="12" customHeight="1">
      <c r="B15" s="16"/>
      <c r="C15" s="4"/>
      <c r="D15" s="4"/>
    </row>
    <row r="16" spans="2:11" s="113" customFormat="1" ht="20.100000000000001" customHeight="1">
      <c r="B16" s="114"/>
      <c r="C16" s="112"/>
      <c r="D16" s="112"/>
    </row>
    <row r="17" spans="2:4" ht="12" customHeight="1">
      <c r="B17" s="16"/>
      <c r="C17" s="4"/>
      <c r="D17" s="4"/>
    </row>
    <row r="18" spans="2:4" ht="12" customHeight="1">
      <c r="B18" s="16"/>
      <c r="C18" s="4"/>
      <c r="D18" s="4"/>
    </row>
    <row r="19" spans="2:4" ht="12" customHeight="1">
      <c r="B19" s="16"/>
      <c r="C19" s="4"/>
      <c r="D19" s="4"/>
    </row>
    <row r="20" spans="2:4" ht="12" customHeight="1">
      <c r="B20" s="16"/>
      <c r="C20" s="4"/>
      <c r="D20" s="4"/>
    </row>
    <row r="21" spans="2:4" ht="12" customHeight="1">
      <c r="B21" s="16"/>
      <c r="C21" s="4"/>
      <c r="D21" s="4"/>
    </row>
    <row r="22" spans="2:4" s="113" customFormat="1" ht="12" customHeight="1">
      <c r="B22" s="114"/>
      <c r="C22" s="112"/>
      <c r="D22" s="112"/>
    </row>
    <row r="23" spans="2:4" ht="12" customHeight="1">
      <c r="B23" s="16"/>
      <c r="C23" s="4"/>
      <c r="D23" s="4"/>
    </row>
    <row r="24" spans="2:4" ht="12" customHeight="1">
      <c r="B24" s="16"/>
      <c r="C24" s="4"/>
      <c r="D24" s="4"/>
    </row>
    <row r="25" spans="2:4" ht="12" customHeight="1">
      <c r="B25" s="16"/>
      <c r="C25" s="4"/>
      <c r="D25" s="4"/>
    </row>
    <row r="26" spans="2:4" ht="12" customHeight="1">
      <c r="B26" s="16"/>
      <c r="C26" s="4"/>
      <c r="D26" s="4"/>
    </row>
    <row r="27" spans="2:4" ht="12" customHeight="1">
      <c r="B27" s="16"/>
      <c r="C27" s="4"/>
      <c r="D27" s="4"/>
    </row>
    <row r="28" spans="2:4" s="113" customFormat="1" ht="12" customHeight="1">
      <c r="B28" s="114"/>
      <c r="C28" s="112"/>
      <c r="D28" s="112"/>
    </row>
    <row r="29" spans="2:4" ht="12" customHeight="1">
      <c r="B29" s="16"/>
      <c r="C29" s="4"/>
      <c r="D29" s="4"/>
    </row>
    <row r="30" spans="2:4" ht="12" customHeight="1">
      <c r="B30" s="16"/>
      <c r="C30" s="4"/>
      <c r="D30" s="4"/>
    </row>
    <row r="31" spans="2:4" ht="12" customHeight="1">
      <c r="B31" s="16"/>
      <c r="C31" s="4"/>
      <c r="D31" s="4"/>
    </row>
    <row r="32" spans="2:4" ht="12" customHeight="1">
      <c r="B32" s="115"/>
      <c r="C32" s="4"/>
      <c r="D32" s="4"/>
    </row>
    <row r="33" spans="2:9">
      <c r="B33" s="218" t="s">
        <v>407</v>
      </c>
    </row>
    <row r="34" spans="2:9">
      <c r="B34" s="1040" t="s">
        <v>408</v>
      </c>
      <c r="C34" s="1040"/>
      <c r="D34" s="490" t="s">
        <v>409</v>
      </c>
      <c r="E34" s="82"/>
      <c r="F34" s="7"/>
      <c r="G34" s="7"/>
      <c r="H34" s="7"/>
      <c r="I34" s="7"/>
    </row>
    <row r="35" spans="2:9">
      <c r="B35" s="1040" t="s">
        <v>410</v>
      </c>
      <c r="C35" s="1040"/>
      <c r="D35" s="82"/>
      <c r="E35" s="630" t="s">
        <v>1010</v>
      </c>
      <c r="F35" s="564"/>
      <c r="G35" s="66"/>
      <c r="H35" s="66"/>
      <c r="I35" s="66"/>
    </row>
    <row r="36" spans="2:9">
      <c r="B36" s="1040" t="s">
        <v>411</v>
      </c>
      <c r="C36" s="1040"/>
      <c r="D36" s="557"/>
      <c r="E36" s="815" t="s">
        <v>1011</v>
      </c>
      <c r="F36" s="565"/>
      <c r="G36" s="563"/>
      <c r="H36" s="563"/>
      <c r="I36" s="563"/>
    </row>
    <row r="37" spans="2:9" ht="14.25" customHeight="1">
      <c r="B37" s="1039" t="s">
        <v>162</v>
      </c>
      <c r="C37" s="1039"/>
      <c r="D37" s="631" t="s">
        <v>96</v>
      </c>
      <c r="E37" s="632">
        <v>0.27700000000000002</v>
      </c>
      <c r="F37" s="68"/>
      <c r="G37" s="68"/>
      <c r="H37" s="68"/>
      <c r="I37" s="68"/>
    </row>
    <row r="38" spans="2:9">
      <c r="B38" s="1039"/>
      <c r="C38" s="1039"/>
      <c r="D38" s="631" t="s">
        <v>97</v>
      </c>
      <c r="E38" s="632">
        <v>0.26</v>
      </c>
      <c r="F38" s="68"/>
      <c r="G38" s="68"/>
      <c r="H38" s="68"/>
      <c r="I38" s="68"/>
    </row>
  </sheetData>
  <mergeCells count="6">
    <mergeCell ref="B37:C38"/>
    <mergeCell ref="B2:C2"/>
    <mergeCell ref="E2:F2"/>
    <mergeCell ref="B34:C34"/>
    <mergeCell ref="B35:C35"/>
    <mergeCell ref="B36:C36"/>
  </mergeCells>
  <phoneticPr fontId="2"/>
  <pageMargins left="0.59055118110236227" right="0.59055118110236227" top="0.98425196850393704" bottom="0.98425196850393704" header="0.51181102362204722" footer="0.51181102362204722"/>
  <pageSetup paperSize="9" scale="81" orientation="portrait" r:id="rId1"/>
  <headerFooter alignWithMargins="0"/>
  <rowBreaks count="1" manualBreakCount="1">
    <brk id="41" max="16383" man="1"/>
  </rowBreaks>
  <colBreaks count="1" manualBreakCount="1">
    <brk id="11" max="40"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W235"/>
  <sheetViews>
    <sheetView view="pageBreakPreview" zoomScale="85" zoomScaleNormal="75" zoomScaleSheetLayoutView="85" workbookViewId="0">
      <selection activeCell="B5" sqref="B5"/>
    </sheetView>
  </sheetViews>
  <sheetFormatPr defaultRowHeight="14.25"/>
  <cols>
    <col min="1" max="1" width="1.625" style="4" customWidth="1"/>
    <col min="2" max="2" width="24.875" style="4" bestFit="1" customWidth="1"/>
    <col min="3" max="3" width="13" style="4" bestFit="1" customWidth="1"/>
    <col min="4" max="4" width="3" style="4" customWidth="1"/>
    <col min="5" max="5" width="8.5" style="4" customWidth="1"/>
    <col min="6" max="6" width="8.25" style="4" customWidth="1"/>
    <col min="7" max="7" width="8.125" style="4" customWidth="1"/>
    <col min="8" max="8" width="7.875" style="4" customWidth="1"/>
    <col min="9" max="9" width="8.25" style="4" customWidth="1"/>
    <col min="10" max="12" width="7.875" style="4" customWidth="1"/>
    <col min="13" max="13" width="7.25" style="4" customWidth="1"/>
    <col min="14" max="14" width="7.875" style="4" customWidth="1"/>
    <col min="15" max="15" width="3.625" style="4" customWidth="1"/>
    <col min="16" max="16384" width="9" style="4"/>
  </cols>
  <sheetData>
    <row r="1" spans="2:17">
      <c r="B1" s="139" t="s">
        <v>50</v>
      </c>
      <c r="H1" s="5"/>
      <c r="I1" s="5"/>
    </row>
    <row r="2" spans="2:17" ht="15.75" thickBot="1">
      <c r="C2" s="6"/>
      <c r="H2" s="5"/>
      <c r="I2" s="5"/>
    </row>
    <row r="3" spans="2:17" ht="19.5" customHeight="1" thickBot="1">
      <c r="B3" s="140" t="s">
        <v>51</v>
      </c>
      <c r="C3" s="141" t="s">
        <v>52</v>
      </c>
      <c r="D3" s="952" t="str">
        <f>構成書!K3</f>
        <v>***-******</v>
      </c>
      <c r="E3" s="953"/>
      <c r="G3" s="140" t="s">
        <v>53</v>
      </c>
      <c r="H3" s="62" t="str">
        <f>構成書!M21</f>
        <v>暫定版</v>
      </c>
      <c r="I3" s="142" t="s">
        <v>54</v>
      </c>
      <c r="J3" s="3" t="s">
        <v>424</v>
      </c>
      <c r="L3" s="7"/>
      <c r="M3" s="7"/>
    </row>
    <row r="4" spans="2:17" ht="12" customHeight="1" thickBot="1">
      <c r="B4" s="7"/>
      <c r="C4" s="7"/>
      <c r="D4" s="7"/>
      <c r="E4" s="7"/>
      <c r="G4" s="7"/>
      <c r="H4" s="8"/>
      <c r="I4" s="8"/>
      <c r="J4" s="7"/>
      <c r="K4" s="7"/>
      <c r="L4" s="7"/>
      <c r="M4" s="7"/>
    </row>
    <row r="5" spans="2:17" ht="15" thickBot="1">
      <c r="B5" s="18" t="str">
        <f>構成書!K4&amp;" 製品図"</f>
        <v>CL-A160-1W9-HN1 製品図</v>
      </c>
      <c r="C5" s="19"/>
      <c r="D5" s="19"/>
      <c r="E5" s="19"/>
      <c r="F5" s="19"/>
      <c r="G5" s="19"/>
      <c r="H5" s="19"/>
      <c r="I5" s="19"/>
      <c r="J5" s="19"/>
      <c r="K5" s="19"/>
      <c r="L5" s="19"/>
      <c r="M5" s="20"/>
    </row>
    <row r="6" spans="2:17">
      <c r="B6" s="11"/>
      <c r="C6" s="49"/>
      <c r="D6" s="10"/>
      <c r="E6" s="10"/>
      <c r="F6" s="10"/>
      <c r="G6" s="10"/>
      <c r="H6" s="10"/>
      <c r="I6" s="10"/>
      <c r="J6" s="10"/>
      <c r="K6" s="10"/>
      <c r="L6" s="10"/>
      <c r="M6" s="9"/>
    </row>
    <row r="7" spans="2:17">
      <c r="B7" s="15"/>
      <c r="C7" s="7"/>
      <c r="D7" s="16"/>
      <c r="E7" s="16"/>
      <c r="F7" s="16"/>
      <c r="G7" s="16"/>
      <c r="H7" s="16"/>
      <c r="I7" s="16"/>
      <c r="J7" s="16"/>
      <c r="K7" s="16"/>
      <c r="L7" s="150" t="s">
        <v>118</v>
      </c>
      <c r="M7" s="17" t="s">
        <v>93</v>
      </c>
    </row>
    <row r="8" spans="2:17">
      <c r="B8" s="15"/>
      <c r="C8" s="16"/>
      <c r="D8" s="16"/>
      <c r="E8" s="16"/>
      <c r="F8" s="16"/>
      <c r="G8" s="16"/>
      <c r="H8" s="16"/>
      <c r="I8" s="16"/>
      <c r="J8" s="16"/>
      <c r="K8" s="16"/>
      <c r="L8" s="150" t="s">
        <v>117</v>
      </c>
      <c r="M8" s="17" t="s">
        <v>94</v>
      </c>
    </row>
    <row r="9" spans="2:17">
      <c r="B9" s="15"/>
      <c r="C9" s="7"/>
      <c r="D9" s="16"/>
      <c r="E9" s="16"/>
      <c r="F9" s="16"/>
      <c r="G9" s="16"/>
      <c r="H9" s="16"/>
      <c r="I9" s="16"/>
      <c r="J9" s="16"/>
      <c r="K9" s="16"/>
      <c r="L9" s="16"/>
      <c r="M9" s="17"/>
    </row>
    <row r="10" spans="2:17">
      <c r="B10" s="15"/>
      <c r="C10" s="7"/>
      <c r="D10" s="63"/>
      <c r="E10" s="16"/>
      <c r="F10" s="63"/>
      <c r="G10" s="16"/>
      <c r="H10" s="16"/>
      <c r="I10" s="16"/>
      <c r="J10" s="16"/>
      <c r="K10" s="16"/>
      <c r="L10" s="16"/>
      <c r="M10" s="17"/>
    </row>
    <row r="11" spans="2:17" ht="15">
      <c r="B11" s="15"/>
      <c r="C11" s="16"/>
      <c r="D11" s="37"/>
      <c r="E11" s="16"/>
      <c r="F11" s="16"/>
      <c r="G11" s="16"/>
      <c r="H11" s="16"/>
      <c r="I11" s="16"/>
      <c r="J11" s="16"/>
      <c r="K11" s="16"/>
      <c r="L11" s="16"/>
      <c r="M11" s="17"/>
    </row>
    <row r="12" spans="2:17">
      <c r="B12" s="15"/>
      <c r="C12" s="16"/>
      <c r="D12" s="16"/>
      <c r="E12" s="16"/>
      <c r="F12" s="7"/>
      <c r="G12" s="7"/>
      <c r="H12" s="7"/>
      <c r="I12" s="7"/>
      <c r="J12" s="7"/>
      <c r="K12" s="7"/>
      <c r="L12" s="16"/>
      <c r="M12" s="17"/>
    </row>
    <row r="13" spans="2:17">
      <c r="B13" s="15"/>
      <c r="C13" s="16"/>
      <c r="D13" s="21"/>
      <c r="E13" s="16"/>
      <c r="F13" s="16"/>
      <c r="G13" s="16"/>
      <c r="H13" s="16"/>
      <c r="I13" s="16"/>
      <c r="J13" s="21"/>
      <c r="K13" s="16"/>
      <c r="L13" s="16"/>
      <c r="M13" s="17"/>
      <c r="Q13" s="202"/>
    </row>
    <row r="14" spans="2:17">
      <c r="B14" s="15"/>
      <c r="C14" s="16"/>
      <c r="D14" s="22"/>
      <c r="E14" s="16"/>
      <c r="F14" s="16"/>
      <c r="G14" s="16"/>
      <c r="H14" s="16"/>
      <c r="I14" s="16"/>
      <c r="J14" s="16"/>
      <c r="K14" s="16"/>
      <c r="L14" s="16"/>
      <c r="M14" s="17"/>
      <c r="Q14" s="202"/>
    </row>
    <row r="15" spans="2:17">
      <c r="B15" s="15"/>
      <c r="C15" s="64"/>
      <c r="D15" s="22"/>
      <c r="E15" s="16"/>
      <c r="F15" s="16"/>
      <c r="G15" s="16"/>
      <c r="H15" s="16"/>
      <c r="I15" s="16"/>
      <c r="J15" s="16"/>
      <c r="K15" s="16"/>
      <c r="L15" s="16"/>
      <c r="M15" s="17"/>
    </row>
    <row r="16" spans="2:17">
      <c r="B16" s="15"/>
      <c r="C16" s="64"/>
      <c r="D16" s="22"/>
      <c r="E16" s="16"/>
      <c r="F16" s="16"/>
      <c r="G16" s="16"/>
      <c r="H16" s="16"/>
      <c r="I16" s="16"/>
      <c r="J16" s="16"/>
      <c r="K16" s="16"/>
      <c r="L16" s="16"/>
      <c r="M16" s="17"/>
    </row>
    <row r="17" spans="2:13">
      <c r="B17" s="15"/>
      <c r="C17" s="64"/>
      <c r="D17" s="22"/>
      <c r="E17" s="16"/>
      <c r="F17" s="16"/>
      <c r="G17" s="16"/>
      <c r="H17" s="16"/>
      <c r="I17" s="16"/>
      <c r="J17" s="16"/>
      <c r="K17" s="16"/>
      <c r="L17" s="16"/>
      <c r="M17" s="17"/>
    </row>
    <row r="18" spans="2:13">
      <c r="B18" s="15"/>
      <c r="C18" s="16"/>
      <c r="D18" s="16"/>
      <c r="E18" s="7"/>
      <c r="F18" s="65"/>
      <c r="G18" s="65"/>
      <c r="H18" s="7"/>
      <c r="I18" s="7"/>
      <c r="J18" s="65"/>
      <c r="K18" s="65"/>
      <c r="L18" s="65"/>
      <c r="M18" s="17"/>
    </row>
    <row r="19" spans="2:13">
      <c r="B19" s="15"/>
      <c r="C19" s="16"/>
      <c r="D19" s="16"/>
      <c r="E19" s="16"/>
      <c r="F19" s="7"/>
      <c r="G19" s="7"/>
      <c r="H19" s="7"/>
      <c r="I19" s="16"/>
      <c r="J19" s="7"/>
      <c r="K19" s="7"/>
      <c r="L19" s="7"/>
      <c r="M19" s="17"/>
    </row>
    <row r="20" spans="2:13">
      <c r="B20" s="15"/>
      <c r="C20" s="16"/>
      <c r="D20" s="16"/>
      <c r="E20" s="7"/>
      <c r="F20" s="24"/>
      <c r="G20" s="24"/>
      <c r="H20" s="24"/>
      <c r="I20" s="7"/>
      <c r="J20" s="24"/>
      <c r="K20" s="24"/>
      <c r="L20" s="24"/>
      <c r="M20" s="17"/>
    </row>
    <row r="21" spans="2:13">
      <c r="B21" s="15"/>
      <c r="C21" s="16"/>
      <c r="D21" s="16"/>
      <c r="E21" s="16"/>
      <c r="F21" s="16"/>
      <c r="G21" s="16"/>
      <c r="H21" s="16"/>
      <c r="I21" s="16"/>
      <c r="J21" s="16"/>
      <c r="K21" s="16"/>
      <c r="L21" s="16"/>
      <c r="M21" s="17"/>
    </row>
    <row r="22" spans="2:13">
      <c r="B22" s="15"/>
      <c r="C22" s="16"/>
      <c r="D22" s="16"/>
      <c r="E22" s="7"/>
      <c r="F22" s="65"/>
      <c r="G22" s="65"/>
      <c r="H22" s="7"/>
      <c r="I22" s="7"/>
      <c r="J22" s="65"/>
      <c r="K22" s="65"/>
      <c r="L22" s="65"/>
      <c r="M22" s="17"/>
    </row>
    <row r="23" spans="2:13">
      <c r="B23" s="15"/>
      <c r="C23" s="16"/>
      <c r="D23" s="16"/>
      <c r="E23" s="16"/>
      <c r="F23" s="7"/>
      <c r="G23" s="7"/>
      <c r="H23" s="7"/>
      <c r="I23" s="16"/>
      <c r="J23" s="7"/>
      <c r="K23" s="7"/>
      <c r="L23" s="7"/>
      <c r="M23" s="17"/>
    </row>
    <row r="24" spans="2:13">
      <c r="B24" s="15"/>
      <c r="C24" s="16"/>
      <c r="D24" s="16"/>
      <c r="E24" s="7"/>
      <c r="F24" s="24"/>
      <c r="G24" s="24"/>
      <c r="H24" s="24"/>
      <c r="I24" s="7"/>
      <c r="J24" s="24"/>
      <c r="K24" s="24"/>
      <c r="L24" s="24"/>
      <c r="M24" s="17"/>
    </row>
    <row r="25" spans="2:13">
      <c r="B25" s="15"/>
      <c r="C25" s="16"/>
      <c r="D25" s="16"/>
      <c r="E25" s="16"/>
      <c r="F25" s="7"/>
      <c r="G25" s="26"/>
      <c r="H25" s="26"/>
      <c r="I25" s="16"/>
      <c r="J25" s="7"/>
      <c r="K25" s="26"/>
      <c r="L25" s="24"/>
      <c r="M25" s="17"/>
    </row>
    <row r="26" spans="2:13">
      <c r="B26" s="15"/>
      <c r="C26" s="16"/>
      <c r="D26" s="16"/>
      <c r="E26" s="7"/>
      <c r="F26" s="65"/>
      <c r="G26" s="65"/>
      <c r="H26" s="7"/>
      <c r="I26" s="7"/>
      <c r="J26" s="65"/>
      <c r="K26" s="65"/>
      <c r="L26" s="65"/>
      <c r="M26" s="17"/>
    </row>
    <row r="27" spans="2:13">
      <c r="B27" s="15"/>
      <c r="C27" s="16"/>
      <c r="D27" s="16"/>
      <c r="E27" s="16"/>
      <c r="F27" s="7"/>
      <c r="G27" s="7"/>
      <c r="H27" s="7"/>
      <c r="I27" s="16"/>
      <c r="J27" s="7"/>
      <c r="K27" s="7"/>
      <c r="L27" s="7"/>
      <c r="M27" s="17"/>
    </row>
    <row r="28" spans="2:13" ht="15" thickBot="1">
      <c r="B28" s="15"/>
      <c r="C28" s="16"/>
      <c r="D28" s="16"/>
      <c r="E28" s="66"/>
      <c r="F28" s="67"/>
      <c r="G28" s="67"/>
      <c r="H28" s="25"/>
      <c r="I28" s="66"/>
      <c r="J28" s="67"/>
      <c r="K28" s="67"/>
      <c r="L28" s="67"/>
      <c r="M28" s="17"/>
    </row>
    <row r="29" spans="2:13" ht="15" thickBot="1">
      <c r="B29" s="18" t="str">
        <f>構成書!K4&amp;" 外観写真"</f>
        <v>CL-A160-1W9-HN1 外観写真</v>
      </c>
      <c r="C29" s="19"/>
      <c r="D29" s="19"/>
      <c r="E29" s="2"/>
      <c r="F29" s="192"/>
      <c r="G29" s="193"/>
      <c r="H29" s="193"/>
      <c r="I29" s="2"/>
      <c r="J29" s="192"/>
      <c r="K29" s="193"/>
      <c r="L29" s="192"/>
      <c r="M29" s="20"/>
    </row>
    <row r="30" spans="2:13">
      <c r="B30" s="15"/>
      <c r="C30" s="16"/>
      <c r="D30" s="16"/>
      <c r="E30" s="66"/>
      <c r="F30" s="67"/>
      <c r="G30" s="67"/>
      <c r="H30" s="25"/>
      <c r="I30" s="66"/>
      <c r="J30" s="67"/>
      <c r="K30" s="67"/>
      <c r="L30" s="67"/>
      <c r="M30" s="17"/>
    </row>
    <row r="31" spans="2:13">
      <c r="B31" s="15"/>
      <c r="C31" s="16"/>
      <c r="D31" s="16"/>
      <c r="E31" s="66"/>
      <c r="F31" s="67"/>
      <c r="G31" s="67"/>
      <c r="H31" s="25"/>
      <c r="I31" s="66"/>
      <c r="J31" s="67"/>
      <c r="K31" s="67"/>
      <c r="L31" s="67"/>
      <c r="M31" s="17"/>
    </row>
    <row r="32" spans="2:13">
      <c r="B32" s="15"/>
      <c r="C32" s="16"/>
      <c r="D32" s="16"/>
      <c r="E32" s="66"/>
      <c r="F32" s="67"/>
      <c r="G32" s="67"/>
      <c r="H32" s="25"/>
      <c r="I32" s="66"/>
      <c r="J32" s="67"/>
      <c r="K32" s="67"/>
      <c r="L32" s="67"/>
      <c r="M32" s="17"/>
    </row>
    <row r="33" spans="2:13">
      <c r="B33" s="15"/>
      <c r="C33" s="16"/>
      <c r="D33" s="16"/>
      <c r="E33" s="66"/>
      <c r="F33" s="67"/>
      <c r="G33" s="67"/>
      <c r="H33" s="25"/>
      <c r="I33" s="66"/>
      <c r="J33" s="67"/>
      <c r="K33" s="67"/>
      <c r="L33" s="67"/>
      <c r="M33" s="17"/>
    </row>
    <row r="34" spans="2:13">
      <c r="B34" s="15"/>
      <c r="C34" s="16"/>
      <c r="D34" s="16"/>
      <c r="E34" s="66"/>
      <c r="F34" s="67"/>
      <c r="G34" s="67"/>
      <c r="H34" s="25"/>
      <c r="I34" s="66"/>
      <c r="J34" s="67"/>
      <c r="K34" s="67"/>
      <c r="L34" s="67"/>
      <c r="M34" s="17"/>
    </row>
    <row r="35" spans="2:13">
      <c r="B35" s="15"/>
      <c r="C35" s="16"/>
      <c r="D35" s="16"/>
      <c r="E35" s="66"/>
      <c r="F35" s="67"/>
      <c r="G35" s="67"/>
      <c r="H35" s="25"/>
      <c r="I35" s="66"/>
      <c r="J35" s="67"/>
      <c r="K35" s="67"/>
      <c r="L35" s="67"/>
      <c r="M35" s="17"/>
    </row>
    <row r="36" spans="2:13">
      <c r="B36" s="15"/>
      <c r="C36" s="16"/>
      <c r="D36" s="16"/>
      <c r="E36" s="66"/>
      <c r="F36" s="67"/>
      <c r="G36" s="67"/>
      <c r="H36" s="25"/>
      <c r="I36" s="66"/>
      <c r="J36" s="752"/>
      <c r="K36" s="67"/>
      <c r="L36" s="67"/>
      <c r="M36" s="17"/>
    </row>
    <row r="37" spans="2:13">
      <c r="B37" s="15"/>
      <c r="C37" s="16"/>
      <c r="D37" s="16"/>
      <c r="E37" s="66"/>
      <c r="F37" s="67"/>
      <c r="G37" s="67"/>
      <c r="H37" s="25"/>
      <c r="I37" s="66"/>
      <c r="J37" s="67"/>
      <c r="K37" s="67"/>
      <c r="L37" s="67"/>
      <c r="M37" s="17"/>
    </row>
    <row r="38" spans="2:13">
      <c r="B38" s="15"/>
      <c r="C38" s="16"/>
      <c r="D38" s="16"/>
      <c r="E38" s="66"/>
      <c r="F38" s="67"/>
      <c r="G38" s="67"/>
      <c r="H38" s="25"/>
      <c r="I38" s="66"/>
      <c r="J38" s="67"/>
      <c r="K38" s="67"/>
      <c r="L38" s="67"/>
      <c r="M38" s="17"/>
    </row>
    <row r="39" spans="2:13">
      <c r="B39" s="15"/>
      <c r="C39" s="16"/>
      <c r="D39" s="16"/>
      <c r="E39" s="66"/>
      <c r="F39" s="67"/>
      <c r="G39" s="67"/>
      <c r="H39" s="25"/>
      <c r="I39" s="66"/>
      <c r="J39" s="67"/>
      <c r="K39" s="67"/>
      <c r="L39" s="67"/>
      <c r="M39" s="17"/>
    </row>
    <row r="40" spans="2:13">
      <c r="B40" s="15"/>
      <c r="C40" s="16"/>
      <c r="D40" s="16"/>
      <c r="E40" s="66"/>
      <c r="F40" s="67"/>
      <c r="G40" s="67"/>
      <c r="H40" s="25"/>
      <c r="I40" s="66"/>
      <c r="J40" s="67"/>
      <c r="K40" s="67"/>
      <c r="L40" s="67"/>
      <c r="M40" s="17"/>
    </row>
    <row r="41" spans="2:13">
      <c r="B41" s="15"/>
      <c r="C41" s="16"/>
      <c r="D41" s="16"/>
      <c r="E41" s="66"/>
      <c r="F41" s="67"/>
      <c r="G41" s="67"/>
      <c r="H41" s="25"/>
      <c r="I41" s="66"/>
      <c r="J41" s="67"/>
      <c r="K41" s="67"/>
      <c r="L41" s="67"/>
      <c r="M41" s="17"/>
    </row>
    <row r="42" spans="2:13">
      <c r="B42" s="15"/>
      <c r="C42" s="16"/>
      <c r="D42" s="16"/>
      <c r="E42" s="66"/>
      <c r="F42" s="67"/>
      <c r="G42" s="67"/>
      <c r="H42" s="25"/>
      <c r="I42" s="66"/>
      <c r="J42" s="67"/>
      <c r="K42" s="67"/>
      <c r="L42" s="67"/>
      <c r="M42" s="17"/>
    </row>
    <row r="43" spans="2:13">
      <c r="B43" s="15"/>
      <c r="C43" s="16"/>
      <c r="D43" s="16"/>
      <c r="E43" s="66"/>
      <c r="F43" s="67"/>
      <c r="G43" s="67"/>
      <c r="H43" s="25"/>
      <c r="I43" s="66"/>
      <c r="J43" s="67"/>
      <c r="K43" s="67"/>
      <c r="L43" s="67"/>
      <c r="M43" s="17"/>
    </row>
    <row r="44" spans="2:13">
      <c r="B44" s="15"/>
      <c r="C44" s="16"/>
      <c r="D44" s="16"/>
      <c r="E44" s="66"/>
      <c r="F44" s="67"/>
      <c r="G44" s="67"/>
      <c r="H44" s="25"/>
      <c r="I44" s="66"/>
      <c r="J44" s="67"/>
      <c r="K44" s="67"/>
      <c r="L44" s="67"/>
      <c r="M44" s="17"/>
    </row>
    <row r="45" spans="2:13">
      <c r="B45" s="15"/>
      <c r="C45" s="16"/>
      <c r="D45" s="16"/>
      <c r="E45" s="66"/>
      <c r="F45" s="67"/>
      <c r="G45" s="67"/>
      <c r="H45" s="25"/>
      <c r="I45" s="66"/>
      <c r="J45" s="67"/>
      <c r="K45" s="67"/>
      <c r="L45" s="67"/>
      <c r="M45" s="17"/>
    </row>
    <row r="46" spans="2:13">
      <c r="B46" s="15"/>
      <c r="C46" s="16"/>
      <c r="D46" s="16"/>
      <c r="E46" s="66"/>
      <c r="F46" s="67"/>
      <c r="G46" s="67"/>
      <c r="H46" s="25"/>
      <c r="I46" s="66"/>
      <c r="J46" s="67"/>
      <c r="K46" s="67"/>
      <c r="L46" s="67"/>
      <c r="M46" s="17"/>
    </row>
    <row r="47" spans="2:13">
      <c r="B47" s="15"/>
      <c r="C47" s="16"/>
      <c r="D47" s="16"/>
      <c r="E47" s="66"/>
      <c r="F47" s="67"/>
      <c r="G47" s="67"/>
      <c r="H47" s="25"/>
      <c r="I47" s="66"/>
      <c r="J47" s="67"/>
      <c r="K47" s="67"/>
      <c r="L47" s="67"/>
      <c r="M47" s="17"/>
    </row>
    <row r="48" spans="2:13" ht="15" thickBot="1">
      <c r="B48" s="15"/>
      <c r="C48" s="16"/>
      <c r="D48" s="16"/>
      <c r="E48" s="66"/>
      <c r="F48" s="67"/>
      <c r="G48" s="67"/>
      <c r="H48" s="25"/>
      <c r="I48" s="66"/>
      <c r="J48" s="67"/>
      <c r="K48" s="67"/>
      <c r="L48" s="67"/>
      <c r="M48" s="17"/>
    </row>
    <row r="49" spans="2:23" ht="15" thickBot="1">
      <c r="B49" s="18" t="str">
        <f>構成書!K4&amp;" マーキング図"</f>
        <v>CL-A160-1W9-HN1 マーキング図</v>
      </c>
      <c r="C49" s="19"/>
      <c r="D49" s="19"/>
      <c r="E49" s="2"/>
      <c r="F49" s="192"/>
      <c r="G49" s="193"/>
      <c r="H49" s="193"/>
      <c r="I49" s="2"/>
      <c r="J49" s="192"/>
      <c r="K49" s="193"/>
      <c r="L49" s="192"/>
      <c r="M49" s="20"/>
    </row>
    <row r="50" spans="2:23">
      <c r="B50" s="15"/>
      <c r="C50" s="16"/>
      <c r="D50" s="16"/>
      <c r="E50" s="7"/>
      <c r="F50" s="68"/>
      <c r="G50" s="25"/>
      <c r="H50" s="25"/>
      <c r="I50" s="7"/>
      <c r="J50" s="68"/>
      <c r="K50" s="25"/>
      <c r="L50" s="68"/>
      <c r="M50" s="17"/>
      <c r="P50" s="230" t="s">
        <v>683</v>
      </c>
    </row>
    <row r="51" spans="2:23">
      <c r="B51" s="15"/>
      <c r="C51" s="16"/>
      <c r="D51" s="16"/>
      <c r="E51" s="7"/>
      <c r="F51" s="68"/>
      <c r="G51" s="194" t="s">
        <v>236</v>
      </c>
      <c r="H51" s="195"/>
      <c r="I51" s="195"/>
      <c r="J51" s="195"/>
      <c r="K51" s="195"/>
      <c r="L51" s="195"/>
      <c r="M51" s="17"/>
      <c r="P51" s="227">
        <v>8</v>
      </c>
      <c r="Q51" s="227">
        <v>8</v>
      </c>
      <c r="R51" s="227">
        <v>8</v>
      </c>
      <c r="S51" s="227">
        <v>88</v>
      </c>
    </row>
    <row r="52" spans="2:23">
      <c r="B52" s="15"/>
      <c r="C52" s="16"/>
      <c r="D52" s="16"/>
      <c r="E52" s="7"/>
      <c r="F52" s="68"/>
      <c r="G52" s="196" t="s">
        <v>1059</v>
      </c>
      <c r="H52" s="195"/>
      <c r="I52" s="195"/>
      <c r="J52" s="195"/>
      <c r="K52" s="195"/>
      <c r="L52" s="195"/>
      <c r="M52" s="17"/>
      <c r="P52" s="228" t="s">
        <v>239</v>
      </c>
      <c r="Q52" s="228" t="s">
        <v>240</v>
      </c>
      <c r="R52" s="229" t="s">
        <v>241</v>
      </c>
      <c r="S52" s="228" t="s">
        <v>242</v>
      </c>
    </row>
    <row r="53" spans="2:23">
      <c r="B53" s="15"/>
      <c r="C53" s="16"/>
      <c r="D53" s="16"/>
      <c r="E53" s="7"/>
      <c r="F53" s="68"/>
      <c r="G53" s="194" t="s">
        <v>237</v>
      </c>
      <c r="H53" s="195"/>
      <c r="I53" s="195"/>
      <c r="J53" s="195"/>
      <c r="K53" s="195"/>
      <c r="L53" s="195"/>
      <c r="M53" s="17"/>
    </row>
    <row r="54" spans="2:23">
      <c r="B54" s="15"/>
      <c r="C54" s="16"/>
      <c r="D54" s="16"/>
      <c r="E54" s="7"/>
      <c r="F54" s="68"/>
      <c r="G54" s="197" t="s">
        <v>159</v>
      </c>
      <c r="H54" s="195"/>
      <c r="I54" s="195"/>
      <c r="J54" s="195"/>
      <c r="K54" s="195"/>
      <c r="L54" s="195"/>
      <c r="M54" s="17"/>
    </row>
    <row r="55" spans="2:23">
      <c r="B55" s="15"/>
      <c r="C55" s="16"/>
      <c r="D55" s="16"/>
      <c r="E55" s="16"/>
      <c r="F55" s="7"/>
      <c r="G55" s="194" t="s">
        <v>160</v>
      </c>
      <c r="H55" s="195"/>
      <c r="I55" s="195"/>
      <c r="J55" s="195"/>
      <c r="K55" s="195"/>
      <c r="L55" s="195"/>
      <c r="M55" s="17"/>
      <c r="P55" s="1044" t="s">
        <v>239</v>
      </c>
      <c r="Q55" s="1045"/>
      <c r="R55" s="1044" t="s">
        <v>240</v>
      </c>
      <c r="S55" s="1045"/>
      <c r="T55" s="1043" t="s">
        <v>241</v>
      </c>
      <c r="U55" s="1043"/>
      <c r="V55" s="1043" t="s">
        <v>242</v>
      </c>
      <c r="W55" s="1043"/>
    </row>
    <row r="56" spans="2:23">
      <c r="B56" s="15"/>
      <c r="C56" s="16"/>
      <c r="D56" s="22"/>
      <c r="E56" s="16"/>
      <c r="F56" s="7"/>
      <c r="G56" s="198" t="s">
        <v>238</v>
      </c>
      <c r="H56" s="195"/>
      <c r="I56" s="195"/>
      <c r="J56" s="195"/>
      <c r="K56" s="195"/>
      <c r="L56" s="195"/>
      <c r="M56" s="17"/>
      <c r="P56" s="228" t="s">
        <v>243</v>
      </c>
      <c r="Q56" s="227" t="s">
        <v>244</v>
      </c>
      <c r="R56" s="228" t="s">
        <v>240</v>
      </c>
      <c r="S56" s="227" t="s">
        <v>245</v>
      </c>
      <c r="T56" s="233" t="s">
        <v>241</v>
      </c>
      <c r="U56" s="227" t="s">
        <v>246</v>
      </c>
      <c r="V56" s="233" t="s">
        <v>430</v>
      </c>
      <c r="W56" s="227" t="s">
        <v>246</v>
      </c>
    </row>
    <row r="57" spans="2:23" ht="15">
      <c r="B57" s="15"/>
      <c r="C57" s="16"/>
      <c r="D57" s="22"/>
      <c r="E57" s="16"/>
      <c r="F57" s="7"/>
      <c r="G57" s="195"/>
      <c r="H57" s="195"/>
      <c r="I57" s="195"/>
      <c r="J57" s="195"/>
      <c r="K57" s="195"/>
      <c r="L57" s="195"/>
      <c r="M57" s="17"/>
      <c r="P57" s="227">
        <v>2009</v>
      </c>
      <c r="Q57" s="231">
        <v>9</v>
      </c>
      <c r="R57" s="232">
        <v>1</v>
      </c>
      <c r="S57" s="231">
        <v>1</v>
      </c>
      <c r="T57" s="227">
        <v>1</v>
      </c>
      <c r="U57" s="231">
        <v>1</v>
      </c>
      <c r="V57" s="469" t="s">
        <v>431</v>
      </c>
      <c r="W57" s="470" t="s">
        <v>431</v>
      </c>
    </row>
    <row r="58" spans="2:23" ht="15">
      <c r="B58" s="15"/>
      <c r="C58" s="16"/>
      <c r="D58" s="16"/>
      <c r="E58" s="7"/>
      <c r="F58" s="16"/>
      <c r="G58" s="194" t="s">
        <v>161</v>
      </c>
      <c r="H58" s="195"/>
      <c r="I58" s="195"/>
      <c r="J58" s="195"/>
      <c r="K58" s="195"/>
      <c r="L58" s="195"/>
      <c r="M58" s="17"/>
      <c r="P58" s="227">
        <v>2010</v>
      </c>
      <c r="Q58" s="231" t="s">
        <v>227</v>
      </c>
      <c r="R58" s="232">
        <v>2</v>
      </c>
      <c r="S58" s="231">
        <v>2</v>
      </c>
      <c r="T58" s="227">
        <v>2</v>
      </c>
      <c r="U58" s="231">
        <v>2</v>
      </c>
      <c r="V58" s="469" t="s">
        <v>432</v>
      </c>
      <c r="W58" s="470" t="s">
        <v>432</v>
      </c>
    </row>
    <row r="59" spans="2:23" ht="15">
      <c r="B59" s="15"/>
      <c r="C59" s="16"/>
      <c r="D59" s="16"/>
      <c r="E59" s="16"/>
      <c r="F59" s="7"/>
      <c r="G59" s="468" t="s">
        <v>429</v>
      </c>
      <c r="H59" s="195"/>
      <c r="I59" s="195"/>
      <c r="J59" s="195"/>
      <c r="K59" s="195"/>
      <c r="L59" s="195"/>
      <c r="M59" s="17"/>
      <c r="P59" s="227">
        <v>2011</v>
      </c>
      <c r="Q59" s="231" t="s">
        <v>203</v>
      </c>
      <c r="R59" s="232">
        <v>3</v>
      </c>
      <c r="S59" s="231">
        <v>3</v>
      </c>
      <c r="T59" s="227">
        <v>3</v>
      </c>
      <c r="U59" s="231">
        <v>3</v>
      </c>
      <c r="V59" s="469" t="s">
        <v>433</v>
      </c>
      <c r="W59" s="470" t="s">
        <v>433</v>
      </c>
    </row>
    <row r="60" spans="2:23" ht="15">
      <c r="B60" s="15"/>
      <c r="C60" s="16"/>
      <c r="D60" s="16"/>
      <c r="E60" s="7"/>
      <c r="F60" s="24"/>
      <c r="G60" s="24"/>
      <c r="H60" s="32"/>
      <c r="I60" s="7"/>
      <c r="J60" s="34"/>
      <c r="K60" s="34"/>
      <c r="L60" s="34"/>
      <c r="M60" s="17"/>
      <c r="P60" s="227">
        <v>2012</v>
      </c>
      <c r="Q60" s="231" t="s">
        <v>213</v>
      </c>
      <c r="R60" s="232">
        <v>4</v>
      </c>
      <c r="S60" s="231">
        <v>4</v>
      </c>
      <c r="T60" s="227">
        <v>4</v>
      </c>
      <c r="U60" s="231">
        <v>4</v>
      </c>
      <c r="V60" s="469" t="s">
        <v>434</v>
      </c>
      <c r="W60" s="470" t="s">
        <v>434</v>
      </c>
    </row>
    <row r="61" spans="2:23" ht="15">
      <c r="B61" s="15"/>
      <c r="C61" s="16"/>
      <c r="D61" s="22"/>
      <c r="E61" s="16"/>
      <c r="F61" s="7"/>
      <c r="G61" s="16" t="s">
        <v>688</v>
      </c>
      <c r="H61" s="16"/>
      <c r="I61" s="16"/>
      <c r="J61" s="7"/>
      <c r="K61" s="7"/>
      <c r="L61" s="7"/>
      <c r="M61" s="28"/>
      <c r="P61" s="227">
        <v>2013</v>
      </c>
      <c r="Q61" s="231" t="s">
        <v>216</v>
      </c>
      <c r="R61" s="232">
        <v>5</v>
      </c>
      <c r="S61" s="231">
        <v>5</v>
      </c>
      <c r="T61" s="227">
        <v>5</v>
      </c>
      <c r="U61" s="231">
        <v>5</v>
      </c>
      <c r="V61" s="469" t="s">
        <v>435</v>
      </c>
      <c r="W61" s="470" t="s">
        <v>435</v>
      </c>
    </row>
    <row r="62" spans="2:23" ht="15.75" thickBot="1">
      <c r="B62" s="12"/>
      <c r="C62" s="13"/>
      <c r="D62" s="51"/>
      <c r="E62" s="199"/>
      <c r="F62" s="13"/>
      <c r="G62" s="491" t="s">
        <v>1060</v>
      </c>
      <c r="H62" s="199"/>
      <c r="I62" s="199"/>
      <c r="J62" s="200"/>
      <c r="K62" s="200"/>
      <c r="L62" s="200"/>
      <c r="M62" s="201"/>
      <c r="P62" s="227">
        <v>2014</v>
      </c>
      <c r="Q62" s="231" t="s">
        <v>186</v>
      </c>
      <c r="R62" s="232">
        <v>6</v>
      </c>
      <c r="S62" s="231">
        <v>6</v>
      </c>
      <c r="T62" s="227">
        <v>6</v>
      </c>
      <c r="U62" s="231">
        <v>6</v>
      </c>
      <c r="V62" s="469" t="s">
        <v>436</v>
      </c>
      <c r="W62" s="470" t="s">
        <v>436</v>
      </c>
    </row>
    <row r="63" spans="2:23" ht="15.75" thickBot="1">
      <c r="B63" s="18" t="str">
        <f>構成書!K4&amp;" 実装図"</f>
        <v>CL-A160-1W9-HN1 実装図</v>
      </c>
      <c r="C63" s="19"/>
      <c r="D63" s="19"/>
      <c r="E63" s="19"/>
      <c r="F63" s="2"/>
      <c r="G63" s="2"/>
      <c r="H63" s="2"/>
      <c r="I63" s="19"/>
      <c r="J63" s="2"/>
      <c r="K63" s="2"/>
      <c r="L63" s="2"/>
      <c r="M63" s="69"/>
      <c r="N63" s="16"/>
      <c r="O63" s="16"/>
      <c r="P63" s="227">
        <v>2015</v>
      </c>
      <c r="Q63" s="231" t="s">
        <v>228</v>
      </c>
      <c r="R63" s="232">
        <v>7</v>
      </c>
      <c r="S63" s="231">
        <v>7</v>
      </c>
      <c r="T63" s="227">
        <v>7</v>
      </c>
      <c r="U63" s="231">
        <v>7</v>
      </c>
      <c r="V63" s="469" t="s">
        <v>437</v>
      </c>
      <c r="W63" s="470" t="s">
        <v>437</v>
      </c>
    </row>
    <row r="64" spans="2:23" ht="15">
      <c r="B64" s="15"/>
      <c r="C64" s="16"/>
      <c r="D64" s="16"/>
      <c r="E64" s="7"/>
      <c r="F64" s="24"/>
      <c r="G64" s="24"/>
      <c r="H64" s="32"/>
      <c r="I64" s="7"/>
      <c r="J64" s="34"/>
      <c r="K64" s="34"/>
      <c r="L64" s="34"/>
      <c r="M64" s="30"/>
      <c r="N64" s="16"/>
      <c r="O64" s="16"/>
      <c r="P64" s="227">
        <v>2016</v>
      </c>
      <c r="Q64" s="231" t="s">
        <v>188</v>
      </c>
      <c r="R64" s="232">
        <v>8</v>
      </c>
      <c r="S64" s="231">
        <v>8</v>
      </c>
      <c r="T64" s="227">
        <v>8</v>
      </c>
      <c r="U64" s="231">
        <v>8</v>
      </c>
      <c r="V64" s="469" t="s">
        <v>438</v>
      </c>
      <c r="W64" s="470" t="s">
        <v>438</v>
      </c>
    </row>
    <row r="65" spans="2:23" ht="15">
      <c r="B65" s="15"/>
      <c r="C65" s="16"/>
      <c r="D65" s="16"/>
      <c r="E65" s="16"/>
      <c r="F65" s="7"/>
      <c r="G65" s="26"/>
      <c r="H65" s="26"/>
      <c r="I65" s="16"/>
      <c r="J65" s="7"/>
      <c r="K65" s="26"/>
      <c r="L65" s="24"/>
      <c r="M65" s="30"/>
      <c r="N65" s="16"/>
      <c r="O65" s="16"/>
      <c r="P65" s="227">
        <v>2017</v>
      </c>
      <c r="Q65" s="231" t="s">
        <v>189</v>
      </c>
      <c r="R65" s="232">
        <v>9</v>
      </c>
      <c r="S65" s="231">
        <v>9</v>
      </c>
      <c r="T65" s="227">
        <v>9</v>
      </c>
      <c r="U65" s="231">
        <v>9</v>
      </c>
      <c r="V65" s="469" t="s">
        <v>439</v>
      </c>
      <c r="W65" s="470" t="s">
        <v>439</v>
      </c>
    </row>
    <row r="66" spans="2:23" ht="15">
      <c r="B66" s="15"/>
      <c r="C66" s="16"/>
      <c r="D66" s="37"/>
      <c r="E66" s="16"/>
      <c r="F66" s="16"/>
      <c r="G66" s="16"/>
      <c r="H66" s="16"/>
      <c r="I66" s="16"/>
      <c r="J66" s="16"/>
      <c r="K66" s="16"/>
      <c r="L66" s="16"/>
      <c r="M66" s="17"/>
      <c r="P66" s="227">
        <v>2018</v>
      </c>
      <c r="Q66" s="231" t="s">
        <v>202</v>
      </c>
      <c r="R66" s="232">
        <v>10</v>
      </c>
      <c r="S66" s="231" t="s">
        <v>184</v>
      </c>
      <c r="T66" s="227">
        <v>10</v>
      </c>
      <c r="U66" s="231" t="s">
        <v>227</v>
      </c>
      <c r="V66" s="469" t="s">
        <v>440</v>
      </c>
      <c r="W66" s="470" t="s">
        <v>440</v>
      </c>
    </row>
    <row r="67" spans="2:23" ht="15">
      <c r="B67" s="15"/>
      <c r="C67" s="16"/>
      <c r="D67" s="22"/>
      <c r="E67" s="16"/>
      <c r="F67" s="7"/>
      <c r="G67" s="1041"/>
      <c r="H67" s="1041"/>
      <c r="I67" s="16"/>
      <c r="J67" s="16"/>
      <c r="K67" s="16"/>
      <c r="L67" s="16"/>
      <c r="M67" s="17"/>
      <c r="P67" s="227">
        <v>2019</v>
      </c>
      <c r="Q67" s="231" t="s">
        <v>204</v>
      </c>
      <c r="R67" s="232">
        <v>11</v>
      </c>
      <c r="S67" s="231" t="s">
        <v>185</v>
      </c>
      <c r="T67" s="227">
        <v>11</v>
      </c>
      <c r="U67" s="231" t="s">
        <v>203</v>
      </c>
      <c r="V67" s="469" t="s">
        <v>441</v>
      </c>
      <c r="W67" s="470" t="s">
        <v>441</v>
      </c>
    </row>
    <row r="68" spans="2:23" ht="15">
      <c r="B68" s="15"/>
      <c r="C68" s="16"/>
      <c r="D68" s="22"/>
      <c r="E68" s="16"/>
      <c r="F68" s="7"/>
      <c r="G68" s="1041"/>
      <c r="H68" s="1041"/>
      <c r="I68" s="16"/>
      <c r="J68" s="16"/>
      <c r="K68" s="16"/>
      <c r="L68" s="16"/>
      <c r="M68" s="17"/>
      <c r="P68" s="227">
        <v>2020</v>
      </c>
      <c r="Q68" s="231" t="s">
        <v>205</v>
      </c>
      <c r="R68" s="232">
        <v>12</v>
      </c>
      <c r="S68" s="231" t="s">
        <v>187</v>
      </c>
      <c r="T68" s="227">
        <v>12</v>
      </c>
      <c r="U68" s="231" t="s">
        <v>213</v>
      </c>
      <c r="V68" s="469" t="s">
        <v>442</v>
      </c>
      <c r="W68" s="470" t="s">
        <v>442</v>
      </c>
    </row>
    <row r="69" spans="2:23" ht="15">
      <c r="B69" s="15"/>
      <c r="C69" s="16"/>
      <c r="D69" s="22"/>
      <c r="E69" s="16"/>
      <c r="F69" s="7"/>
      <c r="G69" s="70"/>
      <c r="H69" s="71"/>
      <c r="I69" s="16"/>
      <c r="J69" s="16"/>
      <c r="K69" s="16"/>
      <c r="L69" s="16"/>
      <c r="M69" s="17"/>
      <c r="N69" s="16"/>
      <c r="O69" s="16"/>
      <c r="P69" s="227">
        <v>2021</v>
      </c>
      <c r="Q69" s="231" t="s">
        <v>206</v>
      </c>
      <c r="T69" s="227">
        <v>13</v>
      </c>
      <c r="U69" s="231" t="s">
        <v>216</v>
      </c>
      <c r="V69" s="469" t="s">
        <v>443</v>
      </c>
      <c r="W69" s="470" t="s">
        <v>443</v>
      </c>
    </row>
    <row r="70" spans="2:23" ht="15">
      <c r="B70" s="15"/>
      <c r="C70" s="16"/>
      <c r="D70" s="22"/>
      <c r="E70" s="16"/>
      <c r="F70" s="16"/>
      <c r="G70" s="7"/>
      <c r="H70" s="22"/>
      <c r="I70" s="22"/>
      <c r="J70" s="34"/>
      <c r="K70" s="35"/>
      <c r="L70" s="16"/>
      <c r="M70" s="17"/>
      <c r="N70" s="16"/>
      <c r="O70" s="16"/>
      <c r="P70" s="227">
        <v>2022</v>
      </c>
      <c r="Q70" s="231" t="s">
        <v>207</v>
      </c>
      <c r="T70" s="227">
        <v>14</v>
      </c>
      <c r="U70" s="231" t="s">
        <v>186</v>
      </c>
      <c r="V70" s="469" t="s">
        <v>444</v>
      </c>
      <c r="W70" s="470" t="s">
        <v>444</v>
      </c>
    </row>
    <row r="71" spans="2:23" ht="15">
      <c r="B71" s="15"/>
      <c r="C71" s="16"/>
      <c r="D71" s="22"/>
      <c r="E71" s="16"/>
      <c r="F71" s="16"/>
      <c r="G71" s="7"/>
      <c r="H71" s="22"/>
      <c r="I71" s="22"/>
      <c r="J71" s="34"/>
      <c r="K71" s="16"/>
      <c r="L71" s="16"/>
      <c r="M71" s="17"/>
      <c r="N71" s="16"/>
      <c r="O71" s="16"/>
      <c r="P71" s="227">
        <v>2023</v>
      </c>
      <c r="Q71" s="231" t="s">
        <v>208</v>
      </c>
      <c r="T71" s="227">
        <v>15</v>
      </c>
      <c r="U71" s="231" t="s">
        <v>228</v>
      </c>
      <c r="V71" s="469" t="s">
        <v>445</v>
      </c>
      <c r="W71" s="470" t="s">
        <v>445</v>
      </c>
    </row>
    <row r="72" spans="2:23" ht="15">
      <c r="B72" s="15"/>
      <c r="C72" s="16"/>
      <c r="D72" s="16"/>
      <c r="E72" s="7"/>
      <c r="F72" s="65"/>
      <c r="G72" s="65"/>
      <c r="H72" s="65"/>
      <c r="I72" s="22"/>
      <c r="J72" s="16"/>
      <c r="K72" s="16"/>
      <c r="L72" s="37"/>
      <c r="M72" s="38"/>
      <c r="N72" s="16"/>
      <c r="O72" s="16"/>
      <c r="P72" s="227">
        <v>2024</v>
      </c>
      <c r="Q72" s="231" t="s">
        <v>209</v>
      </c>
      <c r="T72" s="227">
        <v>16</v>
      </c>
      <c r="U72" s="231" t="s">
        <v>188</v>
      </c>
      <c r="V72" s="469" t="s">
        <v>446</v>
      </c>
      <c r="W72" s="470" t="s">
        <v>446</v>
      </c>
    </row>
    <row r="73" spans="2:23" ht="15">
      <c r="B73" s="15"/>
      <c r="C73" s="16"/>
      <c r="D73" s="16"/>
      <c r="E73" s="7"/>
      <c r="F73" s="65"/>
      <c r="G73" s="65"/>
      <c r="H73" s="65"/>
      <c r="I73" s="22"/>
      <c r="J73" s="16"/>
      <c r="K73" s="16"/>
      <c r="L73" s="37"/>
      <c r="M73" s="38"/>
      <c r="N73" s="16"/>
      <c r="O73" s="16"/>
      <c r="P73" s="227">
        <v>2025</v>
      </c>
      <c r="Q73" s="231" t="s">
        <v>210</v>
      </c>
      <c r="T73" s="227">
        <v>17</v>
      </c>
      <c r="U73" s="231" t="s">
        <v>189</v>
      </c>
      <c r="V73" s="469" t="s">
        <v>447</v>
      </c>
      <c r="W73" s="470" t="s">
        <v>447</v>
      </c>
    </row>
    <row r="74" spans="2:23" ht="15">
      <c r="B74" s="15"/>
      <c r="C74" s="16"/>
      <c r="D74" s="16"/>
      <c r="E74" s="7"/>
      <c r="F74" s="35"/>
      <c r="G74" s="65"/>
      <c r="H74" s="65"/>
      <c r="I74" s="22"/>
      <c r="J74" s="16"/>
      <c r="K74" s="16"/>
      <c r="L74" s="37"/>
      <c r="M74" s="38"/>
      <c r="N74" s="16"/>
      <c r="O74" s="16"/>
      <c r="P74" s="227">
        <v>2026</v>
      </c>
      <c r="Q74" s="231" t="s">
        <v>211</v>
      </c>
      <c r="T74" s="227">
        <v>18</v>
      </c>
      <c r="U74" s="231" t="s">
        <v>202</v>
      </c>
      <c r="V74" s="469" t="s">
        <v>448</v>
      </c>
      <c r="W74" s="470" t="s">
        <v>448</v>
      </c>
    </row>
    <row r="75" spans="2:23" ht="15">
      <c r="B75" s="15"/>
      <c r="C75" s="16"/>
      <c r="D75" s="22"/>
      <c r="E75" s="16"/>
      <c r="F75" s="16"/>
      <c r="G75" s="7"/>
      <c r="H75" s="7"/>
      <c r="I75" s="65"/>
      <c r="J75" s="65"/>
      <c r="K75" s="65"/>
      <c r="L75" s="16"/>
      <c r="M75" s="17"/>
      <c r="N75" s="16"/>
      <c r="O75" s="16"/>
      <c r="P75" s="227">
        <v>2027</v>
      </c>
      <c r="Q75" s="231" t="s">
        <v>212</v>
      </c>
      <c r="T75" s="227">
        <v>19</v>
      </c>
      <c r="U75" s="231" t="s">
        <v>204</v>
      </c>
      <c r="V75" s="469" t="s">
        <v>449</v>
      </c>
      <c r="W75" s="470" t="s">
        <v>449</v>
      </c>
    </row>
    <row r="76" spans="2:23" ht="15">
      <c r="B76" s="15"/>
      <c r="C76" s="16"/>
      <c r="D76" s="22"/>
      <c r="E76" s="72"/>
      <c r="F76" s="16"/>
      <c r="G76" s="16"/>
      <c r="H76" s="16"/>
      <c r="I76" s="16"/>
      <c r="J76" s="16"/>
      <c r="K76" s="16"/>
      <c r="L76" s="16"/>
      <c r="M76" s="17"/>
      <c r="N76" s="16"/>
      <c r="O76" s="16"/>
      <c r="P76" s="227">
        <v>2028</v>
      </c>
      <c r="Q76" s="231" t="s">
        <v>214</v>
      </c>
      <c r="T76" s="227">
        <v>20</v>
      </c>
      <c r="U76" s="231" t="s">
        <v>205</v>
      </c>
      <c r="V76" s="469" t="s">
        <v>450</v>
      </c>
      <c r="W76" s="470" t="s">
        <v>450</v>
      </c>
    </row>
    <row r="77" spans="2:23" ht="15">
      <c r="B77" s="15"/>
      <c r="C77" s="16"/>
      <c r="D77" s="37"/>
      <c r="E77" s="16"/>
      <c r="F77" s="16"/>
      <c r="G77" s="16"/>
      <c r="H77" s="16"/>
      <c r="I77" s="16"/>
      <c r="J77" s="37"/>
      <c r="K77" s="16"/>
      <c r="L77" s="16"/>
      <c r="M77" s="17"/>
      <c r="N77" s="16"/>
      <c r="O77" s="16"/>
      <c r="P77" s="227">
        <v>2029</v>
      </c>
      <c r="Q77" s="231" t="s">
        <v>215</v>
      </c>
      <c r="T77" s="227">
        <v>21</v>
      </c>
      <c r="U77" s="231" t="s">
        <v>206</v>
      </c>
      <c r="V77" s="469" t="s">
        <v>451</v>
      </c>
      <c r="W77" s="470" t="s">
        <v>451</v>
      </c>
    </row>
    <row r="78" spans="2:23" ht="15">
      <c r="B78" s="15"/>
      <c r="C78" s="16"/>
      <c r="D78" s="73"/>
      <c r="E78" s="35"/>
      <c r="F78" s="65"/>
      <c r="G78" s="74"/>
      <c r="H78" s="39"/>
      <c r="I78" s="39"/>
      <c r="J78" s="39"/>
      <c r="K78" s="39"/>
      <c r="L78" s="34"/>
      <c r="M78" s="28"/>
      <c r="N78" s="16"/>
      <c r="O78" s="16"/>
      <c r="P78" s="227">
        <v>2030</v>
      </c>
      <c r="Q78" s="231" t="s">
        <v>182</v>
      </c>
      <c r="T78" s="227">
        <v>22</v>
      </c>
      <c r="U78" s="231" t="s">
        <v>207</v>
      </c>
      <c r="V78" s="469" t="s">
        <v>452</v>
      </c>
      <c r="W78" s="470" t="s">
        <v>452</v>
      </c>
    </row>
    <row r="79" spans="2:23" ht="15">
      <c r="B79" s="15"/>
      <c r="C79" s="16"/>
      <c r="D79" s="73"/>
      <c r="E79" s="1042"/>
      <c r="F79" s="1042"/>
      <c r="G79" s="74"/>
      <c r="H79" s="39"/>
      <c r="I79" s="39"/>
      <c r="J79" s="39"/>
      <c r="K79" s="39"/>
      <c r="L79" s="34"/>
      <c r="M79" s="28"/>
      <c r="N79" s="16"/>
      <c r="O79" s="16"/>
      <c r="P79" s="227">
        <v>2031</v>
      </c>
      <c r="Q79" s="231" t="s">
        <v>183</v>
      </c>
      <c r="T79" s="227">
        <v>23</v>
      </c>
      <c r="U79" s="231" t="s">
        <v>208</v>
      </c>
      <c r="V79" s="469" t="s">
        <v>453</v>
      </c>
      <c r="W79" s="470" t="s">
        <v>453</v>
      </c>
    </row>
    <row r="80" spans="2:23" ht="15">
      <c r="B80" s="15"/>
      <c r="C80" s="16"/>
      <c r="D80" s="73"/>
      <c r="E80" s="35"/>
      <c r="F80" s="75"/>
      <c r="G80" s="34"/>
      <c r="H80" s="39"/>
      <c r="I80" s="39"/>
      <c r="J80" s="39"/>
      <c r="K80" s="39"/>
      <c r="L80" s="34"/>
      <c r="M80" s="28"/>
      <c r="N80" s="16"/>
      <c r="O80" s="16"/>
      <c r="P80" s="227">
        <v>2032</v>
      </c>
      <c r="Q80" s="231" t="s">
        <v>184</v>
      </c>
      <c r="T80" s="227">
        <v>24</v>
      </c>
      <c r="U80" s="231" t="s">
        <v>209</v>
      </c>
      <c r="V80" s="469" t="s">
        <v>454</v>
      </c>
      <c r="W80" s="470" t="s">
        <v>454</v>
      </c>
    </row>
    <row r="81" spans="2:23" ht="15">
      <c r="B81" s="15"/>
      <c r="C81" s="16"/>
      <c r="D81" s="73"/>
      <c r="E81" s="35"/>
      <c r="F81" s="75"/>
      <c r="G81" s="34"/>
      <c r="H81" s="39"/>
      <c r="I81" s="39"/>
      <c r="J81" s="39"/>
      <c r="K81" s="39"/>
      <c r="L81" s="34"/>
      <c r="M81" s="28"/>
      <c r="N81" s="16"/>
      <c r="O81" s="16"/>
      <c r="P81" s="227">
        <v>2033</v>
      </c>
      <c r="Q81" s="231" t="s">
        <v>185</v>
      </c>
      <c r="T81" s="227">
        <v>25</v>
      </c>
      <c r="U81" s="231" t="s">
        <v>210</v>
      </c>
      <c r="V81" s="469" t="s">
        <v>455</v>
      </c>
      <c r="W81" s="470" t="s">
        <v>455</v>
      </c>
    </row>
    <row r="82" spans="2:23" ht="15">
      <c r="B82" s="15"/>
      <c r="C82" s="16"/>
      <c r="D82" s="73"/>
      <c r="E82" s="35"/>
      <c r="F82" s="75"/>
      <c r="G82" s="36"/>
      <c r="H82" s="39"/>
      <c r="I82" s="39"/>
      <c r="J82" s="39"/>
      <c r="K82" s="34"/>
      <c r="L82" s="34"/>
      <c r="M82" s="28"/>
      <c r="P82" s="227">
        <v>2034</v>
      </c>
      <c r="Q82" s="231" t="s">
        <v>187</v>
      </c>
      <c r="T82" s="227">
        <v>26</v>
      </c>
      <c r="U82" s="231" t="s">
        <v>211</v>
      </c>
      <c r="V82" s="469" t="s">
        <v>456</v>
      </c>
      <c r="W82" s="470" t="s">
        <v>456</v>
      </c>
    </row>
    <row r="83" spans="2:23" ht="15">
      <c r="B83" s="42"/>
      <c r="C83" s="16"/>
      <c r="D83" s="16"/>
      <c r="E83" s="16"/>
      <c r="F83" s="16"/>
      <c r="G83" s="16"/>
      <c r="H83" s="16"/>
      <c r="I83" s="16"/>
      <c r="J83" s="16"/>
      <c r="K83" s="16"/>
      <c r="L83" s="16"/>
      <c r="M83" s="17"/>
      <c r="T83" s="227">
        <v>27</v>
      </c>
      <c r="U83" s="231" t="s">
        <v>212</v>
      </c>
      <c r="V83" s="469" t="s">
        <v>457</v>
      </c>
      <c r="W83" s="470" t="s">
        <v>457</v>
      </c>
    </row>
    <row r="84" spans="2:23" ht="15">
      <c r="B84" s="42"/>
      <c r="C84" s="16"/>
      <c r="D84" s="16"/>
      <c r="E84" s="16"/>
      <c r="F84" s="16"/>
      <c r="G84" s="16"/>
      <c r="H84" s="16"/>
      <c r="I84" s="16"/>
      <c r="J84" s="16"/>
      <c r="K84" s="16"/>
      <c r="L84" s="16"/>
      <c r="M84" s="17"/>
      <c r="T84" s="227">
        <v>28</v>
      </c>
      <c r="U84" s="231" t="s">
        <v>214</v>
      </c>
      <c r="V84" s="469" t="s">
        <v>458</v>
      </c>
      <c r="W84" s="470" t="s">
        <v>458</v>
      </c>
    </row>
    <row r="85" spans="2:23" ht="15">
      <c r="B85" s="42"/>
      <c r="C85" s="16"/>
      <c r="D85" s="16"/>
      <c r="E85" s="16"/>
      <c r="F85" s="16"/>
      <c r="G85" s="16"/>
      <c r="H85" s="16"/>
      <c r="I85" s="16"/>
      <c r="J85" s="16"/>
      <c r="K85" s="16"/>
      <c r="L85" s="16"/>
      <c r="M85" s="17"/>
      <c r="T85" s="227">
        <v>29</v>
      </c>
      <c r="U85" s="231" t="s">
        <v>215</v>
      </c>
      <c r="V85" s="469" t="s">
        <v>459</v>
      </c>
      <c r="W85" s="470" t="s">
        <v>459</v>
      </c>
    </row>
    <row r="86" spans="2:23" ht="15">
      <c r="B86" s="42"/>
      <c r="C86" s="16"/>
      <c r="D86" s="16"/>
      <c r="E86" s="16"/>
      <c r="F86" s="7"/>
      <c r="G86" s="7"/>
      <c r="H86" s="16"/>
      <c r="I86" s="16"/>
      <c r="J86" s="16"/>
      <c r="K86" s="16"/>
      <c r="L86" s="16"/>
      <c r="M86" s="17"/>
      <c r="T86" s="227">
        <v>30</v>
      </c>
      <c r="U86" s="231" t="s">
        <v>182</v>
      </c>
      <c r="V86" s="469" t="s">
        <v>460</v>
      </c>
      <c r="W86" s="470" t="s">
        <v>460</v>
      </c>
    </row>
    <row r="87" spans="2:23" ht="15">
      <c r="B87" s="42"/>
      <c r="C87" s="16"/>
      <c r="D87" s="22"/>
      <c r="E87" s="16"/>
      <c r="F87" s="7"/>
      <c r="G87" s="16"/>
      <c r="H87" s="16"/>
      <c r="I87" s="16"/>
      <c r="J87" s="16"/>
      <c r="K87" s="16"/>
      <c r="L87" s="16"/>
      <c r="M87" s="17"/>
      <c r="T87" s="227">
        <v>31</v>
      </c>
      <c r="U87" s="231" t="s">
        <v>183</v>
      </c>
      <c r="V87" s="469" t="s">
        <v>461</v>
      </c>
      <c r="W87" s="470" t="s">
        <v>461</v>
      </c>
    </row>
    <row r="88" spans="2:23" ht="15.75" thickBot="1">
      <c r="B88" s="50"/>
      <c r="C88" s="13"/>
      <c r="D88" s="13"/>
      <c r="E88" s="13"/>
      <c r="F88" s="13"/>
      <c r="G88" s="13"/>
      <c r="H88" s="13"/>
      <c r="I88" s="13"/>
      <c r="J88" s="13"/>
      <c r="K88" s="13"/>
      <c r="L88" s="13"/>
      <c r="M88" s="14"/>
      <c r="V88" s="469" t="s">
        <v>462</v>
      </c>
      <c r="W88" s="470" t="s">
        <v>462</v>
      </c>
    </row>
    <row r="89" spans="2:23" ht="15">
      <c r="L89" s="158" t="s">
        <v>7</v>
      </c>
      <c r="V89" s="469" t="s">
        <v>463</v>
      </c>
      <c r="W89" s="470" t="s">
        <v>463</v>
      </c>
    </row>
    <row r="90" spans="2:23" ht="15">
      <c r="V90" s="469" t="s">
        <v>464</v>
      </c>
      <c r="W90" s="470" t="s">
        <v>464</v>
      </c>
    </row>
    <row r="91" spans="2:23" ht="15">
      <c r="V91" s="469" t="s">
        <v>465</v>
      </c>
      <c r="W91" s="470" t="s">
        <v>465</v>
      </c>
    </row>
    <row r="92" spans="2:23" ht="15">
      <c r="V92" s="469" t="s">
        <v>466</v>
      </c>
      <c r="W92" s="470" t="s">
        <v>466</v>
      </c>
    </row>
    <row r="93" spans="2:23" ht="15">
      <c r="V93" s="469" t="s">
        <v>467</v>
      </c>
      <c r="W93" s="470" t="s">
        <v>467</v>
      </c>
    </row>
    <row r="94" spans="2:23" ht="15">
      <c r="V94" s="469" t="s">
        <v>468</v>
      </c>
      <c r="W94" s="470" t="s">
        <v>468</v>
      </c>
    </row>
    <row r="95" spans="2:23" ht="15">
      <c r="V95" s="469" t="s">
        <v>469</v>
      </c>
      <c r="W95" s="470" t="s">
        <v>469</v>
      </c>
    </row>
    <row r="96" spans="2:23" ht="15">
      <c r="V96" s="469" t="s">
        <v>470</v>
      </c>
      <c r="W96" s="470" t="s">
        <v>470</v>
      </c>
    </row>
    <row r="97" spans="22:23" ht="15">
      <c r="V97" s="469" t="s">
        <v>471</v>
      </c>
      <c r="W97" s="470" t="s">
        <v>471</v>
      </c>
    </row>
    <row r="98" spans="22:23" ht="15">
      <c r="V98" s="469" t="s">
        <v>472</v>
      </c>
      <c r="W98" s="470" t="s">
        <v>472</v>
      </c>
    </row>
    <row r="99" spans="22:23" ht="15">
      <c r="V99" s="469" t="s">
        <v>473</v>
      </c>
      <c r="W99" s="470" t="s">
        <v>473</v>
      </c>
    </row>
    <row r="100" spans="22:23" ht="15">
      <c r="V100" s="469" t="s">
        <v>474</v>
      </c>
      <c r="W100" s="470" t="s">
        <v>474</v>
      </c>
    </row>
    <row r="101" spans="22:23" ht="15">
      <c r="V101" s="469" t="s">
        <v>475</v>
      </c>
      <c r="W101" s="470" t="s">
        <v>475</v>
      </c>
    </row>
    <row r="102" spans="22:23" ht="15">
      <c r="V102" s="469" t="s">
        <v>476</v>
      </c>
      <c r="W102" s="470" t="s">
        <v>476</v>
      </c>
    </row>
    <row r="103" spans="22:23" ht="15">
      <c r="V103" s="469" t="s">
        <v>477</v>
      </c>
      <c r="W103" s="470" t="s">
        <v>477</v>
      </c>
    </row>
    <row r="104" spans="22:23" ht="15">
      <c r="V104" s="469" t="s">
        <v>478</v>
      </c>
      <c r="W104" s="470" t="s">
        <v>478</v>
      </c>
    </row>
    <row r="105" spans="22:23" ht="15">
      <c r="V105" s="469" t="s">
        <v>479</v>
      </c>
      <c r="W105" s="470" t="s">
        <v>479</v>
      </c>
    </row>
    <row r="106" spans="22:23" ht="15">
      <c r="V106" s="469" t="s">
        <v>480</v>
      </c>
      <c r="W106" s="470" t="s">
        <v>480</v>
      </c>
    </row>
    <row r="107" spans="22:23" ht="15">
      <c r="V107" s="469" t="s">
        <v>481</v>
      </c>
      <c r="W107" s="470" t="s">
        <v>481</v>
      </c>
    </row>
    <row r="108" spans="22:23" ht="15">
      <c r="V108" s="469" t="s">
        <v>482</v>
      </c>
      <c r="W108" s="470" t="s">
        <v>482</v>
      </c>
    </row>
    <row r="109" spans="22:23" ht="15">
      <c r="V109" s="469" t="s">
        <v>483</v>
      </c>
      <c r="W109" s="470" t="s">
        <v>483</v>
      </c>
    </row>
    <row r="110" spans="22:23" ht="15">
      <c r="V110" s="469" t="s">
        <v>484</v>
      </c>
      <c r="W110" s="470" t="s">
        <v>484</v>
      </c>
    </row>
    <row r="111" spans="22:23" ht="15">
      <c r="V111" s="469" t="s">
        <v>485</v>
      </c>
      <c r="W111" s="470" t="s">
        <v>485</v>
      </c>
    </row>
    <row r="112" spans="22:23" ht="15">
      <c r="V112" s="469" t="s">
        <v>486</v>
      </c>
      <c r="W112" s="470" t="s">
        <v>486</v>
      </c>
    </row>
    <row r="113" spans="22:23" ht="15">
      <c r="V113" s="469" t="s">
        <v>487</v>
      </c>
      <c r="W113" s="470" t="s">
        <v>487</v>
      </c>
    </row>
    <row r="114" spans="22:23" ht="15">
      <c r="V114" s="469" t="s">
        <v>488</v>
      </c>
      <c r="W114" s="470" t="s">
        <v>488</v>
      </c>
    </row>
    <row r="115" spans="22:23" ht="15">
      <c r="V115" s="469" t="s">
        <v>489</v>
      </c>
      <c r="W115" s="470" t="s">
        <v>489</v>
      </c>
    </row>
    <row r="116" spans="22:23" ht="15">
      <c r="V116" s="469" t="s">
        <v>490</v>
      </c>
      <c r="W116" s="470" t="s">
        <v>490</v>
      </c>
    </row>
    <row r="117" spans="22:23" ht="15">
      <c r="V117" s="469" t="s">
        <v>491</v>
      </c>
      <c r="W117" s="470" t="s">
        <v>491</v>
      </c>
    </row>
    <row r="118" spans="22:23" ht="15">
      <c r="V118" s="469" t="s">
        <v>492</v>
      </c>
      <c r="W118" s="470" t="s">
        <v>492</v>
      </c>
    </row>
    <row r="119" spans="22:23" ht="15">
      <c r="V119" s="469" t="s">
        <v>493</v>
      </c>
      <c r="W119" s="470" t="s">
        <v>493</v>
      </c>
    </row>
    <row r="120" spans="22:23" ht="15">
      <c r="V120" s="469" t="s">
        <v>494</v>
      </c>
      <c r="W120" s="470" t="s">
        <v>494</v>
      </c>
    </row>
    <row r="121" spans="22:23" ht="15">
      <c r="V121" s="469" t="s">
        <v>495</v>
      </c>
      <c r="W121" s="470" t="s">
        <v>495</v>
      </c>
    </row>
    <row r="122" spans="22:23" ht="15">
      <c r="V122" s="469" t="s">
        <v>496</v>
      </c>
      <c r="W122" s="470" t="s">
        <v>496</v>
      </c>
    </row>
    <row r="123" spans="22:23" ht="15">
      <c r="V123" s="469" t="s">
        <v>497</v>
      </c>
      <c r="W123" s="470" t="s">
        <v>497</v>
      </c>
    </row>
    <row r="124" spans="22:23" ht="15">
      <c r="V124" s="469" t="s">
        <v>498</v>
      </c>
      <c r="W124" s="470" t="s">
        <v>498</v>
      </c>
    </row>
    <row r="125" spans="22:23" ht="15">
      <c r="V125" s="469" t="s">
        <v>499</v>
      </c>
      <c r="W125" s="470" t="s">
        <v>499</v>
      </c>
    </row>
    <row r="126" spans="22:23" ht="15">
      <c r="V126" s="469" t="s">
        <v>500</v>
      </c>
      <c r="W126" s="470" t="s">
        <v>500</v>
      </c>
    </row>
    <row r="127" spans="22:23" ht="15">
      <c r="V127" s="469" t="s">
        <v>501</v>
      </c>
      <c r="W127" s="470" t="s">
        <v>501</v>
      </c>
    </row>
    <row r="128" spans="22:23" ht="15">
      <c r="V128" s="469" t="s">
        <v>502</v>
      </c>
      <c r="W128" s="470" t="s">
        <v>502</v>
      </c>
    </row>
    <row r="129" spans="22:23" ht="15">
      <c r="V129" s="469" t="s">
        <v>503</v>
      </c>
      <c r="W129" s="470" t="s">
        <v>503</v>
      </c>
    </row>
    <row r="130" spans="22:23" ht="15">
      <c r="V130" s="469" t="s">
        <v>504</v>
      </c>
      <c r="W130" s="470" t="s">
        <v>504</v>
      </c>
    </row>
    <row r="131" spans="22:23" ht="15">
      <c r="V131" s="469" t="s">
        <v>505</v>
      </c>
      <c r="W131" s="470" t="s">
        <v>505</v>
      </c>
    </row>
    <row r="132" spans="22:23" ht="15">
      <c r="V132" s="469" t="s">
        <v>506</v>
      </c>
      <c r="W132" s="470" t="s">
        <v>506</v>
      </c>
    </row>
    <row r="133" spans="22:23" ht="15">
      <c r="V133" s="469" t="s">
        <v>507</v>
      </c>
      <c r="W133" s="470" t="s">
        <v>507</v>
      </c>
    </row>
    <row r="134" spans="22:23" ht="15">
      <c r="V134" s="469" t="s">
        <v>508</v>
      </c>
      <c r="W134" s="470" t="s">
        <v>508</v>
      </c>
    </row>
    <row r="135" spans="22:23" ht="15">
      <c r="V135" s="469" t="s">
        <v>509</v>
      </c>
      <c r="W135" s="470" t="s">
        <v>509</v>
      </c>
    </row>
    <row r="136" spans="22:23" ht="15">
      <c r="V136" s="469" t="s">
        <v>510</v>
      </c>
      <c r="W136" s="470" t="s">
        <v>510</v>
      </c>
    </row>
    <row r="137" spans="22:23" ht="15">
      <c r="V137" s="469" t="s">
        <v>511</v>
      </c>
      <c r="W137" s="470" t="s">
        <v>511</v>
      </c>
    </row>
    <row r="138" spans="22:23" ht="15">
      <c r="V138" s="469" t="s">
        <v>512</v>
      </c>
      <c r="W138" s="470" t="s">
        <v>512</v>
      </c>
    </row>
    <row r="139" spans="22:23" ht="15">
      <c r="V139" s="469" t="s">
        <v>513</v>
      </c>
      <c r="W139" s="470" t="s">
        <v>513</v>
      </c>
    </row>
    <row r="140" spans="22:23" ht="15">
      <c r="V140" s="469" t="s">
        <v>514</v>
      </c>
      <c r="W140" s="470" t="s">
        <v>514</v>
      </c>
    </row>
    <row r="141" spans="22:23" ht="15">
      <c r="V141" s="469" t="s">
        <v>515</v>
      </c>
      <c r="W141" s="470" t="s">
        <v>515</v>
      </c>
    </row>
    <row r="142" spans="22:23" ht="15">
      <c r="V142" s="469" t="s">
        <v>516</v>
      </c>
      <c r="W142" s="470" t="s">
        <v>516</v>
      </c>
    </row>
    <row r="143" spans="22:23" ht="15">
      <c r="V143" s="469" t="s">
        <v>517</v>
      </c>
      <c r="W143" s="470" t="s">
        <v>517</v>
      </c>
    </row>
    <row r="144" spans="22:23" ht="15">
      <c r="V144" s="469" t="s">
        <v>518</v>
      </c>
      <c r="W144" s="470" t="s">
        <v>518</v>
      </c>
    </row>
    <row r="145" spans="22:23" ht="15">
      <c r="V145" s="469" t="s">
        <v>339</v>
      </c>
      <c r="W145" s="470" t="s">
        <v>339</v>
      </c>
    </row>
    <row r="146" spans="22:23" ht="15">
      <c r="V146" s="469" t="s">
        <v>340</v>
      </c>
      <c r="W146" s="470" t="s">
        <v>340</v>
      </c>
    </row>
    <row r="147" spans="22:23" ht="15">
      <c r="V147" s="469" t="s">
        <v>341</v>
      </c>
      <c r="W147" s="470" t="s">
        <v>341</v>
      </c>
    </row>
    <row r="148" spans="22:23" ht="15">
      <c r="V148" s="469" t="s">
        <v>329</v>
      </c>
      <c r="W148" s="470" t="s">
        <v>329</v>
      </c>
    </row>
    <row r="149" spans="22:23" ht="15">
      <c r="V149" s="469" t="s">
        <v>330</v>
      </c>
      <c r="W149" s="470" t="s">
        <v>330</v>
      </c>
    </row>
    <row r="150" spans="22:23" ht="15">
      <c r="V150" s="469" t="s">
        <v>332</v>
      </c>
      <c r="W150" s="470" t="s">
        <v>332</v>
      </c>
    </row>
    <row r="151" spans="22:23" ht="15">
      <c r="V151" s="469" t="s">
        <v>342</v>
      </c>
      <c r="W151" s="470" t="s">
        <v>342</v>
      </c>
    </row>
    <row r="152" spans="22:23" ht="15">
      <c r="V152" s="469" t="s">
        <v>519</v>
      </c>
      <c r="W152" s="470" t="s">
        <v>519</v>
      </c>
    </row>
    <row r="153" spans="22:23" ht="15">
      <c r="V153" s="469" t="s">
        <v>520</v>
      </c>
      <c r="W153" s="470" t="s">
        <v>520</v>
      </c>
    </row>
    <row r="154" spans="22:23" ht="15">
      <c r="V154" s="469" t="s">
        <v>521</v>
      </c>
      <c r="W154" s="470" t="s">
        <v>521</v>
      </c>
    </row>
    <row r="155" spans="22:23" ht="15">
      <c r="V155" s="469" t="s">
        <v>522</v>
      </c>
      <c r="W155" s="470" t="s">
        <v>522</v>
      </c>
    </row>
    <row r="156" spans="22:23" ht="15">
      <c r="V156" s="469" t="s">
        <v>523</v>
      </c>
      <c r="W156" s="470" t="s">
        <v>603</v>
      </c>
    </row>
    <row r="157" spans="22:23" ht="15">
      <c r="V157" s="469" t="s">
        <v>524</v>
      </c>
      <c r="W157" s="470" t="s">
        <v>604</v>
      </c>
    </row>
    <row r="158" spans="22:23" ht="15">
      <c r="V158" s="469" t="s">
        <v>525</v>
      </c>
      <c r="W158" s="470" t="s">
        <v>605</v>
      </c>
    </row>
    <row r="159" spans="22:23" ht="15">
      <c r="V159" s="469" t="s">
        <v>526</v>
      </c>
      <c r="W159" s="470" t="s">
        <v>606</v>
      </c>
    </row>
    <row r="160" spans="22:23" ht="15">
      <c r="V160" s="469" t="s">
        <v>527</v>
      </c>
      <c r="W160" s="470" t="s">
        <v>607</v>
      </c>
    </row>
    <row r="161" spans="22:23" ht="15">
      <c r="V161" s="469" t="s">
        <v>528</v>
      </c>
      <c r="W161" s="470" t="s">
        <v>608</v>
      </c>
    </row>
    <row r="162" spans="22:23" ht="15">
      <c r="V162" s="469" t="s">
        <v>529</v>
      </c>
      <c r="W162" s="470" t="s">
        <v>609</v>
      </c>
    </row>
    <row r="163" spans="22:23" ht="15">
      <c r="V163" s="469" t="s">
        <v>530</v>
      </c>
      <c r="W163" s="470" t="s">
        <v>610</v>
      </c>
    </row>
    <row r="164" spans="22:23" ht="15">
      <c r="V164" s="469" t="s">
        <v>531</v>
      </c>
      <c r="W164" s="470" t="s">
        <v>611</v>
      </c>
    </row>
    <row r="165" spans="22:23" ht="15">
      <c r="V165" s="469" t="s">
        <v>532</v>
      </c>
      <c r="W165" s="470" t="s">
        <v>612</v>
      </c>
    </row>
    <row r="166" spans="22:23" ht="15">
      <c r="V166" s="469" t="s">
        <v>533</v>
      </c>
      <c r="W166" s="470" t="s">
        <v>622</v>
      </c>
    </row>
    <row r="167" spans="22:23" ht="15">
      <c r="V167" s="469" t="s">
        <v>534</v>
      </c>
      <c r="W167" s="470" t="s">
        <v>613</v>
      </c>
    </row>
    <row r="168" spans="22:23" ht="15">
      <c r="V168" s="469" t="s">
        <v>535</v>
      </c>
      <c r="W168" s="470" t="s">
        <v>614</v>
      </c>
    </row>
    <row r="169" spans="22:23" ht="15">
      <c r="V169" s="469" t="s">
        <v>536</v>
      </c>
      <c r="W169" s="470" t="s">
        <v>615</v>
      </c>
    </row>
    <row r="170" spans="22:23" ht="15">
      <c r="V170" s="469" t="s">
        <v>537</v>
      </c>
      <c r="W170" s="470" t="s">
        <v>616</v>
      </c>
    </row>
    <row r="171" spans="22:23" ht="15">
      <c r="V171" s="469" t="s">
        <v>538</v>
      </c>
      <c r="W171" s="470" t="s">
        <v>617</v>
      </c>
    </row>
    <row r="172" spans="22:23" ht="15">
      <c r="V172" s="469" t="s">
        <v>539</v>
      </c>
      <c r="W172" s="470" t="s">
        <v>618</v>
      </c>
    </row>
    <row r="173" spans="22:23" ht="15">
      <c r="V173" s="469" t="s">
        <v>540</v>
      </c>
      <c r="W173" s="470" t="s">
        <v>619</v>
      </c>
    </row>
    <row r="174" spans="22:23" ht="15">
      <c r="V174" s="469" t="s">
        <v>541</v>
      </c>
      <c r="W174" s="470" t="s">
        <v>620</v>
      </c>
    </row>
    <row r="175" spans="22:23" ht="15">
      <c r="V175" s="469" t="s">
        <v>542</v>
      </c>
      <c r="W175" s="470" t="s">
        <v>621</v>
      </c>
    </row>
    <row r="176" spans="22:23" ht="15">
      <c r="V176" s="469" t="s">
        <v>543</v>
      </c>
      <c r="W176" s="470" t="s">
        <v>623</v>
      </c>
    </row>
    <row r="177" spans="22:23" ht="15">
      <c r="V177" s="469" t="s">
        <v>544</v>
      </c>
      <c r="W177" s="470" t="s">
        <v>624</v>
      </c>
    </row>
    <row r="178" spans="22:23" ht="15">
      <c r="V178" s="469" t="s">
        <v>545</v>
      </c>
      <c r="W178" s="470" t="s">
        <v>625</v>
      </c>
    </row>
    <row r="179" spans="22:23" ht="15">
      <c r="V179" s="469" t="s">
        <v>546</v>
      </c>
      <c r="W179" s="470" t="s">
        <v>626</v>
      </c>
    </row>
    <row r="180" spans="22:23" ht="15">
      <c r="V180" s="469" t="s">
        <v>547</v>
      </c>
      <c r="W180" s="470" t="s">
        <v>627</v>
      </c>
    </row>
    <row r="181" spans="22:23" ht="15">
      <c r="V181" s="469" t="s">
        <v>548</v>
      </c>
      <c r="W181" s="470" t="s">
        <v>628</v>
      </c>
    </row>
    <row r="182" spans="22:23" ht="15">
      <c r="V182" s="469" t="s">
        <v>549</v>
      </c>
      <c r="W182" s="470" t="s">
        <v>629</v>
      </c>
    </row>
    <row r="183" spans="22:23" ht="15">
      <c r="V183" s="469" t="s">
        <v>550</v>
      </c>
      <c r="W183" s="470" t="s">
        <v>630</v>
      </c>
    </row>
    <row r="184" spans="22:23" ht="15">
      <c r="V184" s="469" t="s">
        <v>551</v>
      </c>
      <c r="W184" s="470" t="s">
        <v>631</v>
      </c>
    </row>
    <row r="185" spans="22:23" ht="15">
      <c r="V185" s="469" t="s">
        <v>552</v>
      </c>
      <c r="W185" s="470" t="s">
        <v>632</v>
      </c>
    </row>
    <row r="186" spans="22:23" ht="15">
      <c r="V186" s="469" t="s">
        <v>553</v>
      </c>
      <c r="W186" s="470" t="s">
        <v>633</v>
      </c>
    </row>
    <row r="187" spans="22:23" ht="15">
      <c r="V187" s="469" t="s">
        <v>554</v>
      </c>
      <c r="W187" s="470" t="s">
        <v>634</v>
      </c>
    </row>
    <row r="188" spans="22:23" ht="15">
      <c r="V188" s="469" t="s">
        <v>555</v>
      </c>
      <c r="W188" s="470" t="s">
        <v>635</v>
      </c>
    </row>
    <row r="189" spans="22:23" ht="15">
      <c r="V189" s="469" t="s">
        <v>556</v>
      </c>
      <c r="W189" s="470" t="s">
        <v>636</v>
      </c>
    </row>
    <row r="190" spans="22:23" ht="15">
      <c r="V190" s="469" t="s">
        <v>557</v>
      </c>
      <c r="W190" s="470" t="s">
        <v>637</v>
      </c>
    </row>
    <row r="191" spans="22:23" ht="15">
      <c r="V191" s="469" t="s">
        <v>558</v>
      </c>
      <c r="W191" s="470" t="s">
        <v>638</v>
      </c>
    </row>
    <row r="192" spans="22:23" ht="15">
      <c r="V192" s="469" t="s">
        <v>559</v>
      </c>
      <c r="W192" s="470" t="s">
        <v>639</v>
      </c>
    </row>
    <row r="193" spans="22:23" ht="15">
      <c r="V193" s="469" t="s">
        <v>560</v>
      </c>
      <c r="W193" s="470" t="s">
        <v>640</v>
      </c>
    </row>
    <row r="194" spans="22:23" ht="15">
      <c r="V194" s="469" t="s">
        <v>561</v>
      </c>
      <c r="W194" s="470" t="s">
        <v>641</v>
      </c>
    </row>
    <row r="195" spans="22:23" ht="15">
      <c r="V195" s="469" t="s">
        <v>562</v>
      </c>
      <c r="W195" s="470" t="s">
        <v>642</v>
      </c>
    </row>
    <row r="196" spans="22:23" ht="15">
      <c r="V196" s="469" t="s">
        <v>563</v>
      </c>
      <c r="W196" s="470" t="s">
        <v>643</v>
      </c>
    </row>
    <row r="197" spans="22:23" ht="15">
      <c r="V197" s="469" t="s">
        <v>564</v>
      </c>
      <c r="W197" s="470" t="s">
        <v>644</v>
      </c>
    </row>
    <row r="198" spans="22:23" ht="15">
      <c r="V198" s="469" t="s">
        <v>565</v>
      </c>
      <c r="W198" s="470" t="s">
        <v>645</v>
      </c>
    </row>
    <row r="199" spans="22:23" ht="15">
      <c r="V199" s="469" t="s">
        <v>566</v>
      </c>
      <c r="W199" s="470" t="s">
        <v>646</v>
      </c>
    </row>
    <row r="200" spans="22:23" ht="15">
      <c r="V200" s="469" t="s">
        <v>567</v>
      </c>
      <c r="W200" s="470" t="s">
        <v>647</v>
      </c>
    </row>
    <row r="201" spans="22:23" ht="15">
      <c r="V201" s="469" t="s">
        <v>568</v>
      </c>
      <c r="W201" s="470" t="s">
        <v>648</v>
      </c>
    </row>
    <row r="202" spans="22:23" ht="15">
      <c r="V202" s="469" t="s">
        <v>569</v>
      </c>
      <c r="W202" s="470" t="s">
        <v>649</v>
      </c>
    </row>
    <row r="203" spans="22:23" ht="15">
      <c r="V203" s="469" t="s">
        <v>570</v>
      </c>
      <c r="W203" s="470" t="s">
        <v>650</v>
      </c>
    </row>
    <row r="204" spans="22:23" ht="15">
      <c r="V204" s="469" t="s">
        <v>571</v>
      </c>
      <c r="W204" s="470" t="s">
        <v>651</v>
      </c>
    </row>
    <row r="205" spans="22:23" ht="15">
      <c r="V205" s="469" t="s">
        <v>572</v>
      </c>
      <c r="W205" s="470" t="s">
        <v>652</v>
      </c>
    </row>
    <row r="206" spans="22:23" ht="15">
      <c r="V206" s="469" t="s">
        <v>573</v>
      </c>
      <c r="W206" s="470" t="s">
        <v>653</v>
      </c>
    </row>
    <row r="207" spans="22:23" ht="15">
      <c r="V207" s="469" t="s">
        <v>574</v>
      </c>
      <c r="W207" s="470" t="s">
        <v>654</v>
      </c>
    </row>
    <row r="208" spans="22:23" ht="15">
      <c r="V208" s="469" t="s">
        <v>575</v>
      </c>
      <c r="W208" s="470" t="s">
        <v>655</v>
      </c>
    </row>
    <row r="209" spans="22:23" ht="15">
      <c r="V209" s="469" t="s">
        <v>576</v>
      </c>
      <c r="W209" s="470" t="s">
        <v>656</v>
      </c>
    </row>
    <row r="210" spans="22:23" ht="15">
      <c r="V210" s="469" t="s">
        <v>577</v>
      </c>
      <c r="W210" s="470" t="s">
        <v>657</v>
      </c>
    </row>
    <row r="211" spans="22:23" ht="15">
      <c r="V211" s="469" t="s">
        <v>578</v>
      </c>
      <c r="W211" s="470" t="s">
        <v>658</v>
      </c>
    </row>
    <row r="212" spans="22:23" ht="15">
      <c r="V212" s="469" t="s">
        <v>579</v>
      </c>
      <c r="W212" s="470" t="s">
        <v>659</v>
      </c>
    </row>
    <row r="213" spans="22:23" ht="15">
      <c r="V213" s="469" t="s">
        <v>580</v>
      </c>
      <c r="W213" s="470" t="s">
        <v>660</v>
      </c>
    </row>
    <row r="214" spans="22:23" ht="15">
      <c r="V214" s="469" t="s">
        <v>581</v>
      </c>
      <c r="W214" s="470" t="s">
        <v>661</v>
      </c>
    </row>
    <row r="215" spans="22:23" ht="15">
      <c r="V215" s="469" t="s">
        <v>582</v>
      </c>
      <c r="W215" s="470" t="s">
        <v>662</v>
      </c>
    </row>
    <row r="216" spans="22:23" ht="15">
      <c r="V216" s="469" t="s">
        <v>583</v>
      </c>
      <c r="W216" s="470" t="s">
        <v>663</v>
      </c>
    </row>
    <row r="217" spans="22:23" ht="15">
      <c r="V217" s="469" t="s">
        <v>584</v>
      </c>
      <c r="W217" s="470" t="s">
        <v>664</v>
      </c>
    </row>
    <row r="218" spans="22:23" ht="15">
      <c r="V218" s="469" t="s">
        <v>585</v>
      </c>
      <c r="W218" s="470" t="s">
        <v>665</v>
      </c>
    </row>
    <row r="219" spans="22:23" ht="15">
      <c r="V219" s="469" t="s">
        <v>586</v>
      </c>
      <c r="W219" s="470" t="s">
        <v>666</v>
      </c>
    </row>
    <row r="220" spans="22:23" ht="15">
      <c r="V220" s="469" t="s">
        <v>587</v>
      </c>
      <c r="W220" s="470" t="s">
        <v>667</v>
      </c>
    </row>
    <row r="221" spans="22:23" ht="15">
      <c r="V221" s="469" t="s">
        <v>588</v>
      </c>
      <c r="W221" s="470" t="s">
        <v>668</v>
      </c>
    </row>
    <row r="222" spans="22:23" ht="15">
      <c r="V222" s="469" t="s">
        <v>589</v>
      </c>
      <c r="W222" s="470" t="s">
        <v>669</v>
      </c>
    </row>
    <row r="223" spans="22:23" ht="15">
      <c r="V223" s="469" t="s">
        <v>590</v>
      </c>
      <c r="W223" s="470" t="s">
        <v>670</v>
      </c>
    </row>
    <row r="224" spans="22:23" ht="15">
      <c r="V224" s="469" t="s">
        <v>591</v>
      </c>
      <c r="W224" s="470" t="s">
        <v>671</v>
      </c>
    </row>
    <row r="225" spans="22:23" ht="15">
      <c r="V225" s="469" t="s">
        <v>592</v>
      </c>
      <c r="W225" s="470" t="s">
        <v>672</v>
      </c>
    </row>
    <row r="226" spans="22:23" ht="15">
      <c r="V226" s="469" t="s">
        <v>593</v>
      </c>
      <c r="W226" s="470" t="s">
        <v>673</v>
      </c>
    </row>
    <row r="227" spans="22:23" ht="15">
      <c r="V227" s="469" t="s">
        <v>594</v>
      </c>
      <c r="W227" s="470" t="s">
        <v>674</v>
      </c>
    </row>
    <row r="228" spans="22:23" ht="15">
      <c r="V228" s="469" t="s">
        <v>595</v>
      </c>
      <c r="W228" s="470" t="s">
        <v>675</v>
      </c>
    </row>
    <row r="229" spans="22:23" ht="15">
      <c r="V229" s="469" t="s">
        <v>596</v>
      </c>
      <c r="W229" s="470" t="s">
        <v>676</v>
      </c>
    </row>
    <row r="230" spans="22:23" ht="15">
      <c r="V230" s="469" t="s">
        <v>597</v>
      </c>
      <c r="W230" s="470" t="s">
        <v>677</v>
      </c>
    </row>
    <row r="231" spans="22:23" ht="15">
      <c r="V231" s="469" t="s">
        <v>598</v>
      </c>
      <c r="W231" s="470" t="s">
        <v>678</v>
      </c>
    </row>
    <row r="232" spans="22:23" ht="15">
      <c r="V232" s="469" t="s">
        <v>599</v>
      </c>
      <c r="W232" s="470" t="s">
        <v>679</v>
      </c>
    </row>
    <row r="233" spans="22:23" ht="15">
      <c r="V233" s="469" t="s">
        <v>600</v>
      </c>
      <c r="W233" s="470" t="s">
        <v>680</v>
      </c>
    </row>
    <row r="234" spans="22:23" ht="15">
      <c r="V234" s="469" t="s">
        <v>601</v>
      </c>
      <c r="W234" s="470" t="s">
        <v>681</v>
      </c>
    </row>
    <row r="235" spans="22:23" ht="15">
      <c r="V235" s="469" t="s">
        <v>602</v>
      </c>
      <c r="W235" s="470" t="s">
        <v>682</v>
      </c>
    </row>
  </sheetData>
  <mergeCells count="8">
    <mergeCell ref="D3:E3"/>
    <mergeCell ref="G67:H67"/>
    <mergeCell ref="G68:H68"/>
    <mergeCell ref="E79:F79"/>
    <mergeCell ref="V55:W55"/>
    <mergeCell ref="P55:Q55"/>
    <mergeCell ref="R55:S55"/>
    <mergeCell ref="T55:U55"/>
  </mergeCells>
  <phoneticPr fontId="2"/>
  <pageMargins left="0.75" right="0.75" top="1" bottom="1" header="0.51200000000000001" footer="0.51200000000000001"/>
  <pageSetup paperSize="9" scale="75" orientation="portrait" r:id="rId1"/>
  <headerFooter alignWithMargins="0"/>
  <rowBreaks count="1" manualBreakCount="1">
    <brk id="62" max="1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0"/>
  <sheetViews>
    <sheetView view="pageBreakPreview" zoomScale="90" zoomScaleNormal="75" zoomScaleSheetLayoutView="90" workbookViewId="0">
      <selection activeCell="N11" sqref="N11"/>
    </sheetView>
  </sheetViews>
  <sheetFormatPr defaultRowHeight="14.25"/>
  <cols>
    <col min="1" max="1" width="1.625" style="53" customWidth="1"/>
    <col min="2" max="2" width="24.875" style="53" bestFit="1" customWidth="1"/>
    <col min="3" max="8" width="12.625" style="53" customWidth="1"/>
    <col min="9" max="9" width="8.25" style="53" customWidth="1"/>
    <col min="10" max="13" width="7.875" style="53" customWidth="1"/>
    <col min="14" max="14" width="13" style="53" customWidth="1"/>
    <col min="15" max="16384" width="9" style="53"/>
  </cols>
  <sheetData>
    <row r="1" spans="2:12">
      <c r="B1" s="280" t="s">
        <v>50</v>
      </c>
      <c r="H1" s="287"/>
      <c r="I1" s="287"/>
    </row>
    <row r="2" spans="2:12" ht="15.75" thickBot="1">
      <c r="C2" s="288"/>
      <c r="H2" s="287"/>
      <c r="I2" s="287"/>
    </row>
    <row r="3" spans="2:12" ht="19.5" customHeight="1" thickBot="1">
      <c r="B3" s="281" t="s">
        <v>51</v>
      </c>
      <c r="C3" s="282" t="s">
        <v>52</v>
      </c>
      <c r="D3" s="1046" t="str">
        <f>構成書!K3</f>
        <v>***-******</v>
      </c>
      <c r="E3" s="1047"/>
      <c r="G3" s="281" t="s">
        <v>53</v>
      </c>
      <c r="H3" s="289" t="str">
        <f>構成書!M14</f>
        <v>暫定版</v>
      </c>
      <c r="I3" s="283" t="s">
        <v>54</v>
      </c>
      <c r="J3" s="290" t="s">
        <v>425</v>
      </c>
      <c r="L3" s="52"/>
    </row>
    <row r="4" spans="2:12" ht="12" customHeight="1" thickBot="1">
      <c r="B4" s="52"/>
      <c r="C4" s="52"/>
      <c r="D4" s="52"/>
      <c r="E4" s="52"/>
      <c r="G4" s="52"/>
      <c r="H4" s="291"/>
      <c r="I4" s="291"/>
      <c r="J4" s="52"/>
      <c r="K4" s="52"/>
      <c r="L4" s="52"/>
    </row>
    <row r="5" spans="2:12" ht="15" thickBot="1">
      <c r="B5" s="292" t="str">
        <f>構成書!K4&amp;" ダム図"</f>
        <v>CL-A160-1W9-HN1 ダム図</v>
      </c>
      <c r="C5" s="212"/>
      <c r="D5" s="212"/>
      <c r="E5" s="212"/>
      <c r="F5" s="212"/>
      <c r="G5" s="212"/>
      <c r="H5" s="212"/>
      <c r="I5" s="212"/>
      <c r="J5" s="212"/>
      <c r="K5" s="212"/>
      <c r="L5" s="213"/>
    </row>
    <row r="6" spans="2:12" ht="17.25">
      <c r="B6" s="293"/>
      <c r="C6" s="450"/>
      <c r="D6" s="55"/>
      <c r="E6" s="55"/>
      <c r="F6" s="55"/>
      <c r="G6" s="55"/>
      <c r="H6" s="55"/>
      <c r="I6" s="55"/>
      <c r="J6" s="55"/>
      <c r="K6" s="55"/>
      <c r="L6" s="54"/>
    </row>
    <row r="7" spans="2:12">
      <c r="B7" s="59"/>
      <c r="C7" s="52"/>
      <c r="D7" s="60"/>
      <c r="E7" s="60"/>
      <c r="F7" s="60"/>
      <c r="G7" s="60"/>
      <c r="H7" s="60"/>
      <c r="I7" s="60"/>
      <c r="J7" s="60"/>
      <c r="K7" s="60"/>
      <c r="L7" s="61"/>
    </row>
    <row r="8" spans="2:12">
      <c r="B8" s="59"/>
      <c r="C8" s="60"/>
      <c r="D8" s="60"/>
      <c r="E8" s="60"/>
      <c r="F8" s="60"/>
      <c r="G8" s="60"/>
      <c r="H8" s="60"/>
      <c r="I8" s="60"/>
      <c r="J8" s="60"/>
      <c r="K8" s="60"/>
      <c r="L8" s="61"/>
    </row>
    <row r="9" spans="2:12">
      <c r="B9" s="59"/>
      <c r="C9" s="52"/>
      <c r="D9" s="60"/>
      <c r="E9" s="60"/>
      <c r="F9" s="60"/>
      <c r="G9" s="60"/>
      <c r="H9" s="60"/>
      <c r="I9" s="60"/>
      <c r="J9" s="60"/>
      <c r="K9" s="60"/>
      <c r="L9" s="61"/>
    </row>
    <row r="10" spans="2:12">
      <c r="B10" s="59"/>
      <c r="C10" s="52"/>
      <c r="D10" s="294"/>
      <c r="E10" s="60"/>
      <c r="F10" s="294"/>
      <c r="G10" s="60"/>
      <c r="H10" s="60"/>
      <c r="I10" s="60"/>
      <c r="J10" s="60"/>
      <c r="K10" s="60"/>
      <c r="L10" s="61"/>
    </row>
    <row r="11" spans="2:12" ht="15">
      <c r="B11" s="59"/>
      <c r="C11" s="60"/>
      <c r="D11" s="295"/>
      <c r="E11" s="60"/>
      <c r="F11" s="60"/>
      <c r="G11" s="60"/>
      <c r="H11" s="60"/>
      <c r="I11" s="60"/>
      <c r="J11" s="60"/>
      <c r="K11" s="60"/>
      <c r="L11" s="296"/>
    </row>
    <row r="12" spans="2:12">
      <c r="B12" s="59"/>
      <c r="C12" s="60"/>
      <c r="D12" s="60"/>
      <c r="E12" s="60"/>
      <c r="F12" s="52"/>
      <c r="G12" s="52"/>
      <c r="H12" s="52"/>
      <c r="I12" s="52"/>
      <c r="J12" s="52"/>
      <c r="K12" s="52"/>
      <c r="L12" s="296"/>
    </row>
    <row r="13" spans="2:12">
      <c r="B13" s="59"/>
      <c r="C13" s="60"/>
      <c r="D13" s="297"/>
      <c r="E13" s="60"/>
      <c r="F13" s="60"/>
      <c r="G13" s="60"/>
      <c r="H13" s="60"/>
      <c r="I13" s="60"/>
      <c r="J13" s="297"/>
      <c r="K13" s="60"/>
      <c r="L13" s="61"/>
    </row>
    <row r="14" spans="2:12">
      <c r="B14" s="59"/>
      <c r="C14" s="60"/>
      <c r="D14" s="298"/>
      <c r="E14" s="60"/>
      <c r="F14" s="60"/>
      <c r="G14" s="60"/>
      <c r="H14" s="60"/>
      <c r="I14" s="60"/>
      <c r="J14" s="60"/>
      <c r="K14" s="60"/>
      <c r="L14" s="61"/>
    </row>
    <row r="15" spans="2:12">
      <c r="B15" s="59"/>
      <c r="C15" s="60"/>
      <c r="D15" s="298"/>
      <c r="E15" s="60"/>
      <c r="F15" s="60"/>
      <c r="G15" s="60"/>
      <c r="H15" s="60"/>
      <c r="I15" s="60"/>
      <c r="J15" s="60"/>
      <c r="K15" s="60"/>
      <c r="L15" s="61"/>
    </row>
    <row r="16" spans="2:12">
      <c r="B16" s="59"/>
      <c r="C16" s="60"/>
      <c r="D16" s="60"/>
      <c r="E16" s="52"/>
      <c r="F16" s="299"/>
      <c r="G16" s="299"/>
      <c r="H16" s="52"/>
      <c r="I16" s="52"/>
      <c r="J16" s="299"/>
      <c r="K16" s="299"/>
      <c r="L16" s="300"/>
    </row>
    <row r="17" spans="2:12">
      <c r="B17" s="59"/>
      <c r="C17" s="60"/>
      <c r="D17" s="60"/>
      <c r="E17" s="60"/>
      <c r="F17" s="52"/>
      <c r="G17" s="52"/>
      <c r="H17" s="52"/>
      <c r="I17" s="60"/>
      <c r="J17" s="52"/>
      <c r="K17" s="52"/>
      <c r="L17" s="301"/>
    </row>
    <row r="18" spans="2:12">
      <c r="B18" s="59"/>
      <c r="C18" s="60"/>
      <c r="D18" s="60"/>
      <c r="E18" s="52"/>
      <c r="F18" s="302"/>
      <c r="G18" s="302"/>
      <c r="H18" s="302"/>
      <c r="I18" s="52"/>
      <c r="J18" s="302"/>
      <c r="K18" s="302"/>
      <c r="L18" s="303"/>
    </row>
    <row r="19" spans="2:12">
      <c r="B19" s="59"/>
      <c r="C19" s="60"/>
      <c r="D19" s="60"/>
      <c r="E19" s="60"/>
      <c r="F19" s="60"/>
      <c r="G19" s="60"/>
      <c r="H19" s="60"/>
      <c r="I19" s="60"/>
      <c r="J19" s="60"/>
      <c r="K19" s="60"/>
      <c r="L19" s="61"/>
    </row>
    <row r="20" spans="2:12">
      <c r="B20" s="59"/>
      <c r="C20" s="60"/>
      <c r="D20" s="60"/>
      <c r="E20" s="52"/>
      <c r="F20" s="299"/>
      <c r="G20" s="299"/>
      <c r="H20" s="52"/>
      <c r="I20" s="52"/>
      <c r="J20" s="299"/>
      <c r="K20" s="299"/>
      <c r="L20" s="300"/>
    </row>
    <row r="21" spans="2:12">
      <c r="B21" s="59"/>
      <c r="C21" s="60"/>
      <c r="D21" s="60"/>
      <c r="E21" s="60"/>
      <c r="F21" s="52"/>
      <c r="G21" s="52"/>
      <c r="H21" s="52"/>
      <c r="I21" s="60"/>
      <c r="J21" s="52"/>
      <c r="K21" s="52"/>
      <c r="L21" s="301"/>
    </row>
    <row r="22" spans="2:12">
      <c r="B22" s="59"/>
      <c r="C22" s="60"/>
      <c r="D22" s="60"/>
      <c r="E22" s="60"/>
      <c r="F22" s="52"/>
      <c r="G22" s="52"/>
      <c r="H22" s="52"/>
      <c r="I22" s="60"/>
      <c r="J22" s="52"/>
      <c r="K22" s="52"/>
      <c r="L22" s="301"/>
    </row>
    <row r="23" spans="2:12">
      <c r="B23" s="59"/>
      <c r="C23" s="60"/>
      <c r="D23" s="60"/>
      <c r="E23" s="60"/>
      <c r="F23" s="52"/>
      <c r="G23" s="52"/>
      <c r="H23" s="52"/>
      <c r="I23" s="60"/>
      <c r="J23" s="52"/>
      <c r="K23" s="52"/>
      <c r="L23" s="301"/>
    </row>
    <row r="24" spans="2:12">
      <c r="B24" s="59"/>
      <c r="C24" s="60"/>
      <c r="D24" s="60"/>
      <c r="E24" s="60"/>
      <c r="F24" s="52"/>
      <c r="G24" s="52"/>
      <c r="H24" s="52"/>
      <c r="I24" s="60"/>
      <c r="J24" s="52"/>
      <c r="K24" s="52"/>
      <c r="L24" s="301"/>
    </row>
    <row r="25" spans="2:12">
      <c r="B25" s="59"/>
      <c r="C25" s="60"/>
      <c r="D25" s="60"/>
      <c r="E25" s="60"/>
      <c r="F25" s="52"/>
      <c r="G25" s="52"/>
      <c r="H25" s="52"/>
      <c r="I25" s="60"/>
      <c r="J25" s="52"/>
      <c r="K25" s="52"/>
      <c r="L25" s="301"/>
    </row>
    <row r="26" spans="2:12">
      <c r="B26" s="59"/>
      <c r="C26" s="60"/>
      <c r="D26" s="60"/>
      <c r="E26" s="60"/>
      <c r="F26" s="52"/>
      <c r="G26" s="52"/>
      <c r="H26" s="52"/>
      <c r="I26" s="60"/>
      <c r="J26" s="52"/>
      <c r="K26" s="52"/>
      <c r="L26" s="301"/>
    </row>
    <row r="27" spans="2:12">
      <c r="B27" s="59"/>
      <c r="C27" s="60"/>
      <c r="D27" s="60"/>
      <c r="E27" s="60"/>
      <c r="F27" s="52"/>
      <c r="G27" s="52"/>
      <c r="H27" s="52"/>
      <c r="I27" s="60"/>
      <c r="J27" s="52"/>
      <c r="K27" s="52"/>
      <c r="L27" s="301"/>
    </row>
    <row r="28" spans="2:12">
      <c r="B28" s="59"/>
      <c r="C28" s="60"/>
      <c r="D28" s="60"/>
      <c r="E28" s="60"/>
      <c r="F28" s="52"/>
      <c r="G28" s="52"/>
      <c r="H28" s="52"/>
      <c r="I28" s="60"/>
      <c r="J28" s="52"/>
      <c r="K28" s="52"/>
      <c r="L28" s="301"/>
    </row>
    <row r="29" spans="2:12">
      <c r="B29" s="59"/>
      <c r="C29" s="60"/>
      <c r="D29" s="60"/>
      <c r="E29" s="60"/>
      <c r="F29" s="52"/>
      <c r="G29" s="52"/>
      <c r="H29" s="52"/>
      <c r="I29" s="60"/>
      <c r="J29" s="52"/>
      <c r="K29" s="52"/>
      <c r="L29" s="301"/>
    </row>
    <row r="30" spans="2:12">
      <c r="B30" s="59"/>
      <c r="C30" s="60"/>
      <c r="D30" s="60"/>
      <c r="E30" s="60"/>
      <c r="F30" s="52"/>
      <c r="G30" s="52"/>
      <c r="H30" s="52"/>
      <c r="I30" s="60"/>
      <c r="J30" s="52"/>
      <c r="K30" s="52"/>
      <c r="L30" s="301"/>
    </row>
    <row r="31" spans="2:12">
      <c r="B31" s="59"/>
      <c r="C31" s="60"/>
      <c r="D31" s="60"/>
      <c r="E31" s="60"/>
      <c r="F31" s="52"/>
      <c r="G31" s="52"/>
      <c r="H31" s="52"/>
      <c r="I31" s="60"/>
      <c r="J31" s="52"/>
      <c r="K31" s="52"/>
      <c r="L31" s="301"/>
    </row>
    <row r="32" spans="2:12">
      <c r="B32" s="59"/>
      <c r="C32" s="60"/>
      <c r="D32" s="60"/>
      <c r="E32" s="60"/>
      <c r="F32" s="52"/>
      <c r="G32" s="52"/>
      <c r="H32" s="52"/>
      <c r="I32" s="60"/>
      <c r="J32" s="52"/>
      <c r="K32" s="52"/>
      <c r="L32" s="301"/>
    </row>
    <row r="33" spans="2:12">
      <c r="B33" s="59"/>
      <c r="C33" s="60"/>
      <c r="D33" s="60"/>
      <c r="E33" s="60"/>
      <c r="F33" s="52"/>
      <c r="G33" s="52"/>
      <c r="H33" s="52"/>
      <c r="I33" s="60"/>
      <c r="J33" s="52"/>
      <c r="K33" s="52"/>
      <c r="L33" s="301"/>
    </row>
    <row r="34" spans="2:12">
      <c r="B34" s="59"/>
      <c r="C34" s="60"/>
      <c r="D34" s="60"/>
      <c r="E34" s="60"/>
      <c r="F34" s="52"/>
      <c r="G34" s="52"/>
      <c r="H34" s="52"/>
      <c r="I34" s="60"/>
      <c r="J34" s="52"/>
      <c r="K34" s="52"/>
      <c r="L34" s="301"/>
    </row>
    <row r="35" spans="2:12">
      <c r="B35" s="59"/>
      <c r="C35" s="60"/>
      <c r="D35" s="60"/>
      <c r="E35" s="60"/>
      <c r="F35" s="52"/>
      <c r="G35" s="52"/>
      <c r="H35" s="52"/>
      <c r="I35" s="60"/>
      <c r="J35" s="52"/>
      <c r="K35" s="52"/>
      <c r="L35" s="301"/>
    </row>
    <row r="36" spans="2:12">
      <c r="B36" s="59"/>
      <c r="C36" s="60"/>
      <c r="D36" s="60"/>
      <c r="E36" s="60"/>
      <c r="F36" s="52"/>
      <c r="G36" s="52"/>
      <c r="H36" s="52"/>
      <c r="I36" s="60"/>
      <c r="J36" s="52"/>
      <c r="K36" s="52"/>
      <c r="L36" s="301"/>
    </row>
    <row r="37" spans="2:12">
      <c r="B37" s="59"/>
      <c r="C37" s="60"/>
      <c r="D37" s="60"/>
      <c r="E37" s="60"/>
      <c r="F37" s="52"/>
      <c r="G37" s="52"/>
      <c r="H37" s="52"/>
      <c r="I37" s="60"/>
      <c r="J37" s="52"/>
      <c r="K37" s="52"/>
      <c r="L37" s="301"/>
    </row>
    <row r="38" spans="2:12">
      <c r="B38" s="59"/>
      <c r="C38" s="60"/>
      <c r="D38" s="60"/>
      <c r="E38" s="60"/>
      <c r="F38" s="52"/>
      <c r="G38" s="52"/>
      <c r="H38" s="52"/>
      <c r="I38" s="60"/>
      <c r="J38" s="52"/>
      <c r="K38" s="52"/>
      <c r="L38" s="301"/>
    </row>
    <row r="39" spans="2:12">
      <c r="B39" s="59"/>
      <c r="C39" s="60"/>
      <c r="D39" s="60"/>
      <c r="E39" s="60"/>
      <c r="F39" s="52"/>
      <c r="G39" s="52"/>
      <c r="H39" s="52"/>
      <c r="I39" s="60"/>
      <c r="J39" s="52"/>
      <c r="K39" s="52"/>
      <c r="L39" s="301"/>
    </row>
    <row r="40" spans="2:12">
      <c r="B40" s="59"/>
      <c r="C40" s="60"/>
      <c r="D40" s="60"/>
      <c r="E40" s="60"/>
      <c r="F40" s="52"/>
      <c r="G40" s="52"/>
      <c r="H40" s="52"/>
      <c r="I40" s="60"/>
      <c r="J40" s="52"/>
      <c r="K40" s="52"/>
      <c r="L40" s="301"/>
    </row>
    <row r="41" spans="2:12">
      <c r="B41" s="59"/>
      <c r="C41" s="60"/>
      <c r="D41" s="60"/>
      <c r="E41" s="60"/>
      <c r="F41" s="52"/>
      <c r="G41" s="52"/>
      <c r="H41" s="52"/>
      <c r="I41" s="60"/>
      <c r="J41" s="52"/>
      <c r="K41" s="52"/>
      <c r="L41" s="301"/>
    </row>
    <row r="42" spans="2:12">
      <c r="B42" s="59"/>
      <c r="C42" s="60"/>
      <c r="D42" s="60"/>
      <c r="E42" s="60"/>
      <c r="F42" s="52"/>
      <c r="G42" s="52"/>
      <c r="H42" s="52"/>
      <c r="I42" s="60"/>
      <c r="J42" s="52"/>
      <c r="K42" s="52"/>
      <c r="L42" s="301"/>
    </row>
    <row r="43" spans="2:12">
      <c r="B43" s="59"/>
      <c r="C43" s="60"/>
      <c r="D43" s="60"/>
      <c r="E43" s="52"/>
      <c r="F43" s="302"/>
      <c r="G43" s="302"/>
      <c r="H43" s="302"/>
      <c r="I43" s="52"/>
      <c r="J43" s="302"/>
      <c r="K43" s="302"/>
      <c r="L43" s="303"/>
    </row>
    <row r="44" spans="2:12">
      <c r="B44" s="59"/>
      <c r="C44" s="60"/>
      <c r="D44" s="60"/>
      <c r="E44" s="60"/>
      <c r="F44" s="52"/>
      <c r="G44" s="304"/>
      <c r="H44" s="304"/>
      <c r="I44" s="60"/>
      <c r="J44" s="52"/>
      <c r="K44" s="304"/>
      <c r="L44" s="303"/>
    </row>
    <row r="45" spans="2:12">
      <c r="B45" s="59"/>
      <c r="C45" s="60"/>
      <c r="D45" s="298"/>
      <c r="E45" s="195"/>
      <c r="F45" s="52"/>
      <c r="G45" s="52"/>
      <c r="H45" s="60"/>
      <c r="I45" s="195"/>
      <c r="J45" s="52"/>
      <c r="K45" s="52"/>
      <c r="L45" s="301"/>
    </row>
    <row r="46" spans="2:12">
      <c r="B46" s="59"/>
      <c r="C46" s="60"/>
      <c r="D46" s="60"/>
      <c r="E46" s="52"/>
      <c r="F46" s="299"/>
      <c r="G46" s="299"/>
      <c r="H46" s="52"/>
      <c r="I46" s="52"/>
      <c r="J46" s="299"/>
      <c r="K46" s="299"/>
      <c r="L46" s="300"/>
    </row>
    <row r="47" spans="2:12">
      <c r="B47" s="59"/>
      <c r="C47" s="60"/>
      <c r="D47" s="60"/>
      <c r="E47" s="52"/>
      <c r="F47" s="299"/>
      <c r="G47" s="299"/>
      <c r="H47" s="52"/>
      <c r="I47" s="52"/>
      <c r="J47" s="299"/>
      <c r="K47" s="299"/>
      <c r="L47" s="300"/>
    </row>
    <row r="48" spans="2:12">
      <c r="B48" s="59"/>
      <c r="C48" s="60"/>
      <c r="D48" s="60"/>
      <c r="E48" s="52"/>
      <c r="F48" s="299"/>
      <c r="G48" s="299"/>
      <c r="H48" s="52"/>
      <c r="I48" s="52"/>
      <c r="J48" s="299"/>
      <c r="K48" s="299"/>
      <c r="L48" s="300"/>
    </row>
    <row r="49" spans="2:16">
      <c r="B49" s="59"/>
      <c r="D49" s="190"/>
      <c r="E49" s="190"/>
      <c r="F49" s="190"/>
      <c r="H49" s="76"/>
      <c r="I49" s="76"/>
      <c r="J49" s="299"/>
      <c r="K49" s="299"/>
      <c r="L49" s="300"/>
    </row>
    <row r="50" spans="2:16" ht="15" thickBot="1">
      <c r="B50" s="59"/>
      <c r="C50" s="760" t="s">
        <v>854</v>
      </c>
      <c r="D50" s="299"/>
      <c r="E50" s="299"/>
      <c r="F50" s="299"/>
      <c r="G50" s="530" t="s">
        <v>853</v>
      </c>
      <c r="H50" s="299"/>
      <c r="I50" s="299"/>
      <c r="J50" s="299"/>
      <c r="K50" s="299"/>
      <c r="L50" s="300"/>
    </row>
    <row r="51" spans="2:16">
      <c r="B51" s="59"/>
      <c r="C51" s="1174" t="s">
        <v>852</v>
      </c>
      <c r="D51" s="1175" t="s">
        <v>1061</v>
      </c>
      <c r="E51" s="76" t="s">
        <v>850</v>
      </c>
      <c r="F51" s="76"/>
      <c r="G51" s="1174" t="s">
        <v>852</v>
      </c>
      <c r="H51" s="1176" t="s">
        <v>1063</v>
      </c>
      <c r="I51" s="76" t="s">
        <v>850</v>
      </c>
      <c r="J51" s="299"/>
      <c r="K51" s="299"/>
      <c r="L51" s="300"/>
    </row>
    <row r="52" spans="2:16" ht="15" thickBot="1">
      <c r="B52" s="59"/>
      <c r="C52" s="758" t="s">
        <v>851</v>
      </c>
      <c r="D52" s="759" t="s">
        <v>1062</v>
      </c>
      <c r="E52" s="76" t="s">
        <v>850</v>
      </c>
      <c r="F52" s="76"/>
      <c r="G52" s="758" t="s">
        <v>851</v>
      </c>
      <c r="H52" s="757" t="s">
        <v>1064</v>
      </c>
      <c r="I52" s="76" t="s">
        <v>850</v>
      </c>
      <c r="J52" s="299"/>
      <c r="K52" s="299"/>
      <c r="L52" s="300"/>
    </row>
    <row r="53" spans="2:16">
      <c r="B53" s="59"/>
      <c r="C53" s="1177"/>
      <c r="D53" s="1178"/>
      <c r="E53" s="1178"/>
      <c r="F53" s="76"/>
      <c r="G53" s="76"/>
      <c r="H53" s="76"/>
      <c r="I53" s="76"/>
      <c r="J53" s="299"/>
      <c r="K53" s="299"/>
      <c r="L53" s="300"/>
    </row>
    <row r="54" spans="2:16">
      <c r="B54" s="59"/>
      <c r="C54" s="1178"/>
      <c r="D54" s="1178"/>
      <c r="E54" s="1178"/>
      <c r="F54" s="777"/>
      <c r="G54" s="76"/>
      <c r="H54" s="76"/>
      <c r="I54" s="76"/>
      <c r="J54" s="299"/>
      <c r="K54" s="299"/>
      <c r="L54" s="300"/>
    </row>
    <row r="55" spans="2:16" ht="17.25">
      <c r="B55" s="59"/>
      <c r="C55" s="451"/>
      <c r="D55" s="60"/>
      <c r="E55" s="52"/>
      <c r="F55" s="778"/>
      <c r="G55" s="299"/>
      <c r="H55" s="52"/>
      <c r="I55" s="52"/>
      <c r="J55" s="299"/>
      <c r="K55" s="299"/>
      <c r="L55" s="300"/>
    </row>
    <row r="56" spans="2:16">
      <c r="B56" s="59"/>
      <c r="C56" s="60"/>
      <c r="D56" s="60"/>
      <c r="E56" s="52"/>
      <c r="F56" s="299"/>
      <c r="G56" s="299"/>
      <c r="H56" s="52"/>
      <c r="I56" s="52"/>
      <c r="J56" s="299"/>
      <c r="K56" s="299"/>
      <c r="L56" s="300"/>
    </row>
    <row r="57" spans="2:16">
      <c r="B57" s="59"/>
      <c r="C57" s="60"/>
      <c r="D57" s="60"/>
      <c r="E57" s="52"/>
      <c r="F57" s="299"/>
      <c r="G57" s="299"/>
      <c r="H57" s="52"/>
      <c r="I57" s="52"/>
      <c r="J57" s="299"/>
      <c r="K57" s="299"/>
      <c r="L57" s="300"/>
    </row>
    <row r="58" spans="2:16">
      <c r="B58" s="59"/>
      <c r="C58" s="60"/>
      <c r="D58" s="60"/>
      <c r="E58" s="52"/>
      <c r="F58" s="299"/>
      <c r="G58" s="299"/>
      <c r="H58" s="52"/>
      <c r="I58" s="52"/>
      <c r="J58" s="299"/>
      <c r="K58" s="299"/>
      <c r="L58" s="300"/>
    </row>
    <row r="59" spans="2:16" ht="15" thickBot="1">
      <c r="B59" s="56"/>
      <c r="C59" s="57"/>
      <c r="D59" s="57"/>
      <c r="E59" s="306"/>
      <c r="F59" s="57"/>
      <c r="G59" s="306"/>
      <c r="H59" s="306"/>
      <c r="I59" s="306"/>
      <c r="J59" s="307"/>
      <c r="K59" s="307"/>
      <c r="L59" s="308"/>
      <c r="N59" s="60"/>
      <c r="O59" s="60"/>
      <c r="P59" s="60"/>
    </row>
    <row r="60" spans="2:16">
      <c r="L60" s="286" t="s">
        <v>311</v>
      </c>
    </row>
  </sheetData>
  <mergeCells count="1">
    <mergeCell ref="D3:E3"/>
  </mergeCells>
  <phoneticPr fontId="2"/>
  <pageMargins left="0.75" right="0.75" top="1" bottom="1" header="0.51200000000000001" footer="0.51200000000000001"/>
  <pageSetup paperSize="9" scale="5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構成書</vt:lpstr>
      <vt:lpstr>2.新機種展開表（開発課記入)</vt:lpstr>
      <vt:lpstr>3.工程フローチャート</vt:lpstr>
      <vt:lpstr>4.客先仕様詳細</vt:lpstr>
      <vt:lpstr>5.分類規格</vt:lpstr>
      <vt:lpstr>6.分類色度ﾗﾝｸ詳細</vt:lpstr>
      <vt:lpstr>7.規格番号別色度狙い値</vt:lpstr>
      <vt:lpstr>8.製品図・実装図</vt:lpstr>
      <vt:lpstr>9.ダム図</vt:lpstr>
      <vt:lpstr>10.DC図</vt:lpstr>
      <vt:lpstr>11.TP図</vt:lpstr>
      <vt:lpstr>12.梱包仕様</vt:lpstr>
      <vt:lpstr>13.ランク表示相関図</vt:lpstr>
      <vt:lpstr>14.新機種展開表（技術記入）</vt:lpstr>
      <vt:lpstr>15.分類データ</vt:lpstr>
      <vt:lpstr>16.機種切替一覧表</vt:lpstr>
      <vt:lpstr>17.完成品検査成績書フォーマット</vt:lpstr>
      <vt:lpstr>'10.DC図'!Print_Area</vt:lpstr>
      <vt:lpstr>'11.TP図'!Print_Area</vt:lpstr>
      <vt:lpstr>'12.梱包仕様'!Print_Area</vt:lpstr>
      <vt:lpstr>'13.ランク表示相関図'!Print_Area</vt:lpstr>
      <vt:lpstr>'14.新機種展開表（技術記入）'!Print_Area</vt:lpstr>
      <vt:lpstr>'15.分類データ'!Print_Area</vt:lpstr>
      <vt:lpstr>'16.機種切替一覧表'!Print_Area</vt:lpstr>
      <vt:lpstr>'17.完成品検査成績書フォーマット'!Print_Area</vt:lpstr>
      <vt:lpstr>'2.新機種展開表（開発課記入)'!Print_Area</vt:lpstr>
      <vt:lpstr>'3.工程フローチャート'!Print_Area</vt:lpstr>
      <vt:lpstr>'5.分類規格'!Print_Area</vt:lpstr>
      <vt:lpstr>'6.分類色度ﾗﾝｸ詳細'!Print_Area</vt:lpstr>
      <vt:lpstr>'7.規格番号別色度狙い値'!Print_Area</vt:lpstr>
      <vt:lpstr>'8.製品図・実装図'!Print_Area</vt:lpstr>
      <vt:lpstr>'9.ダム図'!Print_Area</vt:lpstr>
    </vt:vector>
  </TitlesOfParts>
  <Company>（株）シチズン電子</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情報システム部</dc:creator>
  <cp:lastModifiedBy>橘田 芳仁</cp:lastModifiedBy>
  <cp:lastPrinted>2015-10-13T06:13:30Z</cp:lastPrinted>
  <dcterms:created xsi:type="dcterms:W3CDTF">2001-03-28T00:39:43Z</dcterms:created>
  <dcterms:modified xsi:type="dcterms:W3CDTF">2021-01-29T00:33:54Z</dcterms:modified>
</cp:coreProperties>
</file>